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7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tables/table12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tables/table1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etmail-my.sharepoint.com/personal/mxg220123_utdallas_edu/Documents/UTD/UTD/Kentucky Court of Justice/"/>
    </mc:Choice>
  </mc:AlternateContent>
  <xr:revisionPtr revIDLastSave="99" documentId="8_{B5BA0DFF-5034-4786-9A90-EFAECEFEE2B8}" xr6:coauthVersionLast="47" xr6:coauthVersionMax="47" xr10:uidLastSave="{40933B51-3FCE-4F7C-AD28-A65EBD3853A8}"/>
  <bookViews>
    <workbookView xWindow="38280" yWindow="-3210" windowWidth="38640" windowHeight="21120" xr2:uid="{BD1A0A89-E9B9-4F1F-9E5F-0BA217A39EC1}"/>
  </bookViews>
  <sheets>
    <sheet name="Sheets Description" sheetId="22" r:id="rId1"/>
    <sheet name="Charges" sheetId="1" r:id="rId2"/>
    <sheet name="Motions" sheetId="2" r:id="rId3"/>
    <sheet name="Judge Request Filtered Data" sheetId="5" r:id="rId4"/>
    <sheet name="Judge Request Report" sheetId="8" r:id="rId5"/>
    <sheet name="JudgeRequest Report wih Motions" sheetId="20" r:id="rId6"/>
    <sheet name="Judge Request with All Counties" sheetId="14" r:id="rId7"/>
    <sheet name="Van Buren" sheetId="19" r:id="rId8"/>
    <sheet name="Tyler" sheetId="18" r:id="rId9"/>
    <sheet name="Buchanan" sheetId="15" r:id="rId10"/>
    <sheet name="Pierce" sheetId="16" r:id="rId11"/>
    <sheet name="Polk" sheetId="17" r:id="rId12"/>
    <sheet name="All_Counties_Report" sheetId="21" r:id="rId13"/>
    <sheet name="Summary Table Calculations" sheetId="6" r:id="rId14"/>
  </sheets>
  <calcPr calcId="191029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  <pivotCache cacheId="7" r:id="rId22"/>
    <pivotCache cacheId="8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0" l="1"/>
  <c r="O3" i="20"/>
  <c r="O4" i="20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E78" i="6"/>
  <c r="E151" i="6"/>
  <c r="D52" i="6"/>
  <c r="D53" i="6"/>
  <c r="D129" i="6"/>
  <c r="C45" i="6"/>
  <c r="C105" i="6"/>
  <c r="B25" i="6"/>
  <c r="B97" i="6"/>
  <c r="B153" i="6"/>
  <c r="A2" i="6" a="1"/>
  <c r="E27" i="6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Q2" i="1"/>
  <c r="Q3" i="1"/>
  <c r="Q4" i="1"/>
  <c r="Q5" i="1"/>
  <c r="Q6" i="1"/>
  <c r="Q8" i="1"/>
  <c r="Q7" i="1"/>
  <c r="Q9" i="1"/>
  <c r="Q11" i="1"/>
  <c r="Q12" i="1"/>
  <c r="Q10" i="1"/>
  <c r="Q14" i="1"/>
  <c r="Q13" i="1"/>
  <c r="Q16" i="1"/>
  <c r="Q15" i="1"/>
  <c r="Q17" i="1"/>
  <c r="Q18" i="1"/>
  <c r="Q19" i="1"/>
  <c r="Q21" i="1"/>
  <c r="Q22" i="1"/>
  <c r="Q20" i="1"/>
  <c r="Q23" i="1"/>
  <c r="Q26" i="1"/>
  <c r="Q24" i="1"/>
  <c r="Q27" i="1"/>
  <c r="Q25" i="1"/>
  <c r="Q30" i="1"/>
  <c r="Q28" i="1"/>
  <c r="Q29" i="1"/>
  <c r="Q31" i="1"/>
  <c r="Q32" i="1"/>
  <c r="Q33" i="1"/>
  <c r="Q35" i="1"/>
  <c r="Q36" i="1"/>
  <c r="Q38" i="1"/>
  <c r="Q34" i="1"/>
  <c r="Q37" i="1"/>
  <c r="Q41" i="1"/>
  <c r="Q40" i="1"/>
  <c r="Q39" i="1"/>
  <c r="Q42" i="1"/>
  <c r="Q43" i="1"/>
  <c r="Q44" i="1"/>
  <c r="Q45" i="1"/>
  <c r="Q46" i="1"/>
  <c r="Q47" i="1"/>
  <c r="Q48" i="1"/>
  <c r="Q49" i="1"/>
  <c r="Q50" i="1"/>
  <c r="Q51" i="1"/>
  <c r="Q52" i="1"/>
  <c r="Q54" i="1"/>
  <c r="Q53" i="1"/>
  <c r="Q56" i="1"/>
  <c r="Q55" i="1"/>
  <c r="Q57" i="1"/>
  <c r="Q58" i="1"/>
  <c r="Q59" i="1"/>
  <c r="Q60" i="1"/>
  <c r="Q61" i="1"/>
  <c r="Q62" i="1"/>
  <c r="Q64" i="1"/>
  <c r="Q63" i="1"/>
  <c r="Q65" i="1"/>
  <c r="Q67" i="1"/>
  <c r="Q69" i="1"/>
  <c r="Q68" i="1"/>
  <c r="Q66" i="1"/>
  <c r="Q70" i="1"/>
  <c r="Q74" i="1"/>
  <c r="Q72" i="1"/>
  <c r="Q71" i="1"/>
  <c r="Q75" i="1"/>
  <c r="Q76" i="1"/>
  <c r="Q73" i="1"/>
  <c r="Q79" i="1"/>
  <c r="Q78" i="1"/>
  <c r="Q80" i="1"/>
  <c r="Q77" i="1"/>
  <c r="Q82" i="1"/>
  <c r="Q83" i="1"/>
  <c r="Q81" i="1"/>
  <c r="Q84" i="1"/>
  <c r="Q85" i="1"/>
  <c r="Q88" i="1"/>
  <c r="Q86" i="1"/>
  <c r="Q87" i="1"/>
  <c r="Q92" i="1"/>
  <c r="Q90" i="1"/>
  <c r="Q91" i="1"/>
  <c r="Q89" i="1"/>
  <c r="Q95" i="1"/>
  <c r="Q96" i="1"/>
  <c r="Q93" i="1"/>
  <c r="Q97" i="1"/>
  <c r="Q94" i="1"/>
  <c r="Q99" i="1"/>
  <c r="Q98" i="1"/>
  <c r="Q103" i="1"/>
  <c r="Q101" i="1"/>
  <c r="Q100" i="1"/>
  <c r="Q102" i="1"/>
  <c r="Q104" i="1"/>
  <c r="Q105" i="1"/>
  <c r="Q106" i="1"/>
  <c r="Q108" i="1"/>
  <c r="Q107" i="1"/>
  <c r="Q110" i="1"/>
  <c r="Q109" i="1"/>
  <c r="Q111" i="1"/>
  <c r="Q112" i="1"/>
  <c r="Q113" i="1"/>
  <c r="Q114" i="1"/>
  <c r="Q115" i="1"/>
  <c r="Q116" i="1"/>
  <c r="Q117" i="1"/>
  <c r="Q120" i="1"/>
  <c r="Q118" i="1"/>
  <c r="Q119" i="1"/>
  <c r="Q121" i="1"/>
  <c r="Q122" i="1"/>
  <c r="Q124" i="1"/>
  <c r="Q123" i="1"/>
  <c r="Q125" i="1"/>
  <c r="Q128" i="1"/>
  <c r="Q126" i="1"/>
  <c r="Q127" i="1"/>
  <c r="Q130" i="1"/>
  <c r="Q129" i="1"/>
  <c r="Q131" i="1"/>
  <c r="Q132" i="1"/>
  <c r="Q135" i="1"/>
  <c r="Q134" i="1"/>
  <c r="Q133" i="1"/>
  <c r="Q136" i="1"/>
  <c r="Q138" i="1"/>
  <c r="Q137" i="1"/>
  <c r="Q140" i="1"/>
  <c r="Q139" i="1"/>
  <c r="Q141" i="1"/>
  <c r="Q143" i="1"/>
  <c r="Q142" i="1"/>
  <c r="Q145" i="1"/>
  <c r="Q144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9" i="1"/>
  <c r="Q158" i="1"/>
  <c r="Q160" i="1"/>
  <c r="Q161" i="1"/>
  <c r="Q162" i="1"/>
  <c r="Q163" i="1"/>
  <c r="Q164" i="1"/>
  <c r="Q167" i="1"/>
  <c r="Q166" i="1"/>
  <c r="Q165" i="1"/>
  <c r="Q168" i="1"/>
  <c r="Q169" i="1"/>
  <c r="Q170" i="1"/>
  <c r="Q171" i="1"/>
  <c r="Q173" i="1"/>
  <c r="Q172" i="1"/>
  <c r="Q174" i="1"/>
  <c r="Q175" i="1"/>
  <c r="Q176" i="1"/>
  <c r="Q177" i="1"/>
  <c r="Q179" i="1"/>
  <c r="Q178" i="1"/>
  <c r="Q180" i="1"/>
  <c r="Q181" i="1"/>
  <c r="Q182" i="1"/>
  <c r="Q184" i="1"/>
  <c r="Q183" i="1"/>
  <c r="Q185" i="1"/>
  <c r="Q186" i="1"/>
  <c r="Q187" i="1"/>
  <c r="Q188" i="1"/>
  <c r="Q189" i="1"/>
  <c r="Q190" i="1"/>
  <c r="Q191" i="1"/>
  <c r="Q193" i="1"/>
  <c r="Q192" i="1"/>
  <c r="Q194" i="1"/>
  <c r="Q195" i="1"/>
  <c r="Q196" i="1"/>
  <c r="Q197" i="1"/>
  <c r="Q198" i="1"/>
  <c r="Q204" i="1"/>
  <c r="Q199" i="1"/>
  <c r="Q200" i="1"/>
  <c r="Q201" i="1"/>
  <c r="Q202" i="1"/>
  <c r="Q203" i="1"/>
  <c r="Q206" i="1"/>
  <c r="Q205" i="1"/>
  <c r="Q207" i="1"/>
  <c r="Q208" i="1"/>
  <c r="Q209" i="1"/>
  <c r="Q210" i="1"/>
  <c r="Q211" i="1"/>
  <c r="Q212" i="1"/>
  <c r="Q213" i="1"/>
  <c r="Q214" i="1"/>
  <c r="Q215" i="1"/>
  <c r="Q217" i="1"/>
  <c r="Q216" i="1"/>
  <c r="Q218" i="1"/>
  <c r="Q220" i="1"/>
  <c r="Q219" i="1"/>
  <c r="Q221" i="1"/>
  <c r="Q222" i="1"/>
  <c r="Q223" i="1"/>
  <c r="Q225" i="1"/>
  <c r="Q226" i="1"/>
  <c r="Q224" i="1"/>
  <c r="Q231" i="1"/>
  <c r="Q230" i="1"/>
  <c r="Q228" i="1"/>
  <c r="Q229" i="1"/>
  <c r="Q227" i="1"/>
  <c r="Q232" i="1"/>
  <c r="Q233" i="1"/>
  <c r="Q234" i="1"/>
  <c r="Q235" i="1"/>
  <c r="Q236" i="1"/>
  <c r="Q237" i="1"/>
  <c r="Q238" i="1"/>
  <c r="Q239" i="1"/>
  <c r="Q241" i="1"/>
  <c r="Q242" i="1"/>
  <c r="Q240" i="1"/>
  <c r="Q243" i="1"/>
  <c r="Q244" i="1"/>
  <c r="Q245" i="1"/>
  <c r="Q246" i="1"/>
  <c r="Q247" i="1"/>
  <c r="Q248" i="1"/>
  <c r="Q249" i="1"/>
  <c r="Q250" i="1"/>
  <c r="Q251" i="1"/>
  <c r="Q253" i="1"/>
  <c r="Q252" i="1"/>
  <c r="Q256" i="1"/>
  <c r="Q255" i="1"/>
  <c r="Q254" i="1"/>
  <c r="Q257" i="1"/>
  <c r="Q260" i="1"/>
  <c r="Q259" i="1"/>
  <c r="Q261" i="1"/>
  <c r="Q258" i="1"/>
  <c r="Q262" i="1"/>
  <c r="Q265" i="1"/>
  <c r="Q264" i="1"/>
  <c r="Q263" i="1"/>
  <c r="Q266" i="1"/>
  <c r="Q267" i="1"/>
  <c r="Q268" i="1"/>
  <c r="Q269" i="1"/>
  <c r="Q270" i="1"/>
  <c r="Q271" i="1"/>
  <c r="Q272" i="1"/>
  <c r="Q273" i="1"/>
  <c r="Q275" i="1"/>
  <c r="Q274" i="1"/>
  <c r="Q276" i="1"/>
  <c r="Q277" i="1"/>
  <c r="Q278" i="1"/>
  <c r="Q279" i="1"/>
  <c r="Q280" i="1"/>
  <c r="Q281" i="1"/>
  <c r="Q282" i="1"/>
  <c r="Q283" i="1"/>
  <c r="Q284" i="1"/>
  <c r="Q286" i="1"/>
  <c r="Q285" i="1"/>
  <c r="Q287" i="1"/>
  <c r="Q291" i="1"/>
  <c r="Q289" i="1"/>
  <c r="Q290" i="1"/>
  <c r="Q288" i="1"/>
  <c r="Q294" i="1"/>
  <c r="Q295" i="1"/>
  <c r="Q292" i="1"/>
  <c r="Q296" i="1"/>
  <c r="Q293" i="1"/>
  <c r="Q297" i="1"/>
  <c r="Q298" i="1"/>
  <c r="Q300" i="1"/>
  <c r="Q299" i="1"/>
  <c r="Q305" i="1"/>
  <c r="Q301" i="1"/>
  <c r="Q304" i="1"/>
  <c r="Q303" i="1"/>
  <c r="Q302" i="1"/>
  <c r="Q306" i="1"/>
  <c r="Q307" i="1"/>
  <c r="Q310" i="1"/>
  <c r="Q308" i="1"/>
  <c r="Q311" i="1"/>
  <c r="Q309" i="1"/>
  <c r="Q312" i="1"/>
  <c r="Q314" i="1"/>
  <c r="Q313" i="1"/>
  <c r="Q317" i="1"/>
  <c r="Q316" i="1"/>
  <c r="Q315" i="1"/>
  <c r="Q318" i="1"/>
  <c r="Q319" i="1"/>
  <c r="Q321" i="1"/>
  <c r="Q320" i="1"/>
  <c r="Q322" i="1"/>
  <c r="Q323" i="1"/>
  <c r="Q324" i="1"/>
  <c r="Q325" i="1"/>
  <c r="Q326" i="1"/>
  <c r="Q327" i="1"/>
  <c r="Q328" i="1"/>
  <c r="Q329" i="1"/>
  <c r="Q331" i="1"/>
  <c r="Q332" i="1"/>
  <c r="Q330" i="1"/>
  <c r="Q333" i="1"/>
  <c r="Q335" i="1"/>
  <c r="Q334" i="1"/>
  <c r="Q336" i="1"/>
  <c r="Q337" i="1"/>
  <c r="Q338" i="1"/>
  <c r="Q340" i="1"/>
  <c r="Q339" i="1"/>
  <c r="Q342" i="1"/>
  <c r="Q341" i="1"/>
  <c r="Q345" i="1"/>
  <c r="Q343" i="1"/>
  <c r="Q344" i="1"/>
  <c r="Q347" i="1"/>
  <c r="Q346" i="1"/>
  <c r="Q348" i="1"/>
  <c r="Q349" i="1"/>
  <c r="Q350" i="1"/>
  <c r="Q351" i="1"/>
  <c r="Q352" i="1"/>
  <c r="Q353" i="1"/>
  <c r="Q354" i="1"/>
  <c r="Q357" i="1"/>
  <c r="Q355" i="1"/>
  <c r="Q356" i="1"/>
  <c r="Q358" i="1"/>
  <c r="Q359" i="1"/>
  <c r="Q360" i="1"/>
  <c r="Q361" i="1"/>
  <c r="Q362" i="1"/>
  <c r="Q363" i="1"/>
  <c r="Q364" i="1"/>
  <c r="Q366" i="1"/>
  <c r="Q367" i="1"/>
  <c r="Q365" i="1"/>
  <c r="Q368" i="1"/>
  <c r="Q369" i="1"/>
  <c r="Q370" i="1"/>
  <c r="Q372" i="1"/>
  <c r="Q371" i="1"/>
  <c r="Q373" i="1"/>
  <c r="Q374" i="1"/>
  <c r="Q375" i="1"/>
  <c r="Q377" i="1"/>
  <c r="Q378" i="1"/>
  <c r="Q376" i="1"/>
  <c r="Q379" i="1"/>
  <c r="Q381" i="1"/>
  <c r="Q380" i="1"/>
  <c r="Q382" i="1"/>
  <c r="Q383" i="1"/>
  <c r="Q384" i="1"/>
  <c r="Q385" i="1"/>
  <c r="Q386" i="1"/>
  <c r="Q387" i="1"/>
  <c r="Q388" i="1"/>
  <c r="Q389" i="1"/>
  <c r="Q390" i="1"/>
  <c r="Q392" i="1"/>
  <c r="Q391" i="1"/>
  <c r="Q393" i="1"/>
  <c r="Q394" i="1"/>
  <c r="Q396" i="1"/>
  <c r="Q395" i="1"/>
  <c r="Q397" i="1"/>
  <c r="Q398" i="1"/>
  <c r="Q399" i="1"/>
  <c r="Q400" i="1"/>
  <c r="Q404" i="1"/>
  <c r="Q402" i="1"/>
  <c r="Q403" i="1"/>
  <c r="Q401" i="1"/>
  <c r="Q405" i="1"/>
  <c r="Q407" i="1"/>
  <c r="Q406" i="1"/>
  <c r="Q408" i="1"/>
  <c r="Q409" i="1"/>
  <c r="Q410" i="1"/>
  <c r="Q411" i="1"/>
  <c r="Q412" i="1"/>
  <c r="Q415" i="1"/>
  <c r="Q413" i="1"/>
  <c r="Q414" i="1"/>
  <c r="Q416" i="1"/>
  <c r="Q417" i="1"/>
  <c r="Q418" i="1"/>
  <c r="Q419" i="1"/>
  <c r="Q422" i="1"/>
  <c r="Q421" i="1"/>
  <c r="Q420" i="1"/>
  <c r="Q423" i="1"/>
  <c r="Q426" i="1"/>
  <c r="Q424" i="1"/>
  <c r="Q425" i="1"/>
  <c r="Q427" i="1"/>
  <c r="Q430" i="1"/>
  <c r="Q429" i="1"/>
  <c r="Q431" i="1"/>
  <c r="Q428" i="1"/>
  <c r="Q432" i="1"/>
  <c r="Q433" i="1"/>
  <c r="Q434" i="1"/>
  <c r="Q437" i="1"/>
  <c r="Q435" i="1"/>
  <c r="Q436" i="1"/>
  <c r="Q439" i="1"/>
  <c r="Q438" i="1"/>
  <c r="Q440" i="1"/>
  <c r="Q441" i="1"/>
  <c r="Q442" i="1"/>
  <c r="Q444" i="1"/>
  <c r="Q443" i="1"/>
  <c r="Q445" i="1"/>
  <c r="Q446" i="1"/>
  <c r="Q448" i="1"/>
  <c r="Q449" i="1"/>
  <c r="Q447" i="1"/>
  <c r="Q450" i="1"/>
  <c r="Q454" i="1"/>
  <c r="Q451" i="1"/>
  <c r="Q452" i="1"/>
  <c r="Q455" i="1"/>
  <c r="Q453" i="1"/>
  <c r="Q457" i="1"/>
  <c r="Q458" i="1"/>
  <c r="Q456" i="1"/>
  <c r="Q459" i="1"/>
  <c r="Q460" i="1"/>
  <c r="Q461" i="1"/>
  <c r="Q462" i="1"/>
  <c r="Q464" i="1"/>
  <c r="Q463" i="1"/>
  <c r="Q465" i="1"/>
  <c r="Q466" i="1"/>
  <c r="Q467" i="1"/>
  <c r="Q468" i="1"/>
  <c r="Q469" i="1"/>
  <c r="Q471" i="1"/>
  <c r="Q470" i="1"/>
  <c r="Q472" i="1"/>
  <c r="Q473" i="1"/>
  <c r="Q474" i="1"/>
  <c r="Q475" i="1"/>
  <c r="Q478" i="1"/>
  <c r="Q476" i="1"/>
  <c r="Q477" i="1"/>
  <c r="Q479" i="1"/>
  <c r="Q481" i="1"/>
  <c r="Q480" i="1"/>
  <c r="Q482" i="1"/>
  <c r="Q483" i="1"/>
  <c r="Q484" i="1"/>
  <c r="Q485" i="1"/>
  <c r="Q486" i="1"/>
  <c r="Q487" i="1"/>
  <c r="Q488" i="1"/>
  <c r="Q489" i="1"/>
  <c r="Q490" i="1"/>
  <c r="Q492" i="1"/>
  <c r="Q491" i="1"/>
  <c r="Q494" i="1"/>
  <c r="Q495" i="1"/>
  <c r="Q493" i="1"/>
  <c r="Q498" i="1"/>
  <c r="Q496" i="1"/>
  <c r="Q497" i="1"/>
  <c r="Q499" i="1"/>
  <c r="Q501" i="1"/>
  <c r="Q500" i="1"/>
  <c r="Q504" i="1"/>
  <c r="Q506" i="1"/>
  <c r="Q505" i="1"/>
  <c r="Q503" i="1"/>
  <c r="Q502" i="1"/>
  <c r="Q507" i="1"/>
  <c r="Q508" i="1"/>
  <c r="Q509" i="1"/>
  <c r="Q510" i="1"/>
  <c r="Q511" i="1"/>
  <c r="Q513" i="1"/>
  <c r="Q512" i="1"/>
  <c r="Q514" i="1"/>
  <c r="Q516" i="1"/>
  <c r="Q515" i="1"/>
  <c r="Q517" i="1"/>
  <c r="Q518" i="1"/>
  <c r="Q519" i="1"/>
  <c r="Q520" i="1"/>
  <c r="Q521" i="1"/>
  <c r="Q522" i="1"/>
  <c r="Q523" i="1"/>
  <c r="Q524" i="1"/>
  <c r="Q526" i="1"/>
  <c r="Q525" i="1"/>
  <c r="Q527" i="1"/>
  <c r="Q528" i="1"/>
  <c r="Q530" i="1"/>
  <c r="Q529" i="1"/>
  <c r="Q531" i="1"/>
  <c r="Q532" i="1"/>
  <c r="Q534" i="1"/>
  <c r="Q533" i="1"/>
  <c r="Q535" i="1"/>
  <c r="Q536" i="1"/>
  <c r="Q537" i="1"/>
  <c r="Q541" i="1"/>
  <c r="Q542" i="1"/>
  <c r="Q538" i="1"/>
  <c r="Q539" i="1"/>
  <c r="Q540" i="1"/>
  <c r="Q543" i="1"/>
  <c r="Q544" i="1"/>
  <c r="Q546" i="1"/>
  <c r="Q545" i="1"/>
  <c r="Q547" i="1"/>
  <c r="Q550" i="1"/>
  <c r="Q549" i="1"/>
  <c r="Q548" i="1"/>
  <c r="Q551" i="1"/>
  <c r="Q552" i="1"/>
  <c r="Q553" i="1"/>
  <c r="Q554" i="1"/>
  <c r="Q556" i="1"/>
  <c r="Q555" i="1"/>
  <c r="Q558" i="1"/>
  <c r="Q557" i="1"/>
  <c r="Q560" i="1"/>
  <c r="Q559" i="1"/>
  <c r="Q562" i="1"/>
  <c r="Q561" i="1"/>
  <c r="Q563" i="1"/>
  <c r="Q565" i="1"/>
  <c r="Q566" i="1"/>
  <c r="Q564" i="1"/>
  <c r="Q567" i="1"/>
  <c r="Q568" i="1"/>
  <c r="Q569" i="1"/>
  <c r="Q571" i="1"/>
  <c r="Q570" i="1"/>
  <c r="Q572" i="1"/>
  <c r="Q573" i="1"/>
  <c r="Q574" i="1"/>
  <c r="Q575" i="1"/>
  <c r="Q578" i="1"/>
  <c r="Q576" i="1"/>
  <c r="Q579" i="1"/>
  <c r="Q577" i="1"/>
  <c r="Q581" i="1"/>
  <c r="Q582" i="1"/>
  <c r="Q580" i="1"/>
  <c r="Q584" i="1"/>
  <c r="Q583" i="1"/>
  <c r="Q585" i="1"/>
  <c r="Q586" i="1"/>
  <c r="Q589" i="1"/>
  <c r="Q587" i="1"/>
  <c r="Q588" i="1"/>
  <c r="Q590" i="1"/>
  <c r="Q591" i="1"/>
  <c r="Q593" i="1"/>
  <c r="Q592" i="1"/>
  <c r="Q594" i="1"/>
  <c r="Q595" i="1"/>
  <c r="Q598" i="1"/>
  <c r="Q597" i="1"/>
  <c r="Q599" i="1"/>
  <c r="Q596" i="1"/>
  <c r="Q600" i="1"/>
  <c r="Q601" i="1"/>
  <c r="Q602" i="1"/>
  <c r="Q603" i="1"/>
  <c r="Q604" i="1"/>
  <c r="Q605" i="1"/>
  <c r="Q608" i="1"/>
  <c r="Q606" i="1"/>
  <c r="Q607" i="1"/>
  <c r="Q609" i="1"/>
  <c r="Q610" i="1"/>
  <c r="Q611" i="1"/>
  <c r="Q612" i="1"/>
  <c r="Q613" i="1"/>
  <c r="Q614" i="1"/>
  <c r="Q615" i="1"/>
  <c r="Q616" i="1"/>
  <c r="Q617" i="1"/>
  <c r="Q618" i="1"/>
  <c r="Q619" i="1"/>
  <c r="Q622" i="1"/>
  <c r="Q621" i="1"/>
  <c r="Q623" i="1"/>
  <c r="Q620" i="1"/>
  <c r="Q625" i="1"/>
  <c r="Q627" i="1"/>
  <c r="Q624" i="1"/>
  <c r="Q626" i="1"/>
  <c r="Q628" i="1"/>
  <c r="Q629" i="1"/>
  <c r="Q630" i="1"/>
  <c r="Q631" i="1"/>
  <c r="Q632" i="1"/>
  <c r="Q633" i="1"/>
  <c r="Q637" i="1"/>
  <c r="Q634" i="1"/>
  <c r="Q638" i="1"/>
  <c r="Q635" i="1"/>
  <c r="Q636" i="1"/>
  <c r="Q639" i="1"/>
  <c r="Q640" i="1"/>
  <c r="Q643" i="1"/>
  <c r="Q642" i="1"/>
  <c r="Q641" i="1"/>
  <c r="Q644" i="1"/>
  <c r="Q645" i="1"/>
  <c r="Q646" i="1"/>
  <c r="Q647" i="1"/>
  <c r="Q648" i="1"/>
  <c r="Q649" i="1"/>
  <c r="Q650" i="1"/>
  <c r="Q651" i="1"/>
  <c r="Q652" i="1"/>
  <c r="Q653" i="1"/>
  <c r="Q655" i="1"/>
  <c r="Q656" i="1"/>
  <c r="Q654" i="1"/>
  <c r="Q657" i="1"/>
  <c r="Q658" i="1"/>
  <c r="Q659" i="1"/>
  <c r="Q661" i="1"/>
  <c r="Q660" i="1"/>
  <c r="Q662" i="1"/>
  <c r="Q665" i="1"/>
  <c r="Q663" i="1"/>
  <c r="Q666" i="1"/>
  <c r="Q664" i="1"/>
  <c r="Q668" i="1"/>
  <c r="Q669" i="1"/>
  <c r="Q667" i="1"/>
  <c r="Q672" i="1"/>
  <c r="Q671" i="1"/>
  <c r="Q670" i="1"/>
  <c r="Q673" i="1"/>
  <c r="Q674" i="1"/>
  <c r="Q677" i="1"/>
  <c r="Q675" i="1"/>
  <c r="Q678" i="1"/>
  <c r="Q679" i="1"/>
  <c r="Q676" i="1"/>
  <c r="Q680" i="1"/>
  <c r="Q681" i="1"/>
  <c r="Q682" i="1"/>
  <c r="Q686" i="1"/>
  <c r="Q683" i="1"/>
  <c r="Q684" i="1"/>
  <c r="Q685" i="1"/>
  <c r="Q687" i="1"/>
  <c r="Q688" i="1"/>
  <c r="Q690" i="1"/>
  <c r="Q689" i="1"/>
  <c r="Q691" i="1"/>
  <c r="Q692" i="1"/>
  <c r="Q694" i="1"/>
  <c r="Q693" i="1"/>
  <c r="Q695" i="1"/>
  <c r="Q698" i="1"/>
  <c r="Q697" i="1"/>
  <c r="Q696" i="1"/>
  <c r="Q699" i="1"/>
  <c r="Q702" i="1"/>
  <c r="Q701" i="1"/>
  <c r="Q700" i="1"/>
  <c r="Q703" i="1"/>
  <c r="Q704" i="1"/>
  <c r="Q706" i="1"/>
  <c r="Q705" i="1"/>
  <c r="Q711" i="1"/>
  <c r="Q709" i="1"/>
  <c r="Q708" i="1"/>
  <c r="Q707" i="1"/>
  <c r="Q710" i="1"/>
  <c r="Q715" i="1"/>
  <c r="Q714" i="1"/>
  <c r="Q712" i="1"/>
  <c r="Q713" i="1"/>
  <c r="Q716" i="1"/>
  <c r="Q718" i="1"/>
  <c r="Q719" i="1"/>
  <c r="Q717" i="1"/>
  <c r="Q720" i="1"/>
  <c r="Q721" i="1"/>
  <c r="Q722" i="1"/>
  <c r="Q723" i="1"/>
  <c r="Q724" i="1"/>
  <c r="Q725" i="1"/>
  <c r="Q728" i="1"/>
  <c r="Q730" i="1"/>
  <c r="Q727" i="1"/>
  <c r="Q726" i="1"/>
  <c r="Q729" i="1"/>
  <c r="Q731" i="1"/>
  <c r="Q734" i="1"/>
  <c r="Q732" i="1"/>
  <c r="Q733" i="1"/>
  <c r="Q735" i="1"/>
  <c r="Q736" i="1"/>
  <c r="Q737" i="1"/>
  <c r="Q738" i="1"/>
  <c r="Q739" i="1"/>
  <c r="Q740" i="1"/>
  <c r="Q741" i="1"/>
  <c r="Q742" i="1"/>
  <c r="Q744" i="1"/>
  <c r="Q743" i="1"/>
  <c r="Q745" i="1"/>
  <c r="Q746" i="1"/>
  <c r="Q747" i="1"/>
  <c r="Q749" i="1"/>
  <c r="Q748" i="1"/>
  <c r="Q750" i="1"/>
  <c r="Q751" i="1"/>
  <c r="Q752" i="1"/>
  <c r="Q753" i="1"/>
  <c r="Q754" i="1"/>
  <c r="Q757" i="1"/>
  <c r="Q756" i="1"/>
  <c r="Q758" i="1"/>
  <c r="Q755" i="1"/>
  <c r="Q759" i="1"/>
  <c r="Q760" i="1"/>
  <c r="Q762" i="1"/>
  <c r="Q761" i="1"/>
  <c r="Q763" i="1"/>
  <c r="Q765" i="1"/>
  <c r="Q764" i="1"/>
  <c r="Q766" i="1"/>
  <c r="Q767" i="1"/>
  <c r="Q768" i="1"/>
  <c r="Q769" i="1"/>
  <c r="Q770" i="1"/>
  <c r="Q771" i="1"/>
  <c r="Q774" i="1"/>
  <c r="Q773" i="1"/>
  <c r="Q772" i="1"/>
  <c r="Q776" i="1"/>
  <c r="Q775" i="1"/>
  <c r="Q777" i="1"/>
  <c r="Q778" i="1"/>
  <c r="Q779" i="1"/>
  <c r="Q780" i="1"/>
  <c r="Q781" i="1"/>
  <c r="Q782" i="1"/>
  <c r="Q783" i="1"/>
  <c r="Q784" i="1"/>
  <c r="Q785" i="1"/>
  <c r="Q787" i="1"/>
  <c r="Q786" i="1"/>
  <c r="Q788" i="1"/>
  <c r="Q791" i="1"/>
  <c r="Q789" i="1"/>
  <c r="Q790" i="1"/>
  <c r="Q792" i="1"/>
  <c r="Q793" i="1"/>
  <c r="Q794" i="1"/>
  <c r="Q795" i="1"/>
  <c r="Q796" i="1"/>
  <c r="Q797" i="1"/>
  <c r="Q798" i="1"/>
  <c r="Q799" i="1"/>
  <c r="Q800" i="1"/>
  <c r="Q801" i="1"/>
  <c r="Q802" i="1"/>
  <c r="Q804" i="1"/>
  <c r="Q803" i="1"/>
  <c r="Q805" i="1"/>
  <c r="Q807" i="1"/>
  <c r="Q806" i="1"/>
  <c r="Q810" i="1"/>
  <c r="Q811" i="1"/>
  <c r="Q808" i="1"/>
  <c r="Q809" i="1"/>
  <c r="Q812" i="1"/>
  <c r="Q813" i="1"/>
  <c r="Q814" i="1"/>
  <c r="Q815" i="1"/>
  <c r="Q817" i="1"/>
  <c r="Q816" i="1"/>
  <c r="Q819" i="1"/>
  <c r="Q818" i="1"/>
  <c r="Q821" i="1"/>
  <c r="Q820" i="1"/>
  <c r="Q822" i="1"/>
  <c r="Q823" i="1"/>
  <c r="Q824" i="1"/>
  <c r="Q825" i="1"/>
  <c r="Q826" i="1"/>
  <c r="Q827" i="1"/>
  <c r="Q828" i="1"/>
  <c r="Q831" i="1"/>
  <c r="Q830" i="1"/>
  <c r="Q829" i="1"/>
  <c r="Q832" i="1"/>
  <c r="Q833" i="1"/>
  <c r="Q834" i="1"/>
  <c r="Q835" i="1"/>
  <c r="Q837" i="1"/>
  <c r="Q836" i="1"/>
  <c r="Q841" i="1"/>
  <c r="Q839" i="1"/>
  <c r="Q838" i="1"/>
  <c r="Q840" i="1"/>
  <c r="Q842" i="1"/>
  <c r="Q846" i="1"/>
  <c r="Q844" i="1"/>
  <c r="Q843" i="1"/>
  <c r="Q847" i="1"/>
  <c r="Q845" i="1"/>
  <c r="Q848" i="1"/>
  <c r="Q850" i="1"/>
  <c r="Q849" i="1"/>
  <c r="Q853" i="1"/>
  <c r="Q851" i="1"/>
  <c r="Q854" i="1"/>
  <c r="Q852" i="1"/>
  <c r="Q855" i="1"/>
  <c r="Q857" i="1"/>
  <c r="Q858" i="1"/>
  <c r="Q859" i="1"/>
  <c r="Q856" i="1"/>
  <c r="Q860" i="1"/>
  <c r="Q861" i="1"/>
  <c r="Q863" i="1"/>
  <c r="Q862" i="1"/>
  <c r="Q864" i="1"/>
  <c r="Q865" i="1"/>
  <c r="Q866" i="1"/>
  <c r="Q867" i="1"/>
  <c r="Q868" i="1"/>
  <c r="Q870" i="1"/>
  <c r="Q869" i="1"/>
  <c r="Q871" i="1"/>
  <c r="Q872" i="1"/>
  <c r="Q873" i="1"/>
  <c r="Q877" i="1"/>
  <c r="Q874" i="1"/>
  <c r="Q875" i="1"/>
  <c r="Q876" i="1"/>
  <c r="Q878" i="1"/>
  <c r="Q879" i="1"/>
  <c r="Q881" i="1"/>
  <c r="Q880" i="1"/>
  <c r="Q882" i="1"/>
  <c r="Q885" i="1"/>
  <c r="Q883" i="1"/>
  <c r="Q884" i="1"/>
  <c r="Q887" i="1"/>
  <c r="Q888" i="1"/>
  <c r="Q886" i="1"/>
  <c r="Q889" i="1"/>
  <c r="Q890" i="1"/>
  <c r="Q891" i="1"/>
  <c r="Q893" i="1"/>
  <c r="Q894" i="1"/>
  <c r="Q892" i="1"/>
  <c r="Q897" i="1"/>
  <c r="Q896" i="1"/>
  <c r="Q895" i="1"/>
  <c r="Q898" i="1"/>
  <c r="Q899" i="1"/>
  <c r="Q900" i="1"/>
  <c r="Q901" i="1"/>
  <c r="Q903" i="1"/>
  <c r="Q902" i="1"/>
  <c r="Q906" i="1"/>
  <c r="Q905" i="1"/>
  <c r="Q907" i="1"/>
  <c r="Q904" i="1"/>
  <c r="Q908" i="1"/>
  <c r="Q909" i="1"/>
  <c r="Q911" i="1"/>
  <c r="Q910" i="1"/>
  <c r="Q912" i="1"/>
  <c r="Q914" i="1"/>
  <c r="Q915" i="1"/>
  <c r="Q913" i="1"/>
  <c r="Q916" i="1"/>
  <c r="Q919" i="1"/>
  <c r="Q917" i="1"/>
  <c r="Q918" i="1"/>
  <c r="Q922" i="1"/>
  <c r="Q921" i="1"/>
  <c r="Q923" i="1"/>
  <c r="Q920" i="1"/>
  <c r="Q926" i="1"/>
  <c r="Q927" i="1"/>
  <c r="Q925" i="1"/>
  <c r="Q924" i="1"/>
  <c r="Q929" i="1"/>
  <c r="Q930" i="1"/>
  <c r="Q928" i="1"/>
  <c r="Q931" i="1"/>
  <c r="Q933" i="1"/>
  <c r="Q934" i="1"/>
  <c r="Q932" i="1"/>
  <c r="Q936" i="1"/>
  <c r="Q935" i="1"/>
  <c r="Q937" i="1"/>
  <c r="Q938" i="1"/>
  <c r="Q939" i="1"/>
  <c r="Q940" i="1"/>
  <c r="Q942" i="1"/>
  <c r="Q941" i="1"/>
  <c r="Q943" i="1"/>
  <c r="Q944" i="1"/>
  <c r="Q945" i="1"/>
  <c r="Q946" i="1"/>
  <c r="Q948" i="1"/>
  <c r="Q947" i="1"/>
  <c r="Q949" i="1"/>
  <c r="Q951" i="1"/>
  <c r="Q950" i="1"/>
  <c r="Q954" i="1"/>
  <c r="Q953" i="1"/>
  <c r="Q955" i="1"/>
  <c r="Q952" i="1"/>
  <c r="Q958" i="1"/>
  <c r="Q959" i="1"/>
  <c r="Q956" i="1"/>
  <c r="Q957" i="1"/>
  <c r="Q961" i="1"/>
  <c r="Q962" i="1"/>
  <c r="Q963" i="1"/>
  <c r="Q960" i="1"/>
  <c r="Q964" i="1"/>
  <c r="Q965" i="1"/>
  <c r="Q966" i="1"/>
  <c r="Q967" i="1"/>
  <c r="Q969" i="1"/>
  <c r="Q968" i="1"/>
  <c r="Q970" i="1"/>
  <c r="Q971" i="1"/>
  <c r="Q973" i="1"/>
  <c r="Q974" i="1"/>
  <c r="Q975" i="1"/>
  <c r="Q972" i="1"/>
  <c r="Q976" i="1"/>
  <c r="Q977" i="1"/>
  <c r="Q979" i="1"/>
  <c r="Q982" i="1"/>
  <c r="Q980" i="1"/>
  <c r="Q981" i="1"/>
  <c r="Q978" i="1"/>
  <c r="Q983" i="1"/>
  <c r="Q986" i="1"/>
  <c r="Q985" i="1"/>
  <c r="Q984" i="1"/>
  <c r="Q988" i="1"/>
  <c r="Q987" i="1"/>
  <c r="Q989" i="1"/>
  <c r="Q990" i="1"/>
  <c r="Q993" i="1"/>
  <c r="Q992" i="1"/>
  <c r="Q994" i="1"/>
  <c r="Q991" i="1"/>
  <c r="Q995" i="1"/>
  <c r="Q996" i="1"/>
  <c r="Q998" i="1"/>
  <c r="Q997" i="1"/>
  <c r="Q999" i="1"/>
  <c r="Q1002" i="1"/>
  <c r="Q1000" i="1"/>
  <c r="Q1001" i="1"/>
  <c r="Q1004" i="1"/>
  <c r="Q1003" i="1"/>
  <c r="Q1007" i="1"/>
  <c r="Q1008" i="1"/>
  <c r="Q1005" i="1"/>
  <c r="Q1006" i="1"/>
  <c r="Q1009" i="1"/>
  <c r="Q1011" i="1"/>
  <c r="Q1010" i="1"/>
  <c r="Q1012" i="1"/>
  <c r="Q1013" i="1"/>
  <c r="Q1014" i="1"/>
  <c r="Q1015" i="1"/>
  <c r="Q1017" i="1"/>
  <c r="Q1016" i="1"/>
  <c r="Q1020" i="1"/>
  <c r="Q1021" i="1"/>
  <c r="Q1019" i="1"/>
  <c r="Q1018" i="1"/>
  <c r="Q1024" i="1"/>
  <c r="Q1022" i="1"/>
  <c r="Q1023" i="1"/>
  <c r="Q1026" i="1"/>
  <c r="Q1025" i="1"/>
  <c r="Q1027" i="1"/>
  <c r="Q1028" i="1"/>
  <c r="Q1029" i="1"/>
  <c r="Q1031" i="1"/>
  <c r="Q1030" i="1"/>
  <c r="Q1033" i="1"/>
  <c r="Q1032" i="1"/>
  <c r="Q1034" i="1"/>
  <c r="Q1035" i="1"/>
  <c r="Q1036" i="1"/>
  <c r="Q1038" i="1"/>
  <c r="Q1037" i="1"/>
  <c r="Q1039" i="1"/>
  <c r="Q1040" i="1"/>
  <c r="Q1042" i="1"/>
  <c r="Q1041" i="1"/>
  <c r="Q1044" i="1"/>
  <c r="Q1043" i="1"/>
  <c r="Q1045" i="1"/>
  <c r="Q1047" i="1"/>
  <c r="Q1046" i="1"/>
  <c r="Q1048" i="1"/>
  <c r="Q1049" i="1"/>
  <c r="Q1052" i="1"/>
  <c r="Q1050" i="1"/>
  <c r="Q1051" i="1"/>
  <c r="Q1053" i="1"/>
  <c r="Q1054" i="1"/>
  <c r="Q1055" i="1"/>
  <c r="Q1056" i="1"/>
  <c r="Q1057" i="1"/>
  <c r="Q1058" i="1"/>
  <c r="Q1061" i="1"/>
  <c r="Q1059" i="1"/>
  <c r="Q1060" i="1"/>
  <c r="Q1062" i="1"/>
  <c r="Q1064" i="1"/>
  <c r="Q1065" i="1"/>
  <c r="Q1067" i="1"/>
  <c r="Q1068" i="1"/>
  <c r="Q1063" i="1"/>
  <c r="Q1066" i="1"/>
  <c r="Q1069" i="1"/>
  <c r="Q1070" i="1"/>
  <c r="Q1074" i="1"/>
  <c r="Q1071" i="1"/>
  <c r="Q1072" i="1"/>
  <c r="Q1073" i="1"/>
  <c r="Q1075" i="1"/>
  <c r="Q1077" i="1"/>
  <c r="Q1076" i="1"/>
  <c r="Q1078" i="1"/>
  <c r="Q1079" i="1"/>
  <c r="Q1080" i="1"/>
  <c r="Q1081" i="1"/>
  <c r="Q1082" i="1"/>
  <c r="Q1084" i="1"/>
  <c r="Q1083" i="1"/>
  <c r="Q1085" i="1"/>
  <c r="Q1086" i="1"/>
  <c r="Q1087" i="1"/>
  <c r="Q1088" i="1"/>
  <c r="Q1089" i="1"/>
  <c r="Q1090" i="1"/>
  <c r="Q1091" i="1"/>
  <c r="Q1092" i="1"/>
  <c r="Q1093" i="1"/>
  <c r="Q1095" i="1"/>
  <c r="Q1094" i="1"/>
  <c r="Q1098" i="1"/>
  <c r="Q1099" i="1"/>
  <c r="Q1096" i="1"/>
  <c r="Q1100" i="1"/>
  <c r="Q1097" i="1"/>
  <c r="Q1101" i="1"/>
  <c r="Q1105" i="1"/>
  <c r="Q1103" i="1"/>
  <c r="Q1104" i="1"/>
  <c r="Q1102" i="1"/>
  <c r="Q1108" i="1"/>
  <c r="Q1106" i="1"/>
  <c r="Q1107" i="1"/>
  <c r="Q1109" i="1"/>
  <c r="Q1110" i="1"/>
  <c r="Q1112" i="1"/>
  <c r="Q1111" i="1"/>
  <c r="Q1113" i="1"/>
  <c r="Q1114" i="1"/>
  <c r="Q1115" i="1"/>
  <c r="Q1116" i="1"/>
  <c r="Q1118" i="1"/>
  <c r="Q1117" i="1"/>
  <c r="Q1119" i="1"/>
  <c r="Q1120" i="1"/>
  <c r="Q1122" i="1"/>
  <c r="Q1121" i="1"/>
  <c r="Q1123" i="1"/>
  <c r="Q1125" i="1"/>
  <c r="Q1124" i="1"/>
  <c r="Q1127" i="1"/>
  <c r="Q1126" i="1"/>
  <c r="Q1128" i="1"/>
  <c r="Q1129" i="1"/>
  <c r="Q1130" i="1"/>
  <c r="Q1133" i="1"/>
  <c r="Q1134" i="1"/>
  <c r="Q1131" i="1"/>
  <c r="Q1132" i="1"/>
  <c r="Q1135" i="1"/>
  <c r="Q1137" i="1"/>
  <c r="Q1138" i="1"/>
  <c r="Q1136" i="1"/>
  <c r="Q1139" i="1"/>
  <c r="Q1140" i="1"/>
  <c r="Q1141" i="1"/>
  <c r="Q1143" i="1"/>
  <c r="Q1144" i="1"/>
  <c r="Q1142" i="1"/>
  <c r="Q1145" i="1"/>
  <c r="Q1147" i="1"/>
  <c r="Q1146" i="1"/>
  <c r="Q1148" i="1"/>
  <c r="Q1149" i="1"/>
  <c r="Q1150" i="1"/>
  <c r="Q1153" i="1"/>
  <c r="Q1151" i="1"/>
  <c r="Q1152" i="1"/>
  <c r="Q1154" i="1"/>
  <c r="Q1155" i="1"/>
  <c r="Q1156" i="1"/>
  <c r="Q1158" i="1"/>
  <c r="Q1157" i="1"/>
  <c r="Q1159" i="1"/>
  <c r="Q1161" i="1"/>
  <c r="Q1160" i="1"/>
  <c r="Q1162" i="1"/>
  <c r="Q1163" i="1"/>
  <c r="Q1164" i="1"/>
  <c r="Q1167" i="1"/>
  <c r="Q1165" i="1"/>
  <c r="Q1166" i="1"/>
  <c r="Q1168" i="1"/>
  <c r="Q1171" i="1"/>
  <c r="Q1172" i="1"/>
  <c r="Q1169" i="1"/>
  <c r="Q1170" i="1"/>
  <c r="Q1174" i="1"/>
  <c r="Q1173" i="1"/>
  <c r="Q1175" i="1"/>
  <c r="Q1176" i="1"/>
  <c r="Q1178" i="1"/>
  <c r="Q1177" i="1"/>
  <c r="Q1179" i="1"/>
  <c r="Q1181" i="1"/>
  <c r="Q1180" i="1"/>
  <c r="Q1184" i="1"/>
  <c r="Q1185" i="1"/>
  <c r="Q1182" i="1"/>
  <c r="Q1183" i="1"/>
  <c r="Q1186" i="1"/>
  <c r="Q1187" i="1"/>
  <c r="Q1189" i="1"/>
  <c r="Q1188" i="1"/>
  <c r="Q1190" i="1"/>
  <c r="Q1191" i="1"/>
  <c r="Q1192" i="1"/>
  <c r="Q1193" i="1"/>
  <c r="Q1194" i="1"/>
  <c r="Q1195" i="1"/>
  <c r="Q1197" i="1"/>
  <c r="Q1196" i="1"/>
  <c r="Q1198" i="1"/>
  <c r="Q1200" i="1"/>
  <c r="Q1201" i="1"/>
  <c r="Q1199" i="1"/>
  <c r="Q1203" i="1"/>
  <c r="Q1202" i="1"/>
  <c r="Q1204" i="1"/>
  <c r="Q1206" i="1"/>
  <c r="Q1207" i="1"/>
  <c r="Q1205" i="1"/>
  <c r="Q1209" i="1"/>
  <c r="Q1208" i="1"/>
  <c r="Q1210" i="1"/>
  <c r="Q1211" i="1"/>
  <c r="Q1212" i="1"/>
  <c r="Q1216" i="1"/>
  <c r="Q1214" i="1"/>
  <c r="Q1217" i="1"/>
  <c r="Q1215" i="1"/>
  <c r="Q1213" i="1"/>
  <c r="Q1219" i="1"/>
  <c r="Q1218" i="1"/>
  <c r="Q1221" i="1"/>
  <c r="Q1220" i="1"/>
  <c r="Q1222" i="1"/>
  <c r="Q1224" i="1"/>
  <c r="Q1223" i="1"/>
  <c r="Q1225" i="1"/>
  <c r="Q1226" i="1"/>
  <c r="Q1227" i="1"/>
  <c r="Q1229" i="1"/>
  <c r="Q1228" i="1"/>
  <c r="Q1230" i="1"/>
  <c r="Q1231" i="1"/>
  <c r="Q1233" i="1"/>
  <c r="Q1232" i="1"/>
  <c r="Q1234" i="1"/>
  <c r="Q1236" i="1"/>
  <c r="Q1235" i="1"/>
  <c r="Q1237" i="1"/>
  <c r="Q1238" i="1"/>
  <c r="Q1239" i="1"/>
  <c r="Q1241" i="1"/>
  <c r="Q1240" i="1"/>
  <c r="Q1242" i="1"/>
  <c r="Q1245" i="1"/>
  <c r="Q1246" i="1"/>
  <c r="Q1243" i="1"/>
  <c r="Q1244" i="1"/>
  <c r="Q1249" i="1"/>
  <c r="Q1248" i="1"/>
  <c r="Q1247" i="1"/>
  <c r="Q1251" i="1"/>
  <c r="Q1250" i="1"/>
  <c r="Q1252" i="1"/>
  <c r="Q1253" i="1"/>
  <c r="Q1254" i="1"/>
  <c r="Q1258" i="1"/>
  <c r="Q1256" i="1"/>
  <c r="Q1257" i="1"/>
  <c r="Q1255" i="1"/>
  <c r="Q1259" i="1"/>
  <c r="Q1263" i="1"/>
  <c r="Q1260" i="1"/>
  <c r="Q1262" i="1"/>
  <c r="Q1261" i="1"/>
  <c r="Q1265" i="1"/>
  <c r="Q1266" i="1"/>
  <c r="Q1264" i="1"/>
  <c r="Q1267" i="1"/>
  <c r="Q1271" i="1"/>
  <c r="Q1269" i="1"/>
  <c r="Q1270" i="1"/>
  <c r="Q1268" i="1"/>
  <c r="Q1274" i="1"/>
  <c r="Q1272" i="1"/>
  <c r="Q1273" i="1"/>
  <c r="Q1275" i="1"/>
  <c r="Q1276" i="1"/>
  <c r="Q1277" i="1"/>
  <c r="Q1279" i="1"/>
  <c r="Q1278" i="1"/>
  <c r="Q1283" i="1"/>
  <c r="Q1280" i="1"/>
  <c r="Q1281" i="1"/>
  <c r="Q1286" i="1"/>
  <c r="Q1282" i="1"/>
  <c r="Q1285" i="1"/>
  <c r="Q1284" i="1"/>
  <c r="Q1288" i="1"/>
  <c r="Q1287" i="1"/>
  <c r="Q1290" i="1"/>
  <c r="Q1289" i="1"/>
  <c r="Q1295" i="1"/>
  <c r="Q1292" i="1"/>
  <c r="Q1291" i="1"/>
  <c r="Q1293" i="1"/>
  <c r="Q1294" i="1"/>
  <c r="Q1296" i="1"/>
  <c r="Q1297" i="1"/>
  <c r="Q1298" i="1"/>
  <c r="Q1299" i="1"/>
  <c r="Q1301" i="1"/>
  <c r="Q1303" i="1"/>
  <c r="Q1300" i="1"/>
  <c r="Q1302" i="1"/>
  <c r="Q1304" i="1"/>
  <c r="Q1307" i="1"/>
  <c r="Q1308" i="1"/>
  <c r="Q1305" i="1"/>
  <c r="Q1306" i="1"/>
  <c r="Q1309" i="1"/>
  <c r="Q1312" i="1"/>
  <c r="Q1310" i="1"/>
  <c r="Q1313" i="1"/>
  <c r="Q1314" i="1"/>
  <c r="Q1311" i="1"/>
  <c r="Q1315" i="1"/>
  <c r="Q1316" i="1"/>
  <c r="Q1317" i="1"/>
  <c r="Q1318" i="1"/>
  <c r="Q1319" i="1"/>
  <c r="Q1320" i="1"/>
  <c r="Q1323" i="1"/>
  <c r="Q1324" i="1"/>
  <c r="Q1325" i="1"/>
  <c r="Q1321" i="1"/>
  <c r="Q1322" i="1"/>
  <c r="Q1327" i="1"/>
  <c r="Q1326" i="1"/>
  <c r="Q1331" i="1"/>
  <c r="Q1330" i="1"/>
  <c r="Q1332" i="1"/>
  <c r="Q1329" i="1"/>
  <c r="Q1328" i="1"/>
  <c r="Q1333" i="1"/>
  <c r="Q1334" i="1"/>
  <c r="Q1335" i="1"/>
  <c r="Q1336" i="1"/>
  <c r="Q1340" i="1"/>
  <c r="Q1337" i="1"/>
  <c r="Q1338" i="1"/>
  <c r="Q1339" i="1"/>
  <c r="Q1345" i="1"/>
  <c r="Q1341" i="1"/>
  <c r="Q1343" i="1"/>
  <c r="Q1342" i="1"/>
  <c r="Q1344" i="1"/>
  <c r="Q1347" i="1"/>
  <c r="Q1346" i="1"/>
  <c r="Q1348" i="1"/>
  <c r="Q1351" i="1"/>
  <c r="Q1349" i="1"/>
  <c r="Q1352" i="1"/>
  <c r="Q1353" i="1"/>
  <c r="Q1350" i="1"/>
  <c r="Q1356" i="1"/>
  <c r="Q1354" i="1"/>
  <c r="Q1355" i="1"/>
  <c r="Q1357" i="1"/>
  <c r="Q1359" i="1"/>
  <c r="Q1358" i="1"/>
  <c r="Q1362" i="1"/>
  <c r="Q1361" i="1"/>
  <c r="Q1360" i="1"/>
  <c r="Q1364" i="1"/>
  <c r="Q1366" i="1"/>
  <c r="Q1365" i="1"/>
  <c r="Q1367" i="1"/>
  <c r="Q1363" i="1"/>
  <c r="Q1369" i="1"/>
  <c r="Q1370" i="1"/>
  <c r="Q1372" i="1"/>
  <c r="Q1371" i="1"/>
  <c r="Q1368" i="1"/>
  <c r="Q1374" i="1"/>
  <c r="Q1373" i="1"/>
  <c r="Q1375" i="1"/>
  <c r="Q1376" i="1"/>
  <c r="Q1378" i="1"/>
  <c r="Q1377" i="1"/>
  <c r="Q1379" i="1"/>
  <c r="Q1380" i="1"/>
  <c r="Q1381" i="1"/>
  <c r="Q1382" i="1"/>
  <c r="Q1385" i="1"/>
  <c r="Q1383" i="1"/>
  <c r="Q1384" i="1"/>
  <c r="Q1387" i="1"/>
  <c r="Q1386" i="1"/>
  <c r="Q1390" i="1"/>
  <c r="Q1388" i="1"/>
  <c r="Q1389" i="1"/>
  <c r="Q1391" i="1"/>
  <c r="Q1392" i="1"/>
  <c r="Q1393" i="1"/>
  <c r="Q1394" i="1"/>
  <c r="Q1395" i="1"/>
  <c r="Q1396" i="1"/>
  <c r="Q1397" i="1"/>
  <c r="Q1399" i="1"/>
  <c r="Q1398" i="1"/>
  <c r="Q1400" i="1"/>
  <c r="Q1403" i="1"/>
  <c r="Q1402" i="1"/>
  <c r="Q1401" i="1"/>
  <c r="Q1404" i="1"/>
  <c r="Q1405" i="1"/>
  <c r="Q1406" i="1"/>
  <c r="Q1408" i="1"/>
  <c r="Q1407" i="1"/>
  <c r="Q1409" i="1"/>
  <c r="Q1410" i="1"/>
  <c r="Q1412" i="1"/>
  <c r="Q1411" i="1"/>
  <c r="Q1413" i="1"/>
  <c r="Q1414" i="1"/>
  <c r="Q1418" i="1"/>
  <c r="Q1416" i="1"/>
  <c r="Q1415" i="1"/>
  <c r="Q1419" i="1"/>
  <c r="Q1417" i="1"/>
  <c r="Q1422" i="1"/>
  <c r="Q1420" i="1"/>
  <c r="Q1421" i="1"/>
  <c r="Q1423" i="1"/>
  <c r="Q1427" i="1"/>
  <c r="Q1425" i="1"/>
  <c r="Q1426" i="1"/>
  <c r="Q1424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8" i="1"/>
  <c r="Q1447" i="1"/>
  <c r="Q1449" i="1"/>
  <c r="Q1450" i="1"/>
  <c r="Q1451" i="1"/>
  <c r="Q1452" i="1"/>
  <c r="Q1456" i="1"/>
  <c r="Q1454" i="1"/>
  <c r="Q1453" i="1"/>
  <c r="Q1455" i="1"/>
  <c r="Q1459" i="1"/>
  <c r="Q1457" i="1"/>
  <c r="Q1458" i="1"/>
  <c r="Q1462" i="1"/>
  <c r="Q1461" i="1"/>
  <c r="Q1460" i="1"/>
  <c r="Q1465" i="1"/>
  <c r="Q1466" i="1"/>
  <c r="Q1463" i="1"/>
  <c r="Q1467" i="1"/>
  <c r="Q1464" i="1"/>
  <c r="Q1470" i="1"/>
  <c r="Q1468" i="1"/>
  <c r="Q1469" i="1"/>
  <c r="Q1472" i="1"/>
  <c r="Q1471" i="1"/>
  <c r="Q1473" i="1"/>
  <c r="Q1475" i="1"/>
  <c r="Q1478" i="1"/>
  <c r="Q1476" i="1"/>
  <c r="Q1477" i="1"/>
  <c r="Q1474" i="1"/>
  <c r="Q1479" i="1"/>
  <c r="Q1480" i="1"/>
  <c r="Q1481" i="1"/>
  <c r="Q1483" i="1"/>
  <c r="Q1482" i="1"/>
  <c r="Q1484" i="1"/>
  <c r="Q1488" i="1"/>
  <c r="Q1485" i="1"/>
  <c r="Q1486" i="1"/>
  <c r="Q1487" i="1"/>
  <c r="Q1490" i="1"/>
  <c r="Q1491" i="1"/>
  <c r="Q1489" i="1"/>
  <c r="Q1493" i="1"/>
  <c r="Q1492" i="1"/>
  <c r="Q1494" i="1"/>
  <c r="Q1498" i="1"/>
  <c r="Q1495" i="1"/>
  <c r="Q1496" i="1"/>
  <c r="Q1497" i="1"/>
  <c r="Q1499" i="1"/>
  <c r="Q1502" i="1"/>
  <c r="Q1500" i="1"/>
  <c r="Q1501" i="1"/>
  <c r="Q1504" i="1"/>
  <c r="Q1505" i="1"/>
  <c r="Q1503" i="1"/>
  <c r="Q1506" i="1"/>
  <c r="Q1507" i="1"/>
  <c r="Q1508" i="1"/>
  <c r="Q1509" i="1"/>
  <c r="Q1510" i="1"/>
  <c r="Q1511" i="1"/>
  <c r="Q1515" i="1"/>
  <c r="Q1513" i="1"/>
  <c r="Q1514" i="1"/>
  <c r="Q1512" i="1"/>
  <c r="Q1516" i="1"/>
  <c r="Q1517" i="1"/>
  <c r="Q1518" i="1"/>
  <c r="Q1520" i="1"/>
  <c r="Q1519" i="1"/>
  <c r="Q1522" i="1"/>
  <c r="Q1521" i="1"/>
  <c r="Q1524" i="1"/>
  <c r="Q1523" i="1"/>
  <c r="Q1526" i="1"/>
  <c r="Q1527" i="1"/>
  <c r="Q1528" i="1"/>
  <c r="Q1525" i="1"/>
  <c r="Q1529" i="1"/>
  <c r="Q1530" i="1"/>
  <c r="Q1531" i="1"/>
  <c r="Q1533" i="1"/>
  <c r="Q1534" i="1"/>
  <c r="Q1535" i="1"/>
  <c r="Q1532" i="1"/>
  <c r="Q1536" i="1"/>
  <c r="Q1537" i="1"/>
  <c r="Q1538" i="1"/>
  <c r="Q1539" i="1"/>
  <c r="Q1540" i="1"/>
  <c r="Q1541" i="1"/>
  <c r="Q1542" i="1"/>
  <c r="Q1544" i="1"/>
  <c r="Q1543" i="1"/>
  <c r="Q1548" i="1"/>
  <c r="Q1545" i="1"/>
  <c r="Q1547" i="1"/>
  <c r="Q1546" i="1"/>
  <c r="Q1549" i="1"/>
  <c r="Q1550" i="1"/>
  <c r="Q1551" i="1"/>
  <c r="Q1552" i="1"/>
  <c r="Q1553" i="1"/>
  <c r="Q1554" i="1"/>
  <c r="Q1556" i="1"/>
  <c r="Q1555" i="1"/>
  <c r="Q1557" i="1"/>
  <c r="Q1558" i="1"/>
  <c r="Q1562" i="1"/>
  <c r="Q1560" i="1"/>
  <c r="Q1559" i="1"/>
  <c r="Q1561" i="1"/>
  <c r="Q1564" i="1"/>
  <c r="Q1563" i="1"/>
  <c r="Q1565" i="1"/>
  <c r="Q1566" i="1"/>
  <c r="Q1568" i="1"/>
  <c r="Q1567" i="1"/>
  <c r="Q1569" i="1"/>
  <c r="Q1571" i="1"/>
  <c r="Q1572" i="1"/>
  <c r="Q1573" i="1"/>
  <c r="Q1570" i="1"/>
  <c r="Q1574" i="1"/>
  <c r="Q1575" i="1"/>
  <c r="Q1576" i="1"/>
  <c r="Q1577" i="1"/>
  <c r="Q1578" i="1"/>
  <c r="Q1579" i="1"/>
  <c r="Q1580" i="1"/>
  <c r="Q1581" i="1"/>
  <c r="Q1583" i="1"/>
  <c r="Q1582" i="1"/>
  <c r="Q1584" i="1"/>
  <c r="Q1585" i="1"/>
  <c r="Q1586" i="1"/>
  <c r="Q1588" i="1"/>
  <c r="Q1587" i="1"/>
  <c r="Q1591" i="1"/>
  <c r="Q1590" i="1"/>
  <c r="Q1589" i="1"/>
  <c r="Q1592" i="1"/>
  <c r="Q1593" i="1"/>
  <c r="Q1594" i="1"/>
  <c r="Q1595" i="1"/>
  <c r="Q1596" i="1"/>
  <c r="Q1597" i="1"/>
  <c r="Q1599" i="1"/>
  <c r="Q1598" i="1"/>
  <c r="Q1600" i="1"/>
  <c r="Q1601" i="1"/>
  <c r="Q1602" i="1"/>
  <c r="Q1604" i="1"/>
  <c r="Q1603" i="1"/>
  <c r="Q1605" i="1"/>
  <c r="Q1607" i="1"/>
  <c r="Q1608" i="1"/>
  <c r="Q1606" i="1"/>
  <c r="Q1609" i="1"/>
  <c r="Q1610" i="1"/>
  <c r="Q1611" i="1"/>
  <c r="Q1612" i="1"/>
  <c r="Q1614" i="1"/>
  <c r="Q1615" i="1"/>
  <c r="Q1616" i="1"/>
  <c r="Q1613" i="1"/>
  <c r="Q1618" i="1"/>
  <c r="Q1617" i="1"/>
  <c r="Q1620" i="1"/>
  <c r="Q1619" i="1"/>
  <c r="Q1622" i="1"/>
  <c r="Q1621" i="1"/>
  <c r="Q1623" i="1"/>
  <c r="Q1624" i="1"/>
  <c r="Q1626" i="1"/>
  <c r="Q1625" i="1"/>
  <c r="Q1627" i="1"/>
  <c r="Q1628" i="1"/>
  <c r="Q1629" i="1"/>
  <c r="Q1630" i="1"/>
  <c r="Q1631" i="1"/>
  <c r="Q1632" i="1"/>
  <c r="Q1633" i="1"/>
  <c r="Q1634" i="1"/>
  <c r="Q1635" i="1"/>
  <c r="Q1640" i="1"/>
  <c r="Q1636" i="1"/>
  <c r="Q1641" i="1"/>
  <c r="Q1638" i="1"/>
  <c r="Q1637" i="1"/>
  <c r="Q1639" i="1"/>
  <c r="Q1642" i="1"/>
  <c r="Q1644" i="1"/>
  <c r="Q1643" i="1"/>
  <c r="Q1646" i="1"/>
  <c r="Q1645" i="1"/>
  <c r="Q1647" i="1"/>
  <c r="Q1648" i="1"/>
  <c r="Q1651" i="1"/>
  <c r="Q1649" i="1"/>
  <c r="Q1650" i="1"/>
  <c r="Q1652" i="1"/>
  <c r="Q1653" i="1"/>
  <c r="Q1654" i="1"/>
  <c r="Q1656" i="1"/>
  <c r="Q1655" i="1"/>
  <c r="Q1657" i="1"/>
  <c r="Q1658" i="1"/>
  <c r="Q1659" i="1"/>
  <c r="Q1660" i="1"/>
  <c r="Q1662" i="1"/>
  <c r="Q1661" i="1"/>
  <c r="Q1663" i="1"/>
  <c r="Q1665" i="1"/>
  <c r="Q1666" i="1"/>
  <c r="Q1664" i="1"/>
  <c r="Q1667" i="1"/>
  <c r="Q1668" i="1"/>
  <c r="Q1669" i="1"/>
  <c r="Q1674" i="1"/>
  <c r="Q1670" i="1"/>
  <c r="Q1673" i="1"/>
  <c r="Q1671" i="1"/>
  <c r="Q1672" i="1"/>
  <c r="Q1675" i="1"/>
  <c r="Q1676" i="1"/>
  <c r="Q1677" i="1"/>
  <c r="Q1681" i="1"/>
  <c r="Q1678" i="1"/>
  <c r="Q1679" i="1"/>
  <c r="Q1680" i="1"/>
  <c r="Q1682" i="1"/>
  <c r="Q1684" i="1"/>
  <c r="Q1683" i="1"/>
  <c r="Q1688" i="1"/>
  <c r="Q1686" i="1"/>
  <c r="Q1687" i="1"/>
  <c r="Q1685" i="1"/>
  <c r="Q1691" i="1"/>
  <c r="Q1689" i="1"/>
  <c r="Q1692" i="1"/>
  <c r="Q1690" i="1"/>
  <c r="Q1695" i="1"/>
  <c r="Q1693" i="1"/>
  <c r="Q1694" i="1"/>
  <c r="Q1696" i="1"/>
  <c r="Q1698" i="1"/>
  <c r="Q1697" i="1"/>
  <c r="Q1699" i="1"/>
  <c r="Q1700" i="1"/>
  <c r="Q1701" i="1"/>
  <c r="Q1702" i="1"/>
  <c r="Q1704" i="1"/>
  <c r="Q1703" i="1"/>
  <c r="Q1707" i="1"/>
  <c r="Q1705" i="1"/>
  <c r="Q1706" i="1"/>
  <c r="Q1708" i="1"/>
  <c r="Q1710" i="1"/>
  <c r="Q1711" i="1"/>
  <c r="Q1709" i="1"/>
  <c r="Q1712" i="1"/>
  <c r="Q1714" i="1"/>
  <c r="Q1715" i="1"/>
  <c r="Q1713" i="1"/>
  <c r="Q1716" i="1"/>
  <c r="Q1718" i="1"/>
  <c r="Q1719" i="1"/>
  <c r="Q1720" i="1"/>
  <c r="Q1721" i="1"/>
  <c r="Q1717" i="1"/>
  <c r="Q1723" i="1"/>
  <c r="Q1722" i="1"/>
  <c r="Q1725" i="1"/>
  <c r="Q1724" i="1"/>
  <c r="Q1728" i="1"/>
  <c r="Q1726" i="1"/>
  <c r="Q1727" i="1"/>
  <c r="Q1729" i="1"/>
  <c r="Q1731" i="1"/>
  <c r="Q1730" i="1"/>
  <c r="Q1732" i="1"/>
  <c r="Q1734" i="1"/>
  <c r="Q1733" i="1"/>
  <c r="Q1735" i="1"/>
  <c r="Q1736" i="1"/>
  <c r="Q1738" i="1"/>
  <c r="Q1739" i="1"/>
  <c r="Q1737" i="1"/>
  <c r="Q1740" i="1"/>
  <c r="Q1743" i="1"/>
  <c r="Q1742" i="1"/>
  <c r="Q1741" i="1"/>
  <c r="Q1744" i="1"/>
  <c r="Q1745" i="1"/>
  <c r="Q1746" i="1"/>
  <c r="Q1750" i="1"/>
  <c r="Q1749" i="1"/>
  <c r="Q1748" i="1"/>
  <c r="Q1751" i="1"/>
  <c r="Q1747" i="1"/>
  <c r="Q1753" i="1"/>
  <c r="Q1752" i="1"/>
  <c r="Q1755" i="1"/>
  <c r="Q1754" i="1"/>
  <c r="Q1756" i="1"/>
  <c r="Q1757" i="1"/>
  <c r="Q1758" i="1"/>
  <c r="Q1759" i="1"/>
  <c r="Q1760" i="1"/>
  <c r="Q1762" i="1"/>
  <c r="Q1761" i="1"/>
  <c r="Q1763" i="1"/>
  <c r="Q1764" i="1"/>
  <c r="Q1765" i="1"/>
  <c r="Q1766" i="1"/>
  <c r="Q1768" i="1"/>
  <c r="Q1767" i="1"/>
  <c r="Q1769" i="1"/>
  <c r="Q1771" i="1"/>
  <c r="Q1772" i="1"/>
  <c r="Q1770" i="1"/>
  <c r="Q1774" i="1"/>
  <c r="Q1773" i="1"/>
  <c r="Q1775" i="1"/>
  <c r="Q1776" i="1"/>
  <c r="Q1777" i="1"/>
  <c r="Q1779" i="1"/>
  <c r="Q1778" i="1"/>
  <c r="Q1780" i="1"/>
  <c r="Q1781" i="1"/>
  <c r="Q1783" i="1"/>
  <c r="Q1784" i="1"/>
  <c r="Q1782" i="1"/>
  <c r="Q1787" i="1"/>
  <c r="Q1785" i="1"/>
  <c r="Q1788" i="1"/>
  <c r="Q1786" i="1"/>
  <c r="Q1789" i="1"/>
  <c r="Q1790" i="1"/>
  <c r="Q1792" i="1"/>
  <c r="Q1791" i="1"/>
  <c r="Q1793" i="1"/>
  <c r="Q1796" i="1"/>
  <c r="Q1794" i="1"/>
  <c r="Q1795" i="1"/>
  <c r="Q1798" i="1"/>
  <c r="Q1797" i="1"/>
  <c r="Q1799" i="1"/>
  <c r="Q1800" i="1"/>
  <c r="Q1802" i="1"/>
  <c r="Q1801" i="1"/>
  <c r="Q1806" i="1"/>
  <c r="Q1804" i="1"/>
  <c r="Q1805" i="1"/>
  <c r="Q1803" i="1"/>
  <c r="Q1807" i="1"/>
  <c r="Q1808" i="1"/>
  <c r="Q1811" i="1"/>
  <c r="Q1809" i="1"/>
  <c r="Q1810" i="1"/>
  <c r="Q1812" i="1"/>
  <c r="Q1813" i="1"/>
  <c r="Q1815" i="1"/>
  <c r="Q1814" i="1"/>
  <c r="Q1817" i="1"/>
  <c r="Q1816" i="1"/>
  <c r="Q1820" i="1"/>
  <c r="Q1818" i="1"/>
  <c r="Q1819" i="1"/>
  <c r="Q1821" i="1"/>
  <c r="Q1823" i="1"/>
  <c r="Q1824" i="1"/>
  <c r="Q1822" i="1"/>
  <c r="Q1825" i="1"/>
  <c r="Q1826" i="1"/>
  <c r="Q1832" i="1"/>
  <c r="Q1831" i="1"/>
  <c r="Q1828" i="1"/>
  <c r="Q1829" i="1"/>
  <c r="Q1830" i="1"/>
  <c r="Q1827" i="1"/>
  <c r="Q1833" i="1"/>
  <c r="Q1834" i="1"/>
  <c r="Q1835" i="1"/>
  <c r="Q1837" i="1"/>
  <c r="Q1836" i="1"/>
  <c r="Q1838" i="1"/>
  <c r="Q1839" i="1"/>
  <c r="Q1843" i="1"/>
  <c r="Q1841" i="1"/>
  <c r="Q1842" i="1"/>
  <c r="Q1844" i="1"/>
  <c r="Q1840" i="1"/>
  <c r="Q1845" i="1"/>
  <c r="Q1846" i="1"/>
  <c r="Q1847" i="1"/>
  <c r="Q1848" i="1"/>
  <c r="Q1849" i="1"/>
  <c r="Q1850" i="1"/>
  <c r="Q1853" i="1"/>
  <c r="Q1851" i="1"/>
  <c r="Q1852" i="1"/>
  <c r="Q1855" i="1"/>
  <c r="Q1854" i="1"/>
  <c r="Q1857" i="1"/>
  <c r="Q1856" i="1"/>
  <c r="Q1859" i="1"/>
  <c r="Q1860" i="1"/>
  <c r="Q1858" i="1"/>
  <c r="Q1861" i="1"/>
  <c r="Q1862" i="1"/>
  <c r="Q1863" i="1"/>
  <c r="Q1865" i="1"/>
  <c r="Q1864" i="1"/>
  <c r="Q1866" i="1"/>
  <c r="Q1868" i="1"/>
  <c r="Q1867" i="1"/>
  <c r="Q1870" i="1"/>
  <c r="Q1869" i="1"/>
  <c r="Q1871" i="1"/>
  <c r="Q1873" i="1"/>
  <c r="Q1872" i="1"/>
  <c r="Q1875" i="1"/>
  <c r="Q1874" i="1"/>
  <c r="Q1876" i="1"/>
  <c r="Q1878" i="1"/>
  <c r="Q1877" i="1"/>
  <c r="Q1879" i="1"/>
  <c r="Q1881" i="1"/>
  <c r="Q1880" i="1"/>
  <c r="Q1884" i="1"/>
  <c r="Q1882" i="1"/>
  <c r="Q1883" i="1"/>
  <c r="Q1885" i="1"/>
  <c r="Q1886" i="1"/>
  <c r="Q1888" i="1"/>
  <c r="Q1887" i="1"/>
  <c r="Q1889" i="1"/>
  <c r="Q1892" i="1"/>
  <c r="Q1890" i="1"/>
  <c r="Q1893" i="1"/>
  <c r="Q1891" i="1"/>
  <c r="Q1894" i="1"/>
  <c r="Q1895" i="1"/>
  <c r="Q1896" i="1"/>
  <c r="Q1901" i="1"/>
  <c r="Q1897" i="1"/>
  <c r="Q1898" i="1"/>
  <c r="Q1900" i="1"/>
  <c r="Q1899" i="1"/>
  <c r="Q1903" i="1"/>
  <c r="Q1902" i="1"/>
  <c r="Q1907" i="1"/>
  <c r="Q1904" i="1"/>
  <c r="Q1908" i="1"/>
  <c r="Q1906" i="1"/>
  <c r="Q1905" i="1"/>
  <c r="Q1910" i="1"/>
  <c r="Q1911" i="1"/>
  <c r="Q1909" i="1"/>
  <c r="Q1912" i="1"/>
  <c r="Q1914" i="1"/>
  <c r="Q1915" i="1"/>
  <c r="Q1913" i="1"/>
  <c r="Q1917" i="1"/>
  <c r="Q1916" i="1"/>
  <c r="Q1919" i="1"/>
  <c r="Q1918" i="1"/>
  <c r="Q1920" i="1"/>
  <c r="Q1921" i="1"/>
  <c r="Q1922" i="1"/>
  <c r="Q1923" i="1"/>
  <c r="Q1924" i="1"/>
  <c r="Q1925" i="1"/>
  <c r="Q1926" i="1"/>
  <c r="Q1927" i="1"/>
  <c r="Q1928" i="1"/>
  <c r="Q1929" i="1"/>
  <c r="Q1930" i="1"/>
  <c r="Q1932" i="1"/>
  <c r="Q1933" i="1"/>
  <c r="Q1931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7" i="1"/>
  <c r="Q1948" i="1"/>
  <c r="Q1946" i="1"/>
  <c r="Q1950" i="1"/>
  <c r="Q1951" i="1"/>
  <c r="Q1949" i="1"/>
  <c r="Q1952" i="1"/>
  <c r="Q1953" i="1"/>
  <c r="Q1954" i="1"/>
  <c r="Q1955" i="1"/>
  <c r="Q1956" i="1"/>
  <c r="Q1957" i="1"/>
  <c r="Q1958" i="1"/>
  <c r="Q1959" i="1"/>
  <c r="Q1961" i="1"/>
  <c r="Q1960" i="1"/>
  <c r="Q1962" i="1"/>
  <c r="Q1964" i="1"/>
  <c r="Q1965" i="1"/>
  <c r="Q1963" i="1"/>
  <c r="Q1970" i="1"/>
  <c r="Q1966" i="1"/>
  <c r="Q1967" i="1"/>
  <c r="Q1968" i="1"/>
  <c r="Q1969" i="1"/>
  <c r="Q1971" i="1"/>
  <c r="Q1972" i="1"/>
  <c r="Q1973" i="1"/>
  <c r="Q1974" i="1"/>
  <c r="Q1975" i="1"/>
  <c r="Q1976" i="1"/>
  <c r="Q1978" i="1"/>
  <c r="Q1977" i="1"/>
  <c r="Q1984" i="1"/>
  <c r="Q1980" i="1"/>
  <c r="Q1981" i="1"/>
  <c r="Q1982" i="1"/>
  <c r="Q1983" i="1"/>
  <c r="Q1979" i="1"/>
  <c r="Q1986" i="1"/>
  <c r="Q1988" i="1"/>
  <c r="Q1985" i="1"/>
  <c r="Q1987" i="1"/>
  <c r="Q1991" i="1"/>
  <c r="Q1990" i="1"/>
  <c r="Q1989" i="1"/>
  <c r="Q1992" i="1"/>
  <c r="Q1993" i="1"/>
  <c r="Q1995" i="1"/>
  <c r="Q1996" i="1"/>
  <c r="Q1997" i="1"/>
  <c r="Q1994" i="1"/>
  <c r="Q1998" i="1"/>
  <c r="Q2000" i="1"/>
  <c r="Q1999" i="1"/>
  <c r="Q2003" i="1"/>
  <c r="Q2002" i="1"/>
  <c r="Q2001" i="1"/>
  <c r="Q2004" i="1"/>
  <c r="Q2005" i="1"/>
  <c r="Q2007" i="1"/>
  <c r="Q2008" i="1"/>
  <c r="Q2006" i="1"/>
  <c r="Q2010" i="1"/>
  <c r="Q2009" i="1"/>
  <c r="Q2011" i="1"/>
  <c r="Q2012" i="1"/>
  <c r="Q2013" i="1"/>
  <c r="Q2015" i="1"/>
  <c r="Q2014" i="1"/>
  <c r="Q2016" i="1"/>
  <c r="Q2018" i="1"/>
  <c r="Q2017" i="1"/>
  <c r="Q2020" i="1"/>
  <c r="Q2019" i="1"/>
  <c r="Q2021" i="1"/>
  <c r="Q2022" i="1"/>
  <c r="Q2023" i="1"/>
  <c r="Q2024" i="1"/>
  <c r="Q2025" i="1"/>
  <c r="Q2026" i="1"/>
  <c r="Q2029" i="1"/>
  <c r="Q2027" i="1"/>
  <c r="Q2028" i="1"/>
  <c r="Q2030" i="1"/>
  <c r="Q2032" i="1"/>
  <c r="Q2031" i="1"/>
  <c r="Q2033" i="1"/>
  <c r="Q2034" i="1"/>
  <c r="Q2037" i="1"/>
  <c r="Q2035" i="1"/>
  <c r="Q2036" i="1"/>
  <c r="Q2040" i="1"/>
  <c r="Q2041" i="1"/>
  <c r="Q2038" i="1"/>
  <c r="Q2039" i="1"/>
  <c r="Q2042" i="1"/>
  <c r="Q2043" i="1"/>
  <c r="Q2044" i="1"/>
  <c r="Q2045" i="1"/>
  <c r="Q2048" i="1"/>
  <c r="Q2047" i="1"/>
  <c r="Q2046" i="1"/>
  <c r="Q2050" i="1"/>
  <c r="Q2049" i="1"/>
  <c r="Q2051" i="1"/>
  <c r="Q2053" i="1"/>
  <c r="Q2052" i="1"/>
  <c r="Q2056" i="1"/>
  <c r="Q2054" i="1"/>
  <c r="Q2055" i="1"/>
  <c r="Q2057" i="1"/>
  <c r="Q2058" i="1"/>
  <c r="Q2059" i="1"/>
  <c r="Q2060" i="1"/>
  <c r="Q2061" i="1"/>
  <c r="Q2063" i="1"/>
  <c r="Q2062" i="1"/>
  <c r="Q2064" i="1"/>
  <c r="Q2065" i="1"/>
  <c r="Q2066" i="1"/>
  <c r="Q2067" i="1"/>
  <c r="Q2068" i="1"/>
  <c r="Q2069" i="1"/>
  <c r="Q2071" i="1"/>
  <c r="Q2070" i="1"/>
  <c r="Q2072" i="1"/>
  <c r="Q2075" i="1"/>
  <c r="Q2073" i="1"/>
  <c r="Q2076" i="1"/>
  <c r="Q2074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4" i="1"/>
  <c r="Q2093" i="1"/>
  <c r="Q2096" i="1"/>
  <c r="Q2095" i="1"/>
  <c r="Q2098" i="1"/>
  <c r="Q2097" i="1"/>
  <c r="Q2103" i="1"/>
  <c r="Q2100" i="1"/>
  <c r="Q2102" i="1"/>
  <c r="Q2101" i="1"/>
  <c r="Q2099" i="1"/>
  <c r="Q2104" i="1"/>
  <c r="Q2106" i="1"/>
  <c r="Q2105" i="1"/>
  <c r="Q2111" i="1"/>
  <c r="Q2107" i="1"/>
  <c r="Q2109" i="1"/>
  <c r="Q2108" i="1"/>
  <c r="Q2110" i="1"/>
  <c r="Q2113" i="1"/>
  <c r="Q2112" i="1"/>
  <c r="Q2114" i="1"/>
  <c r="Q2116" i="1"/>
  <c r="Q2117" i="1"/>
  <c r="Q2115" i="1"/>
  <c r="Q2120" i="1"/>
  <c r="Q2119" i="1"/>
  <c r="Q2118" i="1"/>
  <c r="Q2121" i="1"/>
  <c r="Q2123" i="1"/>
  <c r="Q2125" i="1"/>
  <c r="Q2124" i="1"/>
  <c r="Q2126" i="1"/>
  <c r="Q2122" i="1"/>
  <c r="Q2127" i="1"/>
  <c r="Q2128" i="1"/>
  <c r="Q2129" i="1"/>
  <c r="Q2130" i="1"/>
  <c r="Q2131" i="1"/>
  <c r="Q2132" i="1"/>
  <c r="Q2133" i="1"/>
  <c r="Q2134" i="1"/>
  <c r="Q2135" i="1"/>
  <c r="Q2136" i="1"/>
  <c r="Q2138" i="1"/>
  <c r="Q2137" i="1"/>
  <c r="Q2139" i="1"/>
  <c r="Q2142" i="1"/>
  <c r="Q2140" i="1"/>
  <c r="Q2141" i="1"/>
  <c r="Q2145" i="1"/>
  <c r="Q2143" i="1"/>
  <c r="Q2144" i="1"/>
  <c r="Q2146" i="1"/>
  <c r="Q2148" i="1"/>
  <c r="Q2147" i="1"/>
  <c r="Q2150" i="1"/>
  <c r="Q2151" i="1"/>
  <c r="Q2149" i="1"/>
  <c r="Q2154" i="1"/>
  <c r="Q2152" i="1"/>
  <c r="Q2155" i="1"/>
  <c r="Q2153" i="1"/>
  <c r="Q2157" i="1"/>
  <c r="Q2156" i="1"/>
  <c r="Q2158" i="1"/>
  <c r="Q2161" i="1"/>
  <c r="Q2159" i="1"/>
  <c r="Q2160" i="1"/>
  <c r="Q2162" i="1"/>
  <c r="Q2163" i="1"/>
  <c r="Q2164" i="1"/>
  <c r="Q2165" i="1"/>
  <c r="Q2168" i="1"/>
  <c r="Q2167" i="1"/>
  <c r="Q2166" i="1"/>
  <c r="Q2169" i="1"/>
  <c r="Q2170" i="1"/>
  <c r="Q2171" i="1"/>
  <c r="Q2172" i="1"/>
  <c r="Q2173" i="1"/>
  <c r="Q2174" i="1"/>
  <c r="Q2177" i="1"/>
  <c r="Q2175" i="1"/>
  <c r="Q2176" i="1"/>
  <c r="Q2178" i="1"/>
  <c r="Q2179" i="1"/>
  <c r="Q2184" i="1"/>
  <c r="Q2180" i="1"/>
  <c r="Q2181" i="1"/>
  <c r="Q2182" i="1"/>
  <c r="Q2183" i="1"/>
  <c r="Q2187" i="1"/>
  <c r="Q2185" i="1"/>
  <c r="Q2186" i="1"/>
  <c r="Q2190" i="1"/>
  <c r="Q2188" i="1"/>
  <c r="Q2189" i="1"/>
  <c r="Q2192" i="1"/>
  <c r="Q2193" i="1"/>
  <c r="Q2191" i="1"/>
  <c r="Q2194" i="1"/>
  <c r="Q2195" i="1"/>
  <c r="Q2199" i="1"/>
  <c r="Q2198" i="1"/>
  <c r="Q2196" i="1"/>
  <c r="Q2197" i="1"/>
  <c r="Q2201" i="1"/>
  <c r="Q2200" i="1"/>
  <c r="Q2202" i="1"/>
  <c r="Q2203" i="1"/>
  <c r="Q2205" i="1"/>
  <c r="Q2204" i="1"/>
  <c r="Q2206" i="1"/>
  <c r="Q2209" i="1"/>
  <c r="Q2207" i="1"/>
  <c r="Q2210" i="1"/>
  <c r="Q2208" i="1"/>
  <c r="Q2212" i="1"/>
  <c r="Q2211" i="1"/>
  <c r="Q2214" i="1"/>
  <c r="Q2213" i="1"/>
  <c r="Q2216" i="1"/>
  <c r="Q2215" i="1"/>
  <c r="Q2218" i="1"/>
  <c r="Q2217" i="1"/>
  <c r="Q2220" i="1"/>
  <c r="Q2219" i="1"/>
  <c r="Q2221" i="1"/>
  <c r="Q2222" i="1"/>
  <c r="Q2224" i="1"/>
  <c r="Q2223" i="1"/>
  <c r="Q2225" i="1"/>
  <c r="Q2226" i="1"/>
  <c r="Q2228" i="1"/>
  <c r="Q2227" i="1"/>
  <c r="Q2230" i="1"/>
  <c r="Q2229" i="1"/>
  <c r="Q2232" i="1"/>
  <c r="Q2231" i="1"/>
  <c r="Q2233" i="1"/>
  <c r="Q2235" i="1"/>
  <c r="Q2234" i="1"/>
  <c r="Q2236" i="1"/>
  <c r="Q2238" i="1"/>
  <c r="Q2239" i="1"/>
  <c r="Q2237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7" i="1"/>
  <c r="Q2264" i="1"/>
  <c r="Q2265" i="1"/>
  <c r="Q2266" i="1"/>
  <c r="Q2263" i="1"/>
  <c r="Q2268" i="1"/>
  <c r="Q2269" i="1"/>
  <c r="Q2271" i="1"/>
  <c r="Q2270" i="1"/>
  <c r="Q2272" i="1"/>
  <c r="Q2273" i="1"/>
  <c r="Q2275" i="1"/>
  <c r="Q2274" i="1"/>
  <c r="Q2276" i="1"/>
  <c r="Q2277" i="1"/>
  <c r="Q2278" i="1"/>
  <c r="Q2279" i="1"/>
  <c r="Q2281" i="1"/>
  <c r="Q2280" i="1"/>
  <c r="Q2284" i="1"/>
  <c r="Q2282" i="1"/>
  <c r="Q2283" i="1"/>
  <c r="Q2286" i="1"/>
  <c r="Q2285" i="1"/>
  <c r="Q2288" i="1"/>
  <c r="Q2289" i="1"/>
  <c r="Q2287" i="1"/>
  <c r="Q2290" i="1"/>
  <c r="Q2292" i="1"/>
  <c r="Q2291" i="1"/>
  <c r="Q2293" i="1"/>
  <c r="Q2294" i="1"/>
  <c r="Q2295" i="1"/>
  <c r="Q2296" i="1"/>
  <c r="Q2297" i="1"/>
  <c r="Q2299" i="1"/>
  <c r="Q2298" i="1"/>
  <c r="Q2302" i="1"/>
  <c r="Q2301" i="1"/>
  <c r="Q2300" i="1"/>
  <c r="Q2303" i="1"/>
  <c r="Q2306" i="1"/>
  <c r="Q2304" i="1"/>
  <c r="Q2305" i="1"/>
  <c r="Q2308" i="1"/>
  <c r="Q2307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6" i="1"/>
  <c r="Q2328" i="1"/>
  <c r="Q2327" i="1"/>
  <c r="Q2325" i="1"/>
  <c r="Q2331" i="1"/>
  <c r="Q2329" i="1"/>
  <c r="Q2330" i="1"/>
  <c r="Q2332" i="1"/>
  <c r="Q2333" i="1"/>
  <c r="Q2335" i="1"/>
  <c r="Q2334" i="1"/>
  <c r="Q2336" i="1"/>
  <c r="Q2338" i="1"/>
  <c r="Q2337" i="1"/>
  <c r="Q2339" i="1"/>
  <c r="Q2340" i="1"/>
  <c r="Q2341" i="1"/>
  <c r="Q2342" i="1"/>
  <c r="Q2343" i="1"/>
  <c r="Q2344" i="1"/>
  <c r="Q2345" i="1"/>
  <c r="Q2347" i="1"/>
  <c r="Q2346" i="1"/>
  <c r="Q2348" i="1"/>
  <c r="Q2349" i="1"/>
  <c r="Q2350" i="1"/>
  <c r="Q2351" i="1"/>
  <c r="Q2352" i="1"/>
  <c r="Q2353" i="1"/>
  <c r="Q2354" i="1"/>
  <c r="Q2355" i="1"/>
  <c r="Q2356" i="1"/>
  <c r="Q2359" i="1"/>
  <c r="Q2357" i="1"/>
  <c r="Q2358" i="1"/>
  <c r="Q2362" i="1"/>
  <c r="Q2361" i="1"/>
  <c r="Q2360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80" i="1"/>
  <c r="Q2379" i="1"/>
  <c r="Q2381" i="1"/>
  <c r="Q2382" i="1"/>
  <c r="Q2383" i="1"/>
  <c r="Q2384" i="1"/>
  <c r="Q2385" i="1"/>
  <c r="Q2387" i="1"/>
  <c r="Q2386" i="1"/>
  <c r="Q2388" i="1"/>
  <c r="Q2391" i="1"/>
  <c r="Q2389" i="1"/>
  <c r="Q2392" i="1"/>
  <c r="Q2390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6" i="1"/>
  <c r="Q2407" i="1"/>
  <c r="Q2405" i="1"/>
  <c r="Q2408" i="1"/>
  <c r="Q2411" i="1"/>
  <c r="Q2409" i="1"/>
  <c r="Q2410" i="1"/>
  <c r="Q2412" i="1"/>
  <c r="Q2413" i="1"/>
  <c r="Q2414" i="1"/>
  <c r="Q2415" i="1"/>
  <c r="Q2416" i="1"/>
  <c r="Q2418" i="1"/>
  <c r="Q2419" i="1"/>
  <c r="Q2417" i="1"/>
  <c r="Q2421" i="1"/>
  <c r="Q2420" i="1"/>
  <c r="Q2422" i="1"/>
  <c r="Q2424" i="1"/>
  <c r="Q2427" i="1"/>
  <c r="Q2423" i="1"/>
  <c r="Q2425" i="1"/>
  <c r="Q2426" i="1"/>
  <c r="Q2428" i="1"/>
  <c r="Q2430" i="1"/>
  <c r="Q2429" i="1"/>
  <c r="Q2434" i="1"/>
  <c r="Q2432" i="1"/>
  <c r="Q2433" i="1"/>
  <c r="Q2431" i="1"/>
  <c r="Q2435" i="1"/>
  <c r="Q2436" i="1"/>
  <c r="Q2437" i="1"/>
  <c r="Q2439" i="1"/>
  <c r="Q2438" i="1"/>
  <c r="Q2440" i="1"/>
  <c r="Q2441" i="1"/>
  <c r="Q2442" i="1"/>
  <c r="Q2443" i="1"/>
  <c r="Q2444" i="1"/>
  <c r="Q2445" i="1"/>
  <c r="Q2446" i="1"/>
  <c r="Q2448" i="1"/>
  <c r="Q2449" i="1"/>
  <c r="Q2450" i="1"/>
  <c r="Q2447" i="1"/>
  <c r="Q2451" i="1"/>
  <c r="Q2452" i="1"/>
  <c r="Q2453" i="1"/>
  <c r="Q2454" i="1"/>
  <c r="Q2455" i="1"/>
  <c r="Q2456" i="1"/>
  <c r="Q2457" i="1"/>
  <c r="Q2458" i="1"/>
  <c r="Q2459" i="1"/>
  <c r="Q2460" i="1"/>
  <c r="Q2462" i="1"/>
  <c r="Q2461" i="1"/>
  <c r="Q2463" i="1"/>
  <c r="Q2465" i="1"/>
  <c r="Q2464" i="1"/>
  <c r="Q2466" i="1"/>
  <c r="Q2467" i="1"/>
  <c r="Q2471" i="1"/>
  <c r="Q2469" i="1"/>
  <c r="Q2470" i="1"/>
  <c r="Q2468" i="1"/>
  <c r="Q2473" i="1"/>
  <c r="Q2472" i="1"/>
  <c r="Q2474" i="1"/>
  <c r="Q2477" i="1"/>
  <c r="Q2476" i="1"/>
  <c r="Q2475" i="1"/>
  <c r="Q2478" i="1"/>
  <c r="Q2479" i="1"/>
  <c r="Q2480" i="1"/>
  <c r="Q2483" i="1"/>
  <c r="Q2481" i="1"/>
  <c r="Q2482" i="1"/>
  <c r="Q2484" i="1"/>
  <c r="Q2487" i="1"/>
  <c r="Q2486" i="1"/>
  <c r="Q2485" i="1"/>
  <c r="Q2488" i="1"/>
  <c r="Q2489" i="1"/>
  <c r="Q2490" i="1"/>
  <c r="Q2491" i="1"/>
  <c r="Q2492" i="1"/>
  <c r="Q2493" i="1"/>
  <c r="Q2497" i="1"/>
  <c r="Q2495" i="1"/>
  <c r="Q2494" i="1"/>
  <c r="Q2496" i="1"/>
  <c r="Q2498" i="1"/>
  <c r="Q2499" i="1"/>
  <c r="Q2500" i="1"/>
  <c r="Q2501" i="1"/>
  <c r="Q2503" i="1"/>
  <c r="Q2504" i="1"/>
  <c r="Q2502" i="1"/>
  <c r="Q2505" i="1"/>
  <c r="Q2509" i="1"/>
  <c r="Q2507" i="1"/>
  <c r="Q2506" i="1"/>
  <c r="Q2508" i="1"/>
  <c r="Q2510" i="1"/>
  <c r="Q2511" i="1"/>
  <c r="Q2512" i="1"/>
  <c r="Q2513" i="1"/>
  <c r="Q2514" i="1"/>
  <c r="Q2515" i="1"/>
  <c r="Q2516" i="1"/>
  <c r="Q2519" i="1"/>
  <c r="Q2517" i="1"/>
  <c r="Q2518" i="1"/>
  <c r="Q2520" i="1"/>
  <c r="Q2522" i="1"/>
  <c r="Q2521" i="1"/>
  <c r="Q2524" i="1"/>
  <c r="Q2523" i="1"/>
  <c r="Q2525" i="1"/>
  <c r="Q2528" i="1"/>
  <c r="Q2526" i="1"/>
  <c r="Q2527" i="1"/>
  <c r="Q2530" i="1"/>
  <c r="Q2531" i="1"/>
  <c r="Q2532" i="1"/>
  <c r="Q2529" i="1"/>
  <c r="Q2533" i="1"/>
  <c r="Q2535" i="1"/>
  <c r="Q2537" i="1"/>
  <c r="Q2534" i="1"/>
  <c r="Q2536" i="1"/>
  <c r="Q2538" i="1"/>
  <c r="Q2540" i="1"/>
  <c r="Q2539" i="1"/>
  <c r="Q2542" i="1"/>
  <c r="Q2543" i="1"/>
  <c r="Q2541" i="1"/>
  <c r="Q2544" i="1"/>
  <c r="Q2545" i="1"/>
  <c r="Q2546" i="1"/>
  <c r="Q2547" i="1"/>
  <c r="Q2548" i="1"/>
  <c r="Q2550" i="1"/>
  <c r="Q2551" i="1"/>
  <c r="Q2549" i="1"/>
  <c r="Q2552" i="1"/>
  <c r="Q2553" i="1"/>
  <c r="Q2556" i="1"/>
  <c r="Q2555" i="1"/>
  <c r="Q2554" i="1"/>
  <c r="Q2558" i="1"/>
  <c r="Q2559" i="1"/>
  <c r="Q2557" i="1"/>
  <c r="Q2561" i="1"/>
  <c r="Q2560" i="1"/>
  <c r="Q2565" i="1"/>
  <c r="Q2566" i="1"/>
  <c r="Q2563" i="1"/>
  <c r="Q2562" i="1"/>
  <c r="Q2564" i="1"/>
  <c r="Q2569" i="1"/>
  <c r="Q2567" i="1"/>
  <c r="Q2568" i="1"/>
  <c r="Q2570" i="1"/>
  <c r="Q2571" i="1"/>
  <c r="Q2572" i="1"/>
  <c r="Q2573" i="1"/>
  <c r="Q2574" i="1"/>
  <c r="Q2575" i="1"/>
  <c r="Q2576" i="1"/>
  <c r="Q2577" i="1"/>
  <c r="Q2578" i="1"/>
  <c r="Q2579" i="1"/>
  <c r="Q2580" i="1"/>
  <c r="Q2582" i="1"/>
  <c r="Q2581" i="1"/>
  <c r="Q2583" i="1"/>
  <c r="Q2584" i="1"/>
  <c r="Q2587" i="1"/>
  <c r="Q2585" i="1"/>
  <c r="Q2586" i="1"/>
  <c r="Q2589" i="1"/>
  <c r="Q2588" i="1"/>
  <c r="Q2591" i="1"/>
  <c r="Q2592" i="1"/>
  <c r="Q2590" i="1"/>
  <c r="Q2594" i="1"/>
  <c r="Q2595" i="1"/>
  <c r="Q2593" i="1"/>
  <c r="Q2597" i="1"/>
  <c r="Q2598" i="1"/>
  <c r="Q2596" i="1"/>
  <c r="Q2599" i="1"/>
  <c r="Q2600" i="1"/>
  <c r="Q2602" i="1"/>
  <c r="Q2601" i="1"/>
  <c r="Q2603" i="1"/>
  <c r="Q2604" i="1"/>
  <c r="Q2605" i="1"/>
  <c r="Q2606" i="1"/>
  <c r="Q2607" i="1"/>
  <c r="Q2608" i="1"/>
  <c r="Q2609" i="1"/>
  <c r="Q2610" i="1"/>
  <c r="Q2613" i="1"/>
  <c r="Q2611" i="1"/>
  <c r="Q2612" i="1"/>
  <c r="Q2617" i="1"/>
  <c r="Q2614" i="1"/>
  <c r="Q2615" i="1"/>
  <c r="Q2616" i="1"/>
  <c r="Q2618" i="1"/>
  <c r="Q2619" i="1"/>
  <c r="Q2623" i="1"/>
  <c r="Q2620" i="1"/>
  <c r="Q2621" i="1"/>
  <c r="Q2622" i="1"/>
  <c r="Q2624" i="1"/>
  <c r="Q2625" i="1"/>
  <c r="Q2626" i="1"/>
  <c r="Q2630" i="1"/>
  <c r="Q2627" i="1"/>
  <c r="Q2629" i="1"/>
  <c r="Q2628" i="1"/>
  <c r="Q2631" i="1"/>
  <c r="Q2633" i="1"/>
  <c r="Q2634" i="1"/>
  <c r="Q2632" i="1"/>
  <c r="Q2635" i="1"/>
  <c r="Q2636" i="1"/>
  <c r="Q2638" i="1"/>
  <c r="Q2637" i="1"/>
  <c r="Q2641" i="1"/>
  <c r="Q2640" i="1"/>
  <c r="Q2639" i="1"/>
  <c r="Q2642" i="1"/>
  <c r="Q2643" i="1"/>
  <c r="Q2644" i="1"/>
  <c r="Q2645" i="1"/>
  <c r="Q2649" i="1"/>
  <c r="Q2648" i="1"/>
  <c r="Q2646" i="1"/>
  <c r="Q2647" i="1"/>
  <c r="Q2650" i="1"/>
  <c r="Q2652" i="1"/>
  <c r="Q2651" i="1"/>
  <c r="Q2654" i="1"/>
  <c r="Q2653" i="1"/>
  <c r="Q2655" i="1"/>
  <c r="Q2659" i="1"/>
  <c r="Q2657" i="1"/>
  <c r="Q2658" i="1"/>
  <c r="Q2656" i="1"/>
  <c r="Q2660" i="1"/>
  <c r="Q2661" i="1"/>
  <c r="Q2663" i="1"/>
  <c r="Q2664" i="1"/>
  <c r="Q2662" i="1"/>
  <c r="Q2665" i="1"/>
  <c r="Q2667" i="1"/>
  <c r="Q2668" i="1"/>
  <c r="Q2666" i="1"/>
  <c r="Q2669" i="1"/>
  <c r="Q2672" i="1"/>
  <c r="Q2673" i="1"/>
  <c r="Q2674" i="1"/>
  <c r="Q2670" i="1"/>
  <c r="Q2675" i="1"/>
  <c r="Q2671" i="1"/>
  <c r="Q2677" i="1"/>
  <c r="Q2680" i="1"/>
  <c r="Q2676" i="1"/>
  <c r="Q2678" i="1"/>
  <c r="Q2679" i="1"/>
  <c r="Q2681" i="1"/>
  <c r="Q2683" i="1"/>
  <c r="Q2682" i="1"/>
  <c r="Q2684" i="1"/>
  <c r="Q2686" i="1"/>
  <c r="Q2685" i="1"/>
  <c r="Q2687" i="1"/>
  <c r="Q2688" i="1"/>
  <c r="Q2689" i="1"/>
  <c r="Q2690" i="1"/>
  <c r="Q2691" i="1"/>
  <c r="Q2692" i="1"/>
  <c r="Q2693" i="1"/>
  <c r="Q2694" i="1"/>
  <c r="Q2695" i="1"/>
  <c r="Q2696" i="1"/>
  <c r="Q2697" i="1"/>
  <c r="Q2699" i="1"/>
  <c r="Q2700" i="1"/>
  <c r="Q2698" i="1"/>
  <c r="Q2701" i="1"/>
  <c r="Q2702" i="1"/>
  <c r="Q2704" i="1"/>
  <c r="Q2705" i="1"/>
  <c r="Q2703" i="1"/>
  <c r="Q2706" i="1"/>
  <c r="Q2708" i="1"/>
  <c r="Q2707" i="1"/>
  <c r="Q2709" i="1"/>
  <c r="Q2710" i="1"/>
  <c r="Q2711" i="1"/>
  <c r="Q2716" i="1"/>
  <c r="Q2713" i="1"/>
  <c r="Q2712" i="1"/>
  <c r="Q2714" i="1"/>
  <c r="Q2715" i="1"/>
  <c r="Q2717" i="1"/>
  <c r="Q2721" i="1"/>
  <c r="Q2718" i="1"/>
  <c r="Q2719" i="1"/>
  <c r="Q2720" i="1"/>
  <c r="Q2725" i="1"/>
  <c r="Q2727" i="1"/>
  <c r="Q2722" i="1"/>
  <c r="Q2724" i="1"/>
  <c r="Q2723" i="1"/>
  <c r="Q2726" i="1"/>
  <c r="Q2728" i="1"/>
  <c r="Q2731" i="1"/>
  <c r="Q2730" i="1"/>
  <c r="Q2729" i="1"/>
  <c r="Q2733" i="1"/>
  <c r="Q2734" i="1"/>
  <c r="Q2732" i="1"/>
  <c r="Q2735" i="1"/>
  <c r="Q2737" i="1"/>
  <c r="Q2736" i="1"/>
  <c r="Q2738" i="1"/>
  <c r="Q2741" i="1"/>
  <c r="Q2739" i="1"/>
  <c r="Q2740" i="1"/>
  <c r="Q2742" i="1"/>
  <c r="Q2743" i="1"/>
  <c r="Q2744" i="1"/>
  <c r="Q2749" i="1"/>
  <c r="Q2745" i="1"/>
  <c r="Q2746" i="1"/>
  <c r="Q2748" i="1"/>
  <c r="Q2747" i="1"/>
  <c r="Q2751" i="1"/>
  <c r="Q2750" i="1"/>
  <c r="Q2752" i="1"/>
  <c r="Q2753" i="1"/>
  <c r="Q2756" i="1"/>
  <c r="Q2754" i="1"/>
  <c r="Q2755" i="1"/>
  <c r="Q2757" i="1"/>
  <c r="Q2758" i="1"/>
  <c r="Q2761" i="1"/>
  <c r="Q2759" i="1"/>
  <c r="Q2762" i="1"/>
  <c r="Q2760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80" i="1"/>
  <c r="Q2779" i="1"/>
  <c r="Q2778" i="1"/>
  <c r="Q2781" i="1"/>
  <c r="Q2782" i="1"/>
  <c r="Q2783" i="1"/>
  <c r="Q2784" i="1"/>
  <c r="Q2787" i="1"/>
  <c r="Q2785" i="1"/>
  <c r="Q2786" i="1"/>
  <c r="Q2788" i="1"/>
  <c r="Q2791" i="1"/>
  <c r="Q2790" i="1"/>
  <c r="Q2789" i="1"/>
  <c r="Q2792" i="1"/>
  <c r="Q2793" i="1"/>
  <c r="Q2794" i="1"/>
  <c r="Q2798" i="1"/>
  <c r="Q2799" i="1"/>
  <c r="Q2795" i="1"/>
  <c r="Q2796" i="1"/>
  <c r="Q2797" i="1"/>
  <c r="Q2801" i="1"/>
  <c r="Q2800" i="1"/>
  <c r="Q2802" i="1"/>
  <c r="Q2805" i="1"/>
  <c r="Q2803" i="1"/>
  <c r="Q2804" i="1"/>
  <c r="Q2807" i="1"/>
  <c r="Q2806" i="1"/>
  <c r="Q2808" i="1"/>
  <c r="Q2810" i="1"/>
  <c r="Q2811" i="1"/>
  <c r="Q2813" i="1"/>
  <c r="Q2814" i="1"/>
  <c r="Q2809" i="1"/>
  <c r="Q2812" i="1"/>
  <c r="Q2816" i="1"/>
  <c r="Q2815" i="1"/>
  <c r="Q2818" i="1"/>
  <c r="Q2817" i="1"/>
  <c r="Q2819" i="1"/>
  <c r="Q2821" i="1"/>
  <c r="Q2820" i="1"/>
  <c r="Q2822" i="1"/>
  <c r="Q2823" i="1"/>
  <c r="Q2824" i="1"/>
  <c r="Q2825" i="1"/>
  <c r="Q2827" i="1"/>
  <c r="Q2826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3" i="1"/>
  <c r="Q2842" i="1"/>
  <c r="Q2845" i="1"/>
  <c r="Q2844" i="1"/>
  <c r="Q2846" i="1"/>
  <c r="Q2848" i="1"/>
  <c r="Q2847" i="1"/>
  <c r="Q2851" i="1"/>
  <c r="Q2849" i="1"/>
  <c r="Q2850" i="1"/>
  <c r="Q2852" i="1"/>
  <c r="Q2853" i="1"/>
  <c r="Q2854" i="1"/>
  <c r="Q2855" i="1"/>
  <c r="Q2856" i="1"/>
  <c r="Q2857" i="1"/>
  <c r="Q2858" i="1"/>
  <c r="Q2859" i="1"/>
  <c r="Q2860" i="1"/>
  <c r="Q2861" i="1"/>
  <c r="Q2863" i="1"/>
  <c r="Q2862" i="1"/>
  <c r="Q2864" i="1"/>
  <c r="Q2865" i="1"/>
  <c r="Q2866" i="1"/>
  <c r="Q2867" i="1"/>
  <c r="Q2868" i="1"/>
  <c r="Q2869" i="1"/>
  <c r="Q2871" i="1"/>
  <c r="Q2870" i="1"/>
  <c r="Q2872" i="1"/>
  <c r="Q2873" i="1"/>
  <c r="Q2877" i="1"/>
  <c r="Q2876" i="1"/>
  <c r="Q2875" i="1"/>
  <c r="Q2874" i="1"/>
  <c r="Q2878" i="1"/>
  <c r="Q2879" i="1"/>
  <c r="Q2880" i="1"/>
  <c r="Q2884" i="1"/>
  <c r="Q2881" i="1"/>
  <c r="Q2882" i="1"/>
  <c r="Q2883" i="1"/>
  <c r="Q2885" i="1"/>
  <c r="Q2886" i="1"/>
  <c r="Q2889" i="1"/>
  <c r="Q2887" i="1"/>
  <c r="Q2888" i="1"/>
  <c r="Q2890" i="1"/>
  <c r="Q2891" i="1"/>
  <c r="Q2892" i="1"/>
  <c r="Q2893" i="1"/>
  <c r="Q2894" i="1"/>
  <c r="Q2895" i="1"/>
  <c r="Q2896" i="1"/>
  <c r="Q2897" i="1"/>
  <c r="Q2901" i="1"/>
  <c r="Q2902" i="1"/>
  <c r="Q2898" i="1"/>
  <c r="Q2900" i="1"/>
  <c r="Q2899" i="1"/>
  <c r="Q2903" i="1"/>
  <c r="Q2904" i="1"/>
  <c r="Q2905" i="1"/>
  <c r="Q2906" i="1"/>
  <c r="Q2908" i="1"/>
  <c r="Q2909" i="1"/>
  <c r="Q2907" i="1"/>
  <c r="Q2911" i="1"/>
  <c r="Q2910" i="1"/>
  <c r="Q2916" i="1"/>
  <c r="Q2915" i="1"/>
  <c r="Q2913" i="1"/>
  <c r="Q2912" i="1"/>
  <c r="Q2914" i="1"/>
  <c r="Q2917" i="1"/>
  <c r="Q2919" i="1"/>
  <c r="Q2918" i="1"/>
  <c r="Q2920" i="1"/>
  <c r="Q2922" i="1"/>
  <c r="Q2921" i="1"/>
  <c r="Q2923" i="1"/>
  <c r="Q2925" i="1"/>
  <c r="Q2926" i="1"/>
  <c r="Q2927" i="1"/>
  <c r="Q2924" i="1"/>
  <c r="Q2930" i="1"/>
  <c r="Q2929" i="1"/>
  <c r="Q2928" i="1"/>
  <c r="Q2933" i="1"/>
  <c r="Q2931" i="1"/>
  <c r="Q2932" i="1"/>
  <c r="Q2934" i="1"/>
  <c r="Q2935" i="1"/>
  <c r="Q2936" i="1"/>
  <c r="Q2939" i="1"/>
  <c r="Q2937" i="1"/>
  <c r="Q2938" i="1"/>
  <c r="Q2940" i="1"/>
  <c r="Q2943" i="1"/>
  <c r="Q2942" i="1"/>
  <c r="Q2941" i="1"/>
  <c r="Q2944" i="1"/>
  <c r="Q2945" i="1"/>
  <c r="Q2947" i="1"/>
  <c r="Q2948" i="1"/>
  <c r="Q2946" i="1"/>
  <c r="Q2949" i="1"/>
  <c r="Q2951" i="1"/>
  <c r="Q2950" i="1"/>
  <c r="Q2955" i="1"/>
  <c r="Q2953" i="1"/>
  <c r="Q2952" i="1"/>
  <c r="Q2954" i="1"/>
  <c r="Q2957" i="1"/>
  <c r="Q2956" i="1"/>
  <c r="Q2958" i="1"/>
  <c r="Q2959" i="1"/>
  <c r="Q2960" i="1"/>
  <c r="Q2962" i="1"/>
  <c r="Q2961" i="1"/>
  <c r="Q2967" i="1"/>
  <c r="Q2964" i="1"/>
  <c r="Q2965" i="1"/>
  <c r="Q2968" i="1"/>
  <c r="Q2966" i="1"/>
  <c r="Q2963" i="1"/>
  <c r="Q2970" i="1"/>
  <c r="Q2971" i="1"/>
  <c r="Q2969" i="1"/>
  <c r="Q2972" i="1"/>
  <c r="B148" i="6" l="1"/>
  <c r="B20" i="6"/>
  <c r="C104" i="6"/>
  <c r="C28" i="6"/>
  <c r="D126" i="6"/>
  <c r="E77" i="6"/>
  <c r="B19" i="6"/>
  <c r="C27" i="6"/>
  <c r="D125" i="6"/>
  <c r="E76" i="6"/>
  <c r="B146" i="6"/>
  <c r="B78" i="6"/>
  <c r="C100" i="6"/>
  <c r="C26" i="6"/>
  <c r="D104" i="6"/>
  <c r="D50" i="6"/>
  <c r="E75" i="6"/>
  <c r="B130" i="6"/>
  <c r="C155" i="6"/>
  <c r="C25" i="6"/>
  <c r="D103" i="6"/>
  <c r="D49" i="6"/>
  <c r="E56" i="6"/>
  <c r="B129" i="6"/>
  <c r="B74" i="6"/>
  <c r="C154" i="6"/>
  <c r="C78" i="6"/>
  <c r="C24" i="6"/>
  <c r="D102" i="6"/>
  <c r="E55" i="6"/>
  <c r="B128" i="6"/>
  <c r="B73" i="6"/>
  <c r="C153" i="6"/>
  <c r="C77" i="6"/>
  <c r="C23" i="6"/>
  <c r="D101" i="6"/>
  <c r="E50" i="6"/>
  <c r="B127" i="6"/>
  <c r="B52" i="6"/>
  <c r="C152" i="6"/>
  <c r="C76" i="6"/>
  <c r="C4" i="6"/>
  <c r="D100" i="6"/>
  <c r="E49" i="6"/>
  <c r="B126" i="6"/>
  <c r="B51" i="6"/>
  <c r="C151" i="6"/>
  <c r="C75" i="6"/>
  <c r="C3" i="6"/>
  <c r="D99" i="6"/>
  <c r="E48" i="6"/>
  <c r="B125" i="6"/>
  <c r="B50" i="6"/>
  <c r="C132" i="6"/>
  <c r="C74" i="6"/>
  <c r="D152" i="6"/>
  <c r="D82" i="6"/>
  <c r="E47" i="6"/>
  <c r="B122" i="6"/>
  <c r="B49" i="6"/>
  <c r="C131" i="6"/>
  <c r="C73" i="6"/>
  <c r="D151" i="6"/>
  <c r="D81" i="6"/>
  <c r="D21" i="6"/>
  <c r="E103" i="6"/>
  <c r="E30" i="6"/>
  <c r="B106" i="6"/>
  <c r="B48" i="6"/>
  <c r="C126" i="6"/>
  <c r="C56" i="6"/>
  <c r="D150" i="6"/>
  <c r="D78" i="6"/>
  <c r="D4" i="6"/>
  <c r="E29" i="6"/>
  <c r="B105" i="6"/>
  <c r="B47" i="6"/>
  <c r="C125" i="6"/>
  <c r="C55" i="6"/>
  <c r="D149" i="6"/>
  <c r="D77" i="6"/>
  <c r="D3" i="6"/>
  <c r="E97" i="6"/>
  <c r="E28" i="6"/>
  <c r="B147" i="6"/>
  <c r="C103" i="6"/>
  <c r="E129" i="6"/>
  <c r="E128" i="6"/>
  <c r="D30" i="6"/>
  <c r="D29" i="6"/>
  <c r="D24" i="6"/>
  <c r="E107" i="6"/>
  <c r="E104" i="6"/>
  <c r="E98" i="6"/>
  <c r="B100" i="6"/>
  <c r="B30" i="6"/>
  <c r="C124" i="6"/>
  <c r="C52" i="6"/>
  <c r="D132" i="6"/>
  <c r="D72" i="6"/>
  <c r="E96" i="6"/>
  <c r="A2" i="6"/>
  <c r="E3" i="6"/>
  <c r="E19" i="6"/>
  <c r="E35" i="6"/>
  <c r="E51" i="6"/>
  <c r="E67" i="6"/>
  <c r="E83" i="6"/>
  <c r="E99" i="6"/>
  <c r="E115" i="6"/>
  <c r="E131" i="6"/>
  <c r="E147" i="6"/>
  <c r="D9" i="6"/>
  <c r="D25" i="6"/>
  <c r="D41" i="6"/>
  <c r="D57" i="6"/>
  <c r="D73" i="6"/>
  <c r="D89" i="6"/>
  <c r="D105" i="6"/>
  <c r="D121" i="6"/>
  <c r="D137" i="6"/>
  <c r="D153" i="6"/>
  <c r="C15" i="6"/>
  <c r="C31" i="6"/>
  <c r="C47" i="6"/>
  <c r="C63" i="6"/>
  <c r="C79" i="6"/>
  <c r="C95" i="6"/>
  <c r="C111" i="6"/>
  <c r="C127" i="6"/>
  <c r="C143" i="6"/>
  <c r="B5" i="6"/>
  <c r="B21" i="6"/>
  <c r="B37" i="6"/>
  <c r="B53" i="6"/>
  <c r="B69" i="6"/>
  <c r="B85" i="6"/>
  <c r="B101" i="6"/>
  <c r="B117" i="6"/>
  <c r="B133" i="6"/>
  <c r="B149" i="6"/>
  <c r="E5" i="6"/>
  <c r="C33" i="6"/>
  <c r="C81" i="6"/>
  <c r="C129" i="6"/>
  <c r="B7" i="6"/>
  <c r="B39" i="6"/>
  <c r="B71" i="6"/>
  <c r="B103" i="6"/>
  <c r="B135" i="6"/>
  <c r="E6" i="6"/>
  <c r="E38" i="6"/>
  <c r="E54" i="6"/>
  <c r="E70" i="6"/>
  <c r="E86" i="6"/>
  <c r="E102" i="6"/>
  <c r="E134" i="6"/>
  <c r="E150" i="6"/>
  <c r="D28" i="6"/>
  <c r="D60" i="6"/>
  <c r="D92" i="6"/>
  <c r="D124" i="6"/>
  <c r="D140" i="6"/>
  <c r="C18" i="6"/>
  <c r="C34" i="6"/>
  <c r="C66" i="6"/>
  <c r="C114" i="6"/>
  <c r="C130" i="6"/>
  <c r="B24" i="6"/>
  <c r="B40" i="6"/>
  <c r="B72" i="6"/>
  <c r="B104" i="6"/>
  <c r="B136" i="6"/>
  <c r="E4" i="6"/>
  <c r="E20" i="6"/>
  <c r="E36" i="6"/>
  <c r="E52" i="6"/>
  <c r="E68" i="6"/>
  <c r="E84" i="6"/>
  <c r="E100" i="6"/>
  <c r="E116" i="6"/>
  <c r="E132" i="6"/>
  <c r="E148" i="6"/>
  <c r="D10" i="6"/>
  <c r="D26" i="6"/>
  <c r="D42" i="6"/>
  <c r="D58" i="6"/>
  <c r="D74" i="6"/>
  <c r="D90" i="6"/>
  <c r="D106" i="6"/>
  <c r="D122" i="6"/>
  <c r="D138" i="6"/>
  <c r="D154" i="6"/>
  <c r="C16" i="6"/>
  <c r="C32" i="6"/>
  <c r="C48" i="6"/>
  <c r="C64" i="6"/>
  <c r="C80" i="6"/>
  <c r="C96" i="6"/>
  <c r="C112" i="6"/>
  <c r="C128" i="6"/>
  <c r="C144" i="6"/>
  <c r="B6" i="6"/>
  <c r="B22" i="6"/>
  <c r="B38" i="6"/>
  <c r="B54" i="6"/>
  <c r="B70" i="6"/>
  <c r="B86" i="6"/>
  <c r="B102" i="6"/>
  <c r="B118" i="6"/>
  <c r="B134" i="6"/>
  <c r="B150" i="6"/>
  <c r="E21" i="6"/>
  <c r="E37" i="6"/>
  <c r="E53" i="6"/>
  <c r="E69" i="6"/>
  <c r="E85" i="6"/>
  <c r="E101" i="6"/>
  <c r="E117" i="6"/>
  <c r="E133" i="6"/>
  <c r="E149" i="6"/>
  <c r="D11" i="6"/>
  <c r="D27" i="6"/>
  <c r="D43" i="6"/>
  <c r="D59" i="6"/>
  <c r="D75" i="6"/>
  <c r="D91" i="6"/>
  <c r="D107" i="6"/>
  <c r="D123" i="6"/>
  <c r="D139" i="6"/>
  <c r="D155" i="6"/>
  <c r="C17" i="6"/>
  <c r="C49" i="6"/>
  <c r="C65" i="6"/>
  <c r="C97" i="6"/>
  <c r="C113" i="6"/>
  <c r="C145" i="6"/>
  <c r="B23" i="6"/>
  <c r="B55" i="6"/>
  <c r="B87" i="6"/>
  <c r="B119" i="6"/>
  <c r="B151" i="6"/>
  <c r="E22" i="6"/>
  <c r="E118" i="6"/>
  <c r="D12" i="6"/>
  <c r="D44" i="6"/>
  <c r="D76" i="6"/>
  <c r="D108" i="6"/>
  <c r="C50" i="6"/>
  <c r="C82" i="6"/>
  <c r="C98" i="6"/>
  <c r="C146" i="6"/>
  <c r="B8" i="6"/>
  <c r="B56" i="6"/>
  <c r="B88" i="6"/>
  <c r="B120" i="6"/>
  <c r="B152" i="6"/>
  <c r="E9" i="6"/>
  <c r="E25" i="6"/>
  <c r="E41" i="6"/>
  <c r="E57" i="6"/>
  <c r="E73" i="6"/>
  <c r="E89" i="6"/>
  <c r="E105" i="6"/>
  <c r="E121" i="6"/>
  <c r="E137" i="6"/>
  <c r="E153" i="6"/>
  <c r="D15" i="6"/>
  <c r="D31" i="6"/>
  <c r="D47" i="6"/>
  <c r="D63" i="6"/>
  <c r="D79" i="6"/>
  <c r="D95" i="6"/>
  <c r="D111" i="6"/>
  <c r="D127" i="6"/>
  <c r="D143" i="6"/>
  <c r="C5" i="6"/>
  <c r="C21" i="6"/>
  <c r="C37" i="6"/>
  <c r="C53" i="6"/>
  <c r="C69" i="6"/>
  <c r="C85" i="6"/>
  <c r="C101" i="6"/>
  <c r="C117" i="6"/>
  <c r="C133" i="6"/>
  <c r="C149" i="6"/>
  <c r="B11" i="6"/>
  <c r="B27" i="6"/>
  <c r="B43" i="6"/>
  <c r="B59" i="6"/>
  <c r="B75" i="6"/>
  <c r="B91" i="6"/>
  <c r="B107" i="6"/>
  <c r="B123" i="6"/>
  <c r="B139" i="6"/>
  <c r="B155" i="6"/>
  <c r="E10" i="6"/>
  <c r="E26" i="6"/>
  <c r="E42" i="6"/>
  <c r="E58" i="6"/>
  <c r="E74" i="6"/>
  <c r="E90" i="6"/>
  <c r="E106" i="6"/>
  <c r="E122" i="6"/>
  <c r="E138" i="6"/>
  <c r="E154" i="6"/>
  <c r="D16" i="6"/>
  <c r="D32" i="6"/>
  <c r="D48" i="6"/>
  <c r="D64" i="6"/>
  <c r="D80" i="6"/>
  <c r="D96" i="6"/>
  <c r="D112" i="6"/>
  <c r="D128" i="6"/>
  <c r="D144" i="6"/>
  <c r="C6" i="6"/>
  <c r="C22" i="6"/>
  <c r="C38" i="6"/>
  <c r="C54" i="6"/>
  <c r="C70" i="6"/>
  <c r="C86" i="6"/>
  <c r="C102" i="6"/>
  <c r="C118" i="6"/>
  <c r="C134" i="6"/>
  <c r="C150" i="6"/>
  <c r="B12" i="6"/>
  <c r="B28" i="6"/>
  <c r="B44" i="6"/>
  <c r="B60" i="6"/>
  <c r="B76" i="6"/>
  <c r="B92" i="6"/>
  <c r="B108" i="6"/>
  <c r="B124" i="6"/>
  <c r="B140" i="6"/>
  <c r="E7" i="6"/>
  <c r="E31" i="6"/>
  <c r="E59" i="6"/>
  <c r="E81" i="6"/>
  <c r="E109" i="6"/>
  <c r="E135" i="6"/>
  <c r="D5" i="6"/>
  <c r="D33" i="6"/>
  <c r="D55" i="6"/>
  <c r="D83" i="6"/>
  <c r="D109" i="6"/>
  <c r="D133" i="6"/>
  <c r="C7" i="6"/>
  <c r="C29" i="6"/>
  <c r="C57" i="6"/>
  <c r="C83" i="6"/>
  <c r="C107" i="6"/>
  <c r="C135" i="6"/>
  <c r="B3" i="6"/>
  <c r="B31" i="6"/>
  <c r="B57" i="6"/>
  <c r="B81" i="6"/>
  <c r="B109" i="6"/>
  <c r="B131" i="6"/>
  <c r="E8" i="6"/>
  <c r="E32" i="6"/>
  <c r="E60" i="6"/>
  <c r="E82" i="6"/>
  <c r="E110" i="6"/>
  <c r="E136" i="6"/>
  <c r="D6" i="6"/>
  <c r="D34" i="6"/>
  <c r="D56" i="6"/>
  <c r="D84" i="6"/>
  <c r="D110" i="6"/>
  <c r="D134" i="6"/>
  <c r="C8" i="6"/>
  <c r="C30" i="6"/>
  <c r="C58" i="6"/>
  <c r="C84" i="6"/>
  <c r="C108" i="6"/>
  <c r="C136" i="6"/>
  <c r="B4" i="6"/>
  <c r="B32" i="6"/>
  <c r="B58" i="6"/>
  <c r="B82" i="6"/>
  <c r="B110" i="6"/>
  <c r="B132" i="6"/>
  <c r="E65" i="6"/>
  <c r="E94" i="6"/>
  <c r="E95" i="6"/>
  <c r="E11" i="6"/>
  <c r="E33" i="6"/>
  <c r="E61" i="6"/>
  <c r="E87" i="6"/>
  <c r="E111" i="6"/>
  <c r="E139" i="6"/>
  <c r="D7" i="6"/>
  <c r="D35" i="6"/>
  <c r="D61" i="6"/>
  <c r="D85" i="6"/>
  <c r="D113" i="6"/>
  <c r="D135" i="6"/>
  <c r="C9" i="6"/>
  <c r="C35" i="6"/>
  <c r="C59" i="6"/>
  <c r="C87" i="6"/>
  <c r="C109" i="6"/>
  <c r="C137" i="6"/>
  <c r="B9" i="6"/>
  <c r="B33" i="6"/>
  <c r="B61" i="6"/>
  <c r="B83" i="6"/>
  <c r="B111" i="6"/>
  <c r="B137" i="6"/>
  <c r="E14" i="6"/>
  <c r="E64" i="6"/>
  <c r="E92" i="6"/>
  <c r="E114" i="6"/>
  <c r="E142" i="6"/>
  <c r="D14" i="6"/>
  <c r="D38" i="6"/>
  <c r="D66" i="6"/>
  <c r="D88" i="6"/>
  <c r="D116" i="6"/>
  <c r="D142" i="6"/>
  <c r="C40" i="6"/>
  <c r="C62" i="6"/>
  <c r="C116" i="6"/>
  <c r="B14" i="6"/>
  <c r="B64" i="6"/>
  <c r="B114" i="6"/>
  <c r="B142" i="6"/>
  <c r="E15" i="6"/>
  <c r="E119" i="6"/>
  <c r="D17" i="6"/>
  <c r="D39" i="6"/>
  <c r="D93" i="6"/>
  <c r="D145" i="6"/>
  <c r="C41" i="6"/>
  <c r="C91" i="6"/>
  <c r="C141" i="6"/>
  <c r="B41" i="6"/>
  <c r="B93" i="6"/>
  <c r="B143" i="6"/>
  <c r="E16" i="6"/>
  <c r="E120" i="6"/>
  <c r="E144" i="6"/>
  <c r="D18" i="6"/>
  <c r="D40" i="6"/>
  <c r="D94" i="6"/>
  <c r="D146" i="6"/>
  <c r="C14" i="6"/>
  <c r="C68" i="6"/>
  <c r="C120" i="6"/>
  <c r="B16" i="6"/>
  <c r="B66" i="6"/>
  <c r="B116" i="6"/>
  <c r="E17" i="6"/>
  <c r="E123" i="6"/>
  <c r="E145" i="6"/>
  <c r="D19" i="6"/>
  <c r="D97" i="6"/>
  <c r="D147" i="6"/>
  <c r="C43" i="6"/>
  <c r="C121" i="6"/>
  <c r="B45" i="6"/>
  <c r="B95" i="6"/>
  <c r="E18" i="6"/>
  <c r="E124" i="6"/>
  <c r="E146" i="6"/>
  <c r="D20" i="6"/>
  <c r="D120" i="6"/>
  <c r="C20" i="6"/>
  <c r="C148" i="6"/>
  <c r="B46" i="6"/>
  <c r="E12" i="6"/>
  <c r="E34" i="6"/>
  <c r="E62" i="6"/>
  <c r="E88" i="6"/>
  <c r="E112" i="6"/>
  <c r="E140" i="6"/>
  <c r="D8" i="6"/>
  <c r="D36" i="6"/>
  <c r="D62" i="6"/>
  <c r="D86" i="6"/>
  <c r="D114" i="6"/>
  <c r="D136" i="6"/>
  <c r="C10" i="6"/>
  <c r="C36" i="6"/>
  <c r="C60" i="6"/>
  <c r="C88" i="6"/>
  <c r="C110" i="6"/>
  <c r="C138" i="6"/>
  <c r="B10" i="6"/>
  <c r="B34" i="6"/>
  <c r="B62" i="6"/>
  <c r="B84" i="6"/>
  <c r="B112" i="6"/>
  <c r="B138" i="6"/>
  <c r="E66" i="6"/>
  <c r="B144" i="6"/>
  <c r="E45" i="6"/>
  <c r="D45" i="6"/>
  <c r="D69" i="6"/>
  <c r="C19" i="6"/>
  <c r="C93" i="6"/>
  <c r="B17" i="6"/>
  <c r="B67" i="6"/>
  <c r="B121" i="6"/>
  <c r="E46" i="6"/>
  <c r="D46" i="6"/>
  <c r="D70" i="6"/>
  <c r="D148" i="6"/>
  <c r="C44" i="6"/>
  <c r="C94" i="6"/>
  <c r="B18" i="6"/>
  <c r="B68" i="6"/>
  <c r="E13" i="6"/>
  <c r="E39" i="6"/>
  <c r="E63" i="6"/>
  <c r="E91" i="6"/>
  <c r="E113" i="6"/>
  <c r="E141" i="6"/>
  <c r="D13" i="6"/>
  <c r="D37" i="6"/>
  <c r="D65" i="6"/>
  <c r="D87" i="6"/>
  <c r="D115" i="6"/>
  <c r="D141" i="6"/>
  <c r="C11" i="6"/>
  <c r="C39" i="6"/>
  <c r="C61" i="6"/>
  <c r="C89" i="6"/>
  <c r="C115" i="6"/>
  <c r="C139" i="6"/>
  <c r="B13" i="6"/>
  <c r="B35" i="6"/>
  <c r="B63" i="6"/>
  <c r="B89" i="6"/>
  <c r="B113" i="6"/>
  <c r="B141" i="6"/>
  <c r="E40" i="6"/>
  <c r="C12" i="6"/>
  <c r="C90" i="6"/>
  <c r="C140" i="6"/>
  <c r="B36" i="6"/>
  <c r="B90" i="6"/>
  <c r="E43" i="6"/>
  <c r="E93" i="6"/>
  <c r="E143" i="6"/>
  <c r="D67" i="6"/>
  <c r="D117" i="6"/>
  <c r="C13" i="6"/>
  <c r="C67" i="6"/>
  <c r="C119" i="6"/>
  <c r="B15" i="6"/>
  <c r="B65" i="6"/>
  <c r="B115" i="6"/>
  <c r="E44" i="6"/>
  <c r="D68" i="6"/>
  <c r="D118" i="6"/>
  <c r="C42" i="6"/>
  <c r="C92" i="6"/>
  <c r="C142" i="6"/>
  <c r="B42" i="6"/>
  <c r="B94" i="6"/>
  <c r="E71" i="6"/>
  <c r="D119" i="6"/>
  <c r="C71" i="6"/>
  <c r="C147" i="6"/>
  <c r="B145" i="6"/>
  <c r="E72" i="6"/>
  <c r="D98" i="6"/>
  <c r="C72" i="6"/>
  <c r="C122" i="6"/>
  <c r="B96" i="6"/>
  <c r="B99" i="6"/>
  <c r="B29" i="6"/>
  <c r="C123" i="6"/>
  <c r="C51" i="6"/>
  <c r="D131" i="6"/>
  <c r="D71" i="6"/>
  <c r="E155" i="6"/>
  <c r="E80" i="6"/>
  <c r="E24" i="6"/>
  <c r="B80" i="6"/>
  <c r="E130" i="6"/>
  <c r="B79" i="6"/>
  <c r="D51" i="6"/>
  <c r="B77" i="6"/>
  <c r="C99" i="6"/>
  <c r="E127" i="6"/>
  <c r="E126" i="6"/>
  <c r="E125" i="6"/>
  <c r="E108" i="6"/>
  <c r="D23" i="6"/>
  <c r="D22" i="6"/>
  <c r="B154" i="6"/>
  <c r="B98" i="6"/>
  <c r="B26" i="6"/>
  <c r="C106" i="6"/>
  <c r="C46" i="6"/>
  <c r="D130" i="6"/>
  <c r="D54" i="6"/>
  <c r="E152" i="6"/>
  <c r="E79" i="6"/>
  <c r="E23" i="6"/>
  <c r="R2956" i="1"/>
  <c r="R2943" i="1"/>
  <c r="R2926" i="1"/>
  <c r="R2907" i="1"/>
  <c r="R2893" i="1"/>
  <c r="R2874" i="1"/>
  <c r="R2717" i="1"/>
  <c r="R2381" i="1"/>
  <c r="R2349" i="1"/>
  <c r="R2286" i="1"/>
  <c r="R2094" i="1"/>
  <c r="R2574" i="1"/>
  <c r="R2781" i="1"/>
  <c r="R2654" i="1"/>
  <c r="R2588" i="1"/>
  <c r="R2475" i="1"/>
  <c r="R2365" i="1"/>
  <c r="R2909" i="1"/>
  <c r="R2764" i="1"/>
  <c r="R2651" i="1"/>
  <c r="R2476" i="1"/>
  <c r="R2364" i="1"/>
  <c r="R2252" i="1"/>
  <c r="R2092" i="1"/>
  <c r="R1965" i="1"/>
  <c r="R1900" i="1"/>
  <c r="R1837" i="1"/>
  <c r="R1756" i="1"/>
  <c r="R1708" i="1"/>
  <c r="R2938" i="1"/>
  <c r="R2891" i="1"/>
  <c r="R2842" i="1"/>
  <c r="R2798" i="1"/>
  <c r="R2746" i="1"/>
  <c r="R2682" i="1"/>
  <c r="R2652" i="1"/>
  <c r="R2603" i="1"/>
  <c r="R2555" i="1"/>
  <c r="R2507" i="1"/>
  <c r="R2459" i="1"/>
  <c r="R2410" i="1"/>
  <c r="R2363" i="1"/>
  <c r="R2298" i="1"/>
  <c r="R2251" i="1"/>
  <c r="R2220" i="1"/>
  <c r="R2186" i="1"/>
  <c r="R2153" i="1"/>
  <c r="R2125" i="1"/>
  <c r="R2091" i="1"/>
  <c r="R2937" i="1"/>
  <c r="R2827" i="1"/>
  <c r="R2825" i="1"/>
  <c r="R2411" i="1"/>
  <c r="R2963" i="1"/>
  <c r="R2955" i="1"/>
  <c r="R2936" i="1"/>
  <c r="R2920" i="1"/>
  <c r="R2904" i="1"/>
  <c r="R2887" i="1"/>
  <c r="R2824" i="1"/>
  <c r="R2808" i="1"/>
  <c r="R2390" i="1"/>
  <c r="R2325" i="1"/>
  <c r="R2829" i="1"/>
  <c r="R2747" i="1"/>
  <c r="R2525" i="1"/>
  <c r="R2413" i="1"/>
  <c r="R2317" i="1"/>
  <c r="R2925" i="1"/>
  <c r="R2778" i="1"/>
  <c r="R2604" i="1"/>
  <c r="R2492" i="1"/>
  <c r="R2332" i="1"/>
  <c r="R2236" i="1"/>
  <c r="R2107" i="1"/>
  <c r="R1980" i="1"/>
  <c r="R1933" i="1"/>
  <c r="R1883" i="1"/>
  <c r="R1819" i="1"/>
  <c r="R1770" i="1"/>
  <c r="R1740" i="1"/>
  <c r="R2969" i="1"/>
  <c r="R2908" i="1"/>
  <c r="R2876" i="1"/>
  <c r="R2826" i="1"/>
  <c r="R2779" i="1"/>
  <c r="R2729" i="1"/>
  <c r="R2668" i="1"/>
  <c r="R2635" i="1"/>
  <c r="R2571" i="1"/>
  <c r="R2540" i="1"/>
  <c r="R2491" i="1"/>
  <c r="R2443" i="1"/>
  <c r="R2380" i="1"/>
  <c r="R2330" i="1"/>
  <c r="R2282" i="1"/>
  <c r="R2966" i="1"/>
  <c r="R2950" i="1"/>
  <c r="R2935" i="1"/>
  <c r="R2918" i="1"/>
  <c r="R2903" i="1"/>
  <c r="R2889" i="1"/>
  <c r="R2870" i="1"/>
  <c r="R2855" i="1"/>
  <c r="R2839" i="1"/>
  <c r="R2823" i="1"/>
  <c r="R2806" i="1"/>
  <c r="R2789" i="1"/>
  <c r="R2775" i="1"/>
  <c r="R2761" i="1"/>
  <c r="R2743" i="1"/>
  <c r="R2726" i="1"/>
  <c r="R2711" i="1"/>
  <c r="R2695" i="1"/>
  <c r="R2678" i="1"/>
  <c r="R2664" i="1"/>
  <c r="R2648" i="1"/>
  <c r="R2631" i="1"/>
  <c r="R2614" i="1"/>
  <c r="R2599" i="1"/>
  <c r="R2583" i="1"/>
  <c r="R2569" i="1"/>
  <c r="R2549" i="1"/>
  <c r="R2537" i="1"/>
  <c r="R2445" i="1"/>
  <c r="R2809" i="1"/>
  <c r="R2701" i="1"/>
  <c r="R2542" i="1"/>
  <c r="R2397" i="1"/>
  <c r="R2957" i="1"/>
  <c r="R2828" i="1"/>
  <c r="R2666" i="1"/>
  <c r="R2523" i="1"/>
  <c r="R2396" i="1"/>
  <c r="R2219" i="1"/>
  <c r="R2012" i="1"/>
  <c r="R2964" i="1"/>
  <c r="R2898" i="1"/>
  <c r="R2836" i="1"/>
  <c r="R2755" i="1"/>
  <c r="R2644" i="1"/>
  <c r="R2563" i="1"/>
  <c r="R2471" i="1"/>
  <c r="R2388" i="1"/>
  <c r="R2291" i="1"/>
  <c r="R2199" i="1"/>
  <c r="R2132" i="1"/>
  <c r="R1764" i="1"/>
  <c r="R1668" i="1"/>
  <c r="R2902" i="1"/>
  <c r="R2835" i="1"/>
  <c r="R2754" i="1"/>
  <c r="R2961" i="1"/>
  <c r="R2881" i="1"/>
  <c r="R2802" i="1"/>
  <c r="R2725" i="1"/>
  <c r="R2642" i="1"/>
  <c r="R2514" i="1"/>
  <c r="R2402" i="1"/>
  <c r="R2337" i="1"/>
  <c r="R2258" i="1"/>
  <c r="R2146" i="1"/>
  <c r="R2066" i="1"/>
  <c r="R1969" i="1"/>
  <c r="R1875" i="1"/>
  <c r="R1779" i="1"/>
  <c r="R1664" i="1"/>
  <c r="R2892" i="1"/>
  <c r="R2799" i="1"/>
  <c r="R2572" i="1"/>
  <c r="R2444" i="1"/>
  <c r="R2316" i="1"/>
  <c r="R2157" i="1"/>
  <c r="R1997" i="1"/>
  <c r="R2914" i="1"/>
  <c r="R2788" i="1"/>
  <c r="R2722" i="1"/>
  <c r="R2660" i="1"/>
  <c r="R2597" i="1"/>
  <c r="R2500" i="1"/>
  <c r="R2421" i="1"/>
  <c r="R2372" i="1"/>
  <c r="R2276" i="1"/>
  <c r="R2211" i="1"/>
  <c r="R2117" i="1"/>
  <c r="R2053" i="1"/>
  <c r="R1987" i="1"/>
  <c r="R1905" i="1"/>
  <c r="R1858" i="1"/>
  <c r="R1780" i="1"/>
  <c r="R1716" i="1"/>
  <c r="R1092" i="1"/>
  <c r="R2912" i="1"/>
  <c r="R2805" i="1"/>
  <c r="R2671" i="1"/>
  <c r="R2901" i="1"/>
  <c r="R2834" i="1"/>
  <c r="R2738" i="1"/>
  <c r="R2675" i="1"/>
  <c r="R2595" i="1"/>
  <c r="R2498" i="1"/>
  <c r="R2447" i="1"/>
  <c r="R2370" i="1"/>
  <c r="R2275" i="1"/>
  <c r="R2194" i="1"/>
  <c r="R2130" i="1"/>
  <c r="R2049" i="1"/>
  <c r="R1988" i="1"/>
  <c r="R1922" i="1"/>
  <c r="R1826" i="1"/>
  <c r="R1746" i="1"/>
  <c r="R1715" i="1"/>
  <c r="R2929" i="1"/>
  <c r="R2865" i="1"/>
  <c r="R2787" i="1"/>
  <c r="R2736" i="1"/>
  <c r="R2129" i="1"/>
  <c r="R2844" i="1"/>
  <c r="R2734" i="1"/>
  <c r="R2620" i="1"/>
  <c r="R2430" i="1"/>
  <c r="R2301" i="1"/>
  <c r="R2845" i="1"/>
  <c r="R2733" i="1"/>
  <c r="R2623" i="1"/>
  <c r="R2428" i="1"/>
  <c r="R2283" i="1"/>
  <c r="R2172" i="1"/>
  <c r="R2074" i="1"/>
  <c r="R2946" i="1"/>
  <c r="R2868" i="1"/>
  <c r="R2821" i="1"/>
  <c r="R2739" i="1"/>
  <c r="R2677" i="1"/>
  <c r="R2580" i="1"/>
  <c r="R2516" i="1"/>
  <c r="R2436" i="1"/>
  <c r="R2356" i="1"/>
  <c r="R2307" i="1"/>
  <c r="R2244" i="1"/>
  <c r="R2184" i="1"/>
  <c r="R2100" i="1"/>
  <c r="R2035" i="1"/>
  <c r="R2004" i="1"/>
  <c r="R1956" i="1"/>
  <c r="R1893" i="1"/>
  <c r="R1812" i="1"/>
  <c r="R1732" i="1"/>
  <c r="R1683" i="1"/>
  <c r="R2967" i="1"/>
  <c r="R2867" i="1"/>
  <c r="R2786" i="1"/>
  <c r="R1844" i="1"/>
  <c r="R2913" i="1"/>
  <c r="R2817" i="1"/>
  <c r="R2756" i="1"/>
  <c r="R2658" i="1"/>
  <c r="R2578" i="1"/>
  <c r="R2531" i="1"/>
  <c r="R2431" i="1"/>
  <c r="R2354" i="1"/>
  <c r="R2290" i="1"/>
  <c r="R2208" i="1"/>
  <c r="R2114" i="1"/>
  <c r="R2034" i="1"/>
  <c r="R1954" i="1"/>
  <c r="R1908" i="1"/>
  <c r="R1842" i="1"/>
  <c r="R1761" i="1"/>
  <c r="R1682" i="1"/>
  <c r="R2945" i="1"/>
  <c r="R2884" i="1"/>
  <c r="R2818" i="1"/>
  <c r="R2753" i="1"/>
  <c r="R2768" i="1"/>
  <c r="R2760" i="1"/>
  <c r="R2861" i="1"/>
  <c r="R2795" i="1"/>
  <c r="R2669" i="1"/>
  <c r="R2573" i="1"/>
  <c r="R2493" i="1"/>
  <c r="R2333" i="1"/>
  <c r="R2860" i="1"/>
  <c r="R2748" i="1"/>
  <c r="R2636" i="1"/>
  <c r="R2506" i="1"/>
  <c r="R2348" i="1"/>
  <c r="R2205" i="1"/>
  <c r="R2027" i="1"/>
  <c r="R2931" i="1"/>
  <c r="R2852" i="1"/>
  <c r="R2772" i="1"/>
  <c r="R2692" i="1"/>
  <c r="R2627" i="1"/>
  <c r="R2529" i="1"/>
  <c r="R2484" i="1"/>
  <c r="R2404" i="1"/>
  <c r="R2324" i="1"/>
  <c r="R2227" i="1"/>
  <c r="R2147" i="1"/>
  <c r="R2084" i="1"/>
  <c r="R2019" i="1"/>
  <c r="R1940" i="1"/>
  <c r="R1876" i="1"/>
  <c r="R1831" i="1"/>
  <c r="R1749" i="1"/>
  <c r="R1652" i="1"/>
  <c r="R2948" i="1"/>
  <c r="R2882" i="1"/>
  <c r="R2819" i="1"/>
  <c r="R2741" i="1"/>
  <c r="R2928" i="1"/>
  <c r="R2849" i="1"/>
  <c r="R2785" i="1"/>
  <c r="R2706" i="1"/>
  <c r="R2610" i="1"/>
  <c r="R2565" i="1"/>
  <c r="R2481" i="1"/>
  <c r="R2419" i="1"/>
  <c r="R2305" i="1"/>
  <c r="R2242" i="1"/>
  <c r="R2178" i="1"/>
  <c r="R2082" i="1"/>
  <c r="R2002" i="1"/>
  <c r="R1892" i="1"/>
  <c r="R1809" i="1"/>
  <c r="R1697" i="1"/>
  <c r="R2915" i="1"/>
  <c r="R2851" i="1"/>
  <c r="R2800" i="1"/>
  <c r="R2769" i="1"/>
  <c r="R2575" i="1"/>
  <c r="R2607" i="1"/>
  <c r="R2940" i="1"/>
  <c r="R2814" i="1"/>
  <c r="R2684" i="1"/>
  <c r="R2539" i="1"/>
  <c r="R2379" i="1"/>
  <c r="R2190" i="1"/>
  <c r="R2044" i="1"/>
  <c r="R2883" i="1"/>
  <c r="R2803" i="1"/>
  <c r="R2707" i="1"/>
  <c r="R2611" i="1"/>
  <c r="R2548" i="1"/>
  <c r="R2452" i="1"/>
  <c r="R2340" i="1"/>
  <c r="R2260" i="1"/>
  <c r="R2164" i="1"/>
  <c r="R2068" i="1"/>
  <c r="R1972" i="1"/>
  <c r="R1924" i="1"/>
  <c r="R1840" i="1"/>
  <c r="R1795" i="1"/>
  <c r="R1700" i="1"/>
  <c r="R1640" i="1"/>
  <c r="R2933" i="1"/>
  <c r="R2850" i="1"/>
  <c r="R2771" i="1"/>
  <c r="R2947" i="1"/>
  <c r="R2866" i="1"/>
  <c r="R2770" i="1"/>
  <c r="R2690" i="1"/>
  <c r="R2626" i="1"/>
  <c r="R2546" i="1"/>
  <c r="R2466" i="1"/>
  <c r="R2387" i="1"/>
  <c r="R2322" i="1"/>
  <c r="R2226" i="1"/>
  <c r="R2162" i="1"/>
  <c r="R2097" i="1"/>
  <c r="R2017" i="1"/>
  <c r="R1938" i="1"/>
  <c r="R1859" i="1"/>
  <c r="R1796" i="1"/>
  <c r="R1731" i="1"/>
  <c r="R2962" i="1"/>
  <c r="R2897" i="1"/>
  <c r="R2833" i="1"/>
  <c r="R2751" i="1"/>
  <c r="R2528" i="1"/>
  <c r="R2285" i="1"/>
  <c r="R2269" i="1"/>
  <c r="R2253" i="1"/>
  <c r="R2238" i="1"/>
  <c r="R2221" i="1"/>
  <c r="R2204" i="1"/>
  <c r="R2188" i="1"/>
  <c r="R2173" i="1"/>
  <c r="R2156" i="1"/>
  <c r="R2140" i="1"/>
  <c r="R2126" i="1"/>
  <c r="R2109" i="1"/>
  <c r="R2077" i="1"/>
  <c r="R2061" i="1"/>
  <c r="R2045" i="1"/>
  <c r="R2028" i="1"/>
  <c r="R2013" i="1"/>
  <c r="R1994" i="1"/>
  <c r="R1981" i="1"/>
  <c r="R1963" i="1"/>
  <c r="R1950" i="1"/>
  <c r="R1931" i="1"/>
  <c r="R1916" i="1"/>
  <c r="R1899" i="1"/>
  <c r="R1885" i="1"/>
  <c r="R1870" i="1"/>
  <c r="R1852" i="1"/>
  <c r="R1836" i="1"/>
  <c r="R1821" i="1"/>
  <c r="R1805" i="1"/>
  <c r="R1053" i="1"/>
  <c r="R2005" i="1"/>
  <c r="R2949" i="1"/>
  <c r="R1606" i="1"/>
  <c r="R2638" i="1"/>
  <c r="R2558" i="1"/>
  <c r="R2462" i="1"/>
  <c r="R2698" i="1"/>
  <c r="R2554" i="1"/>
  <c r="R2412" i="1"/>
  <c r="R2268" i="1"/>
  <c r="R2124" i="1"/>
  <c r="R1851" i="1"/>
  <c r="R1786" i="1"/>
  <c r="R1690" i="1"/>
  <c r="R1676" i="1"/>
  <c r="R1660" i="1"/>
  <c r="R1643" i="1"/>
  <c r="R1628" i="1"/>
  <c r="R1612" i="1"/>
  <c r="R1596" i="1"/>
  <c r="R1580" i="1"/>
  <c r="R1563" i="1"/>
  <c r="R1546" i="1"/>
  <c r="R1533" i="1"/>
  <c r="R1516" i="1"/>
  <c r="R1502" i="1"/>
  <c r="R1484" i="1"/>
  <c r="R1470" i="1"/>
  <c r="R1452" i="1"/>
  <c r="R1436" i="1"/>
  <c r="R1422" i="1"/>
  <c r="R1404" i="1"/>
  <c r="R1390" i="1"/>
  <c r="R1368" i="1"/>
  <c r="R1355" i="1"/>
  <c r="R1705" i="1"/>
  <c r="R1377" i="1"/>
  <c r="R1845" i="1"/>
  <c r="R2765" i="1"/>
  <c r="R2686" i="1"/>
  <c r="R2605" i="1"/>
  <c r="R2508" i="1"/>
  <c r="R2972" i="1"/>
  <c r="R2875" i="1"/>
  <c r="R2715" i="1"/>
  <c r="R2589" i="1"/>
  <c r="R2460" i="1"/>
  <c r="R2302" i="1"/>
  <c r="R2142" i="1"/>
  <c r="R2060" i="1"/>
  <c r="R1946" i="1"/>
  <c r="R1917" i="1"/>
  <c r="R1867" i="1"/>
  <c r="R1804" i="1"/>
  <c r="R1725" i="1"/>
  <c r="R2954" i="1"/>
  <c r="R2923" i="1"/>
  <c r="R2859" i="1"/>
  <c r="R2813" i="1"/>
  <c r="R2763" i="1"/>
  <c r="R2714" i="1"/>
  <c r="R2700" i="1"/>
  <c r="R2619" i="1"/>
  <c r="R2586" i="1"/>
  <c r="R2524" i="1"/>
  <c r="R2477" i="1"/>
  <c r="R2426" i="1"/>
  <c r="R2395" i="1"/>
  <c r="R2346" i="1"/>
  <c r="R2315" i="1"/>
  <c r="R2263" i="1"/>
  <c r="R2234" i="1"/>
  <c r="R2203" i="1"/>
  <c r="R2171" i="1"/>
  <c r="R2139" i="1"/>
  <c r="R2111" i="1"/>
  <c r="R2076" i="1"/>
  <c r="R2059" i="1"/>
  <c r="R2043" i="1"/>
  <c r="R2029" i="1"/>
  <c r="R2011" i="1"/>
  <c r="R1996" i="1"/>
  <c r="R1984" i="1"/>
  <c r="R1964" i="1"/>
  <c r="R1948" i="1"/>
  <c r="R1932" i="1"/>
  <c r="R1913" i="1"/>
  <c r="R1898" i="1"/>
  <c r="R1882" i="1"/>
  <c r="R1868" i="1"/>
  <c r="R1853" i="1"/>
  <c r="R1835" i="1"/>
  <c r="R1818" i="1"/>
  <c r="R1806" i="1"/>
  <c r="R1371" i="1"/>
  <c r="R1711" i="1"/>
  <c r="R1751" i="1"/>
  <c r="R2518" i="1"/>
  <c r="R2504" i="1"/>
  <c r="R2485" i="1"/>
  <c r="R2468" i="1"/>
  <c r="R2455" i="1"/>
  <c r="R2438" i="1"/>
  <c r="R2424" i="1"/>
  <c r="R2405" i="1"/>
  <c r="R2392" i="1"/>
  <c r="R2375" i="1"/>
  <c r="R2358" i="1"/>
  <c r="R2343" i="1"/>
  <c r="R2327" i="1"/>
  <c r="R2311" i="1"/>
  <c r="R2295" i="1"/>
  <c r="R2279" i="1"/>
  <c r="R2267" i="1"/>
  <c r="R2247" i="1"/>
  <c r="R2232" i="1"/>
  <c r="R2216" i="1"/>
  <c r="R2197" i="1"/>
  <c r="R2182" i="1"/>
  <c r="R2167" i="1"/>
  <c r="R2149" i="1"/>
  <c r="R2135" i="1"/>
  <c r="R2119" i="1"/>
  <c r="R2099" i="1"/>
  <c r="R2087" i="1"/>
  <c r="R2070" i="1"/>
  <c r="R2054" i="1"/>
  <c r="R2041" i="1"/>
  <c r="R2023" i="1"/>
  <c r="R2008" i="1"/>
  <c r="R1989" i="1"/>
  <c r="R1975" i="1"/>
  <c r="R1959" i="1"/>
  <c r="R1943" i="1"/>
  <c r="R2006" i="1"/>
  <c r="R2968" i="1"/>
  <c r="R2951" i="1"/>
  <c r="R2934" i="1"/>
  <c r="R2919" i="1"/>
  <c r="R2899" i="1"/>
  <c r="R2886" i="1"/>
  <c r="R2871" i="1"/>
  <c r="R2854" i="1"/>
  <c r="R2838" i="1"/>
  <c r="R2822" i="1"/>
  <c r="R2807" i="1"/>
  <c r="R2790" i="1"/>
  <c r="R2774" i="1"/>
  <c r="R2758" i="1"/>
  <c r="R2742" i="1"/>
  <c r="R2723" i="1"/>
  <c r="R2710" i="1"/>
  <c r="R2694" i="1"/>
  <c r="R2676" i="1"/>
  <c r="R2663" i="1"/>
  <c r="R2649" i="1"/>
  <c r="R2628" i="1"/>
  <c r="R2617" i="1"/>
  <c r="R2596" i="1"/>
  <c r="R2581" i="1"/>
  <c r="R2564" i="1"/>
  <c r="R2551" i="1"/>
  <c r="R2535" i="1"/>
  <c r="R2517" i="1"/>
  <c r="R2503" i="1"/>
  <c r="R2486" i="1"/>
  <c r="R2470" i="1"/>
  <c r="R2454" i="1"/>
  <c r="R2439" i="1"/>
  <c r="R2422" i="1"/>
  <c r="R2407" i="1"/>
  <c r="R2389" i="1"/>
  <c r="R2374" i="1"/>
  <c r="R2357" i="1"/>
  <c r="R2342" i="1"/>
  <c r="R2328" i="1"/>
  <c r="R2310" i="1"/>
  <c r="R2294" i="1"/>
  <c r="R2278" i="1"/>
  <c r="R2262" i="1"/>
  <c r="R2246" i="1"/>
  <c r="R2229" i="1"/>
  <c r="R2213" i="1"/>
  <c r="R2196" i="1"/>
  <c r="R2181" i="1"/>
  <c r="R2168" i="1"/>
  <c r="R2151" i="1"/>
  <c r="R2134" i="1"/>
  <c r="R2120" i="1"/>
  <c r="R2101" i="1"/>
  <c r="R2086" i="1"/>
  <c r="R2071" i="1"/>
  <c r="R2056" i="1"/>
  <c r="R2040" i="1"/>
  <c r="R2022" i="1"/>
  <c r="R2007" i="1"/>
  <c r="R1990" i="1"/>
  <c r="R2230" i="1"/>
  <c r="R1957" i="1"/>
  <c r="R2727" i="1"/>
  <c r="R2708" i="1"/>
  <c r="R2691" i="1"/>
  <c r="R2656" i="1"/>
  <c r="R2643" i="1"/>
  <c r="R2630" i="1"/>
  <c r="R2613" i="1"/>
  <c r="R2593" i="1"/>
  <c r="R2579" i="1"/>
  <c r="R2566" i="1"/>
  <c r="R2547" i="1"/>
  <c r="R2532" i="1"/>
  <c r="R2515" i="1"/>
  <c r="R2499" i="1"/>
  <c r="R2482" i="1"/>
  <c r="R2467" i="1"/>
  <c r="R2451" i="1"/>
  <c r="R2435" i="1"/>
  <c r="R2417" i="1"/>
  <c r="R2403" i="1"/>
  <c r="R2386" i="1"/>
  <c r="R2371" i="1"/>
  <c r="R2355" i="1"/>
  <c r="R2339" i="1"/>
  <c r="R2323" i="1"/>
  <c r="R2308" i="1"/>
  <c r="R2292" i="1"/>
  <c r="R2274" i="1"/>
  <c r="R2259" i="1"/>
  <c r="R2243" i="1"/>
  <c r="R2228" i="1"/>
  <c r="R2212" i="1"/>
  <c r="R2195" i="1"/>
  <c r="R2179" i="1"/>
  <c r="R2163" i="1"/>
  <c r="R2148" i="1"/>
  <c r="R2131" i="1"/>
  <c r="R2116" i="1"/>
  <c r="R2103" i="1"/>
  <c r="R2083" i="1"/>
  <c r="R2067" i="1"/>
  <c r="R2051" i="1"/>
  <c r="R2037" i="1"/>
  <c r="R2020" i="1"/>
  <c r="R2001" i="1"/>
  <c r="R1985" i="1"/>
  <c r="R1971" i="1"/>
  <c r="R1955" i="1"/>
  <c r="R1939" i="1"/>
  <c r="R1923" i="1"/>
  <c r="R1906" i="1"/>
  <c r="R1890" i="1"/>
  <c r="R1874" i="1"/>
  <c r="R1860" i="1"/>
  <c r="R1832" i="1"/>
  <c r="R1810" i="1"/>
  <c r="R1794" i="1"/>
  <c r="R1778" i="1"/>
  <c r="R1763" i="1"/>
  <c r="R1750" i="1"/>
  <c r="R1730" i="1"/>
  <c r="R1713" i="1"/>
  <c r="R1699" i="1"/>
  <c r="R1684" i="1"/>
  <c r="R1667" i="1"/>
  <c r="R1650" i="1"/>
  <c r="R1635" i="1"/>
  <c r="R1620" i="1"/>
  <c r="R1604" i="1"/>
  <c r="R1588" i="1"/>
  <c r="R1572" i="1"/>
  <c r="R1556" i="1"/>
  <c r="R1539" i="1"/>
  <c r="R1524" i="1"/>
  <c r="R1507" i="1"/>
  <c r="R1489" i="1"/>
  <c r="R1478" i="1"/>
  <c r="R1458" i="1"/>
  <c r="R1443" i="1"/>
  <c r="R1424" i="1"/>
  <c r="R1412" i="1"/>
  <c r="R1395" i="1"/>
  <c r="R1379" i="1"/>
  <c r="R1364" i="1"/>
  <c r="R1346" i="1"/>
  <c r="R1329" i="1"/>
  <c r="R1315" i="1"/>
  <c r="R1299" i="1"/>
  <c r="R1286" i="1"/>
  <c r="R1267" i="1"/>
  <c r="R1250" i="1"/>
  <c r="R1236" i="1"/>
  <c r="R1218" i="1"/>
  <c r="R1202" i="1"/>
  <c r="R1187" i="1"/>
  <c r="R231" i="1"/>
  <c r="R2703" i="1"/>
  <c r="R2689" i="1"/>
  <c r="R2625" i="1"/>
  <c r="R2594" i="1"/>
  <c r="R2560" i="1"/>
  <c r="R2513" i="1"/>
  <c r="R2464" i="1"/>
  <c r="R2418" i="1"/>
  <c r="R2385" i="1"/>
  <c r="R2353" i="1"/>
  <c r="R2321" i="1"/>
  <c r="R2287" i="1"/>
  <c r="R2273" i="1"/>
  <c r="R2257" i="1"/>
  <c r="R2241" i="1"/>
  <c r="R2210" i="1"/>
  <c r="R2191" i="1"/>
  <c r="R2176" i="1"/>
  <c r="R2160" i="1"/>
  <c r="R2112" i="1"/>
  <c r="R2081" i="1"/>
  <c r="R2050" i="1"/>
  <c r="R2018" i="1"/>
  <c r="R1986" i="1"/>
  <c r="R1953" i="1"/>
  <c r="R1921" i="1"/>
  <c r="R1889" i="1"/>
  <c r="R1856" i="1"/>
  <c r="R1841" i="1"/>
  <c r="R1811" i="1"/>
  <c r="R1793" i="1"/>
  <c r="R1777" i="1"/>
  <c r="R1247" i="1"/>
  <c r="R2944" i="1"/>
  <c r="R2930" i="1"/>
  <c r="R2916" i="1"/>
  <c r="R2864" i="1"/>
  <c r="R2832" i="1"/>
  <c r="R2801" i="1"/>
  <c r="R2784" i="1"/>
  <c r="R2737" i="1"/>
  <c r="R2705" i="1"/>
  <c r="R2674" i="1"/>
  <c r="R2624" i="1"/>
  <c r="R2590" i="1"/>
  <c r="R2561" i="1"/>
  <c r="R2544" i="1"/>
  <c r="R2494" i="1"/>
  <c r="R2480" i="1"/>
  <c r="R2449" i="1"/>
  <c r="R2416" i="1"/>
  <c r="R2384" i="1"/>
  <c r="R2352" i="1"/>
  <c r="R2336" i="1"/>
  <c r="R2320" i="1"/>
  <c r="R2306" i="1"/>
  <c r="R2289" i="1"/>
  <c r="R2272" i="1"/>
  <c r="R2256" i="1"/>
  <c r="R2240" i="1"/>
  <c r="R2223" i="1"/>
  <c r="R2207" i="1"/>
  <c r="R2193" i="1"/>
  <c r="R2175" i="1"/>
  <c r="R2159" i="1"/>
  <c r="R2143" i="1"/>
  <c r="R2128" i="1"/>
  <c r="R2113" i="1"/>
  <c r="R2095" i="1"/>
  <c r="R2080" i="1"/>
  <c r="R2064" i="1"/>
  <c r="R2046" i="1"/>
  <c r="R2031" i="1"/>
  <c r="R2016" i="1"/>
  <c r="R1999" i="1"/>
  <c r="R1979" i="1"/>
  <c r="R1967" i="1"/>
  <c r="R1952" i="1"/>
  <c r="R1936" i="1"/>
  <c r="R1487" i="1"/>
  <c r="R2965" i="1"/>
  <c r="R2657" i="1"/>
  <c r="R2545" i="1"/>
  <c r="R2496" i="1"/>
  <c r="R2433" i="1"/>
  <c r="R2401" i="1"/>
  <c r="R2369" i="1"/>
  <c r="R2338" i="1"/>
  <c r="R2304" i="1"/>
  <c r="R2225" i="1"/>
  <c r="R2144" i="1"/>
  <c r="R2098" i="1"/>
  <c r="R2065" i="1"/>
  <c r="R2033" i="1"/>
  <c r="R2003" i="1"/>
  <c r="R1968" i="1"/>
  <c r="R1937" i="1"/>
  <c r="R1904" i="1"/>
  <c r="R1872" i="1"/>
  <c r="R1825" i="1"/>
  <c r="R2960" i="1"/>
  <c r="R2896" i="1"/>
  <c r="R2880" i="1"/>
  <c r="R2847" i="1"/>
  <c r="R2815" i="1"/>
  <c r="R2752" i="1"/>
  <c r="R2719" i="1"/>
  <c r="R2688" i="1"/>
  <c r="R2659" i="1"/>
  <c r="R2640" i="1"/>
  <c r="R2608" i="1"/>
  <c r="R2576" i="1"/>
  <c r="R2527" i="1"/>
  <c r="R2512" i="1"/>
  <c r="R2465" i="1"/>
  <c r="R2432" i="1"/>
  <c r="R2400" i="1"/>
  <c r="R2368" i="1"/>
  <c r="R2959" i="1"/>
  <c r="R2941" i="1"/>
  <c r="R2924" i="1"/>
  <c r="R2910" i="1"/>
  <c r="R2895" i="1"/>
  <c r="R2879" i="1"/>
  <c r="R2862" i="1"/>
  <c r="R2848" i="1"/>
  <c r="R2831" i="1"/>
  <c r="R2816" i="1"/>
  <c r="R2797" i="1"/>
  <c r="R2783" i="1"/>
  <c r="R2767" i="1"/>
  <c r="R2750" i="1"/>
  <c r="R2735" i="1"/>
  <c r="R2718" i="1"/>
  <c r="R2704" i="1"/>
  <c r="R2687" i="1"/>
  <c r="R2673" i="1"/>
  <c r="R2655" i="1"/>
  <c r="R2641" i="1"/>
  <c r="R2622" i="1"/>
  <c r="R2592" i="1"/>
  <c r="R2557" i="1"/>
  <c r="R2541" i="1"/>
  <c r="R2526" i="1"/>
  <c r="R2511" i="1"/>
  <c r="R2495" i="1"/>
  <c r="R2479" i="1"/>
  <c r="R2463" i="1"/>
  <c r="R2448" i="1"/>
  <c r="R2192" i="1"/>
  <c r="R1983" i="1"/>
  <c r="R2406" i="1"/>
  <c r="R2720" i="1"/>
  <c r="R2670" i="1"/>
  <c r="R2639" i="1"/>
  <c r="R2609" i="1"/>
  <c r="R2577" i="1"/>
  <c r="R2530" i="1"/>
  <c r="R2483" i="1"/>
  <c r="R2450" i="1"/>
  <c r="R2958" i="1"/>
  <c r="R2942" i="1"/>
  <c r="R2927" i="1"/>
  <c r="R2911" i="1"/>
  <c r="R2894" i="1"/>
  <c r="R2878" i="1"/>
  <c r="R2863" i="1"/>
  <c r="R2846" i="1"/>
  <c r="R2830" i="1"/>
  <c r="R2812" i="1"/>
  <c r="R2796" i="1"/>
  <c r="R2782" i="1"/>
  <c r="R2766" i="1"/>
  <c r="R2732" i="1"/>
  <c r="R2721" i="1"/>
  <c r="R2702" i="1"/>
  <c r="R2685" i="1"/>
  <c r="R2672" i="1"/>
  <c r="R2653" i="1"/>
  <c r="R2637" i="1"/>
  <c r="R2621" i="1"/>
  <c r="R2606" i="1"/>
  <c r="R2591" i="1"/>
  <c r="R2559" i="1"/>
  <c r="R2543" i="1"/>
  <c r="R2510" i="1"/>
  <c r="R2497" i="1"/>
  <c r="R2478" i="1"/>
  <c r="R2461" i="1"/>
  <c r="R2446" i="1"/>
  <c r="R2429" i="1"/>
  <c r="R2414" i="1"/>
  <c r="R2398" i="1"/>
  <c r="R2382" i="1"/>
  <c r="R2366" i="1"/>
  <c r="R2350" i="1"/>
  <c r="R2335" i="1"/>
  <c r="R2318" i="1"/>
  <c r="R2300" i="1"/>
  <c r="R2271" i="1"/>
  <c r="R2254" i="1"/>
  <c r="R2239" i="1"/>
  <c r="R2222" i="1"/>
  <c r="R2206" i="1"/>
  <c r="R2189" i="1"/>
  <c r="R2174" i="1"/>
  <c r="R2158" i="1"/>
  <c r="R2141" i="1"/>
  <c r="R2122" i="1"/>
  <c r="R2108" i="1"/>
  <c r="R2093" i="1"/>
  <c r="R2078" i="1"/>
  <c r="R2063" i="1"/>
  <c r="R2048" i="1"/>
  <c r="R2030" i="1"/>
  <c r="R2015" i="1"/>
  <c r="R1998" i="1"/>
  <c r="R1982" i="1"/>
  <c r="R1970" i="1"/>
  <c r="R1951" i="1"/>
  <c r="R1934" i="1"/>
  <c r="R1919" i="1"/>
  <c r="R1903" i="1"/>
  <c r="R1886" i="1"/>
  <c r="R1869" i="1"/>
  <c r="R1855" i="1"/>
  <c r="R1838" i="1"/>
  <c r="R1823" i="1"/>
  <c r="R1803" i="1"/>
  <c r="R1790" i="1"/>
  <c r="R1773" i="1"/>
  <c r="R1758" i="1"/>
  <c r="R1742" i="1"/>
  <c r="R1728" i="1"/>
  <c r="R1693" i="1"/>
  <c r="R1681" i="1"/>
  <c r="R1661" i="1"/>
  <c r="R1645" i="1"/>
  <c r="R1630" i="1"/>
  <c r="R1615" i="1"/>
  <c r="R1599" i="1"/>
  <c r="R1583" i="1"/>
  <c r="R1566" i="1"/>
  <c r="R1550" i="1"/>
  <c r="R1535" i="1"/>
  <c r="R1518" i="1"/>
  <c r="R1501" i="1"/>
  <c r="R1485" i="1"/>
  <c r="R1469" i="1"/>
  <c r="R1454" i="1"/>
  <c r="R1438" i="1"/>
  <c r="R1421" i="1"/>
  <c r="R1406" i="1"/>
  <c r="R1389" i="1"/>
  <c r="R1373" i="1"/>
  <c r="R1359" i="1"/>
  <c r="R1341" i="1"/>
  <c r="R1327" i="1"/>
  <c r="R1312" i="1"/>
  <c r="R1293" i="1"/>
  <c r="R1279" i="1"/>
  <c r="R2326" i="1"/>
  <c r="R1789" i="1"/>
  <c r="R1774" i="1"/>
  <c r="R1757" i="1"/>
  <c r="R1743" i="1"/>
  <c r="R1724" i="1"/>
  <c r="R1710" i="1"/>
  <c r="R1695" i="1"/>
  <c r="R1677" i="1"/>
  <c r="R1662" i="1"/>
  <c r="R1646" i="1"/>
  <c r="R1629" i="1"/>
  <c r="R1614" i="1"/>
  <c r="R1597" i="1"/>
  <c r="R1581" i="1"/>
  <c r="R1565" i="1"/>
  <c r="R1549" i="1"/>
  <c r="R1534" i="1"/>
  <c r="R1517" i="1"/>
  <c r="R1500" i="1"/>
  <c r="R1488" i="1"/>
  <c r="R1468" i="1"/>
  <c r="R1456" i="1"/>
  <c r="R1437" i="1"/>
  <c r="R1420" i="1"/>
  <c r="R1405" i="1"/>
  <c r="R1388" i="1"/>
  <c r="R1374" i="1"/>
  <c r="R1357" i="1"/>
  <c r="R1345" i="1"/>
  <c r="R1322" i="1"/>
  <c r="R1309" i="1"/>
  <c r="R1291" i="1"/>
  <c r="R1277" i="1"/>
  <c r="R1260" i="1"/>
  <c r="R1243" i="1"/>
  <c r="R1228" i="1"/>
  <c r="R1216" i="1"/>
  <c r="R1196" i="1"/>
  <c r="R1180" i="1"/>
  <c r="R1167" i="1"/>
  <c r="R1149" i="1"/>
  <c r="R1131" i="1"/>
  <c r="R1118" i="1"/>
  <c r="R1101" i="1"/>
  <c r="R1085" i="1"/>
  <c r="R1069" i="1"/>
  <c r="R1038" i="1"/>
  <c r="R1018" i="1"/>
  <c r="R1007" i="1"/>
  <c r="R989" i="1"/>
  <c r="R974" i="1"/>
  <c r="R959" i="1"/>
  <c r="R942" i="1"/>
  <c r="R927" i="1"/>
  <c r="R909" i="1"/>
  <c r="R894" i="1"/>
  <c r="R876" i="1"/>
  <c r="R861" i="1"/>
  <c r="R843" i="1"/>
  <c r="R831" i="1"/>
  <c r="R813" i="1"/>
  <c r="R797" i="1"/>
  <c r="R781" i="1"/>
  <c r="R764" i="1"/>
  <c r="R748" i="1"/>
  <c r="R732" i="1"/>
  <c r="R718" i="1"/>
  <c r="R701" i="1"/>
  <c r="R684" i="1"/>
  <c r="R667" i="1"/>
  <c r="R653" i="1"/>
  <c r="R635" i="1"/>
  <c r="R621" i="1"/>
  <c r="R605" i="1"/>
  <c r="R588" i="1"/>
  <c r="R573" i="1"/>
  <c r="R558" i="1"/>
  <c r="R539" i="1"/>
  <c r="R526" i="1"/>
  <c r="R509" i="1"/>
  <c r="R494" i="1"/>
  <c r="R476" i="1"/>
  <c r="R461" i="1"/>
  <c r="R445" i="1"/>
  <c r="R429" i="1"/>
  <c r="R415" i="1"/>
  <c r="R397" i="1"/>
  <c r="R380" i="1"/>
  <c r="R366" i="1"/>
  <c r="R349" i="1"/>
  <c r="R333" i="1"/>
  <c r="R315" i="1"/>
  <c r="R305" i="1"/>
  <c r="R286" i="1"/>
  <c r="R269" i="1"/>
  <c r="R252" i="1"/>
  <c r="R237" i="1"/>
  <c r="R221" i="1"/>
  <c r="R206" i="1"/>
  <c r="R189" i="1"/>
  <c r="R172" i="1"/>
  <c r="R157" i="1"/>
  <c r="R141" i="1"/>
  <c r="R125" i="1"/>
  <c r="R110" i="1"/>
  <c r="R95" i="1"/>
  <c r="R79" i="1"/>
  <c r="R61" i="1"/>
  <c r="R45" i="1"/>
  <c r="R28" i="1"/>
  <c r="R14" i="1"/>
  <c r="R1339" i="1"/>
  <c r="R1321" i="1"/>
  <c r="R1306" i="1"/>
  <c r="R1292" i="1"/>
  <c r="R1276" i="1"/>
  <c r="R1263" i="1"/>
  <c r="R1246" i="1"/>
  <c r="R1229" i="1"/>
  <c r="R1212" i="1"/>
  <c r="R1197" i="1"/>
  <c r="R1181" i="1"/>
  <c r="R1164" i="1"/>
  <c r="R1148" i="1"/>
  <c r="R1134" i="1"/>
  <c r="R1116" i="1"/>
  <c r="R1097" i="1"/>
  <c r="R1083" i="1"/>
  <c r="R1066" i="1"/>
  <c r="R1051" i="1"/>
  <c r="R1036" i="1"/>
  <c r="R1019" i="1"/>
  <c r="R1003" i="1"/>
  <c r="R987" i="1"/>
  <c r="R973" i="1"/>
  <c r="R958" i="1"/>
  <c r="R940" i="1"/>
  <c r="R926" i="1"/>
  <c r="R908" i="1"/>
  <c r="R893" i="1"/>
  <c r="R875" i="1"/>
  <c r="R860" i="1"/>
  <c r="R844" i="1"/>
  <c r="R828" i="1"/>
  <c r="R812" i="1"/>
  <c r="R796" i="1"/>
  <c r="R780" i="1"/>
  <c r="R765" i="1"/>
  <c r="R749" i="1"/>
  <c r="R734" i="1"/>
  <c r="R716" i="1"/>
  <c r="R702" i="1"/>
  <c r="R683" i="1"/>
  <c r="R669" i="1"/>
  <c r="R652" i="1"/>
  <c r="R638" i="1"/>
  <c r="R622" i="1"/>
  <c r="R604" i="1"/>
  <c r="R587" i="1"/>
  <c r="R572" i="1"/>
  <c r="R555" i="1"/>
  <c r="R538" i="1"/>
  <c r="R524" i="1"/>
  <c r="R508" i="1"/>
  <c r="R491" i="1"/>
  <c r="R478" i="1"/>
  <c r="R460" i="1"/>
  <c r="R443" i="1"/>
  <c r="R430" i="1"/>
  <c r="R412" i="1"/>
  <c r="R395" i="1"/>
  <c r="R381" i="1"/>
  <c r="R364" i="1"/>
  <c r="R348" i="1"/>
  <c r="R330" i="1"/>
  <c r="R316" i="1"/>
  <c r="R299" i="1"/>
  <c r="R284" i="1"/>
  <c r="R268" i="1"/>
  <c r="R253" i="1"/>
  <c r="R236" i="1"/>
  <c r="R219" i="1"/>
  <c r="R203" i="1"/>
  <c r="R188" i="1"/>
  <c r="R173" i="1"/>
  <c r="R156" i="1"/>
  <c r="R139" i="1"/>
  <c r="R123" i="1"/>
  <c r="R107" i="1"/>
  <c r="R89" i="1"/>
  <c r="R73" i="1"/>
  <c r="R60" i="1"/>
  <c r="R44" i="1"/>
  <c r="R30" i="1"/>
  <c r="R10" i="1"/>
  <c r="R232" i="1"/>
  <c r="R149" i="1"/>
  <c r="R229" i="1"/>
  <c r="R264" i="1"/>
  <c r="R756" i="1"/>
  <c r="R282" i="1"/>
  <c r="R424" i="1"/>
  <c r="R513" i="1"/>
  <c r="R540" i="1"/>
  <c r="R490" i="1"/>
  <c r="R1878" i="1"/>
  <c r="R504" i="1"/>
  <c r="R536" i="1"/>
  <c r="R549" i="1"/>
  <c r="R663" i="1"/>
  <c r="R901" i="1"/>
  <c r="R1054" i="1"/>
  <c r="R1077" i="1"/>
  <c r="R1417" i="1"/>
  <c r="R1386" i="1"/>
  <c r="R1325" i="1"/>
  <c r="R1275" i="1"/>
  <c r="R1227" i="1"/>
  <c r="R1163" i="1"/>
  <c r="R1115" i="1"/>
  <c r="R1063" i="1"/>
  <c r="R1035" i="1"/>
  <c r="R971" i="1"/>
  <c r="R920" i="1"/>
  <c r="R874" i="1"/>
  <c r="R827" i="1"/>
  <c r="R779" i="1"/>
  <c r="R747" i="1"/>
  <c r="R699" i="1"/>
  <c r="R668" i="1"/>
  <c r="R570" i="1"/>
  <c r="R556" i="1"/>
  <c r="R542" i="1"/>
  <c r="R523" i="1"/>
  <c r="R507" i="1"/>
  <c r="R492" i="1"/>
  <c r="R475" i="1"/>
  <c r="R459" i="1"/>
  <c r="R444" i="1"/>
  <c r="R427" i="1"/>
  <c r="R411" i="1"/>
  <c r="R396" i="1"/>
  <c r="R379" i="1"/>
  <c r="R363" i="1"/>
  <c r="R346" i="1"/>
  <c r="R332" i="1"/>
  <c r="R317" i="1"/>
  <c r="R300" i="1"/>
  <c r="R283" i="1"/>
  <c r="R267" i="1"/>
  <c r="R251" i="1"/>
  <c r="R235" i="1"/>
  <c r="R220" i="1"/>
  <c r="R202" i="1"/>
  <c r="R187" i="1"/>
  <c r="R171" i="1"/>
  <c r="R155" i="1"/>
  <c r="R140" i="1"/>
  <c r="R124" i="1"/>
  <c r="R108" i="1"/>
  <c r="R1788" i="1"/>
  <c r="R1754" i="1"/>
  <c r="R1722" i="1"/>
  <c r="R1692" i="1"/>
  <c r="R1659" i="1"/>
  <c r="R1627" i="1"/>
  <c r="R1595" i="1"/>
  <c r="R1564" i="1"/>
  <c r="R1531" i="1"/>
  <c r="R1499" i="1"/>
  <c r="R1464" i="1"/>
  <c r="R1435" i="1"/>
  <c r="R1354" i="1"/>
  <c r="R1305" i="1"/>
  <c r="R1259" i="1"/>
  <c r="R1195" i="1"/>
  <c r="R1146" i="1"/>
  <c r="R1100" i="1"/>
  <c r="R1050" i="1"/>
  <c r="R1004" i="1"/>
  <c r="R952" i="1"/>
  <c r="R904" i="1"/>
  <c r="R856" i="1"/>
  <c r="R809" i="1"/>
  <c r="R763" i="1"/>
  <c r="R731" i="1"/>
  <c r="R686" i="1"/>
  <c r="R651" i="1"/>
  <c r="R634" i="1"/>
  <c r="R619" i="1"/>
  <c r="R603" i="1"/>
  <c r="R589" i="1"/>
  <c r="R2971" i="1"/>
  <c r="R2952" i="1"/>
  <c r="R2921" i="1"/>
  <c r="R2906" i="1"/>
  <c r="R2890" i="1"/>
  <c r="R2877" i="1"/>
  <c r="R2858" i="1"/>
  <c r="R2843" i="1"/>
  <c r="R2811" i="1"/>
  <c r="R2794" i="1"/>
  <c r="R2780" i="1"/>
  <c r="R2745" i="1"/>
  <c r="R2730" i="1"/>
  <c r="R2712" i="1"/>
  <c r="R2699" i="1"/>
  <c r="R2683" i="1"/>
  <c r="R2667" i="1"/>
  <c r="R2650" i="1"/>
  <c r="R2632" i="1"/>
  <c r="R2618" i="1"/>
  <c r="R2601" i="1"/>
  <c r="R2585" i="1"/>
  <c r="R2570" i="1"/>
  <c r="R2556" i="1"/>
  <c r="R2538" i="1"/>
  <c r="R2521" i="1"/>
  <c r="R2509" i="1"/>
  <c r="R2490" i="1"/>
  <c r="R2474" i="1"/>
  <c r="R2458" i="1"/>
  <c r="R2442" i="1"/>
  <c r="R2425" i="1"/>
  <c r="R2409" i="1"/>
  <c r="R2394" i="1"/>
  <c r="R2378" i="1"/>
  <c r="R2360" i="1"/>
  <c r="R2347" i="1"/>
  <c r="R2329" i="1"/>
  <c r="R2314" i="1"/>
  <c r="R2299" i="1"/>
  <c r="R2284" i="1"/>
  <c r="R2266" i="1"/>
  <c r="R2250" i="1"/>
  <c r="R2235" i="1"/>
  <c r="R2217" i="1"/>
  <c r="R2202" i="1"/>
  <c r="R2185" i="1"/>
  <c r="R2170" i="1"/>
  <c r="R2155" i="1"/>
  <c r="R2137" i="1"/>
  <c r="R2123" i="1"/>
  <c r="R2105" i="1"/>
  <c r="R2090" i="1"/>
  <c r="R2073" i="1"/>
  <c r="R2058" i="1"/>
  <c r="R2042" i="1"/>
  <c r="R2026" i="1"/>
  <c r="R2009" i="1"/>
  <c r="R1995" i="1"/>
  <c r="R1977" i="1"/>
  <c r="R1962" i="1"/>
  <c r="R1947" i="1"/>
  <c r="R1930" i="1"/>
  <c r="R1915" i="1"/>
  <c r="R1897" i="1"/>
  <c r="R1884" i="1"/>
  <c r="R1866" i="1"/>
  <c r="R1850" i="1"/>
  <c r="R1834" i="1"/>
  <c r="R1820" i="1"/>
  <c r="R1801" i="1"/>
  <c r="R1785" i="1"/>
  <c r="R1771" i="1"/>
  <c r="R1755" i="1"/>
  <c r="R1739" i="1"/>
  <c r="R1723" i="1"/>
  <c r="R1689" i="1"/>
  <c r="R1672" i="1"/>
  <c r="R1658" i="1"/>
  <c r="R1642" i="1"/>
  <c r="R1625" i="1"/>
  <c r="R1610" i="1"/>
  <c r="R1594" i="1"/>
  <c r="R1578" i="1"/>
  <c r="R1561" i="1"/>
  <c r="R1545" i="1"/>
  <c r="R1530" i="1"/>
  <c r="R1514" i="1"/>
  <c r="R1497" i="1"/>
  <c r="R1483" i="1"/>
  <c r="R938" i="1"/>
  <c r="R1772" i="1"/>
  <c r="R1737" i="1"/>
  <c r="R1706" i="1"/>
  <c r="R1675" i="1"/>
  <c r="R1644" i="1"/>
  <c r="R1611" i="1"/>
  <c r="R1579" i="1"/>
  <c r="R1547" i="1"/>
  <c r="R1512" i="1"/>
  <c r="R1482" i="1"/>
  <c r="R1451" i="1"/>
  <c r="R1401" i="1"/>
  <c r="R1338" i="1"/>
  <c r="R1295" i="1"/>
  <c r="R1245" i="1"/>
  <c r="R1211" i="1"/>
  <c r="R1179" i="1"/>
  <c r="R1133" i="1"/>
  <c r="R1084" i="1"/>
  <c r="R1021" i="1"/>
  <c r="R988" i="1"/>
  <c r="R939" i="1"/>
  <c r="R891" i="1"/>
  <c r="R846" i="1"/>
  <c r="R795" i="1"/>
  <c r="R713" i="1"/>
  <c r="R2970" i="1"/>
  <c r="R2953" i="1"/>
  <c r="R2939" i="1"/>
  <c r="R2922" i="1"/>
  <c r="R2905" i="1"/>
  <c r="R2888" i="1"/>
  <c r="R2873" i="1"/>
  <c r="R2857" i="1"/>
  <c r="R2841" i="1"/>
  <c r="R2810" i="1"/>
  <c r="R2793" i="1"/>
  <c r="R2777" i="1"/>
  <c r="R2762" i="1"/>
  <c r="R2749" i="1"/>
  <c r="R2731" i="1"/>
  <c r="R2713" i="1"/>
  <c r="R2697" i="1"/>
  <c r="R2681" i="1"/>
  <c r="R2665" i="1"/>
  <c r="R2647" i="1"/>
  <c r="R2634" i="1"/>
  <c r="R2616" i="1"/>
  <c r="R2602" i="1"/>
  <c r="R2587" i="1"/>
  <c r="R2568" i="1"/>
  <c r="R2553" i="1"/>
  <c r="R2536" i="1"/>
  <c r="R2522" i="1"/>
  <c r="R2505" i="1"/>
  <c r="R2489" i="1"/>
  <c r="R2472" i="1"/>
  <c r="R2457" i="1"/>
  <c r="R2441" i="1"/>
  <c r="R2423" i="1"/>
  <c r="R2393" i="1"/>
  <c r="R2377" i="1"/>
  <c r="R2361" i="1"/>
  <c r="R2345" i="1"/>
  <c r="R2331" i="1"/>
  <c r="R2313" i="1"/>
  <c r="R2297" i="1"/>
  <c r="R2280" i="1"/>
  <c r="R2265" i="1"/>
  <c r="R2249" i="1"/>
  <c r="R2233" i="1"/>
  <c r="R2218" i="1"/>
  <c r="R2200" i="1"/>
  <c r="R2187" i="1"/>
  <c r="R2169" i="1"/>
  <c r="R2152" i="1"/>
  <c r="R2138" i="1"/>
  <c r="R2121" i="1"/>
  <c r="R2106" i="1"/>
  <c r="R2089" i="1"/>
  <c r="R2075" i="1"/>
  <c r="R2057" i="1"/>
  <c r="R2039" i="1"/>
  <c r="R2025" i="1"/>
  <c r="R2010" i="1"/>
  <c r="R1993" i="1"/>
  <c r="R1978" i="1"/>
  <c r="R1960" i="1"/>
  <c r="R1945" i="1"/>
  <c r="R1929" i="1"/>
  <c r="R1914" i="1"/>
  <c r="R1901" i="1"/>
  <c r="R1880" i="1"/>
  <c r="R1769" i="1"/>
  <c r="R1717" i="1"/>
  <c r="R1384" i="1"/>
  <c r="R913" i="1"/>
  <c r="R1649" i="1"/>
  <c r="R1634" i="1"/>
  <c r="R1617" i="1"/>
  <c r="R1602" i="1"/>
  <c r="R1586" i="1"/>
  <c r="R1571" i="1"/>
  <c r="R1554" i="1"/>
  <c r="R1538" i="1"/>
  <c r="R1521" i="1"/>
  <c r="R1506" i="1"/>
  <c r="R1491" i="1"/>
  <c r="R1475" i="1"/>
  <c r="R1457" i="1"/>
  <c r="R1442" i="1"/>
  <c r="R1426" i="1"/>
  <c r="R1410" i="1"/>
  <c r="R1394" i="1"/>
  <c r="R1360" i="1"/>
  <c r="R1347" i="1"/>
  <c r="R1332" i="1"/>
  <c r="R1311" i="1"/>
  <c r="R1298" i="1"/>
  <c r="R1281" i="1"/>
  <c r="R1264" i="1"/>
  <c r="R1251" i="1"/>
  <c r="R1234" i="1"/>
  <c r="R1219" i="1"/>
  <c r="R1203" i="1"/>
  <c r="R1186" i="1"/>
  <c r="R1172" i="1"/>
  <c r="R1154" i="1"/>
  <c r="R1136" i="1"/>
  <c r="R1762" i="1"/>
  <c r="R1745" i="1"/>
  <c r="R1729" i="1"/>
  <c r="R1714" i="1"/>
  <c r="R1698" i="1"/>
  <c r="R1680" i="1"/>
  <c r="R1666" i="1"/>
  <c r="R1651" i="1"/>
  <c r="R1633" i="1"/>
  <c r="R1618" i="1"/>
  <c r="R1601" i="1"/>
  <c r="R1585" i="1"/>
  <c r="R1569" i="1"/>
  <c r="R1553" i="1"/>
  <c r="R1537" i="1"/>
  <c r="R1522" i="1"/>
  <c r="R1503" i="1"/>
  <c r="R1490" i="1"/>
  <c r="R1473" i="1"/>
  <c r="R1459" i="1"/>
  <c r="R1441" i="1"/>
  <c r="R1425" i="1"/>
  <c r="R1409" i="1"/>
  <c r="R1393" i="1"/>
  <c r="R1378" i="1"/>
  <c r="R1361" i="1"/>
  <c r="R1344" i="1"/>
  <c r="R1330" i="1"/>
  <c r="R1314" i="1"/>
  <c r="R1297" i="1"/>
  <c r="R1280" i="1"/>
  <c r="R1266" i="1"/>
  <c r="R1232" i="1"/>
  <c r="R1213" i="1"/>
  <c r="R1199" i="1"/>
  <c r="R1183" i="1"/>
  <c r="R1171" i="1"/>
  <c r="R1152" i="1"/>
  <c r="R1138" i="1"/>
  <c r="R1122" i="1"/>
  <c r="R1102" i="1"/>
  <c r="R1089" i="1"/>
  <c r="R1072" i="1"/>
  <c r="R1057" i="1"/>
  <c r="R1042" i="1"/>
  <c r="R1026" i="1"/>
  <c r="R1009" i="1"/>
  <c r="R994" i="1"/>
  <c r="R977" i="1"/>
  <c r="R962" i="1"/>
  <c r="R945" i="1"/>
  <c r="R895" i="1"/>
  <c r="R721" i="1"/>
  <c r="R2434" i="1"/>
  <c r="R2415" i="1"/>
  <c r="R2399" i="1"/>
  <c r="R2383" i="1"/>
  <c r="R2367" i="1"/>
  <c r="R2351" i="1"/>
  <c r="R2334" i="1"/>
  <c r="R2319" i="1"/>
  <c r="R2303" i="1"/>
  <c r="R2288" i="1"/>
  <c r="R2270" i="1"/>
  <c r="R2255" i="1"/>
  <c r="R2237" i="1"/>
  <c r="R2224" i="1"/>
  <c r="R2209" i="1"/>
  <c r="R2177" i="1"/>
  <c r="R2161" i="1"/>
  <c r="R2145" i="1"/>
  <c r="R2127" i="1"/>
  <c r="R2110" i="1"/>
  <c r="R2096" i="1"/>
  <c r="R2079" i="1"/>
  <c r="R2062" i="1"/>
  <c r="R2047" i="1"/>
  <c r="R2032" i="1"/>
  <c r="R2014" i="1"/>
  <c r="R2000" i="1"/>
  <c r="R1966" i="1"/>
  <c r="R1949" i="1"/>
  <c r="R1935" i="1"/>
  <c r="R1918" i="1"/>
  <c r="R1902" i="1"/>
  <c r="R1888" i="1"/>
  <c r="R1871" i="1"/>
  <c r="R1854" i="1"/>
  <c r="R1839" i="1"/>
  <c r="R1824" i="1"/>
  <c r="R1807" i="1"/>
  <c r="R1792" i="1"/>
  <c r="R1775" i="1"/>
  <c r="R1759" i="1"/>
  <c r="R1741" i="1"/>
  <c r="R1726" i="1"/>
  <c r="R1709" i="1"/>
  <c r="R1694" i="1"/>
  <c r="R1678" i="1"/>
  <c r="R1663" i="1"/>
  <c r="R1647" i="1"/>
  <c r="R1631" i="1"/>
  <c r="R1616" i="1"/>
  <c r="R1598" i="1"/>
  <c r="R1582" i="1"/>
  <c r="R1568" i="1"/>
  <c r="R1551" i="1"/>
  <c r="R1532" i="1"/>
  <c r="R1520" i="1"/>
  <c r="R1504" i="1"/>
  <c r="R1486" i="1"/>
  <c r="R1472" i="1"/>
  <c r="R1453" i="1"/>
  <c r="R1439" i="1"/>
  <c r="R1423" i="1"/>
  <c r="R1408" i="1"/>
  <c r="R1391" i="1"/>
  <c r="R1375" i="1"/>
  <c r="R1358" i="1"/>
  <c r="R1343" i="1"/>
  <c r="R1326" i="1"/>
  <c r="R1310" i="1"/>
  <c r="R1294" i="1"/>
  <c r="R1278" i="1"/>
  <c r="R1261" i="1"/>
  <c r="R1249" i="1"/>
  <c r="R1231" i="1"/>
  <c r="R1217" i="1"/>
  <c r="R1200" i="1"/>
  <c r="R1185" i="1"/>
  <c r="R1166" i="1"/>
  <c r="R1153" i="1"/>
  <c r="R1135" i="1"/>
  <c r="R717" i="1"/>
  <c r="R287" i="1"/>
  <c r="R91" i="1"/>
  <c r="R76" i="1"/>
  <c r="R59" i="1"/>
  <c r="R43" i="1"/>
  <c r="R25" i="1"/>
  <c r="R12" i="1"/>
  <c r="R1467" i="1"/>
  <c r="R1450" i="1"/>
  <c r="R1434" i="1"/>
  <c r="R1419" i="1"/>
  <c r="R1402" i="1"/>
  <c r="R1387" i="1"/>
  <c r="R1372" i="1"/>
  <c r="R1356" i="1"/>
  <c r="R1337" i="1"/>
  <c r="R1324" i="1"/>
  <c r="R1308" i="1"/>
  <c r="R1289" i="1"/>
  <c r="R1273" i="1"/>
  <c r="R1255" i="1"/>
  <c r="R1242" i="1"/>
  <c r="R1226" i="1"/>
  <c r="R1210" i="1"/>
  <c r="R1194" i="1"/>
  <c r="R1177" i="1"/>
  <c r="R1162" i="1"/>
  <c r="R1147" i="1"/>
  <c r="R1130" i="1"/>
  <c r="R1114" i="1"/>
  <c r="R1096" i="1"/>
  <c r="R1082" i="1"/>
  <c r="R1068" i="1"/>
  <c r="R1052" i="1"/>
  <c r="R1034" i="1"/>
  <c r="R1020" i="1"/>
  <c r="R1001" i="1"/>
  <c r="R984" i="1"/>
  <c r="R970" i="1"/>
  <c r="R955" i="1"/>
  <c r="R923" i="1"/>
  <c r="R907" i="1"/>
  <c r="R890" i="1"/>
  <c r="R877" i="1"/>
  <c r="R859" i="1"/>
  <c r="R842" i="1"/>
  <c r="R826" i="1"/>
  <c r="R808" i="1"/>
  <c r="R794" i="1"/>
  <c r="R778" i="1"/>
  <c r="R602" i="1"/>
  <c r="R376" i="1"/>
  <c r="R266" i="1"/>
  <c r="R90" i="1"/>
  <c r="R1864" i="1"/>
  <c r="R1849" i="1"/>
  <c r="R1833" i="1"/>
  <c r="R1816" i="1"/>
  <c r="R1802" i="1"/>
  <c r="R1787" i="1"/>
  <c r="R1752" i="1"/>
  <c r="R1738" i="1"/>
  <c r="R1707" i="1"/>
  <c r="R1691" i="1"/>
  <c r="R1671" i="1"/>
  <c r="R1657" i="1"/>
  <c r="R1639" i="1"/>
  <c r="R1626" i="1"/>
  <c r="R1609" i="1"/>
  <c r="R1593" i="1"/>
  <c r="R1577" i="1"/>
  <c r="R1559" i="1"/>
  <c r="R1548" i="1"/>
  <c r="R1529" i="1"/>
  <c r="R1513" i="1"/>
  <c r="R1496" i="1"/>
  <c r="R1481" i="1"/>
  <c r="R1463" i="1"/>
  <c r="R1449" i="1"/>
  <c r="R1433" i="1"/>
  <c r="R1415" i="1"/>
  <c r="R1403" i="1"/>
  <c r="R1370" i="1"/>
  <c r="R1350" i="1"/>
  <c r="R1340" i="1"/>
  <c r="R1323" i="1"/>
  <c r="R1307" i="1"/>
  <c r="R1290" i="1"/>
  <c r="R1272" i="1"/>
  <c r="R1257" i="1"/>
  <c r="R1240" i="1"/>
  <c r="R1225" i="1"/>
  <c r="R1208" i="1"/>
  <c r="R1193" i="1"/>
  <c r="R1178" i="1"/>
  <c r="R1160" i="1"/>
  <c r="R1145" i="1"/>
  <c r="R1129" i="1"/>
  <c r="R1113" i="1"/>
  <c r="R1099" i="1"/>
  <c r="R1081" i="1"/>
  <c r="R1067" i="1"/>
  <c r="R1049" i="1"/>
  <c r="R1032" i="1"/>
  <c r="R1016" i="1"/>
  <c r="R1000" i="1"/>
  <c r="R985" i="1"/>
  <c r="R968" i="1"/>
  <c r="R953" i="1"/>
  <c r="R937" i="1"/>
  <c r="R921" i="1"/>
  <c r="R905" i="1"/>
  <c r="R889" i="1"/>
  <c r="R873" i="1"/>
  <c r="R858" i="1"/>
  <c r="R840" i="1"/>
  <c r="R825" i="1"/>
  <c r="R811" i="1"/>
  <c r="R793" i="1"/>
  <c r="R777" i="1"/>
  <c r="R762" i="1"/>
  <c r="R745" i="1"/>
  <c r="R726" i="1"/>
  <c r="R714" i="1"/>
  <c r="R697" i="1"/>
  <c r="R681" i="1"/>
  <c r="R666" i="1"/>
  <c r="R649" i="1"/>
  <c r="R633" i="1"/>
  <c r="R617" i="1"/>
  <c r="R601" i="1"/>
  <c r="R92" i="1"/>
  <c r="R2872" i="1"/>
  <c r="R2856" i="1"/>
  <c r="R2840" i="1"/>
  <c r="R2792" i="1"/>
  <c r="R2776" i="1"/>
  <c r="R2759" i="1"/>
  <c r="R2744" i="1"/>
  <c r="R2728" i="1"/>
  <c r="R2716" i="1"/>
  <c r="R2696" i="1"/>
  <c r="R2679" i="1"/>
  <c r="R2662" i="1"/>
  <c r="R2646" i="1"/>
  <c r="R2633" i="1"/>
  <c r="R2615" i="1"/>
  <c r="R2600" i="1"/>
  <c r="R2584" i="1"/>
  <c r="R2567" i="1"/>
  <c r="R2552" i="1"/>
  <c r="R2534" i="1"/>
  <c r="R2520" i="1"/>
  <c r="R2502" i="1"/>
  <c r="R2488" i="1"/>
  <c r="R2473" i="1"/>
  <c r="R2456" i="1"/>
  <c r="R2440" i="1"/>
  <c r="R2427" i="1"/>
  <c r="R2408" i="1"/>
  <c r="R2376" i="1"/>
  <c r="R2362" i="1"/>
  <c r="R2344" i="1"/>
  <c r="R2312" i="1"/>
  <c r="R2296" i="1"/>
  <c r="R2281" i="1"/>
  <c r="R2264" i="1"/>
  <c r="R2248" i="1"/>
  <c r="R2231" i="1"/>
  <c r="R2215" i="1"/>
  <c r="R2201" i="1"/>
  <c r="R2183" i="1"/>
  <c r="R2166" i="1"/>
  <c r="R2154" i="1"/>
  <c r="R2136" i="1"/>
  <c r="R2118" i="1"/>
  <c r="R2104" i="1"/>
  <c r="R2088" i="1"/>
  <c r="R2072" i="1"/>
  <c r="R2055" i="1"/>
  <c r="R2038" i="1"/>
  <c r="R2024" i="1"/>
  <c r="R1992" i="1"/>
  <c r="R1976" i="1"/>
  <c r="R1961" i="1"/>
  <c r="R1944" i="1"/>
  <c r="R1928" i="1"/>
  <c r="R1912" i="1"/>
  <c r="R1896" i="1"/>
  <c r="R1881" i="1"/>
  <c r="R1865" i="1"/>
  <c r="R1848" i="1"/>
  <c r="R1827" i="1"/>
  <c r="R1817" i="1"/>
  <c r="R1800" i="1"/>
  <c r="R1782" i="1"/>
  <c r="R1767" i="1"/>
  <c r="R1753" i="1"/>
  <c r="R1736" i="1"/>
  <c r="R1721" i="1"/>
  <c r="R1703" i="1"/>
  <c r="R1685" i="1"/>
  <c r="R1080" i="1"/>
  <c r="R935" i="1"/>
  <c r="R760" i="1"/>
  <c r="R1927" i="1"/>
  <c r="R1909" i="1"/>
  <c r="R1895" i="1"/>
  <c r="R1879" i="1"/>
  <c r="R1863" i="1"/>
  <c r="R1847" i="1"/>
  <c r="R1830" i="1"/>
  <c r="R1814" i="1"/>
  <c r="R1799" i="1"/>
  <c r="R1784" i="1"/>
  <c r="R1768" i="1"/>
  <c r="R1747" i="1"/>
  <c r="R1735" i="1"/>
  <c r="R1720" i="1"/>
  <c r="R1704" i="1"/>
  <c r="R1687" i="1"/>
  <c r="R1670" i="1"/>
  <c r="R1656" i="1"/>
  <c r="R1638" i="1"/>
  <c r="R1623" i="1"/>
  <c r="R1608" i="1"/>
  <c r="R1589" i="1"/>
  <c r="R1575" i="1"/>
  <c r="R1562" i="1"/>
  <c r="R1544" i="1"/>
  <c r="R1528" i="1"/>
  <c r="R1511" i="1"/>
  <c r="R1498" i="1"/>
  <c r="R1479" i="1"/>
  <c r="R1465" i="1"/>
  <c r="R1448" i="1"/>
  <c r="R1431" i="1"/>
  <c r="R1418" i="1"/>
  <c r="R1398" i="1"/>
  <c r="R1385" i="1"/>
  <c r="R1363" i="1"/>
  <c r="R1352" i="1"/>
  <c r="R1335" i="1"/>
  <c r="R1319" i="1"/>
  <c r="R1302" i="1"/>
  <c r="R1288" i="1"/>
  <c r="R1268" i="1"/>
  <c r="R1258" i="1"/>
  <c r="R1239" i="1"/>
  <c r="R1224" i="1"/>
  <c r="R1205" i="1"/>
  <c r="R1191" i="1"/>
  <c r="R1175" i="1"/>
  <c r="R1159" i="1"/>
  <c r="R1144" i="1"/>
  <c r="R1126" i="1"/>
  <c r="R1112" i="1"/>
  <c r="R1094" i="1"/>
  <c r="R1079" i="1"/>
  <c r="R1064" i="1"/>
  <c r="R1046" i="1"/>
  <c r="R1030" i="1"/>
  <c r="R1015" i="1"/>
  <c r="R999" i="1"/>
  <c r="R983" i="1"/>
  <c r="R967" i="1"/>
  <c r="R950" i="1"/>
  <c r="R936" i="1"/>
  <c r="R918" i="1"/>
  <c r="R902" i="1"/>
  <c r="R888" i="1"/>
  <c r="R871" i="1"/>
  <c r="R855" i="1"/>
  <c r="R839" i="1"/>
  <c r="R823" i="1"/>
  <c r="R806" i="1"/>
  <c r="R790" i="1"/>
  <c r="R647" i="1"/>
  <c r="R375" i="1"/>
  <c r="R1974" i="1"/>
  <c r="R1942" i="1"/>
  <c r="R1911" i="1"/>
  <c r="R1877" i="1"/>
  <c r="R1846" i="1"/>
  <c r="R1815" i="1"/>
  <c r="R1783" i="1"/>
  <c r="R1733" i="1"/>
  <c r="R1719" i="1"/>
  <c r="R1686" i="1"/>
  <c r="R1674" i="1"/>
  <c r="R1654" i="1"/>
  <c r="R1641" i="1"/>
  <c r="R1621" i="1"/>
  <c r="R1607" i="1"/>
  <c r="R1590" i="1"/>
  <c r="R1574" i="1"/>
  <c r="R1558" i="1"/>
  <c r="R1542" i="1"/>
  <c r="R1527" i="1"/>
  <c r="R1510" i="1"/>
  <c r="R1494" i="1"/>
  <c r="R1474" i="1"/>
  <c r="R1460" i="1"/>
  <c r="R1446" i="1"/>
  <c r="R1430" i="1"/>
  <c r="R1414" i="1"/>
  <c r="R1399" i="1"/>
  <c r="R1382" i="1"/>
  <c r="R1367" i="1"/>
  <c r="R1349" i="1"/>
  <c r="R1334" i="1"/>
  <c r="R1318" i="1"/>
  <c r="R1300" i="1"/>
  <c r="R1284" i="1"/>
  <c r="R1270" i="1"/>
  <c r="R1254" i="1"/>
  <c r="R1238" i="1"/>
  <c r="R1222" i="1"/>
  <c r="R1207" i="1"/>
  <c r="R1190" i="1"/>
  <c r="R1173" i="1"/>
  <c r="R1157" i="1"/>
  <c r="R1143" i="1"/>
  <c r="R1127" i="1"/>
  <c r="R1110" i="1"/>
  <c r="R1095" i="1"/>
  <c r="R1078" i="1"/>
  <c r="R1062" i="1"/>
  <c r="R1047" i="1"/>
  <c r="R1031" i="1"/>
  <c r="R1014" i="1"/>
  <c r="R997" i="1"/>
  <c r="R978" i="1"/>
  <c r="R966" i="1"/>
  <c r="R951" i="1"/>
  <c r="R932" i="1"/>
  <c r="R917" i="1"/>
  <c r="R903" i="1"/>
  <c r="R887" i="1"/>
  <c r="R869" i="1"/>
  <c r="R852" i="1"/>
  <c r="R841" i="1"/>
  <c r="R822" i="1"/>
  <c r="R807" i="1"/>
  <c r="R789" i="1"/>
  <c r="R772" i="1"/>
  <c r="R755" i="1"/>
  <c r="R742" i="1"/>
  <c r="R728" i="1"/>
  <c r="R599" i="1"/>
  <c r="R407" i="1"/>
  <c r="R120" i="1"/>
  <c r="R1958" i="1"/>
  <c r="R1926" i="1"/>
  <c r="R1894" i="1"/>
  <c r="R1862" i="1"/>
  <c r="R1829" i="1"/>
  <c r="R1797" i="1"/>
  <c r="R1766" i="1"/>
  <c r="R1702" i="1"/>
  <c r="R2932" i="1"/>
  <c r="R2917" i="1"/>
  <c r="R2900" i="1"/>
  <c r="R2885" i="1"/>
  <c r="R2869" i="1"/>
  <c r="R2853" i="1"/>
  <c r="R2837" i="1"/>
  <c r="R2820" i="1"/>
  <c r="R2804" i="1"/>
  <c r="R2791" i="1"/>
  <c r="R2773" i="1"/>
  <c r="R2757" i="1"/>
  <c r="R2740" i="1"/>
  <c r="R2724" i="1"/>
  <c r="R2709" i="1"/>
  <c r="R2693" i="1"/>
  <c r="R2680" i="1"/>
  <c r="R2661" i="1"/>
  <c r="R2645" i="1"/>
  <c r="R2629" i="1"/>
  <c r="R2612" i="1"/>
  <c r="R2598" i="1"/>
  <c r="R2582" i="1"/>
  <c r="R2562" i="1"/>
  <c r="R2550" i="1"/>
  <c r="R2533" i="1"/>
  <c r="R2519" i="1"/>
  <c r="R2501" i="1"/>
  <c r="R2487" i="1"/>
  <c r="R2469" i="1"/>
  <c r="R2453" i="1"/>
  <c r="R2437" i="1"/>
  <c r="R2420" i="1"/>
  <c r="R2391" i="1"/>
  <c r="R2373" i="1"/>
  <c r="R2359" i="1"/>
  <c r="R2341" i="1"/>
  <c r="R2309" i="1"/>
  <c r="R2293" i="1"/>
  <c r="R2277" i="1"/>
  <c r="R2261" i="1"/>
  <c r="R2245" i="1"/>
  <c r="R2214" i="1"/>
  <c r="R2198" i="1"/>
  <c r="R2180" i="1"/>
  <c r="R2165" i="1"/>
  <c r="R2150" i="1"/>
  <c r="R2133" i="1"/>
  <c r="R2115" i="1"/>
  <c r="R2102" i="1"/>
  <c r="R2085" i="1"/>
  <c r="R2069" i="1"/>
  <c r="R2052" i="1"/>
  <c r="R2036" i="1"/>
  <c r="R2021" i="1"/>
  <c r="R1991" i="1"/>
  <c r="R1973" i="1"/>
  <c r="R1941" i="1"/>
  <c r="R1925" i="1"/>
  <c r="R1910" i="1"/>
  <c r="R1781" i="1"/>
  <c r="R1688" i="1"/>
  <c r="R1673" i="1"/>
  <c r="R1655" i="1"/>
  <c r="R1637" i="1"/>
  <c r="R1624" i="1"/>
  <c r="R1592" i="1"/>
  <c r="R1576" i="1"/>
  <c r="R1560" i="1"/>
  <c r="R1543" i="1"/>
  <c r="R1525" i="1"/>
  <c r="R1515" i="1"/>
  <c r="R1495" i="1"/>
  <c r="R1480" i="1"/>
  <c r="R1466" i="1"/>
  <c r="R1447" i="1"/>
  <c r="R1432" i="1"/>
  <c r="R1416" i="1"/>
  <c r="R1400" i="1"/>
  <c r="R1383" i="1"/>
  <c r="R1369" i="1"/>
  <c r="R1353" i="1"/>
  <c r="R1336" i="1"/>
  <c r="R1320" i="1"/>
  <c r="R1304" i="1"/>
  <c r="R1287" i="1"/>
  <c r="R1274" i="1"/>
  <c r="R1256" i="1"/>
  <c r="R1241" i="1"/>
  <c r="R1223" i="1"/>
  <c r="R1209" i="1"/>
  <c r="R1192" i="1"/>
  <c r="R1176" i="1"/>
  <c r="R1161" i="1"/>
  <c r="R1142" i="1"/>
  <c r="R1128" i="1"/>
  <c r="R1111" i="1"/>
  <c r="R1098" i="1"/>
  <c r="R1065" i="1"/>
  <c r="R1048" i="1"/>
  <c r="R1033" i="1"/>
  <c r="R1017" i="1"/>
  <c r="R1002" i="1"/>
  <c r="R986" i="1"/>
  <c r="R969" i="1"/>
  <c r="R954" i="1"/>
  <c r="R922" i="1"/>
  <c r="R906" i="1"/>
  <c r="R886" i="1"/>
  <c r="R872" i="1"/>
  <c r="R857" i="1"/>
  <c r="R838" i="1"/>
  <c r="R824" i="1"/>
  <c r="R810" i="1"/>
  <c r="R792" i="1"/>
  <c r="R775" i="1"/>
  <c r="R743" i="1"/>
  <c r="R727" i="1"/>
  <c r="R715" i="1"/>
  <c r="R698" i="1"/>
  <c r="R680" i="1"/>
  <c r="R648" i="1"/>
  <c r="R632" i="1"/>
  <c r="R616" i="1"/>
  <c r="R600" i="1"/>
  <c r="R583" i="1"/>
  <c r="R568" i="1"/>
  <c r="R552" i="1"/>
  <c r="R408" i="1"/>
  <c r="R1891" i="1"/>
  <c r="R1861" i="1"/>
  <c r="R1828" i="1"/>
  <c r="R1813" i="1"/>
  <c r="R1798" i="1"/>
  <c r="R1765" i="1"/>
  <c r="R1748" i="1"/>
  <c r="R1734" i="1"/>
  <c r="R1718" i="1"/>
  <c r="R1701" i="1"/>
  <c r="R1669" i="1"/>
  <c r="R1653" i="1"/>
  <c r="R1636" i="1"/>
  <c r="R1622" i="1"/>
  <c r="R1605" i="1"/>
  <c r="R1591" i="1"/>
  <c r="R1570" i="1"/>
  <c r="R1557" i="1"/>
  <c r="R1541" i="1"/>
  <c r="R1526" i="1"/>
  <c r="R1509" i="1"/>
  <c r="R1492" i="1"/>
  <c r="R1477" i="1"/>
  <c r="R1461" i="1"/>
  <c r="R1445" i="1"/>
  <c r="R1429" i="1"/>
  <c r="R1413" i="1"/>
  <c r="R1397" i="1"/>
  <c r="R1381" i="1"/>
  <c r="R1365" i="1"/>
  <c r="R1351" i="1"/>
  <c r="R1333" i="1"/>
  <c r="R1317" i="1"/>
  <c r="R1303" i="1"/>
  <c r="R1285" i="1"/>
  <c r="R1269" i="1"/>
  <c r="R1253" i="1"/>
  <c r="R1237" i="1"/>
  <c r="R1220" i="1"/>
  <c r="R1206" i="1"/>
  <c r="R1188" i="1"/>
  <c r="R1174" i="1"/>
  <c r="R1158" i="1"/>
  <c r="R1141" i="1"/>
  <c r="R1124" i="1"/>
  <c r="R1109" i="1"/>
  <c r="R1093" i="1"/>
  <c r="R1076" i="1"/>
  <c r="R1060" i="1"/>
  <c r="R1045" i="1"/>
  <c r="R1029" i="1"/>
  <c r="R1013" i="1"/>
  <c r="R998" i="1"/>
  <c r="R981" i="1"/>
  <c r="R965" i="1"/>
  <c r="R949" i="1"/>
  <c r="R836" i="1"/>
  <c r="R660" i="1"/>
  <c r="R1619" i="1"/>
  <c r="R1603" i="1"/>
  <c r="R1587" i="1"/>
  <c r="R1573" i="1"/>
  <c r="R1555" i="1"/>
  <c r="R1540" i="1"/>
  <c r="R1523" i="1"/>
  <c r="R1508" i="1"/>
  <c r="R1493" i="1"/>
  <c r="R1476" i="1"/>
  <c r="R1462" i="1"/>
  <c r="R1444" i="1"/>
  <c r="R1428" i="1"/>
  <c r="R1411" i="1"/>
  <c r="R1396" i="1"/>
  <c r="R1380" i="1"/>
  <c r="R1366" i="1"/>
  <c r="R1348" i="1"/>
  <c r="R1328" i="1"/>
  <c r="R1316" i="1"/>
  <c r="R1301" i="1"/>
  <c r="R1282" i="1"/>
  <c r="R1271" i="1"/>
  <c r="R1252" i="1"/>
  <c r="R1235" i="1"/>
  <c r="R1221" i="1"/>
  <c r="R1204" i="1"/>
  <c r="R1189" i="1"/>
  <c r="R1170" i="1"/>
  <c r="R1156" i="1"/>
  <c r="R1140" i="1"/>
  <c r="R1125" i="1"/>
  <c r="R1107" i="1"/>
  <c r="R1059" i="1"/>
  <c r="R1043" i="1"/>
  <c r="R1028" i="1"/>
  <c r="R1012" i="1"/>
  <c r="R996" i="1"/>
  <c r="R980" i="1"/>
  <c r="R964" i="1"/>
  <c r="R947" i="1"/>
  <c r="R933" i="1"/>
  <c r="R916" i="1"/>
  <c r="R900" i="1"/>
  <c r="R883" i="1"/>
  <c r="R868" i="1"/>
  <c r="R851" i="1"/>
  <c r="R837" i="1"/>
  <c r="R628" i="1"/>
  <c r="R148" i="1"/>
  <c r="R1169" i="1"/>
  <c r="R1155" i="1"/>
  <c r="R1139" i="1"/>
  <c r="R1123" i="1"/>
  <c r="R1106" i="1"/>
  <c r="R1091" i="1"/>
  <c r="R1075" i="1"/>
  <c r="R1061" i="1"/>
  <c r="R1044" i="1"/>
  <c r="R1027" i="1"/>
  <c r="R1010" i="1"/>
  <c r="R995" i="1"/>
  <c r="R982" i="1"/>
  <c r="R960" i="1"/>
  <c r="R948" i="1"/>
  <c r="R931" i="1"/>
  <c r="R899" i="1"/>
  <c r="R885" i="1"/>
  <c r="R867" i="1"/>
  <c r="R853" i="1"/>
  <c r="R835" i="1"/>
  <c r="R818" i="1"/>
  <c r="R804" i="1"/>
  <c r="R786" i="1"/>
  <c r="R771" i="1"/>
  <c r="R757" i="1"/>
  <c r="R739" i="1"/>
  <c r="R723" i="1"/>
  <c r="R711" i="1"/>
  <c r="R691" i="1"/>
  <c r="R677" i="1"/>
  <c r="R659" i="1"/>
  <c r="R641" i="1"/>
  <c r="R626" i="1"/>
  <c r="R611" i="1"/>
  <c r="R595" i="1"/>
  <c r="R577" i="1"/>
  <c r="R563" i="1"/>
  <c r="R547" i="1"/>
  <c r="R531" i="1"/>
  <c r="R516" i="1"/>
  <c r="R499" i="1"/>
  <c r="R483" i="1"/>
  <c r="R467" i="1"/>
  <c r="R454" i="1"/>
  <c r="R437" i="1"/>
  <c r="R419" i="1"/>
  <c r="R403" i="1"/>
  <c r="R387" i="1"/>
  <c r="R372" i="1"/>
  <c r="R357" i="1"/>
  <c r="R340" i="1"/>
  <c r="R323" i="1"/>
  <c r="R307" i="1"/>
  <c r="R288" i="1"/>
  <c r="R274" i="1"/>
  <c r="R259" i="1"/>
  <c r="R243" i="1"/>
  <c r="R211" i="1"/>
  <c r="R195" i="1"/>
  <c r="R178" i="1"/>
  <c r="R163" i="1"/>
  <c r="R147" i="1"/>
  <c r="R131" i="1"/>
  <c r="R115" i="1"/>
  <c r="R98" i="1"/>
  <c r="R81" i="1"/>
  <c r="R69" i="1"/>
  <c r="R51" i="1"/>
  <c r="R1121" i="1"/>
  <c r="R1108" i="1"/>
  <c r="R1090" i="1"/>
  <c r="R1073" i="1"/>
  <c r="R1058" i="1"/>
  <c r="R1041" i="1"/>
  <c r="R1025" i="1"/>
  <c r="R1011" i="1"/>
  <c r="R991" i="1"/>
  <c r="R979" i="1"/>
  <c r="R963" i="1"/>
  <c r="R946" i="1"/>
  <c r="R928" i="1"/>
  <c r="R915" i="1"/>
  <c r="R898" i="1"/>
  <c r="R882" i="1"/>
  <c r="R866" i="1"/>
  <c r="R849" i="1"/>
  <c r="R834" i="1"/>
  <c r="R819" i="1"/>
  <c r="R802" i="1"/>
  <c r="R787" i="1"/>
  <c r="R770" i="1"/>
  <c r="R754" i="1"/>
  <c r="R738" i="1"/>
  <c r="R722" i="1"/>
  <c r="R705" i="1"/>
  <c r="R689" i="1"/>
  <c r="R674" i="1"/>
  <c r="R658" i="1"/>
  <c r="R642" i="1"/>
  <c r="R624" i="1"/>
  <c r="R610" i="1"/>
  <c r="R594" i="1"/>
  <c r="R579" i="1"/>
  <c r="R561" i="1"/>
  <c r="R545" i="1"/>
  <c r="R529" i="1"/>
  <c r="R514" i="1"/>
  <c r="R497" i="1"/>
  <c r="R482" i="1"/>
  <c r="R466" i="1"/>
  <c r="R450" i="1"/>
  <c r="R434" i="1"/>
  <c r="R418" i="1"/>
  <c r="R402" i="1"/>
  <c r="R386" i="1"/>
  <c r="R370" i="1"/>
  <c r="R354" i="1"/>
  <c r="R338" i="1"/>
  <c r="R322" i="1"/>
  <c r="R306" i="1"/>
  <c r="R290" i="1"/>
  <c r="R275" i="1"/>
  <c r="R260" i="1"/>
  <c r="R240" i="1"/>
  <c r="R224" i="1"/>
  <c r="R210" i="1"/>
  <c r="R194" i="1"/>
  <c r="R179" i="1"/>
  <c r="R162" i="1"/>
  <c r="R146" i="1"/>
  <c r="R129" i="1"/>
  <c r="R114" i="1"/>
  <c r="R99" i="1"/>
  <c r="R83" i="1"/>
  <c r="R67" i="1"/>
  <c r="R930" i="1"/>
  <c r="R914" i="1"/>
  <c r="R880" i="1"/>
  <c r="R865" i="1"/>
  <c r="R850" i="1"/>
  <c r="R833" i="1"/>
  <c r="R816" i="1"/>
  <c r="R801" i="1"/>
  <c r="R785" i="1"/>
  <c r="R769" i="1"/>
  <c r="R753" i="1"/>
  <c r="R737" i="1"/>
  <c r="R706" i="1"/>
  <c r="R690" i="1"/>
  <c r="R673" i="1"/>
  <c r="R657" i="1"/>
  <c r="R643" i="1"/>
  <c r="R627" i="1"/>
  <c r="R609" i="1"/>
  <c r="R592" i="1"/>
  <c r="R576" i="1"/>
  <c r="R562" i="1"/>
  <c r="R546" i="1"/>
  <c r="R530" i="1"/>
  <c r="R512" i="1"/>
  <c r="R496" i="1"/>
  <c r="R480" i="1"/>
  <c r="R465" i="1"/>
  <c r="R447" i="1"/>
  <c r="R433" i="1"/>
  <c r="R417" i="1"/>
  <c r="R404" i="1"/>
  <c r="R385" i="1"/>
  <c r="R369" i="1"/>
  <c r="R353" i="1"/>
  <c r="R337" i="1"/>
  <c r="R320" i="1"/>
  <c r="R302" i="1"/>
  <c r="R289" i="1"/>
  <c r="R273" i="1"/>
  <c r="R257" i="1"/>
  <c r="R242" i="1"/>
  <c r="R226" i="1"/>
  <c r="R209" i="1"/>
  <c r="R192" i="1"/>
  <c r="R177" i="1"/>
  <c r="R161" i="1"/>
  <c r="R144" i="1"/>
  <c r="R130" i="1"/>
  <c r="R113" i="1"/>
  <c r="R94" i="1"/>
  <c r="R49" i="1"/>
  <c r="R1920" i="1"/>
  <c r="R1907" i="1"/>
  <c r="R1887" i="1"/>
  <c r="R1873" i="1"/>
  <c r="R1857" i="1"/>
  <c r="R1843" i="1"/>
  <c r="R1822" i="1"/>
  <c r="R1808" i="1"/>
  <c r="R1791" i="1"/>
  <c r="R1776" i="1"/>
  <c r="R1760" i="1"/>
  <c r="R1744" i="1"/>
  <c r="R1727" i="1"/>
  <c r="R1712" i="1"/>
  <c r="R1696" i="1"/>
  <c r="R1679" i="1"/>
  <c r="R1665" i="1"/>
  <c r="R1648" i="1"/>
  <c r="R1632" i="1"/>
  <c r="R1613" i="1"/>
  <c r="R1600" i="1"/>
  <c r="R1584" i="1"/>
  <c r="R1567" i="1"/>
  <c r="R1552" i="1"/>
  <c r="R1536" i="1"/>
  <c r="R1519" i="1"/>
  <c r="R1505" i="1"/>
  <c r="R1471" i="1"/>
  <c r="R1455" i="1"/>
  <c r="R1440" i="1"/>
  <c r="R1427" i="1"/>
  <c r="R1407" i="1"/>
  <c r="R1392" i="1"/>
  <c r="R1376" i="1"/>
  <c r="R1362" i="1"/>
  <c r="R1342" i="1"/>
  <c r="R1331" i="1"/>
  <c r="R1313" i="1"/>
  <c r="R1296" i="1"/>
  <c r="R1283" i="1"/>
  <c r="R1265" i="1"/>
  <c r="R1248" i="1"/>
  <c r="R1233" i="1"/>
  <c r="R1215" i="1"/>
  <c r="R1201" i="1"/>
  <c r="R1182" i="1"/>
  <c r="R1168" i="1"/>
  <c r="R1151" i="1"/>
  <c r="R1137" i="1"/>
  <c r="R1120" i="1"/>
  <c r="R1104" i="1"/>
  <c r="R1088" i="1"/>
  <c r="R1071" i="1"/>
  <c r="R1056" i="1"/>
  <c r="R1040" i="1"/>
  <c r="R1023" i="1"/>
  <c r="R1006" i="1"/>
  <c r="R992" i="1"/>
  <c r="R976" i="1"/>
  <c r="R961" i="1"/>
  <c r="R944" i="1"/>
  <c r="R929" i="1"/>
  <c r="R912" i="1"/>
  <c r="R896" i="1"/>
  <c r="R881" i="1"/>
  <c r="R864" i="1"/>
  <c r="R848" i="1"/>
  <c r="R832" i="1"/>
  <c r="R817" i="1"/>
  <c r="R800" i="1"/>
  <c r="R145" i="1"/>
  <c r="R1119" i="1"/>
  <c r="R1103" i="1"/>
  <c r="R1087" i="1"/>
  <c r="R1074" i="1"/>
  <c r="R1055" i="1"/>
  <c r="R1039" i="1"/>
  <c r="R1022" i="1"/>
  <c r="R1005" i="1"/>
  <c r="R993" i="1"/>
  <c r="R972" i="1"/>
  <c r="R957" i="1"/>
  <c r="R943" i="1"/>
  <c r="R924" i="1"/>
  <c r="R910" i="1"/>
  <c r="R897" i="1"/>
  <c r="R879" i="1"/>
  <c r="R862" i="1"/>
  <c r="R845" i="1"/>
  <c r="R829" i="1"/>
  <c r="R815" i="1"/>
  <c r="R799" i="1"/>
  <c r="R783" i="1"/>
  <c r="R767" i="1"/>
  <c r="R751" i="1"/>
  <c r="R735" i="1"/>
  <c r="R703" i="1"/>
  <c r="R687" i="1"/>
  <c r="R671" i="1"/>
  <c r="R656" i="1"/>
  <c r="R639" i="1"/>
  <c r="R620" i="1"/>
  <c r="R606" i="1"/>
  <c r="R591" i="1"/>
  <c r="R575" i="1"/>
  <c r="R560" i="1"/>
  <c r="R543" i="1"/>
  <c r="R527" i="1"/>
  <c r="R511" i="1"/>
  <c r="R493" i="1"/>
  <c r="R479" i="1"/>
  <c r="R464" i="1"/>
  <c r="R448" i="1"/>
  <c r="R428" i="1"/>
  <c r="R414" i="1"/>
  <c r="R399" i="1"/>
  <c r="R383" i="1"/>
  <c r="R365" i="1"/>
  <c r="R351" i="1"/>
  <c r="R334" i="1"/>
  <c r="R319" i="1"/>
  <c r="R304" i="1"/>
  <c r="R271" i="1"/>
  <c r="R255" i="1"/>
  <c r="R239" i="1"/>
  <c r="R223" i="1"/>
  <c r="R207" i="1"/>
  <c r="R191" i="1"/>
  <c r="R175" i="1"/>
  <c r="R158" i="1"/>
  <c r="R142" i="1"/>
  <c r="R126" i="1"/>
  <c r="R111" i="1"/>
  <c r="R93" i="1"/>
  <c r="R80" i="1"/>
  <c r="R64" i="1"/>
  <c r="R47" i="1"/>
  <c r="R31" i="1"/>
  <c r="R16" i="1"/>
  <c r="R1262" i="1"/>
  <c r="R1244" i="1"/>
  <c r="R1230" i="1"/>
  <c r="R1214" i="1"/>
  <c r="R1198" i="1"/>
  <c r="R1184" i="1"/>
  <c r="R1165" i="1"/>
  <c r="R1150" i="1"/>
  <c r="R1132" i="1"/>
  <c r="R1117" i="1"/>
  <c r="R1105" i="1"/>
  <c r="R1086" i="1"/>
  <c r="R1070" i="1"/>
  <c r="R1037" i="1"/>
  <c r="R1024" i="1"/>
  <c r="R1008" i="1"/>
  <c r="R990" i="1"/>
  <c r="R975" i="1"/>
  <c r="R956" i="1"/>
  <c r="R941" i="1"/>
  <c r="R925" i="1"/>
  <c r="R911" i="1"/>
  <c r="R892" i="1"/>
  <c r="R878" i="1"/>
  <c r="R863" i="1"/>
  <c r="R847" i="1"/>
  <c r="R830" i="1"/>
  <c r="R814" i="1"/>
  <c r="R798" i="1"/>
  <c r="R782" i="1"/>
  <c r="R766" i="1"/>
  <c r="R750" i="1"/>
  <c r="R733" i="1"/>
  <c r="R719" i="1"/>
  <c r="R700" i="1"/>
  <c r="R685" i="1"/>
  <c r="R672" i="1"/>
  <c r="R655" i="1"/>
  <c r="R636" i="1"/>
  <c r="R623" i="1"/>
  <c r="R608" i="1"/>
  <c r="R590" i="1"/>
  <c r="R574" i="1"/>
  <c r="R557" i="1"/>
  <c r="R525" i="1"/>
  <c r="R510" i="1"/>
  <c r="R495" i="1"/>
  <c r="R477" i="1"/>
  <c r="R462" i="1"/>
  <c r="R446" i="1"/>
  <c r="R431" i="1"/>
  <c r="R413" i="1"/>
  <c r="R398" i="1"/>
  <c r="R382" i="1"/>
  <c r="R367" i="1"/>
  <c r="R350" i="1"/>
  <c r="R335" i="1"/>
  <c r="R318" i="1"/>
  <c r="R301" i="1"/>
  <c r="R285" i="1"/>
  <c r="R270" i="1"/>
  <c r="R256" i="1"/>
  <c r="R238" i="1"/>
  <c r="R222" i="1"/>
  <c r="R205" i="1"/>
  <c r="R190" i="1"/>
  <c r="R174" i="1"/>
  <c r="R159" i="1"/>
  <c r="R143" i="1"/>
  <c r="R128" i="1"/>
  <c r="R109" i="1"/>
  <c r="R96" i="1"/>
  <c r="R78" i="1"/>
  <c r="R62" i="1"/>
  <c r="R46" i="1"/>
  <c r="R784" i="1"/>
  <c r="R768" i="1"/>
  <c r="R752" i="1"/>
  <c r="R736" i="1"/>
  <c r="R720" i="1"/>
  <c r="R704" i="1"/>
  <c r="R688" i="1"/>
  <c r="R670" i="1"/>
  <c r="R654" i="1"/>
  <c r="R640" i="1"/>
  <c r="R625" i="1"/>
  <c r="R607" i="1"/>
  <c r="R593" i="1"/>
  <c r="R578" i="1"/>
  <c r="R559" i="1"/>
  <c r="R544" i="1"/>
  <c r="R528" i="1"/>
  <c r="R498" i="1"/>
  <c r="R481" i="1"/>
  <c r="R463" i="1"/>
  <c r="R449" i="1"/>
  <c r="R432" i="1"/>
  <c r="R416" i="1"/>
  <c r="R400" i="1"/>
  <c r="R384" i="1"/>
  <c r="R368" i="1"/>
  <c r="R352" i="1"/>
  <c r="R336" i="1"/>
  <c r="R321" i="1"/>
  <c r="R303" i="1"/>
  <c r="R291" i="1"/>
  <c r="R272" i="1"/>
  <c r="R254" i="1"/>
  <c r="R241" i="1"/>
  <c r="R225" i="1"/>
  <c r="R208" i="1"/>
  <c r="R193" i="1"/>
  <c r="R176" i="1"/>
  <c r="R160" i="1"/>
  <c r="R127" i="1"/>
  <c r="R112" i="1"/>
  <c r="R97" i="1"/>
  <c r="R77" i="1"/>
  <c r="R29" i="1"/>
  <c r="R13" i="1"/>
  <c r="R761" i="1"/>
  <c r="R746" i="1"/>
  <c r="R729" i="1"/>
  <c r="R712" i="1"/>
  <c r="R696" i="1"/>
  <c r="R682" i="1"/>
  <c r="R664" i="1"/>
  <c r="R650" i="1"/>
  <c r="R637" i="1"/>
  <c r="R618" i="1"/>
  <c r="R586" i="1"/>
  <c r="R571" i="1"/>
  <c r="R554" i="1"/>
  <c r="R541" i="1"/>
  <c r="R522" i="1"/>
  <c r="R502" i="1"/>
  <c r="R474" i="1"/>
  <c r="R456" i="1"/>
  <c r="R442" i="1"/>
  <c r="R425" i="1"/>
  <c r="R410" i="1"/>
  <c r="R394" i="1"/>
  <c r="R362" i="1"/>
  <c r="R347" i="1"/>
  <c r="R331" i="1"/>
  <c r="R313" i="1"/>
  <c r="R298" i="1"/>
  <c r="R250" i="1"/>
  <c r="R234" i="1"/>
  <c r="R218" i="1"/>
  <c r="R201" i="1"/>
  <c r="R186" i="1"/>
  <c r="R170" i="1"/>
  <c r="R154" i="1"/>
  <c r="R137" i="1"/>
  <c r="R122" i="1"/>
  <c r="R106" i="1"/>
  <c r="R58" i="1"/>
  <c r="R585" i="1"/>
  <c r="R569" i="1"/>
  <c r="R553" i="1"/>
  <c r="R537" i="1"/>
  <c r="R521" i="1"/>
  <c r="R503" i="1"/>
  <c r="R489" i="1"/>
  <c r="R473" i="1"/>
  <c r="R458" i="1"/>
  <c r="R441" i="1"/>
  <c r="R409" i="1"/>
  <c r="R393" i="1"/>
  <c r="R378" i="1"/>
  <c r="R361" i="1"/>
  <c r="R344" i="1"/>
  <c r="R329" i="1"/>
  <c r="R314" i="1"/>
  <c r="R297" i="1"/>
  <c r="R281" i="1"/>
  <c r="R263" i="1"/>
  <c r="R249" i="1"/>
  <c r="R233" i="1"/>
  <c r="R216" i="1"/>
  <c r="R200" i="1"/>
  <c r="R185" i="1"/>
  <c r="R169" i="1"/>
  <c r="R153" i="1"/>
  <c r="R138" i="1"/>
  <c r="R121" i="1"/>
  <c r="R105" i="1"/>
  <c r="R71" i="1"/>
  <c r="R57" i="1"/>
  <c r="R39" i="1"/>
  <c r="R24" i="1"/>
  <c r="R9" i="1"/>
  <c r="R520" i="1"/>
  <c r="R505" i="1"/>
  <c r="R488" i="1"/>
  <c r="R472" i="1"/>
  <c r="R457" i="1"/>
  <c r="R440" i="1"/>
  <c r="R426" i="1"/>
  <c r="R391" i="1"/>
  <c r="R377" i="1"/>
  <c r="R360" i="1"/>
  <c r="R343" i="1"/>
  <c r="R328" i="1"/>
  <c r="R312" i="1"/>
  <c r="R293" i="1"/>
  <c r="R280" i="1"/>
  <c r="R248" i="1"/>
  <c r="R217" i="1"/>
  <c r="R199" i="1"/>
  <c r="R183" i="1"/>
  <c r="R168" i="1"/>
  <c r="R152" i="1"/>
  <c r="R136" i="1"/>
  <c r="R119" i="1"/>
  <c r="R104" i="1"/>
  <c r="R87" i="1"/>
  <c r="R72" i="1"/>
  <c r="R55" i="1"/>
  <c r="R40" i="1"/>
  <c r="R26" i="1"/>
  <c r="R7" i="1"/>
  <c r="R776" i="1"/>
  <c r="R759" i="1"/>
  <c r="R744" i="1"/>
  <c r="R730" i="1"/>
  <c r="R710" i="1"/>
  <c r="R695" i="1"/>
  <c r="R676" i="1"/>
  <c r="R665" i="1"/>
  <c r="R631" i="1"/>
  <c r="R615" i="1"/>
  <c r="R596" i="1"/>
  <c r="R584" i="1"/>
  <c r="R567" i="1"/>
  <c r="R551" i="1"/>
  <c r="R535" i="1"/>
  <c r="R519" i="1"/>
  <c r="R506" i="1"/>
  <c r="R487" i="1"/>
  <c r="R470" i="1"/>
  <c r="R453" i="1"/>
  <c r="R438" i="1"/>
  <c r="R423" i="1"/>
  <c r="R406" i="1"/>
  <c r="R392" i="1"/>
  <c r="R359" i="1"/>
  <c r="R345" i="1"/>
  <c r="R327" i="1"/>
  <c r="R309" i="1"/>
  <c r="R296" i="1"/>
  <c r="R279" i="1"/>
  <c r="R265" i="1"/>
  <c r="R247" i="1"/>
  <c r="R227" i="1"/>
  <c r="R215" i="1"/>
  <c r="R204" i="1"/>
  <c r="R184" i="1"/>
  <c r="R165" i="1"/>
  <c r="R151" i="1"/>
  <c r="R133" i="1"/>
  <c r="R118" i="1"/>
  <c r="R102" i="1"/>
  <c r="R86" i="1"/>
  <c r="R74" i="1"/>
  <c r="R56" i="1"/>
  <c r="R41" i="1"/>
  <c r="R23" i="1"/>
  <c r="R8" i="1"/>
  <c r="R707" i="1"/>
  <c r="R693" i="1"/>
  <c r="R679" i="1"/>
  <c r="R662" i="1"/>
  <c r="R646" i="1"/>
  <c r="R630" i="1"/>
  <c r="R614" i="1"/>
  <c r="R580" i="1"/>
  <c r="R564" i="1"/>
  <c r="R548" i="1"/>
  <c r="R533" i="1"/>
  <c r="R518" i="1"/>
  <c r="R486" i="1"/>
  <c r="R471" i="1"/>
  <c r="R455" i="1"/>
  <c r="R439" i="1"/>
  <c r="R420" i="1"/>
  <c r="R390" i="1"/>
  <c r="R374" i="1"/>
  <c r="R358" i="1"/>
  <c r="R341" i="1"/>
  <c r="R326" i="1"/>
  <c r="R311" i="1"/>
  <c r="R292" i="1"/>
  <c r="R278" i="1"/>
  <c r="R262" i="1"/>
  <c r="R246" i="1"/>
  <c r="R214" i="1"/>
  <c r="R198" i="1"/>
  <c r="R182" i="1"/>
  <c r="R166" i="1"/>
  <c r="R150" i="1"/>
  <c r="R134" i="1"/>
  <c r="R100" i="1"/>
  <c r="R88" i="1"/>
  <c r="R70" i="1"/>
  <c r="R53" i="1"/>
  <c r="R37" i="1"/>
  <c r="R20" i="1"/>
  <c r="R6" i="1"/>
  <c r="R934" i="1"/>
  <c r="R919" i="1"/>
  <c r="R884" i="1"/>
  <c r="R870" i="1"/>
  <c r="R854" i="1"/>
  <c r="R820" i="1"/>
  <c r="R805" i="1"/>
  <c r="R791" i="1"/>
  <c r="R773" i="1"/>
  <c r="R758" i="1"/>
  <c r="R741" i="1"/>
  <c r="R725" i="1"/>
  <c r="R708" i="1"/>
  <c r="R694" i="1"/>
  <c r="R678" i="1"/>
  <c r="R645" i="1"/>
  <c r="R629" i="1"/>
  <c r="R613" i="1"/>
  <c r="R597" i="1"/>
  <c r="R582" i="1"/>
  <c r="R566" i="1"/>
  <c r="R534" i="1"/>
  <c r="R517" i="1"/>
  <c r="R500" i="1"/>
  <c r="R485" i="1"/>
  <c r="R469" i="1"/>
  <c r="R452" i="1"/>
  <c r="R436" i="1"/>
  <c r="R421" i="1"/>
  <c r="R405" i="1"/>
  <c r="R389" i="1"/>
  <c r="R373" i="1"/>
  <c r="R356" i="1"/>
  <c r="R342" i="1"/>
  <c r="R325" i="1"/>
  <c r="R308" i="1"/>
  <c r="R295" i="1"/>
  <c r="R277" i="1"/>
  <c r="R258" i="1"/>
  <c r="R245" i="1"/>
  <c r="R228" i="1"/>
  <c r="R213" i="1"/>
  <c r="R197" i="1"/>
  <c r="R181" i="1"/>
  <c r="R167" i="1"/>
  <c r="R135" i="1"/>
  <c r="R117" i="1"/>
  <c r="R101" i="1"/>
  <c r="R85" i="1"/>
  <c r="R66" i="1"/>
  <c r="R821" i="1"/>
  <c r="R803" i="1"/>
  <c r="R788" i="1"/>
  <c r="R774" i="1"/>
  <c r="R740" i="1"/>
  <c r="R724" i="1"/>
  <c r="R709" i="1"/>
  <c r="R692" i="1"/>
  <c r="R675" i="1"/>
  <c r="R661" i="1"/>
  <c r="R644" i="1"/>
  <c r="R612" i="1"/>
  <c r="R598" i="1"/>
  <c r="R581" i="1"/>
  <c r="R565" i="1"/>
  <c r="R550" i="1"/>
  <c r="R532" i="1"/>
  <c r="R515" i="1"/>
  <c r="R501" i="1"/>
  <c r="R484" i="1"/>
  <c r="R468" i="1"/>
  <c r="R451" i="1"/>
  <c r="R435" i="1"/>
  <c r="R422" i="1"/>
  <c r="R401" i="1"/>
  <c r="R388" i="1"/>
  <c r="R371" i="1"/>
  <c r="R355" i="1"/>
  <c r="R339" i="1"/>
  <c r="R324" i="1"/>
  <c r="R310" i="1"/>
  <c r="R294" i="1"/>
  <c r="R276" i="1"/>
  <c r="R261" i="1"/>
  <c r="R244" i="1"/>
  <c r="R230" i="1"/>
  <c r="R212" i="1"/>
  <c r="R196" i="1"/>
  <c r="R180" i="1"/>
  <c r="R164" i="1"/>
  <c r="R132" i="1"/>
  <c r="R116" i="1"/>
  <c r="R103" i="1"/>
  <c r="R84" i="1"/>
  <c r="R68" i="1"/>
  <c r="R75" i="1"/>
  <c r="R42" i="1"/>
  <c r="R27" i="1"/>
  <c r="R11" i="1"/>
  <c r="R54" i="1"/>
  <c r="R34" i="1"/>
  <c r="R22" i="1"/>
  <c r="R5" i="1"/>
  <c r="R52" i="1"/>
  <c r="R38" i="1"/>
  <c r="R21" i="1"/>
  <c r="R4" i="1"/>
  <c r="R36" i="1"/>
  <c r="R19" i="1"/>
  <c r="R3" i="1"/>
  <c r="R50" i="1"/>
  <c r="R35" i="1"/>
  <c r="R18" i="1"/>
  <c r="R2" i="1"/>
  <c r="R82" i="1"/>
  <c r="R65" i="1"/>
  <c r="R33" i="1"/>
  <c r="R17" i="1"/>
  <c r="R63" i="1"/>
  <c r="R48" i="1"/>
  <c r="R32" i="1"/>
  <c r="R15" i="1"/>
  <c r="D2" i="6" l="1"/>
  <c r="B2" i="6"/>
  <c r="E2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<sst xmlns="http://schemas.openxmlformats.org/spreadsheetml/2006/main" count="54757" uniqueCount="876">
  <si>
    <t>CHG_COUNTY_NUM</t>
  </si>
  <si>
    <t>CHG_CASE_NUMBER</t>
  </si>
  <si>
    <t>CHG_ENTITY_NUMBER</t>
  </si>
  <si>
    <t>CHG_DATE</t>
  </si>
  <si>
    <t>CHG_UOR_CODE</t>
  </si>
  <si>
    <t>CHG_DISP_DATE</t>
  </si>
  <si>
    <t>CHG_DISP_TYPE_CODE</t>
  </si>
  <si>
    <t>ACQ</t>
  </si>
  <si>
    <t>ACQUITTED</t>
  </si>
  <si>
    <t>Adams</t>
  </si>
  <si>
    <t>G</t>
  </si>
  <si>
    <t>GUILTY</t>
  </si>
  <si>
    <t>DIS</t>
  </si>
  <si>
    <t>DISMISSED</t>
  </si>
  <si>
    <t>GM</t>
  </si>
  <si>
    <t>GUILTY - MULTIPLE COUNTS</t>
  </si>
  <si>
    <t>Buchanan</t>
  </si>
  <si>
    <t>Fillmore</t>
  </si>
  <si>
    <t>Pierce</t>
  </si>
  <si>
    <t>Polk</t>
  </si>
  <si>
    <t>GNT</t>
  </si>
  <si>
    <t>GRANTED</t>
  </si>
  <si>
    <t>Quincy</t>
  </si>
  <si>
    <t>Tyler</t>
  </si>
  <si>
    <t>Van Buren</t>
  </si>
  <si>
    <t>BEING OBNOXIOUS, 2ND DEG</t>
  </si>
  <si>
    <t>Misdemeanor A</t>
  </si>
  <si>
    <t>BEING OBNOXIOUS, 1ST - EARLY MORNING</t>
  </si>
  <si>
    <t>Felony D</t>
  </si>
  <si>
    <t>BEING OBNOXIOUS, 1ST - IN MOVIE THEATRE</t>
  </si>
  <si>
    <t>SNEAKINESS, 3RD</t>
  </si>
  <si>
    <t>SNEAKINESS, 2ND</t>
  </si>
  <si>
    <t>SNEAKINESS, 1ST</t>
  </si>
  <si>
    <t>Felony C</t>
  </si>
  <si>
    <t>GENERAL DISAGREEABILITY</t>
  </si>
  <si>
    <t>Misdemeanor B</t>
  </si>
  <si>
    <t>IMPOLITENESS</t>
  </si>
  <si>
    <t>Base Charge</t>
  </si>
  <si>
    <t>Attempt</t>
  </si>
  <si>
    <t>Solicitation</t>
  </si>
  <si>
    <t>Conspiracy</t>
  </si>
  <si>
    <t>Facilitation</t>
  </si>
  <si>
    <t>Complicity</t>
  </si>
  <si>
    <t>Enhanced</t>
  </si>
  <si>
    <t>Base_UOR_Code</t>
  </si>
  <si>
    <t>ASCF_Code</t>
  </si>
  <si>
    <t>CHG_UOR_Desc</t>
  </si>
  <si>
    <t>ASCF_Code_Desc2</t>
  </si>
  <si>
    <t>CHG_UOR_Base_Level</t>
  </si>
  <si>
    <t>CHG_UOR_Description</t>
  </si>
  <si>
    <t>GENERAL DISAGREEABILITY (Misdemeanor B) – Conspiracy</t>
  </si>
  <si>
    <t>BEING OBNOXIOUS, 1ST - IN MOVIE THEATRE (Felony D) – Base Charge</t>
  </si>
  <si>
    <t>BEING OBNOXIOUS, 1ST - EARLY MORNING (Felony D) – Base Charge</t>
  </si>
  <si>
    <t>IMPOLITENESS (Misdemeanor B) – Base Charge</t>
  </si>
  <si>
    <t>SNEAKINESS, 3RD (Misdemeanor A) – Base Charge</t>
  </si>
  <si>
    <t>BEING OBNOXIOUS, 2ND DEG (Misdemeanor A) – Base Charge</t>
  </si>
  <si>
    <t>BEING OBNOXIOUS, 2ND DEG (Misdemeanor A) – Attempt</t>
  </si>
  <si>
    <t>IMPOLITENESS (Misdemeanor B) – Attempt</t>
  </si>
  <si>
    <t>SNEAKINESS, 1ST (Felony C) – Attempt</t>
  </si>
  <si>
    <t>SNEAKINESS, 3RD (Misdemeanor A) – Attempt</t>
  </si>
  <si>
    <t>SNEAKINESS, 1ST (Felony C) – Base Charge</t>
  </si>
  <si>
    <t>SNEAKINESS, 3RD (Misdemeanor A) – Facilitation</t>
  </si>
  <si>
    <t>BEING OBNOXIOUS, 2ND DEG (Misdemeanor A) – Solicitation</t>
  </si>
  <si>
    <t>BEING OBNOXIOUS, 2ND DEG (Misdemeanor A) – Complicity</t>
  </si>
  <si>
    <t>IMPOLITENESS (Misdemeanor B) – Enhanced</t>
  </si>
  <si>
    <t>BEING OBNOXIOUS, 2ND DEG (Misdemeanor A) – Enhanced</t>
  </si>
  <si>
    <t>BEING OBNOXIOUS, 1ST - EARLY MORNING (Felony D) – Enhanced</t>
  </si>
  <si>
    <t>GENERAL DISAGREEABILITY (Misdemeanor B) – Base Charge</t>
  </si>
  <si>
    <t>BEING OBNOXIOUS, 2ND DEG (Misdemeanor A) – Conspiracy</t>
  </si>
  <si>
    <t>SNEAKINESS, 3RD (Misdemeanor A) – Enhanced</t>
  </si>
  <si>
    <t>SNEAKINESS, 3RD (Misdemeanor A) – Complicity</t>
  </si>
  <si>
    <t>GENERAL DISAGREEABILITY (Misdemeanor B) – Enhanced</t>
  </si>
  <si>
    <t>SNEAKINESS, 2ND (Felony D) – Base Charge</t>
  </si>
  <si>
    <t>BEING OBNOXIOUS, 1ST - EARLY MORNING (Felony D) – Solicitation</t>
  </si>
  <si>
    <t>BEING OBNOXIOUS, 1ST - IN MOVIE THEATRE (Felony D) – Enhanced</t>
  </si>
  <si>
    <t>SNEAKINESS, 2ND (Felony D) – Complicity</t>
  </si>
  <si>
    <t>GENERAL DISAGREEABILITY (Misdemeanor B) – Attempt</t>
  </si>
  <si>
    <t>SNEAKINESS, 1ST (Felony C) – Enhanced</t>
  </si>
  <si>
    <t>IMPOLITENESS (Misdemeanor B) – Complicity</t>
  </si>
  <si>
    <t>IMPOLITENESS (Misdemeanor B) – Solicitation</t>
  </si>
  <si>
    <t>BEING OBNOXIOUS, 1ST - EARLY MORNING (Felony D) – Conspiracy</t>
  </si>
  <si>
    <t>IMPOLITENESS (Misdemeanor B) – Conspiracy</t>
  </si>
  <si>
    <t>SNEAKINESS, 3RD (Misdemeanor A) – Solicitation</t>
  </si>
  <si>
    <t>BEING OBNOXIOUS, 1ST - EARLY MORNING (Felony D) – Facilitation</t>
  </si>
  <si>
    <t>BEING OBNOXIOUS, 1ST - EARLY MORNING (Felony D) – Complicity</t>
  </si>
  <si>
    <t>SNEAKINESS, 2ND (Felony D) – Conspiracy</t>
  </si>
  <si>
    <t>BEING OBNOXIOUS, 2ND DEG (Misdemeanor A) – Facilitation</t>
  </si>
  <si>
    <t>SNEAKINESS, 2ND (Felony D) – Attempt</t>
  </si>
  <si>
    <t>BEING OBNOXIOUS, 1ST - IN MOVIE THEATRE (Felony D) – Facilitation</t>
  </si>
  <si>
    <t>SNEAKINESS, 2ND (Felony D) – Solicitation</t>
  </si>
  <si>
    <t>BEING OBNOXIOUS, 1ST - EARLY MORNING (Felony D) – Attempt</t>
  </si>
  <si>
    <t>GENERAL DISAGREEABILITY (Misdemeanor B) – Solicitation</t>
  </si>
  <si>
    <t>GENERAL DISAGREEABILITY (Misdemeanor B) – Complicity</t>
  </si>
  <si>
    <t>SNEAKINESS, 2ND (Felony D) – Facilitation</t>
  </si>
  <si>
    <t>IMPOLITENESS (Misdemeanor B) – Facilitation</t>
  </si>
  <si>
    <t>BEING OBNOXIOUS, 1ST - IN MOVIE THEATRE (Felony D) – Conspiracy</t>
  </si>
  <si>
    <t>SNEAKINESS, 1ST (Felony C) – Solicitation</t>
  </si>
  <si>
    <t>SNEAKINESS, 3RD (Misdemeanor A) – Conspiracy</t>
  </si>
  <si>
    <t>SNEAKINESS, 1ST (Felony C) – Complicity</t>
  </si>
  <si>
    <t>GENERAL DISAGREEABILITY (Misdemeanor B) – Facilitation</t>
  </si>
  <si>
    <t>SNEAKINESS, 2ND (Felony D) – Enhanced</t>
  </si>
  <si>
    <t>BEING OBNOXIOUS, 1ST - IN MOVIE THEATRE (Felony D) – Attempt</t>
  </si>
  <si>
    <t>BEING OBNOXIOUS, 1ST - IN MOVIE THEATRE (Felony D) – Solicitation</t>
  </si>
  <si>
    <t>BEING OBNOXIOUS, 1ST - IN MOVIE THEATRE (Felony D) – Complicity</t>
  </si>
  <si>
    <t>MOT_COUNTY_NUM</t>
  </si>
  <si>
    <t>MOT_CASE_NUMBER</t>
  </si>
  <si>
    <t>Mot_Entity_Number</t>
  </si>
  <si>
    <t>Mot_Motion_Type_Code</t>
  </si>
  <si>
    <t>MOT_MOTION_TYPE_CODE_DESC</t>
  </si>
  <si>
    <t>MOT</t>
  </si>
  <si>
    <t>MOTION - OTHER</t>
  </si>
  <si>
    <t>SUB</t>
  </si>
  <si>
    <t>MOTION TO SUBMIT</t>
  </si>
  <si>
    <t>REVI</t>
  </si>
  <si>
    <t>MOTION FOR REVIEW</t>
  </si>
  <si>
    <t>SC</t>
  </si>
  <si>
    <t>MOTION FOR SHOW CAUSE</t>
  </si>
  <si>
    <t>CONT</t>
  </si>
  <si>
    <t>MOTION FOR CONTINUANCE</t>
  </si>
  <si>
    <t>RULE</t>
  </si>
  <si>
    <t>MOTION FOR RULE</t>
  </si>
  <si>
    <t>CHG_DISP_TYPE_CODE_Desc</t>
  </si>
  <si>
    <t>DISP_Days</t>
  </si>
  <si>
    <t>MOT_County</t>
  </si>
  <si>
    <t>CHG_County</t>
  </si>
  <si>
    <t>Unique_Key</t>
  </si>
  <si>
    <t>Max_DISP_Days</t>
  </si>
  <si>
    <t>Max DISP_Days</t>
  </si>
  <si>
    <t>County</t>
  </si>
  <si>
    <t>001-0000001</t>
  </si>
  <si>
    <t>001-0000006</t>
  </si>
  <si>
    <t>001-0000007</t>
  </si>
  <si>
    <t>001-0000011</t>
  </si>
  <si>
    <t>001-0000013</t>
  </si>
  <si>
    <t>001-0000015</t>
  </si>
  <si>
    <t>001-0000016</t>
  </si>
  <si>
    <t>001-0000018</t>
  </si>
  <si>
    <t>001-0000019</t>
  </si>
  <si>
    <t>001-0000020</t>
  </si>
  <si>
    <t>001-0000021</t>
  </si>
  <si>
    <t>001-0000022</t>
  </si>
  <si>
    <t>001-0000023</t>
  </si>
  <si>
    <t>001-0000024</t>
  </si>
  <si>
    <t>001-0000025</t>
  </si>
  <si>
    <t>001-0000026</t>
  </si>
  <si>
    <t>001-0000029</t>
  </si>
  <si>
    <t>001-0000030</t>
  </si>
  <si>
    <t>001-0000032</t>
  </si>
  <si>
    <t>001-0000034</t>
  </si>
  <si>
    <t>001-0000035</t>
  </si>
  <si>
    <t>001-0000036</t>
  </si>
  <si>
    <t>001-0000038</t>
  </si>
  <si>
    <t>001-0000040</t>
  </si>
  <si>
    <t>001-0000043</t>
  </si>
  <si>
    <t>001-0000044</t>
  </si>
  <si>
    <t>001-0000046</t>
  </si>
  <si>
    <t>001-0000051</t>
  </si>
  <si>
    <t>001-0000052</t>
  </si>
  <si>
    <t>001-0000055</t>
  </si>
  <si>
    <t>001-0000056</t>
  </si>
  <si>
    <t>001-0000059</t>
  </si>
  <si>
    <t>001-0000060</t>
  </si>
  <si>
    <t>001-0000062</t>
  </si>
  <si>
    <t>001-0000063</t>
  </si>
  <si>
    <t>001-0000064</t>
  </si>
  <si>
    <t>001-0000066</t>
  </si>
  <si>
    <t>001-0000067</t>
  </si>
  <si>
    <t>001-0000068</t>
  </si>
  <si>
    <t>001-0000071</t>
  </si>
  <si>
    <t>001-0000072</t>
  </si>
  <si>
    <t>001-0000073</t>
  </si>
  <si>
    <t>001-0000074</t>
  </si>
  <si>
    <t>001-0000075</t>
  </si>
  <si>
    <t>001-0000077</t>
  </si>
  <si>
    <t>001-0000079</t>
  </si>
  <si>
    <t>001-0000083</t>
  </si>
  <si>
    <t>001-0000085</t>
  </si>
  <si>
    <t>001-0000087</t>
  </si>
  <si>
    <t>001-0000089</t>
  </si>
  <si>
    <t>001-0000093</t>
  </si>
  <si>
    <t>001-0000094</t>
  </si>
  <si>
    <t>001-0000096</t>
  </si>
  <si>
    <t>001-0000097</t>
  </si>
  <si>
    <t>001-0000098</t>
  </si>
  <si>
    <t>001-0000101</t>
  </si>
  <si>
    <t>001-0000102</t>
  </si>
  <si>
    <t>001-0000103</t>
  </si>
  <si>
    <t>001-0000106</t>
  </si>
  <si>
    <t>001-0000107</t>
  </si>
  <si>
    <t>001-0000108</t>
  </si>
  <si>
    <t>001-0000109</t>
  </si>
  <si>
    <t>001-0000112</t>
  </si>
  <si>
    <t>001-0000113</t>
  </si>
  <si>
    <t>001-0000115</t>
  </si>
  <si>
    <t>001-0000116</t>
  </si>
  <si>
    <t>001-0000118</t>
  </si>
  <si>
    <t>001-0000120</t>
  </si>
  <si>
    <t>001-0000122</t>
  </si>
  <si>
    <t>001-0000125</t>
  </si>
  <si>
    <t>001-0000127</t>
  </si>
  <si>
    <t>001-0000128</t>
  </si>
  <si>
    <t>001-0000129</t>
  </si>
  <si>
    <t>001-0000132</t>
  </si>
  <si>
    <t>001-0000133</t>
  </si>
  <si>
    <t>001-0000134</t>
  </si>
  <si>
    <t>001-0000140</t>
  </si>
  <si>
    <t>001-0000142</t>
  </si>
  <si>
    <t>001-0000143</t>
  </si>
  <si>
    <t>001-0000144</t>
  </si>
  <si>
    <t>001-0000145</t>
  </si>
  <si>
    <t>001-0000147</t>
  </si>
  <si>
    <t>001-0000148</t>
  </si>
  <si>
    <t>001-0000150</t>
  </si>
  <si>
    <t>001-0000151</t>
  </si>
  <si>
    <t>001-0000153</t>
  </si>
  <si>
    <t>001-0000155</t>
  </si>
  <si>
    <t>001-0000156</t>
  </si>
  <si>
    <t>001-0000157</t>
  </si>
  <si>
    <t>001-0000159</t>
  </si>
  <si>
    <t>001-0000160</t>
  </si>
  <si>
    <t>001-0000163</t>
  </si>
  <si>
    <t>001-0000167</t>
  </si>
  <si>
    <t>001-0000169</t>
  </si>
  <si>
    <t>001-0000170</t>
  </si>
  <si>
    <t>001-0000172</t>
  </si>
  <si>
    <t>001-0000174</t>
  </si>
  <si>
    <t>001-0000176</t>
  </si>
  <si>
    <t>001-0000178</t>
  </si>
  <si>
    <t>001-0000181</t>
  </si>
  <si>
    <t>001-0000182</t>
  </si>
  <si>
    <t>001-0000183</t>
  </si>
  <si>
    <t>001-0000184</t>
  </si>
  <si>
    <t>001-0000186</t>
  </si>
  <si>
    <t>001-0000189</t>
  </si>
  <si>
    <t>001-0000191</t>
  </si>
  <si>
    <t>001-0000195</t>
  </si>
  <si>
    <t>001-0000197</t>
  </si>
  <si>
    <t>001-0000199</t>
  </si>
  <si>
    <t>001-0000202</t>
  </si>
  <si>
    <t>001-0000203</t>
  </si>
  <si>
    <t>001-0000204</t>
  </si>
  <si>
    <t>001-0000205</t>
  </si>
  <si>
    <t>001-0000206</t>
  </si>
  <si>
    <t>001-0000208</t>
  </si>
  <si>
    <t>001-0000210</t>
  </si>
  <si>
    <t>001-0000211</t>
  </si>
  <si>
    <t>001-0000212</t>
  </si>
  <si>
    <t>001-0000214</t>
  </si>
  <si>
    <t>001-0000216</t>
  </si>
  <si>
    <t>001-0000217</t>
  </si>
  <si>
    <t>001-0000218</t>
  </si>
  <si>
    <t>001-0000220</t>
  </si>
  <si>
    <t>001-0000222</t>
  </si>
  <si>
    <t>001-0000226</t>
  </si>
  <si>
    <t>001-0000227</t>
  </si>
  <si>
    <t>002-0000001</t>
  </si>
  <si>
    <t>002-0000004</t>
  </si>
  <si>
    <t>002-0000005</t>
  </si>
  <si>
    <t>002-0000007</t>
  </si>
  <si>
    <t>002-0000011</t>
  </si>
  <si>
    <t>002-0000013</t>
  </si>
  <si>
    <t>002-0000014</t>
  </si>
  <si>
    <t>002-0000016</t>
  </si>
  <si>
    <t>002-0000019</t>
  </si>
  <si>
    <t>002-0000020</t>
  </si>
  <si>
    <t>002-0000021</t>
  </si>
  <si>
    <t>002-0000023</t>
  </si>
  <si>
    <t>002-0000025</t>
  </si>
  <si>
    <t>002-0000026</t>
  </si>
  <si>
    <t>002-0000028</t>
  </si>
  <si>
    <t>002-0000030</t>
  </si>
  <si>
    <t>002-0000032</t>
  </si>
  <si>
    <t>002-0000033</t>
  </si>
  <si>
    <t>002-0000035</t>
  </si>
  <si>
    <t>002-0000036</t>
  </si>
  <si>
    <t>002-0000037</t>
  </si>
  <si>
    <t>002-0000038</t>
  </si>
  <si>
    <t>002-0000039</t>
  </si>
  <si>
    <t>002-0000040</t>
  </si>
  <si>
    <t>002-0000041</t>
  </si>
  <si>
    <t>002-0000044</t>
  </si>
  <si>
    <t>002-0000048</t>
  </si>
  <si>
    <t>002-0000049</t>
  </si>
  <si>
    <t>002-0000051</t>
  </si>
  <si>
    <t>002-0000053</t>
  </si>
  <si>
    <t>002-0000054</t>
  </si>
  <si>
    <t>002-0000062</t>
  </si>
  <si>
    <t>002-0000064</t>
  </si>
  <si>
    <t>002-0000066</t>
  </si>
  <si>
    <t>002-0000071</t>
  </si>
  <si>
    <t>002-0000072</t>
  </si>
  <si>
    <t>002-0000075</t>
  </si>
  <si>
    <t>002-0000076</t>
  </si>
  <si>
    <t>002-0000077</t>
  </si>
  <si>
    <t>002-0000078</t>
  </si>
  <si>
    <t>002-0000079</t>
  </si>
  <si>
    <t>002-0000082</t>
  </si>
  <si>
    <t>002-0000084</t>
  </si>
  <si>
    <t>002-0000085</t>
  </si>
  <si>
    <t>002-0000086</t>
  </si>
  <si>
    <t>003-0000001</t>
  </si>
  <si>
    <t>003-0000007</t>
  </si>
  <si>
    <t>003-0000009</t>
  </si>
  <si>
    <t>003-0000010</t>
  </si>
  <si>
    <t>003-0000011</t>
  </si>
  <si>
    <t>003-0000012</t>
  </si>
  <si>
    <t>003-0000013</t>
  </si>
  <si>
    <t>003-0000014</t>
  </si>
  <si>
    <t>003-0000015</t>
  </si>
  <si>
    <t>003-0000018</t>
  </si>
  <si>
    <t>003-0000019</t>
  </si>
  <si>
    <t>003-0000020</t>
  </si>
  <si>
    <t>003-0000021</t>
  </si>
  <si>
    <t>003-0000022</t>
  </si>
  <si>
    <t>003-0000023</t>
  </si>
  <si>
    <t>003-0000024</t>
  </si>
  <si>
    <t>003-0000025</t>
  </si>
  <si>
    <t>003-0000026</t>
  </si>
  <si>
    <t>003-0000030</t>
  </si>
  <si>
    <t>003-0000033</t>
  </si>
  <si>
    <t>003-0000034</t>
  </si>
  <si>
    <t>003-0000035</t>
  </si>
  <si>
    <t>003-0000036</t>
  </si>
  <si>
    <t>003-0000042</t>
  </si>
  <si>
    <t>003-0000043</t>
  </si>
  <si>
    <t>003-0000044</t>
  </si>
  <si>
    <t>003-0000046</t>
  </si>
  <si>
    <t>003-0000047</t>
  </si>
  <si>
    <t>004-0000001</t>
  </si>
  <si>
    <t>004-0000005</t>
  </si>
  <si>
    <t>004-0000006</t>
  </si>
  <si>
    <t>004-0000007</t>
  </si>
  <si>
    <t>004-0000008</t>
  </si>
  <si>
    <t>004-0000009</t>
  </si>
  <si>
    <t>004-0000012</t>
  </si>
  <si>
    <t>004-0000013</t>
  </si>
  <si>
    <t>004-0000014</t>
  </si>
  <si>
    <t>004-0000015</t>
  </si>
  <si>
    <t>004-0000016</t>
  </si>
  <si>
    <t>004-0000017</t>
  </si>
  <si>
    <t>004-0000020</t>
  </si>
  <si>
    <t>004-0000021</t>
  </si>
  <si>
    <t>004-0000027</t>
  </si>
  <si>
    <t>004-0000028</t>
  </si>
  <si>
    <t>004-0000029</t>
  </si>
  <si>
    <t>004-0000031</t>
  </si>
  <si>
    <t>004-0000035</t>
  </si>
  <si>
    <t>004-0000036</t>
  </si>
  <si>
    <t>004-0000039</t>
  </si>
  <si>
    <t>004-0000040</t>
  </si>
  <si>
    <t>004-0000041</t>
  </si>
  <si>
    <t>004-0000042</t>
  </si>
  <si>
    <t>004-0000043</t>
  </si>
  <si>
    <t>004-0000046</t>
  </si>
  <si>
    <t>004-0000049</t>
  </si>
  <si>
    <t>004-0000050</t>
  </si>
  <si>
    <t>004-0000051</t>
  </si>
  <si>
    <t>004-0000052</t>
  </si>
  <si>
    <t>004-0000053</t>
  </si>
  <si>
    <t>004-0000054</t>
  </si>
  <si>
    <t>004-0000055</t>
  </si>
  <si>
    <t>004-0000058</t>
  </si>
  <si>
    <t>004-0000059</t>
  </si>
  <si>
    <t>004-0000061</t>
  </si>
  <si>
    <t>004-0000062</t>
  </si>
  <si>
    <t>004-0000063</t>
  </si>
  <si>
    <t>004-0000066</t>
  </si>
  <si>
    <t>004-0000068</t>
  </si>
  <si>
    <t>004-0000069</t>
  </si>
  <si>
    <t>004-0000071</t>
  </si>
  <si>
    <t>004-0000072</t>
  </si>
  <si>
    <t>004-0000073</t>
  </si>
  <si>
    <t>004-0000075</t>
  </si>
  <si>
    <t>004-0000076</t>
  </si>
  <si>
    <t>004-0000077</t>
  </si>
  <si>
    <t>004-0000078</t>
  </si>
  <si>
    <t>004-0000079</t>
  </si>
  <si>
    <t>004-0000082</t>
  </si>
  <si>
    <t>004-0000084</t>
  </si>
  <si>
    <t>004-0000085</t>
  </si>
  <si>
    <t>004-0000086</t>
  </si>
  <si>
    <t>004-0000087</t>
  </si>
  <si>
    <t>004-0000088</t>
  </si>
  <si>
    <t>004-0000089</t>
  </si>
  <si>
    <t>004-0000090</t>
  </si>
  <si>
    <t>004-0000093</t>
  </si>
  <si>
    <t>004-0000094</t>
  </si>
  <si>
    <t>004-0000095</t>
  </si>
  <si>
    <t>004-0000097</t>
  </si>
  <si>
    <t>004-0000098</t>
  </si>
  <si>
    <t>004-0000099</t>
  </si>
  <si>
    <t>004-0000100</t>
  </si>
  <si>
    <t>004-0000101</t>
  </si>
  <si>
    <t>004-0000102</t>
  </si>
  <si>
    <t>004-0000103</t>
  </si>
  <si>
    <t>004-0000104</t>
  </si>
  <si>
    <t>004-0000108</t>
  </si>
  <si>
    <t>004-0000109</t>
  </si>
  <si>
    <t>004-0000110</t>
  </si>
  <si>
    <t>004-0000111</t>
  </si>
  <si>
    <t>005-0000001</t>
  </si>
  <si>
    <t>005-0000003</t>
  </si>
  <si>
    <t>005-0000005</t>
  </si>
  <si>
    <t>005-0000009</t>
  </si>
  <si>
    <t>005-0000010</t>
  </si>
  <si>
    <t>005-0000013</t>
  </si>
  <si>
    <t>005-0000014</t>
  </si>
  <si>
    <t>005-0000015</t>
  </si>
  <si>
    <t>005-0000020</t>
  </si>
  <si>
    <t>005-0000021</t>
  </si>
  <si>
    <t>005-0000023</t>
  </si>
  <si>
    <t>005-0000025</t>
  </si>
  <si>
    <t>005-0000029</t>
  </si>
  <si>
    <t>005-0000031</t>
  </si>
  <si>
    <t>005-0000032</t>
  </si>
  <si>
    <t>005-0000035</t>
  </si>
  <si>
    <t>005-0000041</t>
  </si>
  <si>
    <t>005-0000042</t>
  </si>
  <si>
    <t>005-0000043</t>
  </si>
  <si>
    <t>005-0000045</t>
  </si>
  <si>
    <t>005-0000047</t>
  </si>
  <si>
    <t>005-0000048</t>
  </si>
  <si>
    <t>005-0000049</t>
  </si>
  <si>
    <t>005-0000051</t>
  </si>
  <si>
    <t>005-0000052</t>
  </si>
  <si>
    <t>005-0000053</t>
  </si>
  <si>
    <t>005-0000054</t>
  </si>
  <si>
    <t>005-0000056</t>
  </si>
  <si>
    <t>005-0000057</t>
  </si>
  <si>
    <t>005-0000058</t>
  </si>
  <si>
    <t>005-0000059</t>
  </si>
  <si>
    <t>005-0000060</t>
  </si>
  <si>
    <t>005-0000061</t>
  </si>
  <si>
    <t>005-0000062</t>
  </si>
  <si>
    <t>005-0000063</t>
  </si>
  <si>
    <t>005-0000064</t>
  </si>
  <si>
    <t>005-0000066</t>
  </si>
  <si>
    <t>005-0000069</t>
  </si>
  <si>
    <t>005-0000070</t>
  </si>
  <si>
    <t>005-0000071</t>
  </si>
  <si>
    <t>005-0000072</t>
  </si>
  <si>
    <t>005-0000073</t>
  </si>
  <si>
    <t>005-0000076</t>
  </si>
  <si>
    <t>005-0000077</t>
  </si>
  <si>
    <t>005-0000080</t>
  </si>
  <si>
    <t>005-0000081</t>
  </si>
  <si>
    <t>005-0000083</t>
  </si>
  <si>
    <t>005-0000084</t>
  </si>
  <si>
    <t>005-0000085</t>
  </si>
  <si>
    <t>005-0000086</t>
  </si>
  <si>
    <t>005-0000090</t>
  </si>
  <si>
    <t>005-0000092</t>
  </si>
  <si>
    <t>005-0000093</t>
  </si>
  <si>
    <t>005-0000096</t>
  </si>
  <si>
    <t>005-0000097</t>
  </si>
  <si>
    <t>005-0000099</t>
  </si>
  <si>
    <t>005-0000101</t>
  </si>
  <si>
    <t>005-0000105</t>
  </si>
  <si>
    <t>005-0000106</t>
  </si>
  <si>
    <t>005-0000109</t>
  </si>
  <si>
    <t>005-0000111</t>
  </si>
  <si>
    <t>005-0000113</t>
  </si>
  <si>
    <t>005-0000115</t>
  </si>
  <si>
    <t>005-0000118</t>
  </si>
  <si>
    <t>005-0000120</t>
  </si>
  <si>
    <t>005-0000121</t>
  </si>
  <si>
    <t>005-0000122</t>
  </si>
  <si>
    <t>005-0000124</t>
  </si>
  <si>
    <t>005-0000125</t>
  </si>
  <si>
    <t>005-0000126</t>
  </si>
  <si>
    <t>005-0000127</t>
  </si>
  <si>
    <t>005-0000130</t>
  </si>
  <si>
    <t>005-0000132</t>
  </si>
  <si>
    <t>005-0000136</t>
  </si>
  <si>
    <t>005-0000142</t>
  </si>
  <si>
    <t>005-0000144</t>
  </si>
  <si>
    <t>005-0000145</t>
  </si>
  <si>
    <t>005-0000146</t>
  </si>
  <si>
    <t>005-0000147</t>
  </si>
  <si>
    <t>005-0000150</t>
  </si>
  <si>
    <t>005-0000151</t>
  </si>
  <si>
    <t>005-0000152</t>
  </si>
  <si>
    <t>005-0000153</t>
  </si>
  <si>
    <t>005-0000156</t>
  </si>
  <si>
    <t>005-0000157</t>
  </si>
  <si>
    <t>005-0000160</t>
  </si>
  <si>
    <t>005-0000163</t>
  </si>
  <si>
    <t>005-0000164</t>
  </si>
  <si>
    <t>005-0000166</t>
  </si>
  <si>
    <t>005-0000167</t>
  </si>
  <si>
    <t>005-0000168</t>
  </si>
  <si>
    <t>005-0000169</t>
  </si>
  <si>
    <t>005-0000170</t>
  </si>
  <si>
    <t>005-0000171</t>
  </si>
  <si>
    <t>005-0000173</t>
  </si>
  <si>
    <t>005-0000177</t>
  </si>
  <si>
    <t>005-0000180</t>
  </si>
  <si>
    <t>005-0000181</t>
  </si>
  <si>
    <t>005-0000183</t>
  </si>
  <si>
    <t>005-0000185</t>
  </si>
  <si>
    <t>005-0000186</t>
  </si>
  <si>
    <t>005-0000190</t>
  </si>
  <si>
    <t>005-0000193</t>
  </si>
  <si>
    <t>005-0000196</t>
  </si>
  <si>
    <t>005-0000199</t>
  </si>
  <si>
    <t>005-0000200</t>
  </si>
  <si>
    <t>005-0000201</t>
  </si>
  <si>
    <t>005-0000203</t>
  </si>
  <si>
    <t>005-0000209</t>
  </si>
  <si>
    <t>005-0000210</t>
  </si>
  <si>
    <t>005-0000212</t>
  </si>
  <si>
    <t>005-0000214</t>
  </si>
  <si>
    <t>005-0000216</t>
  </si>
  <si>
    <t>005-0000217</t>
  </si>
  <si>
    <t>005-0000219</t>
  </si>
  <si>
    <t>005-0000220</t>
  </si>
  <si>
    <t>005-0000222</t>
  </si>
  <si>
    <t>005-0000223</t>
  </si>
  <si>
    <t>005-0000224</t>
  </si>
  <si>
    <t>005-0000225</t>
  </si>
  <si>
    <t>005-0000227</t>
  </si>
  <si>
    <t>005-0000230</t>
  </si>
  <si>
    <t>005-0000232</t>
  </si>
  <si>
    <t>005-0000233</t>
  </si>
  <si>
    <t>005-0000235</t>
  </si>
  <si>
    <t>005-0000237</t>
  </si>
  <si>
    <t>005-0000238</t>
  </si>
  <si>
    <t>005-0000240</t>
  </si>
  <si>
    <t>005-0000244</t>
  </si>
  <si>
    <t>005-0000245</t>
  </si>
  <si>
    <t>005-0000246</t>
  </si>
  <si>
    <t>005-0000247</t>
  </si>
  <si>
    <t>005-0000249</t>
  </si>
  <si>
    <t>005-0000253</t>
  </si>
  <si>
    <t>005-0000254</t>
  </si>
  <si>
    <t>005-0000257</t>
  </si>
  <si>
    <t>005-0000259</t>
  </si>
  <si>
    <t>005-0000260</t>
  </si>
  <si>
    <t>005-0000263</t>
  </si>
  <si>
    <t>005-0000264</t>
  </si>
  <si>
    <t>005-0000265</t>
  </si>
  <si>
    <t>005-0000266</t>
  </si>
  <si>
    <t>005-0000273</t>
  </si>
  <si>
    <t>005-0000276</t>
  </si>
  <si>
    <t>005-0000281</t>
  </si>
  <si>
    <t>005-0000282</t>
  </si>
  <si>
    <t>005-0000285</t>
  </si>
  <si>
    <t>005-0000286</t>
  </si>
  <si>
    <t>005-0000287</t>
  </si>
  <si>
    <t>005-0000288</t>
  </si>
  <si>
    <t>005-0000290</t>
  </si>
  <si>
    <t>005-0000293</t>
  </si>
  <si>
    <t>005-0000294</t>
  </si>
  <si>
    <t>005-0000297</t>
  </si>
  <si>
    <t>005-0000298</t>
  </si>
  <si>
    <t>005-0000300</t>
  </si>
  <si>
    <t>005-0000301</t>
  </si>
  <si>
    <t>005-0000302</t>
  </si>
  <si>
    <t>005-0000304</t>
  </si>
  <si>
    <t>005-0000306</t>
  </si>
  <si>
    <t>005-0000307</t>
  </si>
  <si>
    <t>005-0000308</t>
  </si>
  <si>
    <t>005-0000311</t>
  </si>
  <si>
    <t>007-0000002</t>
  </si>
  <si>
    <t>007-0000004</t>
  </si>
  <si>
    <t>007-0000005</t>
  </si>
  <si>
    <t>007-0000007</t>
  </si>
  <si>
    <t>007-0000008</t>
  </si>
  <si>
    <t>007-0000009</t>
  </si>
  <si>
    <t>007-0000011</t>
  </si>
  <si>
    <t>007-0000013</t>
  </si>
  <si>
    <t>007-0000014</t>
  </si>
  <si>
    <t>007-0000015</t>
  </si>
  <si>
    <t>007-0000016</t>
  </si>
  <si>
    <t>007-0000017</t>
  </si>
  <si>
    <t>007-0000019</t>
  </si>
  <si>
    <t>007-0000022</t>
  </si>
  <si>
    <t>007-0000025</t>
  </si>
  <si>
    <t>007-0000026</t>
  </si>
  <si>
    <t>007-0000029</t>
  </si>
  <si>
    <t>007-0000033</t>
  </si>
  <si>
    <t>007-0000034</t>
  </si>
  <si>
    <t>007-0000035</t>
  </si>
  <si>
    <t>007-0000036</t>
  </si>
  <si>
    <t>007-0000038</t>
  </si>
  <si>
    <t>007-0000041</t>
  </si>
  <si>
    <t>007-0000042</t>
  </si>
  <si>
    <t>007-0000046</t>
  </si>
  <si>
    <t>007-0000047</t>
  </si>
  <si>
    <t>007-0000050</t>
  </si>
  <si>
    <t>007-0000051</t>
  </si>
  <si>
    <t>007-0000053</t>
  </si>
  <si>
    <t>007-0000054</t>
  </si>
  <si>
    <t>007-0000055</t>
  </si>
  <si>
    <t>007-0000056</t>
  </si>
  <si>
    <t>007-0000057</t>
  </si>
  <si>
    <t>007-0000058</t>
  </si>
  <si>
    <t>007-0000060</t>
  </si>
  <si>
    <t>007-0000062</t>
  </si>
  <si>
    <t>007-0000066</t>
  </si>
  <si>
    <t>008-0000003</t>
  </si>
  <si>
    <t>008-0000004</t>
  </si>
  <si>
    <t>008-0000005</t>
  </si>
  <si>
    <t>008-0000008</t>
  </si>
  <si>
    <t>008-0000011</t>
  </si>
  <si>
    <t>008-0000012</t>
  </si>
  <si>
    <t>008-0000014</t>
  </si>
  <si>
    <t>008-0000015</t>
  </si>
  <si>
    <t>008-0000018</t>
  </si>
  <si>
    <t>008-0000020</t>
  </si>
  <si>
    <t>008-0000021</t>
  </si>
  <si>
    <t>008-0000022</t>
  </si>
  <si>
    <t>008-0000024</t>
  </si>
  <si>
    <t>008-0000025</t>
  </si>
  <si>
    <t>008-0000026</t>
  </si>
  <si>
    <t>008-0000029</t>
  </si>
  <si>
    <t>008-0000030</t>
  </si>
  <si>
    <t>008-0000033</t>
  </si>
  <si>
    <t>008-0000036</t>
  </si>
  <si>
    <t>008-0000038</t>
  </si>
  <si>
    <t>008-0000039</t>
  </si>
  <si>
    <t>008-0000041</t>
  </si>
  <si>
    <t>008-0000042</t>
  </si>
  <si>
    <t>008-0000043</t>
  </si>
  <si>
    <t>008-0000044</t>
  </si>
  <si>
    <t>008-0000045</t>
  </si>
  <si>
    <t>008-0000046</t>
  </si>
  <si>
    <t>008-0000047</t>
  </si>
  <si>
    <t>008-0000050</t>
  </si>
  <si>
    <t>008-0000052</t>
  </si>
  <si>
    <t>008-0000054</t>
  </si>
  <si>
    <t>008-0000055</t>
  </si>
  <si>
    <t>008-0000056</t>
  </si>
  <si>
    <t>008-0000058</t>
  </si>
  <si>
    <t>008-0000062</t>
  </si>
  <si>
    <t>008-0000063</t>
  </si>
  <si>
    <t>008-0000064</t>
  </si>
  <si>
    <t>008-0000066</t>
  </si>
  <si>
    <t>008-0000069</t>
  </si>
  <si>
    <t>008-0000072</t>
  </si>
  <si>
    <t>008-0000074</t>
  </si>
  <si>
    <t>008-0000076</t>
  </si>
  <si>
    <t>008-0000077</t>
  </si>
  <si>
    <t>008-0000080</t>
  </si>
  <si>
    <t>008-0000081</t>
  </si>
  <si>
    <t>008-0000082</t>
  </si>
  <si>
    <t>008-0000084</t>
  </si>
  <si>
    <t>008-0000087</t>
  </si>
  <si>
    <t>008-0000092</t>
  </si>
  <si>
    <t>008-0000093</t>
  </si>
  <si>
    <t>008-0000094</t>
  </si>
  <si>
    <t>008-0000096</t>
  </si>
  <si>
    <t>008-0000099</t>
  </si>
  <si>
    <t>008-0000103</t>
  </si>
  <si>
    <t>008-0000104</t>
  </si>
  <si>
    <t>008-0000105</t>
  </si>
  <si>
    <t>008-0000108</t>
  </si>
  <si>
    <t>008-0000109</t>
  </si>
  <si>
    <t>008-0000110</t>
  </si>
  <si>
    <t>008-0000111</t>
  </si>
  <si>
    <t>008-0000112</t>
  </si>
  <si>
    <t>008-0000115</t>
  </si>
  <si>
    <t>008-0000116</t>
  </si>
  <si>
    <t>008-0000117</t>
  </si>
  <si>
    <t>008-0000118</t>
  </si>
  <si>
    <t>008-0000120</t>
  </si>
  <si>
    <t>008-0000121</t>
  </si>
  <si>
    <t>008-0000122</t>
  </si>
  <si>
    <t>008-0000123</t>
  </si>
  <si>
    <t>008-0000125</t>
  </si>
  <si>
    <t>008-0000128</t>
  </si>
  <si>
    <t>008-0000130</t>
  </si>
  <si>
    <t>008-0000132</t>
  </si>
  <si>
    <t>008-0000134</t>
  </si>
  <si>
    <t>008-0000135</t>
  </si>
  <si>
    <t>008-0000136</t>
  </si>
  <si>
    <t>Earliest CHG_DATE</t>
  </si>
  <si>
    <t>Latest CHG_DISP_DATE</t>
  </si>
  <si>
    <t>Last_CHG_DISP_DATE</t>
  </si>
  <si>
    <t>Disposition_Year</t>
  </si>
  <si>
    <t>Row Labels</t>
  </si>
  <si>
    <t>Average of Max_DISP_Days</t>
  </si>
  <si>
    <t>DISP_Year</t>
  </si>
  <si>
    <t>Earliest_CHG_DATE</t>
  </si>
  <si>
    <t>Latest_DISP_DATE</t>
  </si>
  <si>
    <t>Time to Disposition Report – 2022 Obnoxious Convictions (Felony/Misdemeanor) - Van Buren</t>
  </si>
  <si>
    <t>Time to Disposition Report – 2022 Obnoxious Convictions (Felony/Misdemeanor) - Tyler</t>
  </si>
  <si>
    <t>Time to Disposition Report – 2022 Obnoxious Convictions (Felony/Misdemeanor) - Pierce</t>
  </si>
  <si>
    <t>Time to Disposition Report – 2022 Obnoxious Convictions (Felony/Misdemeanor) - Polk</t>
  </si>
  <si>
    <t>Time to Disposition Report – 2022 Obnoxious Convictions (Felony/Misdemeanor) Adams, Filmore &amp; Quincy</t>
  </si>
  <si>
    <t>Time to Disposition Report – 2022 Obnoxious Convictions (Felony/Misdemeanor) - Buchanan</t>
  </si>
  <si>
    <t>Charge_Month</t>
  </si>
  <si>
    <t>Jan</t>
  </si>
  <si>
    <t>Feb</t>
  </si>
  <si>
    <t>Mar</t>
  </si>
  <si>
    <t>Apr</t>
  </si>
  <si>
    <t>May</t>
  </si>
  <si>
    <t>Aug</t>
  </si>
  <si>
    <t>Sept</t>
  </si>
  <si>
    <t>Nov</t>
  </si>
  <si>
    <t>Oct</t>
  </si>
  <si>
    <t>Dec</t>
  </si>
  <si>
    <t>Jun</t>
  </si>
  <si>
    <t>Jul</t>
  </si>
  <si>
    <t>Sep</t>
  </si>
  <si>
    <t>Average Disposition Time by Month</t>
  </si>
  <si>
    <t>Charge Month</t>
  </si>
  <si>
    <t>Number of Cases</t>
  </si>
  <si>
    <t>Has_Motion</t>
  </si>
  <si>
    <t>Number_of_Motions</t>
  </si>
  <si>
    <t>6 - CONT &amp; MOT</t>
  </si>
  <si>
    <t>MOTION - OTHER &amp; MOTION FOR CONTINUANCE</t>
  </si>
  <si>
    <t>7 - MOT &amp; REVI &amp; SC &amp; SUB</t>
  </si>
  <si>
    <t>MOTION - OTHER &amp; MOTION FOR REVIEW &amp; MOTION FOR SHOW CAUSE &amp; MOTION TO SUBMIT</t>
  </si>
  <si>
    <t>4 - CONT &amp; MOT &amp; SUB</t>
  </si>
  <si>
    <t>MOTION - OTHER &amp; MOTION FOR CONTINUANCE &amp; MOTION TO SUBMIT</t>
  </si>
  <si>
    <t>5 - CONT &amp; REVI &amp; RULE &amp; SUB</t>
  </si>
  <si>
    <t>MOTION FOR CONTINUANCE &amp; MOTION FOR REVIEW &amp; MOTION FOR RULE &amp; MOTION TO SUBMIT</t>
  </si>
  <si>
    <t>4 - CONT &amp; MOT &amp; SC</t>
  </si>
  <si>
    <t>MOTION - OTHER &amp; MOTION FOR CONTINUANCE &amp; MOTION FOR SHOW CAUSE</t>
  </si>
  <si>
    <t>4 - MOT &amp; REVI &amp; SC</t>
  </si>
  <si>
    <t>MOTION - OTHER &amp; MOTION FOR REVIEW &amp; MOTION FOR SHOW CAUSE</t>
  </si>
  <si>
    <t>5 - CONT &amp; MOT &amp; REVI &amp; RULE &amp; SUB</t>
  </si>
  <si>
    <t>MOTION - OTHER &amp; MOTION FOR CONTINUANCE &amp; MOTION FOR REVIEW &amp; MOTION FOR RULE &amp; MOTION TO SUBMIT</t>
  </si>
  <si>
    <t>6 - CONT &amp; MOT &amp; REVI &amp; SC</t>
  </si>
  <si>
    <t>MOTION - OTHER &amp; MOTION FOR CONTINUANCE &amp; MOTION FOR REVIEW &amp; MOTION FOR SHOW CAUSE</t>
  </si>
  <si>
    <t>5 - CONT &amp; MOT &amp; REVI &amp; SUB</t>
  </si>
  <si>
    <t>MOTION - OTHER &amp; MOTION FOR CONTINUANCE &amp; MOTION FOR REVIEW &amp; MOTION TO SUBMIT</t>
  </si>
  <si>
    <t>6 - CONT &amp; MOT &amp; SC &amp; SUB</t>
  </si>
  <si>
    <t>MOTION - OTHER &amp; MOTION FOR CONTINUANCE &amp; MOTION FOR SHOW CAUSE &amp; MOTION TO SUBMIT</t>
  </si>
  <si>
    <t>3 - CONT &amp; REVI &amp; SC</t>
  </si>
  <si>
    <t>MOTION FOR CONTINUANCE &amp; MOTION FOR REVIEW &amp; MOTION FOR SHOW CAUSE</t>
  </si>
  <si>
    <t>5 - CONT &amp; MOT &amp; REVI</t>
  </si>
  <si>
    <t>MOTION - OTHER &amp; MOTION FOR CONTINUANCE &amp; MOTION FOR REVIEW</t>
  </si>
  <si>
    <t>5 - MOT &amp; REVI &amp; RULE &amp; SC</t>
  </si>
  <si>
    <t>MOTION - OTHER &amp; MOTION FOR REVIEW &amp; MOTION FOR RULE &amp; MOTION FOR SHOW CAUSE</t>
  </si>
  <si>
    <t>4 - CONT &amp; MOT</t>
  </si>
  <si>
    <t>4 - MOT &amp; SC &amp; SUB</t>
  </si>
  <si>
    <t>MOTION - OTHER &amp; MOTION FOR SHOW CAUSE &amp; MOTION TO SUBMIT</t>
  </si>
  <si>
    <t>3 - REVI &amp; RULE &amp; SUB</t>
  </si>
  <si>
    <t>MOTION FOR REVIEW &amp; MOTION FOR RULE &amp; MOTION TO SUBMIT</t>
  </si>
  <si>
    <t>4 - CONT &amp; MOT &amp; RULE</t>
  </si>
  <si>
    <t>MOTION - OTHER &amp; MOTION FOR CONTINUANCE &amp; MOTION FOR RULE</t>
  </si>
  <si>
    <t>3 - CONT &amp; REVI &amp; SUB</t>
  </si>
  <si>
    <t>MOTION FOR CONTINUANCE &amp; MOTION FOR REVIEW &amp; MOTION TO SUBMIT</t>
  </si>
  <si>
    <t>5 - MOT &amp; REVI &amp; SUB</t>
  </si>
  <si>
    <t>MOTION - OTHER &amp; MOTION FOR REVIEW &amp; MOTION TO SUBMIT</t>
  </si>
  <si>
    <t>2 - CONT &amp; REVI</t>
  </si>
  <si>
    <t>MOTION FOR CONTINUANCE &amp; MOTION FOR REVIEW</t>
  </si>
  <si>
    <t>1 - SC</t>
  </si>
  <si>
    <t>1 - MOT</t>
  </si>
  <si>
    <t>5 - CONT &amp; SC &amp; SUB</t>
  </si>
  <si>
    <t>MOTION FOR CONTINUANCE &amp; MOTION FOR SHOW CAUSE &amp; MOTION TO SUBMIT</t>
  </si>
  <si>
    <t>6 - CONT &amp; MOT &amp; REVI &amp; RULE &amp; SC</t>
  </si>
  <si>
    <t>MOTION - OTHER &amp; MOTION FOR CONTINUANCE &amp; MOTION FOR REVIEW &amp; MOTION FOR RULE &amp; MOTION FOR SHOW CAUSE</t>
  </si>
  <si>
    <t>5 - CONT &amp; MOT &amp; SC</t>
  </si>
  <si>
    <t>7 - CONT &amp; MOT &amp; REVI</t>
  </si>
  <si>
    <t>4 - REVI &amp; RULE &amp; SC &amp; SUB</t>
  </si>
  <si>
    <t>MOTION FOR REVIEW &amp; MOTION FOR RULE &amp; MOTION FOR SHOW CAUSE &amp; MOTION TO SUBMIT</t>
  </si>
  <si>
    <t>5 - MOT &amp; REVI &amp; SC</t>
  </si>
  <si>
    <t>3 - CONT &amp; SUB</t>
  </si>
  <si>
    <t>MOTION FOR CONTINUANCE &amp; MOTION TO SUBMIT</t>
  </si>
  <si>
    <t>5 - CONT &amp; REVI</t>
  </si>
  <si>
    <t>2 - CONT</t>
  </si>
  <si>
    <t>6 - CONT &amp; REVI &amp; SC</t>
  </si>
  <si>
    <t>2 - MOT</t>
  </si>
  <si>
    <t>7 - CONT &amp; REVI &amp; RULE &amp; SC</t>
  </si>
  <si>
    <t>MOTION FOR CONTINUANCE &amp; MOTION FOR REVIEW &amp; MOTION FOR RULE &amp; MOTION FOR SHOW CAUSE</t>
  </si>
  <si>
    <t>5 - MOT &amp; SC &amp; SUB</t>
  </si>
  <si>
    <t>3 - CONT</t>
  </si>
  <si>
    <t>4 - CONT &amp; MOT &amp; REVI</t>
  </si>
  <si>
    <t>6 - CONT &amp; REVI &amp; SC &amp; SUB</t>
  </si>
  <si>
    <t>MOTION FOR CONTINUANCE &amp; MOTION FOR REVIEW &amp; MOTION FOR SHOW CAUSE &amp; MOTION TO SUBMIT</t>
  </si>
  <si>
    <t>5 - CONT &amp; REVI &amp; SC</t>
  </si>
  <si>
    <t>5 - CONT &amp; MOT &amp; REVI &amp; SC</t>
  </si>
  <si>
    <t>6 - CONT &amp; MOT &amp; REVI</t>
  </si>
  <si>
    <t>5 - MOT &amp; REVI</t>
  </si>
  <si>
    <t>MOTION - OTHER &amp; MOTION FOR REVIEW</t>
  </si>
  <si>
    <t>2 - MOT &amp; REVI</t>
  </si>
  <si>
    <t>3 - CONT &amp; SC</t>
  </si>
  <si>
    <t>MOTION FOR CONTINUANCE &amp; MOTION FOR SHOW CAUSE</t>
  </si>
  <si>
    <t>2 - REVI &amp; SC</t>
  </si>
  <si>
    <t>MOTION FOR REVIEW &amp; MOTION FOR SHOW CAUSE</t>
  </si>
  <si>
    <t>5 - CONT &amp; MOT &amp; REVI &amp; RULE</t>
  </si>
  <si>
    <t>MOTION - OTHER &amp; MOTION FOR CONTINUANCE &amp; MOTION FOR REVIEW &amp; MOTION FOR RULE</t>
  </si>
  <si>
    <t>6 - CONT &amp; MOT &amp; REVI &amp; SUB</t>
  </si>
  <si>
    <t>6 - CONT &amp; MOT &amp; RULE &amp; SC &amp; SUB</t>
  </si>
  <si>
    <t>MOTION - OTHER &amp; MOTION FOR CONTINUANCE &amp; MOTION FOR RULE &amp; MOTION FOR SHOW CAUSE &amp; MOTION TO SUBMIT</t>
  </si>
  <si>
    <t>5 - CONT &amp; MOT &amp; RULE &amp; SC</t>
  </si>
  <si>
    <t>MOTION - OTHER &amp; MOTION FOR CONTINUANCE &amp; MOTION FOR RULE &amp; MOTION FOR SHOW CAUSE</t>
  </si>
  <si>
    <t>5 - CONT &amp; MOT &amp; SC &amp; SUB</t>
  </si>
  <si>
    <t>2 - CONT &amp; SC</t>
  </si>
  <si>
    <t>3 - MOT &amp; SC</t>
  </si>
  <si>
    <t>MOTION - OTHER &amp; MOTION FOR SHOW CAUSE</t>
  </si>
  <si>
    <t>7 - CONT &amp; MOT &amp; RULE &amp; SUB</t>
  </si>
  <si>
    <t>MOTION - OTHER &amp; MOTION FOR CONTINUANCE &amp; MOTION FOR RULE &amp; MOTION TO SUBMIT</t>
  </si>
  <si>
    <t>4 - CONT &amp; REVI &amp; SUB</t>
  </si>
  <si>
    <t>8 - MOT &amp; RULE &amp; SC</t>
  </si>
  <si>
    <t>MOTION - OTHER &amp; MOTION FOR RULE &amp; MOTION FOR SHOW CAUSE</t>
  </si>
  <si>
    <t>3 - MOT &amp; REVI &amp; RULE</t>
  </si>
  <si>
    <t>MOTION - OTHER &amp; MOTION FOR REVIEW &amp; MOTION FOR RULE</t>
  </si>
  <si>
    <t>8 - CONT &amp; MOT &amp; REVI &amp; SC &amp; SUB</t>
  </si>
  <si>
    <t>MOTION - OTHER &amp; MOTION FOR CONTINUANCE &amp; MOTION FOR REVIEW &amp; MOTION FOR SHOW CAUSE &amp; MOTION TO SUBMIT</t>
  </si>
  <si>
    <t>2 - MOT &amp; RULE</t>
  </si>
  <si>
    <t>MOTION - OTHER &amp; MOTION FOR RULE</t>
  </si>
  <si>
    <t>4 - CONT &amp; REVI &amp; SC</t>
  </si>
  <si>
    <t>3 - CONT &amp; MOT</t>
  </si>
  <si>
    <t>6 - MOT &amp; REVI &amp; SC</t>
  </si>
  <si>
    <t>7 - CONT &amp; SC &amp; SUB</t>
  </si>
  <si>
    <t>7 - CONT &amp; MOT &amp; REVI &amp; SC &amp; SUB</t>
  </si>
  <si>
    <t>5 - CONT &amp; MOT &amp; REVI &amp; SC &amp; SUB</t>
  </si>
  <si>
    <t>4 - CONT &amp; REVI</t>
  </si>
  <si>
    <t>6 - CONT &amp; RULE &amp; SC &amp; SUB</t>
  </si>
  <si>
    <t>MOTION FOR CONTINUANCE &amp; MOTION FOR RULE &amp; MOTION FOR SHOW CAUSE &amp; MOTION TO SUBMIT</t>
  </si>
  <si>
    <t>3 - REVI &amp; RULE</t>
  </si>
  <si>
    <t>MOTION FOR REVIEW &amp; MOTION FOR RULE</t>
  </si>
  <si>
    <t>7 - MOT &amp; REVI &amp; SC</t>
  </si>
  <si>
    <t>7 - CONT &amp; REVI</t>
  </si>
  <si>
    <t>4 - MOT &amp; SC</t>
  </si>
  <si>
    <t>6 - CONT &amp; MOT &amp; REVI &amp; SC &amp; SUB</t>
  </si>
  <si>
    <t>3 - MOT &amp; REVI &amp; SUB</t>
  </si>
  <si>
    <t>4 - CONT &amp; MOT &amp; REVI &amp; SC</t>
  </si>
  <si>
    <t>3 - CONT &amp; RULE</t>
  </si>
  <si>
    <t>MOTION FOR CONTINUANCE &amp; MOTION FOR RULE</t>
  </si>
  <si>
    <t>3 - CONT &amp; MOT &amp; REVI</t>
  </si>
  <si>
    <t>3 - CONT &amp; REVI</t>
  </si>
  <si>
    <t>2 - CONT &amp; MOT</t>
  </si>
  <si>
    <t>6 - CONT &amp; RULE &amp; SC</t>
  </si>
  <si>
    <t>MOTION FOR CONTINUANCE &amp; MOTION FOR RULE &amp; MOTION FOR SHOW CAUSE</t>
  </si>
  <si>
    <t>7 - CONT &amp; MOT &amp; REVI &amp; SC</t>
  </si>
  <si>
    <t>11 - CONT &amp; MOT &amp; REVI &amp; SC &amp; SUB</t>
  </si>
  <si>
    <t>9 - CONT &amp; MOT &amp; REVI &amp; SC &amp; SUB</t>
  </si>
  <si>
    <t>9 - CONT &amp; MOT &amp; RULE &amp; SC &amp; SUB</t>
  </si>
  <si>
    <t>7 - CONT &amp; MOT &amp; SUB</t>
  </si>
  <si>
    <t>10 - CONT &amp; MOT &amp; REVI &amp; RULE &amp; SC</t>
  </si>
  <si>
    <t>10 - CONT &amp; MOT &amp; REVI &amp; SC</t>
  </si>
  <si>
    <t>11 - CONT &amp; MOT &amp; REVI &amp; SC</t>
  </si>
  <si>
    <t>13 - CONT &amp; MOT &amp; REVI &amp; SC &amp; SUB</t>
  </si>
  <si>
    <t>10 - CONT &amp; MOT &amp; REVI &amp; SC &amp; SUB</t>
  </si>
  <si>
    <t>10 - CONT &amp; MOT &amp; SC &amp; SUB</t>
  </si>
  <si>
    <t>12 - CONT &amp; MOT &amp; REVI &amp; SC</t>
  </si>
  <si>
    <t>8 - CONT &amp; MOT &amp; REVI &amp; SC</t>
  </si>
  <si>
    <t>11 - CONT &amp; MOT &amp; REVI &amp; RULE &amp; SC &amp; SUB</t>
  </si>
  <si>
    <t>MOTION - OTHER &amp; MOTION FOR CONTINUANCE &amp; MOTION FOR REVIEW &amp; MOTION FOR RULE &amp; MOTION FOR SHOW CAUSE &amp; MOTION TO SUBMIT</t>
  </si>
  <si>
    <t>8 - CONT &amp; MOT &amp; REVI &amp; RULE</t>
  </si>
  <si>
    <t>8 - CONT &amp; MOT &amp; REVI &amp; RULE &amp; SC</t>
  </si>
  <si>
    <t>9 - CONT &amp; MOT &amp; REVI &amp; SUB</t>
  </si>
  <si>
    <t>12 - CONT &amp; MOT &amp; REVI &amp; RULE &amp; SC &amp; SUB</t>
  </si>
  <si>
    <t>9 - CONT &amp; MOT &amp; REVI &amp; SC</t>
  </si>
  <si>
    <t>11 - CONT &amp; MOT &amp; SC &amp; SUB</t>
  </si>
  <si>
    <t>Grand Total</t>
  </si>
  <si>
    <t>Disp_Month</t>
  </si>
  <si>
    <t>Average of Max DISP_Days</t>
  </si>
  <si>
    <t>Month_Number</t>
  </si>
  <si>
    <t>Number of Motions</t>
  </si>
  <si>
    <t>Sheet Name</t>
  </si>
  <si>
    <t>Description</t>
  </si>
  <si>
    <t>Charges</t>
  </si>
  <si>
    <t>Raw data containing charge-level details for all cases, including charge codes, dates, and types.</t>
  </si>
  <si>
    <t>Motions</t>
  </si>
  <si>
    <t>Raw data showing motion activity per case, including motion codes, types, and motion dates.</t>
  </si>
  <si>
    <t>Judge Request Filtered Data</t>
  </si>
  <si>
    <t>Filtered dataset per the judge’s request: includes only guilty dispositions, felonies/misdemeanors, CY 2022, and 61st District counties.</t>
  </si>
  <si>
    <t>Judge Request Report</t>
  </si>
  <si>
    <t>Summary table of 61st District data showing case-level disposition metrics.</t>
  </si>
  <si>
    <t>JudgeRequest Report wih Motions</t>
  </si>
  <si>
    <t>Enhanced version of the 61st District report including motion counts per case.</t>
  </si>
  <si>
    <t>Judge Request with All Counties</t>
  </si>
  <si>
    <t>Filtered report extended to include all counties for comparative insights.</t>
  </si>
  <si>
    <r>
      <t>Van Buren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Tyler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Buchanan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Pierce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Polk</t>
    </r>
  </si>
  <si>
    <t>Individual sheets summarizing disposition data for each respective county.</t>
  </si>
  <si>
    <t>All_Counties_Report</t>
  </si>
  <si>
    <t>Consolidated summary comparing average disposition time across all counties month-wise.</t>
  </si>
  <si>
    <t>Summary Table Calculations</t>
  </si>
  <si>
    <t>Backend calculations supporting pivot charts and visual summaries (e.g., motion counts, averages).</t>
  </si>
  <si>
    <t xml:space="preserve"> Sheet Descriptions and  Data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</si>
</sst>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000"/>
  </numFmts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  <xf numFmtId="22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4" borderId="1" xfId="0" applyFill="1" applyBorder="1"/>
    <xf numFmtId="0" fontId="0" fillId="0" borderId="1" xfId="0" applyBorder="1"/>
    <xf numFmtId="165" fontId="1" fillId="2" borderId="1" xfId="0" applyNumberFormat="1" applyFont="1" applyFill="1" applyBorder="1" applyAlignment="1">
      <alignment horizontal="center"/>
    </xf>
    <xf numFmtId="14" fontId="0" fillId="4" borderId="1" xfId="0" applyNumberFormat="1" applyFill="1" applyBorder="1"/>
    <xf numFmtId="165" fontId="0" fillId="4" borderId="1" xfId="0" applyNumberFormat="1" applyFill="1" applyBorder="1"/>
    <xf numFmtId="22" fontId="0" fillId="4" borderId="1" xfId="0" applyNumberFormat="1" applyFill="1" applyBorder="1"/>
    <xf numFmtId="2" fontId="0" fillId="4" borderId="1" xfId="0" applyNumberFormat="1" applyFill="1" applyBorder="1"/>
    <xf numFmtId="1" fontId="0" fillId="4" borderId="1" xfId="0" applyNumberFormat="1" applyFill="1" applyBorder="1"/>
    <xf numFmtId="14" fontId="0" fillId="0" borderId="1" xfId="0" applyNumberFormat="1" applyBorder="1"/>
    <xf numFmtId="165" fontId="0" fillId="0" borderId="1" xfId="0" applyNumberFormat="1" applyBorder="1"/>
    <xf numFmtId="22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4" borderId="1" xfId="0" applyNumberFormat="1" applyFill="1" applyBorder="1"/>
    <xf numFmtId="164" fontId="0" fillId="0" borderId="1" xfId="0" applyNumberFormat="1" applyBorder="1"/>
    <xf numFmtId="164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4" fontId="0" fillId="4" borderId="3" xfId="0" applyNumberFormat="1" applyFill="1" applyBorder="1"/>
    <xf numFmtId="0" fontId="0" fillId="4" borderId="3" xfId="0" applyFill="1" applyBorder="1"/>
    <xf numFmtId="14" fontId="0" fillId="4" borderId="3" xfId="0" applyNumberFormat="1" applyFill="1" applyBorder="1"/>
    <xf numFmtId="165" fontId="0" fillId="4" borderId="3" xfId="0" applyNumberFormat="1" applyFill="1" applyBorder="1"/>
    <xf numFmtId="22" fontId="0" fillId="4" borderId="3" xfId="0" applyNumberFormat="1" applyFill="1" applyBorder="1"/>
    <xf numFmtId="2" fontId="0" fillId="4" borderId="3" xfId="0" applyNumberFormat="1" applyFill="1" applyBorder="1"/>
    <xf numFmtId="1" fontId="0" fillId="4" borderId="3" xfId="0" applyNumberFormat="1" applyFill="1" applyBorder="1"/>
    <xf numFmtId="0" fontId="0" fillId="0" borderId="3" xfId="0" applyBorder="1"/>
    <xf numFmtId="14" fontId="0" fillId="0" borderId="3" xfId="0" applyNumberFormat="1" applyBorder="1"/>
    <xf numFmtId="165" fontId="0" fillId="0" borderId="3" xfId="0" applyNumberFormat="1" applyBorder="1"/>
    <xf numFmtId="22" fontId="0" fillId="0" borderId="3" xfId="0" applyNumberFormat="1" applyBorder="1"/>
    <xf numFmtId="2" fontId="0" fillId="0" borderId="3" xfId="0" applyNumberFormat="1" applyBorder="1"/>
    <xf numFmtId="1" fontId="0" fillId="0" borderId="3" xfId="0" applyNumberFormat="1" applyBorder="1"/>
    <xf numFmtId="164" fontId="0" fillId="0" borderId="3" xfId="0" applyNumberFormat="1" applyBorder="1"/>
    <xf numFmtId="14" fontId="1" fillId="2" borderId="1" xfId="0" applyNumberFormat="1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0" xfId="0" pivotButton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14" fontId="4" fillId="0" borderId="5" xfId="0" applyNumberFormat="1" applyFont="1" applyBorder="1" applyAlignment="1">
      <alignment horizontal="center" vertical="top"/>
    </xf>
    <xf numFmtId="0" fontId="0" fillId="0" borderId="4" xfId="0" applyBorder="1" applyAlignment="1">
      <alignment horizontal="left"/>
    </xf>
    <xf numFmtId="1" fontId="0" fillId="0" borderId="4" xfId="0" applyNumberFormat="1" applyBorder="1"/>
    <xf numFmtId="0" fontId="0" fillId="0" borderId="4" xfId="0" applyBorder="1"/>
    <xf numFmtId="0" fontId="0" fillId="0" borderId="4" xfId="0" pivotButton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27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numFmt numFmtId="19" formatCode="m/d/yyyy"/>
    </dxf>
    <dxf>
      <numFmt numFmtId="19" formatCode="m/d/yyyy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5" formatCode="0000000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5" formatCode="0000000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5" formatCode="0000000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m/d/yyyy\ h:mm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5" formatCode="0000000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m/d/yyyy\ h:mm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00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5" formatCode="0000000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m/d/yyyy\ 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5" formatCode="0000000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/>
    </dxf>
    <dxf>
      <alignment vertical="center"/>
    </dxf>
    <dxf>
      <alignment vertical="center"/>
    </dxf>
    <dxf>
      <alignment horizontal="general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000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5" formatCode="0000000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0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7" formatCode="m/d/yyyy\ h:mm"/>
    </dxf>
    <dxf>
      <numFmt numFmtId="27" formatCode="m/d/yyyy\ h:mm"/>
    </dxf>
    <dxf>
      <numFmt numFmtId="165" formatCode="0000000"/>
    </dxf>
    <dxf>
      <numFmt numFmtId="165" formatCode="0000000"/>
    </dxf>
    <dxf>
      <numFmt numFmtId="165" formatCode="0000000"/>
    </dxf>
    <dxf>
      <numFmt numFmtId="19" formatCode="m/d/yyyy"/>
    </dxf>
    <dxf>
      <numFmt numFmtId="164" formatCode="0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[UpdatedDataset.xlsx]Judge Request Report!PivotTable19</c:name>
    <c:fmtId val="4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Disposition Time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'Judge Request Report'!$J$6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'Judge Request Report'!$I$7:$I$18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'Judge Request Report'!$J$7:$J$18</c:f>
              <c:numCache>
                <c:formatCode>0</c:formatCode>
                <c:ptCount val="12"/>
                <c:pt idx="0">
                  <c:v>165.84615384615384</c:v>
                </c:pt>
                <c:pt idx="1">
                  <c:v>279.5</c:v>
                </c:pt>
                <c:pt idx="2">
                  <c:v>188.90909090909091</c:v>
                </c:pt>
                <c:pt idx="3">
                  <c:v>453.09090909090907</c:v>
                </c:pt>
                <c:pt idx="4">
                  <c:v>367.88888888888891</c:v>
                </c:pt>
                <c:pt idx="5">
                  <c:v>265.33333333333331</c:v>
                </c:pt>
                <c:pt idx="6">
                  <c:v>163.58333333333334</c:v>
                </c:pt>
                <c:pt idx="7">
                  <c:v>248.5625</c:v>
                </c:pt>
                <c:pt idx="8">
                  <c:v>294.60000000000002</c:v>
                </c:pt>
                <c:pt idx="9">
                  <c:v>281.5</c:v>
                </c:pt>
                <c:pt idx="10">
                  <c:v>179.5</c:v>
                </c:pt>
                <c:pt idx="11">
                  <c:v>254.41666666666666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1-4EF2-9AB9-6F7A13B66C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0922111"/>
        <c:axId val="470925951"/>
      </c:lineChart>
      <c:catAx>
        <c:axId val="47092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925951"/>
        <c:crosses val="autoZero"/>
        <c:auto val="1"/>
        <c:lblAlgn val="ctr"/>
        <c:lblOffset val="100"/>
        <c:noMultiLvlLbl val="0"/>
      </c:catAx>
      <c:valAx>
        <c:axId val="47092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Disposition Time (Days)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922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[UpdatedDataset.xlsx]JudgeRequest Report wih Motions!PivotTable3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'JudgeRequest Report wih Motions'!$R$11</c:f>
              <c:strCache>
                <c:ptCount val="1"/>
                <c:pt idx="0">
                  <c:v>Average of Max DISP_Days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'JudgeRequest Report wih Motions'!$Q$12:$Q$23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'JudgeRequest Report wih Motions'!$R$12:$R$23</c:f>
              <c:numCache>
                <c:formatCode>0</c:formatCode>
                <c:ptCount val="12"/>
                <c:pt idx="0">
                  <c:v>165.84615384615384</c:v>
                </c:pt>
                <c:pt idx="1">
                  <c:v>279.5</c:v>
                </c:pt>
                <c:pt idx="2">
                  <c:v>188.90909090909091</c:v>
                </c:pt>
                <c:pt idx="3">
                  <c:v>453.09090909090907</c:v>
                </c:pt>
                <c:pt idx="4">
                  <c:v>367.88888888888891</c:v>
                </c:pt>
                <c:pt idx="5">
                  <c:v>265.33333333333331</c:v>
                </c:pt>
                <c:pt idx="6">
                  <c:v>163.58333333333334</c:v>
                </c:pt>
                <c:pt idx="7">
                  <c:v>248.5625</c:v>
                </c:pt>
                <c:pt idx="8">
                  <c:v>294.60000000000002</c:v>
                </c:pt>
                <c:pt idx="9">
                  <c:v>281.5</c:v>
                </c:pt>
                <c:pt idx="10">
                  <c:v>179.5</c:v>
                </c:pt>
                <c:pt idx="11">
                  <c:v>254.41666666666666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7-4510-B5BE-3719FB80C0C5}"/>
            </c:ext>
          </c:extLst>
        </c:ser>
        <c:ser>
          <c:idx val="1"/>
          <c:order val="1"/>
          <c:tx>
            <c:strRef>
              <c:f>'JudgeRequest Report wih Motions'!$S$11</c:f>
              <c:strCache>
                <c:ptCount val="1"/>
                <c:pt idx="0">
                  <c:v>Number of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'JudgeRequest Report wih Motions'!$Q$12:$Q$23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'JudgeRequest Report wih Motions'!$S$12:$S$23</c:f>
              <c:numCache>
                <c:formatCode>General</c:formatCode>
                <c:ptCount val="12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11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16</c:v>
                </c:pt>
                <c:pt idx="8">
                  <c:v>10</c:v>
                </c:pt>
                <c:pt idx="9">
                  <c:v>14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7-4510-B5BE-3719FB80C0C5}"/>
            </c:ext>
          </c:extLst>
        </c:ser>
        <c:ser>
          <c:idx val="2"/>
          <c:order val="2"/>
          <c:tx>
            <c:strRef>
              <c:f>'JudgeRequest Report wih Motions'!$T$11</c:f>
              <c:strCache>
                <c:ptCount val="1"/>
                <c:pt idx="0">
                  <c:v>Number of Motions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'JudgeRequest Report wih Motions'!$Q$12:$Q$23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'JudgeRequest Report wih Motions'!$T$12:$T$23</c:f>
              <c:numCache>
                <c:formatCode>General</c:formatCode>
                <c:ptCount val="12"/>
                <c:pt idx="0">
                  <c:v>75</c:v>
                </c:pt>
                <c:pt idx="1">
                  <c:v>57</c:v>
                </c:pt>
                <c:pt idx="2">
                  <c:v>71</c:v>
                </c:pt>
                <c:pt idx="3">
                  <c:v>82</c:v>
                </c:pt>
                <c:pt idx="4">
                  <c:v>96</c:v>
                </c:pt>
                <c:pt idx="5">
                  <c:v>83</c:v>
                </c:pt>
                <c:pt idx="6">
                  <c:v>60</c:v>
                </c:pt>
                <c:pt idx="7">
                  <c:v>77</c:v>
                </c:pt>
                <c:pt idx="8">
                  <c:v>39</c:v>
                </c:pt>
                <c:pt idx="9">
                  <c:v>82</c:v>
                </c:pt>
                <c:pt idx="10">
                  <c:v>28</c:v>
                </c:pt>
                <c:pt idx="11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E7-4510-B5BE-3719FB80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2447584"/>
        <c:axId val="542450464"/>
      </c:lineChart>
      <c:catAx>
        <c:axId val="54244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50464"/>
        <c:crosses val="autoZero"/>
        <c:auto val="1"/>
        <c:lblAlgn val="ctr"/>
        <c:lblOffset val="100"/>
        <c:noMultiLvlLbl val="0"/>
      </c:catAx>
      <c:valAx>
        <c:axId val="54245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4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[UpdatedDataset.xlsx]Van Buren!PivotTable5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8.7055555555555664E-2"/>
              <c:y val="-4.65116279069767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7.5166666666666673E-2"/>
              <c:y val="-5.11627906976743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7.8722222222222318E-2"/>
              <c:y val="-3.2558139534883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'Van Buren'!$B$110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41F-4FB9-AF13-4D328000F86C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41F-4FB9-AF13-4D328000F86C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41F-4FB9-AF13-4D328000F86C}"/>
              </c:ext>
            </c:extLst>
          </c:dPt>
          <c:dLbls>
            <c:dLbl>
              <c:idx val="0"/>
              <c:layout>
                <c:manualLayout>
                  <c:x val="-7.5166666666666673E-2"/>
                  <c:y val="-5.11627906976743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41F-4FB9-AF13-4D328000F86C}"/>
                </c:ext>
              </c:extLst>
            </c:dLbl>
            <c:dLbl>
              <c:idx val="1"/>
              <c:layout>
                <c:manualLayout>
                  <c:x val="-8.7055555555555664E-2"/>
                  <c:y val="-4.65116279069767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41F-4FB9-AF13-4D328000F86C}"/>
                </c:ext>
              </c:extLst>
            </c:dLbl>
            <c:dLbl>
              <c:idx val="2"/>
              <c:layout>
                <c:manualLayout>
                  <c:x val="-7.8722222222222318E-2"/>
                  <c:y val="-3.2558139534883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41F-4FB9-AF13-4D328000F8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'Van Buren'!$A$111:$A$113</c:f>
              <c:strCach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strCache>
            </c:strRef>
          </c:cat>
          <c:val>
            <c:numRef>
              <c:f>'Van Buren'!$B$111:$B$113</c:f>
              <c:numCache>
                <c:formatCode>0</c:formatCode>
                <c:ptCount val="3"/>
                <c:pt idx="0">
                  <c:v>43.512820512820511</c:v>
                </c:pt>
                <c:pt idx="1">
                  <c:v>187.69565217391303</c:v>
                </c:pt>
                <c:pt idx="2">
                  <c:v>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F-4FB9-AF13-4D328000F86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708480"/>
        <c:axId val="24707040"/>
      </c:lineChart>
      <c:catAx>
        <c:axId val="2470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7040"/>
        <c:crosses val="autoZero"/>
        <c:auto val="1"/>
        <c:lblAlgn val="ctr"/>
        <c:lblOffset val="100"/>
        <c:noMultiLvlLbl val="0"/>
      </c:catAx>
      <c:valAx>
        <c:axId val="2470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[UpdatedDataset.xlsx]Van Buren!PivotTable2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Disposition Time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'Van Buren'!$X$82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'Van Buren'!$W$83:$W$94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'Van Buren'!$X$83:$X$94</c:f>
              <c:numCache>
                <c:formatCode>0</c:formatCode>
                <c:ptCount val="12"/>
                <c:pt idx="0">
                  <c:v>54.75</c:v>
                </c:pt>
                <c:pt idx="1">
                  <c:v>46</c:v>
                </c:pt>
                <c:pt idx="2">
                  <c:v>167.28571428571428</c:v>
                </c:pt>
                <c:pt idx="3">
                  <c:v>111.83333333333333</c:v>
                </c:pt>
                <c:pt idx="4">
                  <c:v>86.5</c:v>
                </c:pt>
                <c:pt idx="5">
                  <c:v>69.333333333333329</c:v>
                </c:pt>
                <c:pt idx="6">
                  <c:v>37.444444444444443</c:v>
                </c:pt>
                <c:pt idx="7">
                  <c:v>16</c:v>
                </c:pt>
                <c:pt idx="8">
                  <c:v>65.875</c:v>
                </c:pt>
                <c:pt idx="9">
                  <c:v>23.4</c:v>
                </c:pt>
                <c:pt idx="10">
                  <c:v>109.125</c:v>
                </c:pt>
                <c:pt idx="11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9-495F-B4F5-BBE5004B5A2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70982111"/>
        <c:axId val="470995071"/>
      </c:lineChart>
      <c:catAx>
        <c:axId val="470982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</a:t>
                </a:r>
                <a:r>
                  <a:rPr lang="en-US" baseline="0"/>
                  <a:t> 2022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995071"/>
        <c:crosses val="autoZero"/>
        <c:auto val="1"/>
        <c:lblAlgn val="ctr"/>
        <c:lblOffset val="100"/>
        <c:noMultiLvlLbl val="0"/>
      </c:catAx>
      <c:valAx>
        <c:axId val="47099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Disposition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982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[UpdatedDataset.xlsx]Tyler!PivotTable14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Disposition Time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6.8347943358057994E-2"/>
              <c:y val="-2.78422273781902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7.6439649359406614E-2"/>
              <c:y val="-4.17633410672853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5.9501011463250167E-2"/>
              <c:y val="-2.320185614849187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2101910828025583E-2"/>
              <c:y val="-5.84445795972405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Tyler!$X$42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E5C6-48FB-9FF3-1E283448DDBE}"/>
              </c:ext>
            </c:extLst>
          </c:dPt>
          <c:dLbls>
            <c:dLbl>
              <c:idx val="10"/>
              <c:layout>
                <c:manualLayout>
                  <c:x val="-3.2101910828025583E-2"/>
                  <c:y val="-5.84445795972405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C6-48FB-9FF3-1E283448DD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Tyler!$W$43:$W$54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Tyler!$X$43:$X$54</c:f>
              <c:numCache>
                <c:formatCode>0</c:formatCode>
                <c:ptCount val="12"/>
                <c:pt idx="0">
                  <c:v>89.8</c:v>
                </c:pt>
                <c:pt idx="1">
                  <c:v>225</c:v>
                </c:pt>
                <c:pt idx="2">
                  <c:v>65.333333333333329</c:v>
                </c:pt>
                <c:pt idx="3">
                  <c:v>32</c:v>
                </c:pt>
                <c:pt idx="4">
                  <c:v>86.5</c:v>
                </c:pt>
                <c:pt idx="5">
                  <c:v>63</c:v>
                </c:pt>
                <c:pt idx="6">
                  <c:v>87</c:v>
                </c:pt>
                <c:pt idx="7">
                  <c:v>137.33333333333334</c:v>
                </c:pt>
                <c:pt idx="8">
                  <c:v>21.5</c:v>
                </c:pt>
                <c:pt idx="9">
                  <c:v>361.25</c:v>
                </c:pt>
                <c:pt idx="10">
                  <c:v>135.6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D-480D-8905-F96FE8E94E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9421584"/>
        <c:axId val="1809424464"/>
      </c:lineChart>
      <c:catAx>
        <c:axId val="180942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 2022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24464"/>
        <c:crosses val="autoZero"/>
        <c:auto val="1"/>
        <c:lblAlgn val="ctr"/>
        <c:lblOffset val="100"/>
        <c:noMultiLvlLbl val="0"/>
      </c:catAx>
      <c:valAx>
        <c:axId val="18094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Average Disposition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2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[UpdatedDataset.xlsx]Buchanan!PivotTable15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Disposition Time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7.3580246913580241E-2"/>
              <c:y val="-3.484753517386337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6.6543209876543205E-2"/>
              <c:y val="-3.48475351738634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Buchanan!$X$50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Buchanan!$W$51:$W$62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Buchanan!$X$51:$X$62</c:f>
              <c:numCache>
                <c:formatCode>0</c:formatCode>
                <c:ptCount val="12"/>
                <c:pt idx="0">
                  <c:v>178.33333333333334</c:v>
                </c:pt>
                <c:pt idx="1">
                  <c:v>71.333333333333329</c:v>
                </c:pt>
                <c:pt idx="2">
                  <c:v>175.5</c:v>
                </c:pt>
                <c:pt idx="3">
                  <c:v>82.666666666666671</c:v>
                </c:pt>
                <c:pt idx="4">
                  <c:v>31</c:v>
                </c:pt>
                <c:pt idx="5">
                  <c:v>79.125</c:v>
                </c:pt>
                <c:pt idx="6">
                  <c:v>31</c:v>
                </c:pt>
                <c:pt idx="7">
                  <c:v>93.6</c:v>
                </c:pt>
                <c:pt idx="8">
                  <c:v>164</c:v>
                </c:pt>
                <c:pt idx="9">
                  <c:v>73</c:v>
                </c:pt>
                <c:pt idx="10">
                  <c:v>165.5</c:v>
                </c:pt>
                <c:pt idx="11">
                  <c:v>65.333333333333329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1-4F80-A24B-0351300AC48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6818768"/>
        <c:axId val="442346192"/>
      </c:lineChart>
      <c:catAx>
        <c:axId val="61681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 2022</a:t>
                </a:r>
              </a:p>
            </c:rich>
          </c:tx>
          <c:layout>
            <c:manualLayout>
              <c:xMode val="edge"/>
              <c:yMode val="edge"/>
              <c:x val="0.44163327971100386"/>
              <c:y val="0.86938300696484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46192"/>
        <c:crosses val="autoZero"/>
        <c:auto val="1"/>
        <c:lblAlgn val="ctr"/>
        <c:lblOffset val="100"/>
        <c:noMultiLvlLbl val="0"/>
      </c:catAx>
      <c:valAx>
        <c:axId val="44234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Average Disposition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81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[UpdatedDataset.xlsx]Pierce!PivotTable16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Disposition Time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6.7658095899930604E-2"/>
              <c:y val="-4.18118466898954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6.7658095899930604E-2"/>
              <c:y val="-4.181184668989547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5.298123697011816E-2"/>
              <c:y val="-4.18118466898955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Pierce!$X$77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Pierce!$W$78:$W$89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Pierce!$X$78:$X$89</c:f>
              <c:numCache>
                <c:formatCode>0</c:formatCode>
                <c:ptCount val="12"/>
                <c:pt idx="0">
                  <c:v>39.857142857142854</c:v>
                </c:pt>
                <c:pt idx="1">
                  <c:v>64</c:v>
                </c:pt>
                <c:pt idx="2">
                  <c:v>28.5</c:v>
                </c:pt>
                <c:pt idx="3">
                  <c:v>146.25</c:v>
                </c:pt>
                <c:pt idx="4">
                  <c:v>214.66666666666666</c:v>
                </c:pt>
                <c:pt idx="5">
                  <c:v>133.42857142857142</c:v>
                </c:pt>
                <c:pt idx="6">
                  <c:v>103.88888888888889</c:v>
                </c:pt>
                <c:pt idx="7">
                  <c:v>53.5</c:v>
                </c:pt>
                <c:pt idx="8">
                  <c:v>98.75</c:v>
                </c:pt>
                <c:pt idx="9">
                  <c:v>114.4</c:v>
                </c:pt>
                <c:pt idx="10">
                  <c:v>102.75</c:v>
                </c:pt>
                <c:pt idx="11">
                  <c:v>118.66666666666667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A-4E2A-8C3F-7D1A157999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02872416"/>
        <c:axId val="1602873856"/>
      </c:lineChart>
      <c:catAx>
        <c:axId val="16028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 2022</a:t>
                </a:r>
              </a:p>
            </c:rich>
          </c:tx>
          <c:layout>
            <c:manualLayout>
              <c:xMode val="edge"/>
              <c:yMode val="edge"/>
              <c:x val="0.44309022331568981"/>
              <c:y val="0.87733161127857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873856"/>
        <c:crosses val="autoZero"/>
        <c:auto val="1"/>
        <c:lblAlgn val="ctr"/>
        <c:lblOffset val="100"/>
        <c:noMultiLvlLbl val="0"/>
      </c:catAx>
      <c:valAx>
        <c:axId val="16028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Average Disposition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87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[UpdatedDataset.xlsx]Polk!PivotTable17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Disposition Time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8.4336344683808198E-2"/>
              <c:y val="-4.17633410672853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7.5997220291869408E-2"/>
              <c:y val="-4.17633410672853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5.5760945100764417E-2"/>
              <c:y val="-2.784222737819017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Polk!$X$168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Polk!$W$169:$W$180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Polk!$X$169:$X$180</c:f>
              <c:numCache>
                <c:formatCode>0</c:formatCode>
                <c:ptCount val="12"/>
                <c:pt idx="0">
                  <c:v>141.1</c:v>
                </c:pt>
                <c:pt idx="1">
                  <c:v>143.77777777777777</c:v>
                </c:pt>
                <c:pt idx="2">
                  <c:v>112.58333333333333</c:v>
                </c:pt>
                <c:pt idx="3">
                  <c:v>173.21428571428572</c:v>
                </c:pt>
                <c:pt idx="4">
                  <c:v>78.058823529411768</c:v>
                </c:pt>
                <c:pt idx="5">
                  <c:v>81.230769230769226</c:v>
                </c:pt>
                <c:pt idx="6">
                  <c:v>95.818181818181813</c:v>
                </c:pt>
                <c:pt idx="7">
                  <c:v>86.125</c:v>
                </c:pt>
                <c:pt idx="8">
                  <c:v>142.73333333333332</c:v>
                </c:pt>
                <c:pt idx="9">
                  <c:v>57.642857142857146</c:v>
                </c:pt>
                <c:pt idx="10">
                  <c:v>97</c:v>
                </c:pt>
                <c:pt idx="11">
                  <c:v>102.07692307692308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5-47E2-9774-7B45951D42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96709872"/>
        <c:axId val="1696710352"/>
      </c:lineChart>
      <c:catAx>
        <c:axId val="169670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 2022</a:t>
                </a:r>
              </a:p>
            </c:rich>
          </c:tx>
          <c:layout>
            <c:manualLayout>
              <c:xMode val="edge"/>
              <c:yMode val="edge"/>
              <c:x val="0.43803531634734744"/>
              <c:y val="0.87733161127857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10352"/>
        <c:crosses val="autoZero"/>
        <c:auto val="1"/>
        <c:lblAlgn val="ctr"/>
        <c:lblOffset val="100"/>
        <c:noMultiLvlLbl val="0"/>
      </c:catAx>
      <c:valAx>
        <c:axId val="16967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Average Disposition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0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6351</xdr:colOff>
      <xdr:row>4</xdr:row>
      <xdr:rowOff>22224</xdr:rowOff>
    </xdr:from>
    <xdr:ext cx="6067424" cy="328615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19F172-C9BC-E6F2-E5CB-B39DF41D8277}"/>
            </a:ext>
          </a:extLst>
        </xdr:cNvPr>
        <xdr:cNvSpPr txBox="1"/>
      </xdr:nvSpPr>
      <xdr:spPr>
        <a:xfrm>
          <a:off x="1225551" y="746124"/>
          <a:ext cx="6067424" cy="328615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This workbook contains all analytical outputs and supporting data used to examine case disposition times for 2022 felony/misdemeanor convictions involving “obnoxious” charges across Kentucky counties.</a:t>
          </a:r>
        </a:p>
        <a:p>
          <a:r>
            <a:rPr lang="en-US" sz="1200"/>
            <a:t>As part of the data preparation process: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 b="1"/>
            <a:t>Charges</a:t>
          </a:r>
          <a:r>
            <a:rPr lang="en-US" sz="1200"/>
            <a:t> and </a:t>
          </a:r>
          <a:r>
            <a:rPr lang="en-US" sz="1200" b="1"/>
            <a:t>Motions</a:t>
          </a:r>
          <a:r>
            <a:rPr lang="en-US" sz="1200"/>
            <a:t> sheets were joined using a unique case identifier (Unique_Key), created by combining CHG_COUNTY_NUM and CHG_CASE_NUMBER, to associate motion activity with corresponding charge data.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Each case was summarized at the </a:t>
          </a:r>
          <a:r>
            <a:rPr lang="en-US" sz="1200" b="1"/>
            <a:t>case level</a:t>
          </a:r>
          <a:r>
            <a:rPr lang="en-US" sz="1200"/>
            <a:t> by grouping records using the Unique_Key. The </a:t>
          </a:r>
          <a:r>
            <a:rPr lang="en-US" sz="1200" b="1"/>
            <a:t>earliest charge date</a:t>
          </a:r>
          <a:r>
            <a:rPr lang="en-US" sz="1200"/>
            <a:t> and </a:t>
          </a:r>
          <a:r>
            <a:rPr lang="en-US" sz="1200" b="1"/>
            <a:t>latest disposition date</a:t>
          </a:r>
          <a:r>
            <a:rPr lang="en-US" sz="1200"/>
            <a:t> were used to calculate </a:t>
          </a:r>
          <a:r>
            <a:rPr lang="en-US" sz="1200" b="1"/>
            <a:t>disposition time (in days)</a:t>
          </a:r>
          <a:r>
            <a:rPr lang="en-US" sz="1200"/>
            <a:t>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Invalid dates (e.g., February 29, 2023), future years (e.g., 2031), and cases with missing disposition dates were excluded during data cleaning.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Filtered criteria matched the judge’s request, focusing on guilty felony/misdemeanor charges from CY 2022 in the 61st District.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/>
            <a:t>Pivot summaries and visual charts were generated using the processed case-level data to surface trends by month, county, and motion volume.</a:t>
          </a:r>
        </a:p>
        <a:p>
          <a:endParaRPr lang="en-US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20</xdr:row>
      <xdr:rowOff>0</xdr:rowOff>
    </xdr:from>
    <xdr:to>
      <xdr:col>11</xdr:col>
      <xdr:colOff>0</xdr:colOff>
      <xdr:row>38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38F9E8-BFCB-86A1-9EB5-DD4A863C9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25</xdr:row>
      <xdr:rowOff>1587</xdr:rowOff>
    </xdr:from>
    <xdr:to>
      <xdr:col>20</xdr:col>
      <xdr:colOff>0</xdr:colOff>
      <xdr:row>40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0266A-D8E5-8724-1632-F21061A01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1035050</xdr:colOff>
      <xdr:row>107</xdr:row>
      <xdr:rowOff>65087</xdr:rowOff>
    </xdr:from>
    <xdr:to>
      <xdr:col>6</xdr:col>
      <xdr:colOff>1092200</xdr:colOff>
      <xdr:row>122</xdr:row>
      <xdr:rowOff>87312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A5597B-2407-3A46-9BBE-26499FA55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1244601</xdr:colOff>
      <xdr:row>81</xdr:row>
      <xdr:rowOff>1587</xdr:rowOff>
    </xdr:from>
    <xdr:to>
      <xdr:col>30</xdr:col>
      <xdr:colOff>1</xdr:colOff>
      <xdr:row>95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B160F0-6482-6FB2-90C7-797CE3EA0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42</xdr:row>
      <xdr:rowOff>2</xdr:rowOff>
    </xdr:from>
    <xdr:to>
      <xdr:col>30</xdr:col>
      <xdr:colOff>0</xdr:colOff>
      <xdr:row>57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89C7FC-65E7-6ABD-8187-453073E72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628650</xdr:colOff>
      <xdr:row>49</xdr:row>
      <xdr:rowOff>1588</xdr:rowOff>
    </xdr:from>
    <xdr:to>
      <xdr:col>29</xdr:col>
      <xdr:colOff>0</xdr:colOff>
      <xdr:row>63</xdr:row>
      <xdr:rowOff>15876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F0746-C83A-2904-D5E1-6691CDCC2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292099</xdr:colOff>
      <xdr:row>76</xdr:row>
      <xdr:rowOff>1587</xdr:rowOff>
    </xdr:from>
    <xdr:to>
      <xdr:col>28</xdr:col>
      <xdr:colOff>942974</xdr:colOff>
      <xdr:row>91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6038B1-F386-9254-4067-65F9BCEEF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552450</xdr:colOff>
      <xdr:row>167</xdr:row>
      <xdr:rowOff>1588</xdr:rowOff>
    </xdr:from>
    <xdr:to>
      <xdr:col>28</xdr:col>
      <xdr:colOff>609599</xdr:colOff>
      <xdr:row>182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BC2C09-BC66-1F8B-ABC9-091A49C3C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ploit 007" refreshedDate="45828.987447800922" createdVersion="8" refreshedVersion="8" minRefreshableVersion="3" recordCount="102" xr:uid="{5374B71C-5731-4BE4-B324-EB095D56B1A6}">
  <cacheSource type="worksheet">
    <worksheetSource name="VanBurenTable"/>
  </cacheSource>
  <cacheFields count="17">
    <cacheField name="CHG_ENTITY_NUMBER" numFmtId="0">
      <sharedItems containsSemiMixedTypes="0" containsString="0" containsNumber="1" containsInteger="1" minValue="1" maxValue="6"/>
    </cacheField>
    <cacheField name="CHG_DATE" numFmtId="14">
      <sharedItems containsSemiMixedTypes="0" containsNonDate="0" containsDate="1" containsString="0" minDate="2022-01-12T00:00:00" maxDate="2022-12-31T00:00:00"/>
    </cacheField>
    <cacheField name="CHG_UOR_CODE" numFmtId="0">
      <sharedItems containsSemiMixedTypes="0" containsString="0" containsNumber="1" containsInteger="1" minValue="3400" maxValue="3476"/>
    </cacheField>
    <cacheField name="Base_UOR_Code" numFmtId="0">
      <sharedItems containsSemiMixedTypes="0" containsString="0" containsNumber="1" containsInteger="1" minValue="340" maxValue="347"/>
    </cacheField>
    <cacheField name="ASCF_Code" numFmtId="0">
      <sharedItems containsSemiMixedTypes="0" containsString="0" containsNumber="1" containsInteger="1" minValue="0" maxValue="6"/>
    </cacheField>
    <cacheField name="CHG_DISP_DATE" numFmtId="14">
      <sharedItems containsSemiMixedTypes="0" containsNonDate="0" containsDate="1" containsString="0" minDate="2022-01-12T23:18:14" maxDate="2024-02-19T14:24:00"/>
    </cacheField>
    <cacheField name="CHG_DISP_TYPE_CODE" numFmtId="0">
      <sharedItems/>
    </cacheField>
    <cacheField name="CHG_UOR_Desc" numFmtId="0">
      <sharedItems/>
    </cacheField>
    <cacheField name="CHG_UOR_Base_Level" numFmtId="0">
      <sharedItems/>
    </cacheField>
    <cacheField name="ASCF_Code_Desc2" numFmtId="0">
      <sharedItems/>
    </cacheField>
    <cacheField name="CHG_DISP_TYPE_CODE_Desc" numFmtId="0">
      <sharedItems/>
    </cacheField>
    <cacheField name="CHG_UOR_Description" numFmtId="0">
      <sharedItems/>
    </cacheField>
    <cacheField name="CHG_County" numFmtId="0">
      <sharedItems/>
    </cacheField>
    <cacheField name="DISP_Days" numFmtId="0">
      <sharedItems containsSemiMixedTypes="0" containsString="0" containsNumber="1" containsInteger="1" minValue="0" maxValue="703"/>
    </cacheField>
    <cacheField name="Unique_Key" numFmtId="0">
      <sharedItems/>
    </cacheField>
    <cacheField name="Max_DISP_Days" numFmtId="0">
      <sharedItems containsSemiMixedTypes="0" containsString="0" containsNumber="1" containsInteger="1" minValue="0" maxValue="703"/>
    </cacheField>
    <cacheField name="DISP_Year" numFmtId="0">
      <sharedItems containsSemiMixedTypes="0" containsString="0" containsNumber="1" containsInteger="1" minValue="2022" maxValue="2024" count="3">
        <n v="2022"/>
        <n v="2024"/>
        <n v="20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ploit 007" refreshedDate="45829.607016782407" createdVersion="8" refreshedVersion="8" minRefreshableVersion="3" recordCount="76" xr:uid="{06EEE0F6-491E-4B6C-AE64-43B74D922B6B}">
  <cacheSource type="worksheet">
    <worksheetSource ref="W2:AC78" sheet="Van Buren"/>
  </cacheSource>
  <cacheFields count="7">
    <cacheField name="Unique_Key" numFmtId="0">
      <sharedItems/>
    </cacheField>
    <cacheField name="County" numFmtId="0">
      <sharedItems/>
    </cacheField>
    <cacheField name="Earliest_CHG_DATE" numFmtId="14">
      <sharedItems containsSemiMixedTypes="0" containsNonDate="0" containsDate="1" containsString="0" minDate="2022-01-12T00:00:00" maxDate="2022-12-31T00:00:00"/>
    </cacheField>
    <cacheField name="Latest_DISP_DATE" numFmtId="14">
      <sharedItems containsSemiMixedTypes="0" containsNonDate="0" containsDate="1" containsString="0" minDate="2022-01-12T23:18:14" maxDate="2024-02-19T14:24:00"/>
    </cacheField>
    <cacheField name="Max_DISP_Days" numFmtId="0">
      <sharedItems containsSemiMixedTypes="0" containsString="0" containsNumber="1" containsInteger="1" minValue="0" maxValue="703"/>
    </cacheField>
    <cacheField name="DISP_Year" numFmtId="0">
      <sharedItems containsSemiMixedTypes="0" containsString="0" containsNumber="1" containsInteger="1" minValue="2022" maxValue="2024"/>
    </cacheField>
    <cacheField name="Charge_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ploit 007" refreshedDate="45829.631903009256" createdVersion="8" refreshedVersion="8" minRefreshableVersion="3" recordCount="154" xr:uid="{2E961B83-6EC3-4886-8AA9-AC0E8B53CC70}">
  <cacheSource type="worksheet">
    <worksheetSource name="JudgeRequestSummaryTable"/>
  </cacheSource>
  <cacheFields count="7">
    <cacheField name="Unique_Key" numFmtId="0">
      <sharedItems/>
    </cacheField>
    <cacheField name="County" numFmtId="0">
      <sharedItems count="2">
        <s v="Adams"/>
        <s v="Fillmore"/>
      </sharedItems>
    </cacheField>
    <cacheField name="CHG_DATE" numFmtId="14">
      <sharedItems containsSemiMixedTypes="0" containsNonDate="0" containsDate="1" containsString="0" minDate="2022-01-01T00:00:00" maxDate="2022-12-31T00:00:00"/>
    </cacheField>
    <cacheField name="Last_CHG_DISP_DATE" numFmtId="14">
      <sharedItems containsSemiMixedTypes="0" containsNonDate="0" containsDate="1" containsString="0" minDate="2022-01-22T07:12:00" maxDate="2025-03-19T07:12:00"/>
    </cacheField>
    <cacheField name="Max_DISP_Days" numFmtId="0">
      <sharedItems containsSemiMixedTypes="0" containsString="0" containsNumber="1" containsInteger="1" minValue="1" maxValue="1000"/>
    </cacheField>
    <cacheField name="Disposition_Year" numFmtId="0">
      <sharedItems containsSemiMixedTypes="0" containsString="0" containsNumber="1" containsInteger="1" minValue="2022" maxValue="2025" count="4">
        <n v="2023"/>
        <n v="2022"/>
        <n v="2024"/>
        <n v="2025"/>
      </sharedItems>
    </cacheField>
    <cacheField name="Charge_Month" numFmtId="0">
      <sharedItems containsMixedTypes="1" containsNumber="1" containsInteger="1" minValue="1" maxValue="12" count="24">
        <s v="Jan"/>
        <s v="Feb"/>
        <s v="Mar"/>
        <s v="Apr"/>
        <s v="May"/>
        <s v="Jun"/>
        <s v="Jul"/>
        <s v="Aug"/>
        <s v="Sept"/>
        <s v="Oct"/>
        <s v="Nov"/>
        <s v="Dec"/>
        <n v="1" u="1"/>
        <n v="2" u="1"/>
        <n v="3" u="1"/>
        <n v="4" u="1"/>
        <n v="5" u="1"/>
        <n v="6" u="1"/>
        <n v="7" u="1"/>
        <n v="8" u="1"/>
        <n v="9" u="1"/>
        <n v="10" u="1"/>
        <n v="11" u="1"/>
        <n v="1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ploit 007" refreshedDate="45829.642128587962" createdVersion="8" refreshedVersion="8" minRefreshableVersion="3" recordCount="37" xr:uid="{3F1D0E05-1D3D-499B-8A7D-049D73DD34C0}">
  <cacheSource type="worksheet">
    <worksheetSource ref="W2:AC39" sheet="Tyler"/>
  </cacheSource>
  <cacheFields count="7">
    <cacheField name="Unique_Key" numFmtId="0">
      <sharedItems/>
    </cacheField>
    <cacheField name="County" numFmtId="0">
      <sharedItems/>
    </cacheField>
    <cacheField name="Earliest_CHG_DATE" numFmtId="14">
      <sharedItems containsSemiMixedTypes="0" containsNonDate="0" containsDate="1" containsString="0" minDate="2022-01-05T00:00:00" maxDate="2022-12-27T00:00:00"/>
    </cacheField>
    <cacheField name="Latest_DISP_DATE" numFmtId="14">
      <sharedItems containsSemiMixedTypes="0" containsNonDate="0" containsDate="1" containsString="0" minDate="2022-01-29T15:21:36" maxDate="2025-06-12T07:36:29"/>
    </cacheField>
    <cacheField name="Max_DISP_Days" numFmtId="0">
      <sharedItems containsSemiMixedTypes="0" containsString="0" containsNumber="1" containsInteger="1" minValue="8" maxValue="979"/>
    </cacheField>
    <cacheField name="DISP_Year" numFmtId="0">
      <sharedItems containsSemiMixedTypes="0" containsString="0" containsNumber="1" containsInteger="1" minValue="2022" maxValue="2025" count="3">
        <n v="2022"/>
        <n v="2023"/>
        <n v="2025"/>
      </sharedItems>
    </cacheField>
    <cacheField name="Charge 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ploit 007" refreshedDate="45829.652826504629" createdVersion="8" refreshedVersion="8" minRefreshableVersion="3" recordCount="45" xr:uid="{688FACDF-8F52-4419-8B46-24418F88DA7A}">
  <cacheSource type="worksheet">
    <worksheetSource ref="W2:AC47" sheet="Buchanan"/>
  </cacheSource>
  <cacheFields count="7">
    <cacheField name="Unique_Key" numFmtId="0">
      <sharedItems/>
    </cacheField>
    <cacheField name="County" numFmtId="0">
      <sharedItems/>
    </cacheField>
    <cacheField name="Earliest_CHG_DATE" numFmtId="14">
      <sharedItems containsSemiMixedTypes="0" containsNonDate="0" containsDate="1" containsString="0" minDate="2022-01-02T00:00:00" maxDate="2022-12-20T00:00:00"/>
    </cacheField>
    <cacheField name="Latest_DISP_DATE" numFmtId="14">
      <sharedItems containsSemiMixedTypes="0" containsNonDate="0" containsDate="1" containsString="0" minDate="2022-02-24T02:24:00" maxDate="2023-08-21T00:00:00"/>
    </cacheField>
    <cacheField name="Max_DISP_Days" numFmtId="0">
      <sharedItems containsSemiMixedTypes="0" containsString="0" containsNumber="1" containsInteger="1" minValue="0" maxValue="290"/>
    </cacheField>
    <cacheField name="DISP_Year" numFmtId="0">
      <sharedItems containsSemiMixedTypes="0" containsString="0" containsNumber="1" containsInteger="1" minValue="2022" maxValue="2023" count="2">
        <n v="2022"/>
        <n v="2023"/>
      </sharedItems>
    </cacheField>
    <cacheField name="Charge_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ploit 007" refreshedDate="45829.655132175925" createdVersion="8" refreshedVersion="8" minRefreshableVersion="3" recordCount="72" xr:uid="{ACA8FB32-73DC-42F0-894B-7558A00A0E80}">
  <cacheSource type="worksheet">
    <worksheetSource ref="W2:AC74" sheet="Pierce"/>
  </cacheSource>
  <cacheFields count="7">
    <cacheField name="Unique_Key" numFmtId="0">
      <sharedItems/>
    </cacheField>
    <cacheField name="County" numFmtId="0">
      <sharedItems/>
    </cacheField>
    <cacheField name="Earliest_CHG_DATE" numFmtId="14">
      <sharedItems containsSemiMixedTypes="0" containsNonDate="0" containsDate="1" containsString="0" minDate="2022-01-01T00:00:00" maxDate="2022-12-30T00:00:00"/>
    </cacheField>
    <cacheField name="Latest_DISP_DATE" numFmtId="14">
      <sharedItems containsSemiMixedTypes="0" containsNonDate="0" containsDate="1" containsString="0" minDate="2022-01-03T12:10:05" maxDate="2024-08-18T19:12:00"/>
    </cacheField>
    <cacheField name="Max_DISP_Days" numFmtId="0">
      <sharedItems containsSemiMixedTypes="0" containsString="0" containsNumber="1" containsInteger="1" minValue="2" maxValue="620"/>
    </cacheField>
    <cacheField name="DISP_Year" numFmtId="0">
      <sharedItems containsSemiMixedTypes="0" containsString="0" containsNumber="1" containsInteger="1" minValue="2022" maxValue="2024" count="3">
        <n v="2022"/>
        <n v="2023"/>
        <n v="2024"/>
      </sharedItems>
    </cacheField>
    <cacheField name="Charge_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ploit 007" refreshedDate="45829.657061805556" createdVersion="8" refreshedVersion="8" minRefreshableVersion="3" recordCount="163" xr:uid="{F7A6904F-8497-41BA-A4B4-40C1556009BB}">
  <cacheSource type="worksheet">
    <worksheetSource ref="W2:AC165" sheet="Polk"/>
  </cacheSource>
  <cacheFields count="7">
    <cacheField name="Unique_Key" numFmtId="0">
      <sharedItems/>
    </cacheField>
    <cacheField name="County" numFmtId="0">
      <sharedItems/>
    </cacheField>
    <cacheField name="Earliest_CHG_DATE" numFmtId="14">
      <sharedItems containsSemiMixedTypes="0" containsNonDate="0" containsDate="1" containsString="0" minDate="2022-01-02T00:00:00" maxDate="2022-12-31T00:00:00"/>
    </cacheField>
    <cacheField name="Latest_DISP_DATE" numFmtId="14">
      <sharedItems containsSemiMixedTypes="0" containsNonDate="0" containsDate="1" containsString="0" minDate="2022-01-19T21:44:38" maxDate="2024-09-29T19:03:22"/>
    </cacheField>
    <cacheField name="Max_DISP_Days" numFmtId="0">
      <sharedItems containsSemiMixedTypes="0" containsString="0" containsNumber="1" containsInteger="1" minValue="1" maxValue="743"/>
    </cacheField>
    <cacheField name="DISP_Year" numFmtId="0">
      <sharedItems containsSemiMixedTypes="0" containsString="0" containsNumber="1" containsInteger="1" minValue="2022" maxValue="2024" count="3">
        <n v="2022"/>
        <n v="2023"/>
        <n v="2024"/>
      </sharedItems>
    </cacheField>
    <cacheField name="Charge_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ploit 007" refreshedDate="45829.787577083334" createdVersion="8" refreshedVersion="8" minRefreshableVersion="3" recordCount="154" xr:uid="{A50C971E-802F-4931-99D7-FA36E25C9DCC}">
  <cacheSource type="worksheet">
    <worksheetSource name="JudgeReuqestTableSummaryWithMotions"/>
  </cacheSource>
  <cacheFields count="15">
    <cacheField name="Unique_Key" numFmtId="0">
      <sharedItems/>
    </cacheField>
    <cacheField name="County" numFmtId="0">
      <sharedItems/>
    </cacheField>
    <cacheField name="Earliest CHG_DATE" numFmtId="14">
      <sharedItems containsSemiMixedTypes="0" containsNonDate="0" containsDate="1" containsString="0" minDate="2022-01-01T00:00:00" maxDate="2022-12-31T00:00:00"/>
    </cacheField>
    <cacheField name="Latest CHG_DISP_DATE" numFmtId="14">
      <sharedItems containsSemiMixedTypes="0" containsNonDate="0" containsDate="1" containsString="0" minDate="2022-01-22T07:12:00" maxDate="2025-03-19T07:12:00"/>
    </cacheField>
    <cacheField name="Max DISP_Days" numFmtId="0">
      <sharedItems containsSemiMixedTypes="0" containsString="0" containsNumber="1" containsInteger="1" minValue="1" maxValue="1000"/>
    </cacheField>
    <cacheField name="Has_Motion" numFmtId="0">
      <sharedItems/>
    </cacheField>
    <cacheField name="MOT_COUNTY_NUM" numFmtId="0">
      <sharedItems containsString="0" containsBlank="1" containsNumber="1" containsInteger="1" minValue="1" maxValue="3"/>
    </cacheField>
    <cacheField name="MOT_CASE_NUMBER" numFmtId="0">
      <sharedItems containsString="0" containsBlank="1" containsNumber="1" containsInteger="1" minValue="1" maxValue="227"/>
    </cacheField>
    <cacheField name="Mot_Entity_Number" numFmtId="0">
      <sharedItems containsString="0" containsBlank="1" containsNumber="1" containsInteger="1" minValue="1" maxValue="9"/>
    </cacheField>
    <cacheField name="MOT_County" numFmtId="0">
      <sharedItems containsBlank="1"/>
    </cacheField>
    <cacheField name="Number_of_Motions" numFmtId="0">
      <sharedItems containsSemiMixedTypes="0" containsString="0" containsNumber="1" containsInteger="1" minValue="0" maxValue="13"/>
    </cacheField>
    <cacheField name="Mot_Motion_Type_Code" numFmtId="0">
      <sharedItems containsBlank="1"/>
    </cacheField>
    <cacheField name="MOT_MOTION_TYPE_CODE_DESC" numFmtId="0">
      <sharedItems containsBlank="1"/>
    </cacheField>
    <cacheField name="Disp_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Month_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ploit 007" refreshedDate="45830.714410995373" createdVersion="8" refreshedVersion="8" minRefreshableVersion="3" recordCount="547" xr:uid="{7977F799-4E6D-4CB4-A745-3C60CBC60DBB}">
  <cacheSource type="worksheet">
    <worksheetSource name="AllCountiesReport"/>
  </cacheSource>
  <cacheFields count="6">
    <cacheField name="Unique_Key" numFmtId="0">
      <sharedItems/>
    </cacheField>
    <cacheField name="County" numFmtId="0">
      <sharedItems count="7">
        <s v="Adams"/>
        <s v="Buchanan"/>
        <s v="Fillmore"/>
        <s v="Pierce"/>
        <s v="Polk"/>
        <s v="Tyler"/>
        <s v="Van Buren"/>
      </sharedItems>
    </cacheField>
    <cacheField name="Earliest CHG_DATE" numFmtId="14">
      <sharedItems containsSemiMixedTypes="0" containsNonDate="0" containsDate="1" containsString="0" minDate="2022-01-01T00:00:00" maxDate="2022-12-31T00:00:00"/>
    </cacheField>
    <cacheField name="Latest CHG_DISP_DATE" numFmtId="14">
      <sharedItems containsSemiMixedTypes="0" containsNonDate="0" containsDate="1" containsString="0" minDate="2022-01-03T12:10:05" maxDate="2025-06-12T07:36:29"/>
    </cacheField>
    <cacheField name="Max DISP_Days" numFmtId="0">
      <sharedItems containsSemiMixedTypes="0" containsString="0" containsNumber="1" containsInteger="1" minValue="0" maxValue="1000"/>
    </cacheField>
    <cacheField name="Charge_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n v="2"/>
    <d v="2022-01-12T00:00:00"/>
    <n v="3400"/>
    <n v="340"/>
    <n v="0"/>
    <d v="2022-01-12T23:18:14"/>
    <s v="G"/>
    <s v="BEING OBNOXIOUS, 2ND DEG"/>
    <s v="Misdemeanor A"/>
    <s v="Base Charge"/>
    <s v="GUILTY"/>
    <s v="BEING OBNOXIOUS, 2ND DEG (Misdemeanor A) – Base Charge"/>
    <s v="Van Buren"/>
    <n v="0"/>
    <s v="008-0000003"/>
    <n v="0"/>
    <x v="0"/>
  </r>
  <r>
    <n v="1"/>
    <d v="2022-01-13T00:00:00"/>
    <n v="3470"/>
    <n v="347"/>
    <n v="0"/>
    <d v="2022-02-19T15:36:00"/>
    <s v="G"/>
    <s v="BEING OBNOXIOUS, 1ST - IN MOVIE THEATRE"/>
    <s v="Felony D"/>
    <s v="Base Charge"/>
    <s v="GUILTY"/>
    <s v="BEING OBNOXIOUS, 1ST - IN MOVIE THEATRE (Felony D) – Base Charge"/>
    <s v="Van Buren"/>
    <n v="37"/>
    <s v="008-0000004"/>
    <n v="38"/>
    <x v="0"/>
  </r>
  <r>
    <n v="2"/>
    <d v="2022-01-13T00:00:00"/>
    <n v="3400"/>
    <n v="340"/>
    <n v="0"/>
    <d v="2022-02-20T21:07:12"/>
    <s v="G"/>
    <s v="BEING OBNOXIOUS, 2ND DEG"/>
    <s v="Misdemeanor A"/>
    <s v="Base Charge"/>
    <s v="GUILTY"/>
    <s v="BEING OBNOXIOUS, 2ND DEG (Misdemeanor A) – Base Charge"/>
    <s v="Van Buren"/>
    <n v="38"/>
    <s v="008-0000004"/>
    <n v="38"/>
    <x v="0"/>
  </r>
  <r>
    <n v="1"/>
    <d v="2022-01-14T00:00:00"/>
    <n v="3400"/>
    <n v="340"/>
    <n v="0"/>
    <d v="2022-05-26T19:12:00"/>
    <s v="G"/>
    <s v="BEING OBNOXIOUS, 2ND DEG"/>
    <s v="Misdemeanor A"/>
    <s v="Base Charge"/>
    <s v="GUILTY"/>
    <s v="BEING OBNOXIOUS, 2ND DEG (Misdemeanor A) – Base Charge"/>
    <s v="Van Buren"/>
    <n v="132"/>
    <s v="008-0000005"/>
    <n v="134"/>
    <x v="0"/>
  </r>
  <r>
    <n v="4"/>
    <d v="2022-01-22T00:00:00"/>
    <n v="3466"/>
    <n v="346"/>
    <n v="6"/>
    <d v="2022-03-10T11:31:12"/>
    <s v="G"/>
    <s v="BEING OBNOXIOUS, 1ST - EARLY MORNING"/>
    <s v="Felony D"/>
    <s v="Enhanced"/>
    <s v="GUILTY"/>
    <s v="BEING OBNOXIOUS, 1ST - EARLY MORNING (Felony D) – Enhanced"/>
    <s v="Van Buren"/>
    <n v="47"/>
    <s v="008-0000008"/>
    <n v="49"/>
    <x v="0"/>
  </r>
  <r>
    <n v="3"/>
    <d v="2022-01-22T00:00:00"/>
    <n v="3470"/>
    <n v="347"/>
    <n v="0"/>
    <d v="2022-03-12T16:48:00"/>
    <s v="G"/>
    <s v="BEING OBNOXIOUS, 1ST - IN MOVIE THEATRE"/>
    <s v="Felony D"/>
    <s v="Base Charge"/>
    <s v="GUILTY"/>
    <s v="BEING OBNOXIOUS, 1ST - IN MOVIE THEATRE (Felony D) – Base Charge"/>
    <s v="Van Buren"/>
    <n v="49"/>
    <s v="008-0000008"/>
    <n v="49"/>
    <x v="0"/>
  </r>
  <r>
    <n v="5"/>
    <d v="2022-02-05T00:00:00"/>
    <n v="3460"/>
    <n v="346"/>
    <n v="0"/>
    <d v="2022-03-20T22:19:12"/>
    <s v="G"/>
    <s v="BEING OBNOXIOUS, 1ST - EARLY MORNING"/>
    <s v="Felony D"/>
    <s v="Base Charge"/>
    <s v="GUILTY"/>
    <s v="BEING OBNOXIOUS, 1ST - EARLY MORNING (Felony D) – Base Charge"/>
    <s v="Van Buren"/>
    <n v="43"/>
    <s v="008-0000011"/>
    <n v="46"/>
    <x v="0"/>
  </r>
  <r>
    <n v="2"/>
    <d v="2022-02-05T00:00:00"/>
    <n v="3466"/>
    <n v="346"/>
    <n v="6"/>
    <d v="2022-03-23T14:24:00"/>
    <s v="G"/>
    <s v="BEING OBNOXIOUS, 1ST - EARLY MORNING"/>
    <s v="Felony D"/>
    <s v="Enhanced"/>
    <s v="GUILTY"/>
    <s v="BEING OBNOXIOUS, 1ST - EARLY MORNING (Felony D) – Enhanced"/>
    <s v="Van Buren"/>
    <n v="46"/>
    <s v="008-0000011"/>
    <n v="46"/>
    <x v="0"/>
  </r>
  <r>
    <n v="2"/>
    <d v="2022-02-08T00:00:00"/>
    <n v="3460"/>
    <n v="346"/>
    <n v="0"/>
    <d v="2022-02-15T04:33:36"/>
    <s v="G"/>
    <s v="BEING OBNOXIOUS, 1ST - EARLY MORNING"/>
    <s v="Felony D"/>
    <s v="Base Charge"/>
    <s v="GUILTY"/>
    <s v="BEING OBNOXIOUS, 1ST - EARLY MORNING (Felony D) – Base Charge"/>
    <s v="Van Buren"/>
    <n v="7"/>
    <s v="008-0000012"/>
    <n v="7"/>
    <x v="0"/>
  </r>
  <r>
    <n v="2"/>
    <d v="2022-02-10T00:00:00"/>
    <n v="3402"/>
    <n v="340"/>
    <n v="2"/>
    <d v="2022-05-27T16:48:00"/>
    <s v="G"/>
    <s v="BEING OBNOXIOUS, 2ND DEG"/>
    <s v="Misdemeanor A"/>
    <s v="Solicitation"/>
    <s v="GUILTY"/>
    <s v="BEING OBNOXIOUS, 2ND DEG (Misdemeanor A) – Solicitation"/>
    <s v="Van Buren"/>
    <n v="106"/>
    <s v="008-0000014"/>
    <n v="108"/>
    <x v="0"/>
  </r>
  <r>
    <n v="3"/>
    <d v="2022-02-12T00:00:00"/>
    <n v="3476"/>
    <n v="347"/>
    <n v="6"/>
    <d v="2022-03-09T02:38:24"/>
    <s v="G"/>
    <s v="BEING OBNOXIOUS, 1ST - IN MOVIE THEATRE"/>
    <s v="Felony D"/>
    <s v="Enhanced"/>
    <s v="GUILTY"/>
    <s v="BEING OBNOXIOUS, 1ST - IN MOVIE THEATRE (Felony D) – Enhanced"/>
    <s v="Van Buren"/>
    <n v="25"/>
    <s v="008-0000015"/>
    <n v="30"/>
    <x v="0"/>
  </r>
  <r>
    <n v="4"/>
    <d v="2022-03-11T00:00:00"/>
    <n v="3460"/>
    <n v="346"/>
    <n v="0"/>
    <d v="2022-03-30T23:02:24"/>
    <s v="G"/>
    <s v="BEING OBNOXIOUS, 1ST - EARLY MORNING"/>
    <s v="Felony D"/>
    <s v="Base Charge"/>
    <s v="GUILTY"/>
    <s v="BEING OBNOXIOUS, 1ST - EARLY MORNING (Felony D) – Base Charge"/>
    <s v="Van Buren"/>
    <n v="19"/>
    <s v="008-0000018"/>
    <n v="26"/>
    <x v="0"/>
  </r>
  <r>
    <n v="3"/>
    <d v="2022-03-16T00:00:00"/>
    <n v="3400"/>
    <n v="340"/>
    <n v="0"/>
    <d v="2022-04-22T07:12:00"/>
    <s v="G"/>
    <s v="BEING OBNOXIOUS, 2ND DEG"/>
    <s v="Misdemeanor A"/>
    <s v="Base Charge"/>
    <s v="GUILTY"/>
    <s v="BEING OBNOXIOUS, 2ND DEG (Misdemeanor A) – Base Charge"/>
    <s v="Van Buren"/>
    <n v="37"/>
    <s v="008-0000020"/>
    <n v="37"/>
    <x v="0"/>
  </r>
  <r>
    <n v="1"/>
    <d v="2022-03-18T00:00:00"/>
    <n v="3460"/>
    <n v="346"/>
    <n v="0"/>
    <d v="2024-02-19T14:24:00"/>
    <s v="G"/>
    <s v="BEING OBNOXIOUS, 1ST - EARLY MORNING"/>
    <s v="Felony D"/>
    <s v="Base Charge"/>
    <s v="GUILTY"/>
    <s v="BEING OBNOXIOUS, 1ST - EARLY MORNING (Felony D) – Base Charge"/>
    <s v="Van Buren"/>
    <n v="703"/>
    <s v="008-0000021"/>
    <n v="703"/>
    <x v="1"/>
  </r>
  <r>
    <n v="1"/>
    <d v="2022-03-20T00:00:00"/>
    <n v="3403"/>
    <n v="340"/>
    <n v="3"/>
    <d v="2022-11-15T09:36:00"/>
    <s v="G"/>
    <s v="BEING OBNOXIOUS, 2ND DEG"/>
    <s v="Misdemeanor A"/>
    <s v="Conspiracy"/>
    <s v="GUILTY"/>
    <s v="BEING OBNOXIOUS, 2ND DEG (Misdemeanor A) – Conspiracy"/>
    <s v="Van Buren"/>
    <n v="240"/>
    <s v="008-0000022"/>
    <n v="240"/>
    <x v="0"/>
  </r>
  <r>
    <n v="5"/>
    <d v="2022-03-24T00:00:00"/>
    <n v="3461"/>
    <n v="346"/>
    <n v="1"/>
    <d v="2022-03-30T01:43:41"/>
    <s v="G"/>
    <s v="BEING OBNOXIOUS, 1ST - EARLY MORNING"/>
    <s v="Felony D"/>
    <s v="Attempt"/>
    <s v="GUILTY"/>
    <s v="BEING OBNOXIOUS, 1ST - EARLY MORNING (Felony D) – Attempt"/>
    <s v="Van Buren"/>
    <n v="6"/>
    <s v="008-0000024"/>
    <n v="6"/>
    <x v="0"/>
  </r>
  <r>
    <n v="4"/>
    <d v="2022-03-29T00:00:00"/>
    <n v="3400"/>
    <n v="340"/>
    <n v="0"/>
    <d v="2022-06-03T09:36:00"/>
    <s v="G"/>
    <s v="BEING OBNOXIOUS, 2ND DEG"/>
    <s v="Misdemeanor A"/>
    <s v="Base Charge"/>
    <s v="GUILTY"/>
    <s v="BEING OBNOXIOUS, 2ND DEG (Misdemeanor A) – Base Charge"/>
    <s v="Van Buren"/>
    <n v="66"/>
    <s v="008-0000025"/>
    <n v="72"/>
    <x v="0"/>
  </r>
  <r>
    <n v="2"/>
    <d v="2022-03-29T00:00:00"/>
    <n v="3465"/>
    <n v="346"/>
    <n v="5"/>
    <d v="2022-06-06T06:43:12"/>
    <s v="G"/>
    <s v="BEING OBNOXIOUS, 1ST - EARLY MORNING"/>
    <s v="Felony D"/>
    <s v="Complicity"/>
    <s v="GUILTY"/>
    <s v="BEING OBNOXIOUS, 1ST - EARLY MORNING (Felony D) – Complicity"/>
    <s v="Van Buren"/>
    <n v="69"/>
    <s v="008-0000025"/>
    <n v="72"/>
    <x v="0"/>
  </r>
  <r>
    <n v="5"/>
    <d v="2022-03-29T00:00:00"/>
    <n v="3406"/>
    <n v="340"/>
    <n v="6"/>
    <d v="2022-06-09T07:12:00"/>
    <s v="G"/>
    <s v="BEING OBNOXIOUS, 2ND DEG"/>
    <s v="Misdemeanor A"/>
    <s v="Enhanced"/>
    <s v="GUILTY"/>
    <s v="BEING OBNOXIOUS, 2ND DEG (Misdemeanor A) – Enhanced"/>
    <s v="Van Buren"/>
    <n v="72"/>
    <s v="008-0000025"/>
    <n v="72"/>
    <x v="0"/>
  </r>
  <r>
    <n v="2"/>
    <d v="2022-03-30T00:00:00"/>
    <n v="3460"/>
    <n v="346"/>
    <n v="0"/>
    <d v="2022-07-02T14:52:48"/>
    <s v="G"/>
    <s v="BEING OBNOXIOUS, 1ST - EARLY MORNING"/>
    <s v="Felony D"/>
    <s v="Base Charge"/>
    <s v="GUILTY"/>
    <s v="BEING OBNOXIOUS, 1ST - EARLY MORNING (Felony D) – Base Charge"/>
    <s v="Van Buren"/>
    <n v="94"/>
    <s v="008-0000026"/>
    <n v="94"/>
    <x v="0"/>
  </r>
  <r>
    <n v="2"/>
    <d v="2022-04-02T00:00:00"/>
    <n v="3400"/>
    <n v="340"/>
    <n v="0"/>
    <d v="2022-12-22T06:57:36"/>
    <s v="G"/>
    <s v="BEING OBNOXIOUS, 2ND DEG"/>
    <s v="Misdemeanor A"/>
    <s v="Base Charge"/>
    <s v="GUILTY"/>
    <s v="BEING OBNOXIOUS, 2ND DEG (Misdemeanor A) – Base Charge"/>
    <s v="Van Buren"/>
    <n v="264"/>
    <s v="008-0000029"/>
    <n v="264"/>
    <x v="0"/>
  </r>
  <r>
    <n v="2"/>
    <d v="2022-04-05T00:00:00"/>
    <n v="3400"/>
    <n v="340"/>
    <n v="0"/>
    <d v="2022-04-18T19:26:24"/>
    <s v="G"/>
    <s v="BEING OBNOXIOUS, 2ND DEG"/>
    <s v="Misdemeanor A"/>
    <s v="Base Charge"/>
    <s v="GUILTY"/>
    <s v="BEING OBNOXIOUS, 2ND DEG (Misdemeanor A) – Base Charge"/>
    <s v="Van Buren"/>
    <n v="13"/>
    <s v="008-0000030"/>
    <n v="14"/>
    <x v="0"/>
  </r>
  <r>
    <n v="1"/>
    <d v="2022-04-12T00:00:00"/>
    <n v="3400"/>
    <n v="340"/>
    <n v="0"/>
    <d v="2022-04-25T12:48:58"/>
    <s v="G"/>
    <s v="BEING OBNOXIOUS, 2ND DEG"/>
    <s v="Misdemeanor A"/>
    <s v="Base Charge"/>
    <s v="GUILTY"/>
    <s v="BEING OBNOXIOUS, 2ND DEG (Misdemeanor A) – Base Charge"/>
    <s v="Van Buren"/>
    <n v="13"/>
    <s v="008-0000033"/>
    <n v="15"/>
    <x v="0"/>
  </r>
  <r>
    <n v="5"/>
    <d v="2022-04-12T00:00:00"/>
    <n v="3406"/>
    <n v="340"/>
    <n v="6"/>
    <d v="2022-04-25T19:17:46"/>
    <s v="G"/>
    <s v="BEING OBNOXIOUS, 2ND DEG"/>
    <s v="Misdemeanor A"/>
    <s v="Enhanced"/>
    <s v="GUILTY"/>
    <s v="BEING OBNOXIOUS, 2ND DEG (Misdemeanor A) – Enhanced"/>
    <s v="Van Buren"/>
    <n v="13"/>
    <s v="008-0000033"/>
    <n v="15"/>
    <x v="0"/>
  </r>
  <r>
    <n v="1"/>
    <d v="2022-04-19T00:00:00"/>
    <n v="3400"/>
    <n v="340"/>
    <n v="0"/>
    <d v="2023-04-25T00:00:00"/>
    <s v="G"/>
    <s v="BEING OBNOXIOUS, 2ND DEG"/>
    <s v="Misdemeanor A"/>
    <s v="Base Charge"/>
    <s v="GUILTY"/>
    <s v="BEING OBNOXIOUS, 2ND DEG (Misdemeanor A) – Base Charge"/>
    <s v="Van Buren"/>
    <n v="371"/>
    <s v="008-0000036"/>
    <n v="371"/>
    <x v="2"/>
  </r>
  <r>
    <n v="2"/>
    <d v="2022-04-19T00:00:00"/>
    <n v="3460"/>
    <n v="346"/>
    <n v="0"/>
    <d v="2023-04-25T13:26:24"/>
    <s v="G"/>
    <s v="BEING OBNOXIOUS, 1ST - EARLY MORNING"/>
    <s v="Felony D"/>
    <s v="Base Charge"/>
    <s v="GUILTY"/>
    <s v="BEING OBNOXIOUS, 1ST - EARLY MORNING (Felony D) – Base Charge"/>
    <s v="Van Buren"/>
    <n v="371"/>
    <s v="008-0000036"/>
    <n v="371"/>
    <x v="2"/>
  </r>
  <r>
    <n v="3"/>
    <d v="2022-04-22T00:00:00"/>
    <n v="3461"/>
    <n v="346"/>
    <n v="1"/>
    <d v="2022-04-25T05:26:53"/>
    <s v="G"/>
    <s v="BEING OBNOXIOUS, 1ST - EARLY MORNING"/>
    <s v="Felony D"/>
    <s v="Attempt"/>
    <s v="GUILTY"/>
    <s v="BEING OBNOXIOUS, 1ST - EARLY MORNING (Felony D) – Attempt"/>
    <s v="Van Buren"/>
    <n v="3"/>
    <s v="008-0000038"/>
    <n v="4"/>
    <x v="0"/>
  </r>
  <r>
    <n v="5"/>
    <d v="2022-04-26T00:00:00"/>
    <n v="3470"/>
    <n v="347"/>
    <n v="0"/>
    <d v="2022-05-03T15:33:07"/>
    <s v="G"/>
    <s v="BEING OBNOXIOUS, 1ST - IN MOVIE THEATRE"/>
    <s v="Felony D"/>
    <s v="Base Charge"/>
    <s v="GUILTY"/>
    <s v="BEING OBNOXIOUS, 1ST - IN MOVIE THEATRE (Felony D) – Base Charge"/>
    <s v="Van Buren"/>
    <n v="7"/>
    <s v="008-0000039"/>
    <n v="11"/>
    <x v="0"/>
  </r>
  <r>
    <n v="3"/>
    <d v="2022-05-03T00:00:00"/>
    <n v="3400"/>
    <n v="340"/>
    <n v="0"/>
    <d v="2022-05-24T18:00:00"/>
    <s v="G"/>
    <s v="BEING OBNOXIOUS, 2ND DEG"/>
    <s v="Misdemeanor A"/>
    <s v="Base Charge"/>
    <s v="GUILTY"/>
    <s v="BEING OBNOXIOUS, 2ND DEG (Misdemeanor A) – Base Charge"/>
    <s v="Van Buren"/>
    <n v="21"/>
    <s v="008-0000041"/>
    <n v="25"/>
    <x v="0"/>
  </r>
  <r>
    <n v="1"/>
    <d v="2022-05-03T00:00:00"/>
    <n v="3400"/>
    <n v="340"/>
    <n v="0"/>
    <d v="2022-07-30T01:26:24"/>
    <s v="G"/>
    <s v="BEING OBNOXIOUS, 2ND DEG"/>
    <s v="Misdemeanor A"/>
    <s v="Base Charge"/>
    <s v="GUILTY"/>
    <s v="BEING OBNOXIOUS, 2ND DEG (Misdemeanor A) – Base Charge"/>
    <s v="Van Buren"/>
    <n v="88"/>
    <s v="008-0000042"/>
    <n v="91"/>
    <x v="0"/>
  </r>
  <r>
    <n v="1"/>
    <d v="2022-05-03T00:00:00"/>
    <n v="3404"/>
    <n v="340"/>
    <n v="4"/>
    <d v="2022-08-26T02:52:48"/>
    <s v="G"/>
    <s v="BEING OBNOXIOUS, 2ND DEG"/>
    <s v="Misdemeanor A"/>
    <s v="Facilitation"/>
    <s v="GUILTY"/>
    <s v="BEING OBNOXIOUS, 2ND DEG (Misdemeanor A) – Facilitation"/>
    <s v="Van Buren"/>
    <n v="115"/>
    <s v="008-0000043"/>
    <n v="115"/>
    <x v="0"/>
  </r>
  <r>
    <n v="3"/>
    <d v="2022-05-06T00:00:00"/>
    <n v="3405"/>
    <n v="340"/>
    <n v="5"/>
    <d v="2022-08-24T16:48:00"/>
    <s v="G"/>
    <s v="BEING OBNOXIOUS, 2ND DEG"/>
    <s v="Misdemeanor A"/>
    <s v="Complicity"/>
    <s v="GUILTY"/>
    <s v="BEING OBNOXIOUS, 2ND DEG (Misdemeanor A) – Complicity"/>
    <s v="Van Buren"/>
    <n v="110"/>
    <s v="008-0000044"/>
    <n v="112"/>
    <x v="0"/>
  </r>
  <r>
    <n v="1"/>
    <d v="2022-05-06T00:00:00"/>
    <n v="3400"/>
    <n v="340"/>
    <n v="0"/>
    <d v="2022-08-26T18:57:36"/>
    <s v="G"/>
    <s v="BEING OBNOXIOUS, 2ND DEG"/>
    <s v="Misdemeanor A"/>
    <s v="Base Charge"/>
    <s v="GUILTY"/>
    <s v="BEING OBNOXIOUS, 2ND DEG (Misdemeanor A) – Base Charge"/>
    <s v="Van Buren"/>
    <n v="112"/>
    <s v="008-0000044"/>
    <n v="112"/>
    <x v="0"/>
  </r>
  <r>
    <n v="1"/>
    <d v="2022-05-08T00:00:00"/>
    <n v="3400"/>
    <n v="340"/>
    <n v="0"/>
    <d v="2022-05-12T12:14:24"/>
    <s v="G"/>
    <s v="BEING OBNOXIOUS, 2ND DEG"/>
    <s v="Misdemeanor A"/>
    <s v="Base Charge"/>
    <s v="GUILTY"/>
    <s v="BEING OBNOXIOUS, 2ND DEG (Misdemeanor A) – Base Charge"/>
    <s v="Van Buren"/>
    <n v="4"/>
    <s v="008-0000045"/>
    <n v="4"/>
    <x v="0"/>
  </r>
  <r>
    <n v="2"/>
    <d v="2022-05-08T00:00:00"/>
    <n v="3466"/>
    <n v="346"/>
    <n v="6"/>
    <d v="2022-05-12T22:04:48"/>
    <s v="G"/>
    <s v="BEING OBNOXIOUS, 1ST - EARLY MORNING"/>
    <s v="Felony D"/>
    <s v="Enhanced"/>
    <s v="GUILTY"/>
    <s v="BEING OBNOXIOUS, 1ST - EARLY MORNING (Felony D) – Enhanced"/>
    <s v="Van Buren"/>
    <n v="4"/>
    <s v="008-0000045"/>
    <n v="4"/>
    <x v="0"/>
  </r>
  <r>
    <n v="1"/>
    <d v="2022-05-09T00:00:00"/>
    <n v="3470"/>
    <n v="347"/>
    <n v="0"/>
    <d v="2022-07-28T04:48:00"/>
    <s v="G"/>
    <s v="BEING OBNOXIOUS, 1ST - IN MOVIE THEATRE"/>
    <s v="Felony D"/>
    <s v="Base Charge"/>
    <s v="GUILTY"/>
    <s v="BEING OBNOXIOUS, 1ST - IN MOVIE THEATRE (Felony D) – Base Charge"/>
    <s v="Van Buren"/>
    <n v="80"/>
    <s v="008-0000046"/>
    <n v="82"/>
    <x v="0"/>
  </r>
  <r>
    <n v="4"/>
    <d v="2022-05-09T00:00:00"/>
    <n v="3460"/>
    <n v="346"/>
    <n v="0"/>
    <d v="2022-05-29T10:19:12"/>
    <s v="GM"/>
    <s v="BEING OBNOXIOUS, 1ST - EARLY MORNING"/>
    <s v="Felony D"/>
    <s v="Base Charge"/>
    <s v="GUILTY - MULTIPLE COUNTS"/>
    <s v="BEING OBNOXIOUS, 1ST - EARLY MORNING (Felony D) – Base Charge"/>
    <s v="Van Buren"/>
    <n v="20"/>
    <s v="008-0000047"/>
    <n v="21"/>
    <x v="0"/>
  </r>
  <r>
    <n v="3"/>
    <d v="2022-05-16T00:00:00"/>
    <n v="3400"/>
    <n v="340"/>
    <n v="0"/>
    <d v="2023-05-04T00:00:00"/>
    <s v="G"/>
    <s v="BEING OBNOXIOUS, 2ND DEG"/>
    <s v="Misdemeanor A"/>
    <s v="Base Charge"/>
    <s v="GUILTY"/>
    <s v="BEING OBNOXIOUS, 2ND DEG (Misdemeanor A) – Base Charge"/>
    <s v="Van Buren"/>
    <n v="353"/>
    <s v="008-0000050"/>
    <n v="356"/>
    <x v="2"/>
  </r>
  <r>
    <n v="4"/>
    <d v="2022-05-16T00:00:00"/>
    <n v="3406"/>
    <n v="340"/>
    <n v="6"/>
    <d v="2023-05-05T04:48:00"/>
    <s v="G"/>
    <s v="BEING OBNOXIOUS, 2ND DEG"/>
    <s v="Misdemeanor A"/>
    <s v="Enhanced"/>
    <s v="GUILTY"/>
    <s v="BEING OBNOXIOUS, 2ND DEG (Misdemeanor A) – Enhanced"/>
    <s v="Van Buren"/>
    <n v="354"/>
    <s v="008-0000050"/>
    <n v="356"/>
    <x v="2"/>
  </r>
  <r>
    <n v="1"/>
    <d v="2022-05-16T00:00:00"/>
    <n v="3466"/>
    <n v="346"/>
    <n v="6"/>
    <d v="2023-05-07T02:24:00"/>
    <s v="G"/>
    <s v="BEING OBNOXIOUS, 1ST - EARLY MORNING"/>
    <s v="Felony D"/>
    <s v="Enhanced"/>
    <s v="GUILTY"/>
    <s v="BEING OBNOXIOUS, 1ST - EARLY MORNING (Felony D) – Enhanced"/>
    <s v="Van Buren"/>
    <n v="356"/>
    <s v="008-0000050"/>
    <n v="356"/>
    <x v="2"/>
  </r>
  <r>
    <n v="1"/>
    <d v="2022-05-21T00:00:00"/>
    <n v="3400"/>
    <n v="340"/>
    <n v="0"/>
    <d v="2022-05-26T03:36:00"/>
    <s v="G"/>
    <s v="BEING OBNOXIOUS, 2ND DEG"/>
    <s v="Misdemeanor A"/>
    <s v="Base Charge"/>
    <s v="GUILTY"/>
    <s v="BEING OBNOXIOUS, 2ND DEG (Misdemeanor A) – Base Charge"/>
    <s v="Van Buren"/>
    <n v="5"/>
    <s v="008-0000052"/>
    <n v="5"/>
    <x v="0"/>
  </r>
  <r>
    <n v="2"/>
    <d v="2022-05-30T00:00:00"/>
    <n v="3460"/>
    <n v="346"/>
    <n v="0"/>
    <d v="2022-08-02T17:31:12"/>
    <s v="G"/>
    <s v="BEING OBNOXIOUS, 1ST - EARLY MORNING"/>
    <s v="Felony D"/>
    <s v="Base Charge"/>
    <s v="GUILTY"/>
    <s v="BEING OBNOXIOUS, 1ST - EARLY MORNING (Felony D) – Base Charge"/>
    <s v="Van Buren"/>
    <n v="64"/>
    <s v="008-0000054"/>
    <n v="64"/>
    <x v="0"/>
  </r>
  <r>
    <n v="1"/>
    <d v="2022-06-08T00:00:00"/>
    <n v="3400"/>
    <n v="340"/>
    <n v="0"/>
    <d v="2022-07-21T00:28:48"/>
    <s v="G"/>
    <s v="BEING OBNOXIOUS, 2ND DEG"/>
    <s v="Misdemeanor A"/>
    <s v="Base Charge"/>
    <s v="GUILTY"/>
    <s v="BEING OBNOXIOUS, 2ND DEG (Misdemeanor A) – Base Charge"/>
    <s v="Van Buren"/>
    <n v="43"/>
    <s v="008-0000055"/>
    <n v="44"/>
    <x v="0"/>
  </r>
  <r>
    <n v="3"/>
    <d v="2022-06-08T00:00:00"/>
    <n v="3400"/>
    <n v="340"/>
    <n v="0"/>
    <d v="2022-07-22T06:43:12"/>
    <s v="G"/>
    <s v="BEING OBNOXIOUS, 2ND DEG"/>
    <s v="Misdemeanor A"/>
    <s v="Base Charge"/>
    <s v="GUILTY"/>
    <s v="BEING OBNOXIOUS, 2ND DEG (Misdemeanor A) – Base Charge"/>
    <s v="Van Buren"/>
    <n v="44"/>
    <s v="008-0000055"/>
    <n v="44"/>
    <x v="0"/>
  </r>
  <r>
    <n v="3"/>
    <d v="2022-06-10T00:00:00"/>
    <n v="3400"/>
    <n v="340"/>
    <n v="0"/>
    <d v="2023-01-23T09:36:00"/>
    <s v="G"/>
    <s v="BEING OBNOXIOUS, 2ND DEG"/>
    <s v="Misdemeanor A"/>
    <s v="Base Charge"/>
    <s v="GUILTY"/>
    <s v="BEING OBNOXIOUS, 2ND DEG (Misdemeanor A) – Base Charge"/>
    <s v="Van Buren"/>
    <n v="227"/>
    <s v="008-0000056"/>
    <n v="227"/>
    <x v="2"/>
  </r>
  <r>
    <n v="3"/>
    <d v="2022-06-12T00:00:00"/>
    <n v="3400"/>
    <n v="340"/>
    <n v="0"/>
    <d v="2022-09-07T06:57:36"/>
    <s v="G"/>
    <s v="BEING OBNOXIOUS, 2ND DEG"/>
    <s v="Misdemeanor A"/>
    <s v="Base Charge"/>
    <s v="GUILTY"/>
    <s v="BEING OBNOXIOUS, 2ND DEG (Misdemeanor A) – Base Charge"/>
    <s v="Van Buren"/>
    <n v="87"/>
    <s v="008-0000058"/>
    <n v="87"/>
    <x v="0"/>
  </r>
  <r>
    <n v="1"/>
    <d v="2022-06-19T00:00:00"/>
    <n v="3466"/>
    <n v="346"/>
    <n v="6"/>
    <d v="2022-07-26T03:36:00"/>
    <s v="G"/>
    <s v="BEING OBNOXIOUS, 1ST - EARLY MORNING"/>
    <s v="Felony D"/>
    <s v="Enhanced"/>
    <s v="GUILTY"/>
    <s v="BEING OBNOXIOUS, 1ST - EARLY MORNING (Felony D) – Enhanced"/>
    <s v="Van Buren"/>
    <n v="37"/>
    <s v="008-0000062"/>
    <n v="38"/>
    <x v="0"/>
  </r>
  <r>
    <n v="3"/>
    <d v="2022-06-21T00:00:00"/>
    <n v="3460"/>
    <n v="346"/>
    <n v="0"/>
    <d v="2022-07-01T03:38:53"/>
    <s v="G"/>
    <s v="BEING OBNOXIOUS, 1ST - EARLY MORNING"/>
    <s v="Felony D"/>
    <s v="Base Charge"/>
    <s v="GUILTY"/>
    <s v="BEING OBNOXIOUS, 1ST - EARLY MORNING (Felony D) – Base Charge"/>
    <s v="Van Buren"/>
    <n v="10"/>
    <s v="008-0000063"/>
    <n v="13"/>
    <x v="0"/>
  </r>
  <r>
    <n v="2"/>
    <d v="2022-06-21T00:00:00"/>
    <n v="3470"/>
    <n v="347"/>
    <n v="0"/>
    <d v="2022-07-02T08:09:36"/>
    <s v="G"/>
    <s v="BEING OBNOXIOUS, 1ST - IN MOVIE THEATRE"/>
    <s v="Felony D"/>
    <s v="Base Charge"/>
    <s v="GUILTY"/>
    <s v="BEING OBNOXIOUS, 1ST - IN MOVIE THEATRE (Felony D) – Base Charge"/>
    <s v="Van Buren"/>
    <n v="11"/>
    <s v="008-0000063"/>
    <n v="13"/>
    <x v="0"/>
  </r>
  <r>
    <n v="1"/>
    <d v="2022-06-21T00:00:00"/>
    <n v="3401"/>
    <n v="340"/>
    <n v="1"/>
    <d v="2022-07-04T03:21:36"/>
    <s v="G"/>
    <s v="BEING OBNOXIOUS, 2ND DEG"/>
    <s v="Misdemeanor A"/>
    <s v="Attempt"/>
    <s v="GUILTY"/>
    <s v="BEING OBNOXIOUS, 2ND DEG (Misdemeanor A) – Attempt"/>
    <s v="Van Buren"/>
    <n v="13"/>
    <s v="008-0000063"/>
    <n v="13"/>
    <x v="0"/>
  </r>
  <r>
    <n v="1"/>
    <d v="2022-06-25T00:00:00"/>
    <n v="3400"/>
    <n v="340"/>
    <n v="0"/>
    <d v="2022-07-03T02:09:36"/>
    <s v="G"/>
    <s v="BEING OBNOXIOUS, 2ND DEG"/>
    <s v="Misdemeanor A"/>
    <s v="Base Charge"/>
    <s v="GUILTY"/>
    <s v="BEING OBNOXIOUS, 2ND DEG (Misdemeanor A) – Base Charge"/>
    <s v="Van Buren"/>
    <n v="8"/>
    <s v="008-0000064"/>
    <n v="8"/>
    <x v="0"/>
  </r>
  <r>
    <n v="4"/>
    <d v="2022-07-02T00:00:00"/>
    <n v="3470"/>
    <n v="347"/>
    <n v="0"/>
    <d v="2022-07-03T01:19:55"/>
    <s v="G"/>
    <s v="BEING OBNOXIOUS, 1ST - IN MOVIE THEATRE"/>
    <s v="Felony D"/>
    <s v="Base Charge"/>
    <s v="GUILTY"/>
    <s v="BEING OBNOXIOUS, 1ST - IN MOVIE THEATRE (Felony D) – Base Charge"/>
    <s v="Van Buren"/>
    <n v="1"/>
    <s v="008-0000066"/>
    <n v="3"/>
    <x v="0"/>
  </r>
  <r>
    <n v="2"/>
    <d v="2022-07-02T00:00:00"/>
    <n v="3400"/>
    <n v="340"/>
    <n v="0"/>
    <d v="2022-07-05T18:07:55"/>
    <s v="G"/>
    <s v="BEING OBNOXIOUS, 2ND DEG"/>
    <s v="Misdemeanor A"/>
    <s v="Base Charge"/>
    <s v="GUILTY"/>
    <s v="BEING OBNOXIOUS, 2ND DEG (Misdemeanor A) – Base Charge"/>
    <s v="Van Buren"/>
    <n v="3"/>
    <s v="008-0000066"/>
    <n v="3"/>
    <x v="0"/>
  </r>
  <r>
    <n v="1"/>
    <d v="2022-07-06T00:00:00"/>
    <n v="3400"/>
    <n v="340"/>
    <n v="0"/>
    <d v="2022-07-18T05:02:24"/>
    <s v="G"/>
    <s v="BEING OBNOXIOUS, 2ND DEG"/>
    <s v="Misdemeanor A"/>
    <s v="Base Charge"/>
    <s v="GUILTY"/>
    <s v="BEING OBNOXIOUS, 2ND DEG (Misdemeanor A) – Base Charge"/>
    <s v="Van Buren"/>
    <n v="12"/>
    <s v="008-0000069"/>
    <n v="12"/>
    <x v="0"/>
  </r>
  <r>
    <n v="4"/>
    <d v="2022-07-16T00:00:00"/>
    <n v="3405"/>
    <n v="340"/>
    <n v="5"/>
    <d v="2022-08-21T03:50:24"/>
    <s v="G"/>
    <s v="BEING OBNOXIOUS, 2ND DEG"/>
    <s v="Misdemeanor A"/>
    <s v="Complicity"/>
    <s v="GUILTY"/>
    <s v="BEING OBNOXIOUS, 2ND DEG (Misdemeanor A) – Complicity"/>
    <s v="Van Buren"/>
    <n v="36"/>
    <s v="008-0000072"/>
    <n v="37"/>
    <x v="0"/>
  </r>
  <r>
    <n v="6"/>
    <d v="2022-07-19T00:00:00"/>
    <n v="3400"/>
    <n v="340"/>
    <n v="0"/>
    <d v="2022-08-15T00:43:12"/>
    <s v="G"/>
    <s v="BEING OBNOXIOUS, 2ND DEG"/>
    <s v="Misdemeanor A"/>
    <s v="Base Charge"/>
    <s v="GUILTY"/>
    <s v="BEING OBNOXIOUS, 2ND DEG (Misdemeanor A) – Base Charge"/>
    <s v="Van Buren"/>
    <n v="27"/>
    <s v="008-0000074"/>
    <n v="29"/>
    <x v="0"/>
  </r>
  <r>
    <n v="3"/>
    <d v="2022-07-20T00:00:00"/>
    <n v="3400"/>
    <n v="340"/>
    <n v="0"/>
    <d v="2022-08-22T17:16:48"/>
    <s v="G"/>
    <s v="BEING OBNOXIOUS, 2ND DEG"/>
    <s v="Misdemeanor A"/>
    <s v="Base Charge"/>
    <s v="GUILTY"/>
    <s v="BEING OBNOXIOUS, 2ND DEG (Misdemeanor A) – Base Charge"/>
    <s v="Van Buren"/>
    <n v="33"/>
    <s v="008-0000076"/>
    <n v="33"/>
    <x v="0"/>
  </r>
  <r>
    <n v="1"/>
    <d v="2022-07-23T00:00:00"/>
    <n v="3400"/>
    <n v="340"/>
    <n v="0"/>
    <d v="2022-09-03T01:26:24"/>
    <s v="G"/>
    <s v="BEING OBNOXIOUS, 2ND DEG"/>
    <s v="Misdemeanor A"/>
    <s v="Base Charge"/>
    <s v="GUILTY"/>
    <s v="BEING OBNOXIOUS, 2ND DEG (Misdemeanor A) – Base Charge"/>
    <s v="Van Buren"/>
    <n v="42"/>
    <s v="008-0000077"/>
    <n v="44"/>
    <x v="0"/>
  </r>
  <r>
    <n v="1"/>
    <d v="2022-07-28T00:00:00"/>
    <n v="3400"/>
    <n v="340"/>
    <n v="0"/>
    <d v="2022-12-17T14:24:00"/>
    <s v="G"/>
    <s v="BEING OBNOXIOUS, 2ND DEG"/>
    <s v="Misdemeanor A"/>
    <s v="Base Charge"/>
    <s v="GUILTY"/>
    <s v="BEING OBNOXIOUS, 2ND DEG (Misdemeanor A) – Base Charge"/>
    <s v="Van Buren"/>
    <n v="142"/>
    <s v="008-0000080"/>
    <n v="146"/>
    <x v="0"/>
  </r>
  <r>
    <n v="2"/>
    <d v="2022-07-28T00:00:00"/>
    <n v="3400"/>
    <n v="340"/>
    <n v="0"/>
    <d v="2022-12-21T00:00:00"/>
    <s v="G"/>
    <s v="BEING OBNOXIOUS, 2ND DEG"/>
    <s v="Misdemeanor A"/>
    <s v="Base Charge"/>
    <s v="GUILTY"/>
    <s v="BEING OBNOXIOUS, 2ND DEG (Misdemeanor A) – Base Charge"/>
    <s v="Van Buren"/>
    <n v="146"/>
    <s v="008-0000080"/>
    <n v="146"/>
    <x v="0"/>
  </r>
  <r>
    <n v="1"/>
    <d v="2022-07-29T00:00:00"/>
    <n v="3400"/>
    <n v="340"/>
    <n v="0"/>
    <d v="2022-08-27T13:55:12"/>
    <s v="G"/>
    <s v="BEING OBNOXIOUS, 2ND DEG"/>
    <s v="Misdemeanor A"/>
    <s v="Base Charge"/>
    <s v="GUILTY"/>
    <s v="BEING OBNOXIOUS, 2ND DEG (Misdemeanor A) – Base Charge"/>
    <s v="Van Buren"/>
    <n v="29"/>
    <s v="008-0000081"/>
    <n v="29"/>
    <x v="0"/>
  </r>
  <r>
    <n v="1"/>
    <d v="2022-07-31T00:00:00"/>
    <n v="3400"/>
    <n v="340"/>
    <n v="0"/>
    <d v="2022-08-07T16:14:53"/>
    <s v="G"/>
    <s v="BEING OBNOXIOUS, 2ND DEG"/>
    <s v="Misdemeanor A"/>
    <s v="Base Charge"/>
    <s v="GUILTY"/>
    <s v="BEING OBNOXIOUS, 2ND DEG (Misdemeanor A) – Base Charge"/>
    <s v="Van Buren"/>
    <n v="7"/>
    <s v="008-0000082"/>
    <n v="9"/>
    <x v="0"/>
  </r>
  <r>
    <n v="2"/>
    <d v="2022-07-31T00:00:00"/>
    <n v="3470"/>
    <n v="347"/>
    <n v="0"/>
    <d v="2022-08-07T20:19:41"/>
    <s v="G"/>
    <s v="BEING OBNOXIOUS, 1ST - IN MOVIE THEATRE"/>
    <s v="Felony D"/>
    <s v="Base Charge"/>
    <s v="GUILTY"/>
    <s v="BEING OBNOXIOUS, 1ST - IN MOVIE THEATRE (Felony D) – Base Charge"/>
    <s v="Van Buren"/>
    <n v="7"/>
    <s v="008-0000082"/>
    <n v="9"/>
    <x v="0"/>
  </r>
  <r>
    <n v="3"/>
    <d v="2022-07-31T00:00:00"/>
    <n v="3460"/>
    <n v="346"/>
    <n v="0"/>
    <d v="2022-08-09T17:12:29"/>
    <s v="G"/>
    <s v="BEING OBNOXIOUS, 1ST - EARLY MORNING"/>
    <s v="Felony D"/>
    <s v="Base Charge"/>
    <s v="GUILTY"/>
    <s v="BEING OBNOXIOUS, 1ST - EARLY MORNING (Felony D) – Base Charge"/>
    <s v="Van Buren"/>
    <n v="9"/>
    <s v="008-0000082"/>
    <n v="9"/>
    <x v="0"/>
  </r>
  <r>
    <n v="2"/>
    <d v="2022-08-07T00:00:00"/>
    <n v="3404"/>
    <n v="340"/>
    <n v="4"/>
    <d v="2022-08-27T18:14:24"/>
    <s v="G"/>
    <s v="BEING OBNOXIOUS, 2ND DEG"/>
    <s v="Misdemeanor A"/>
    <s v="Facilitation"/>
    <s v="GUILTY"/>
    <s v="BEING OBNOXIOUS, 2ND DEG (Misdemeanor A) – Facilitation"/>
    <s v="Van Buren"/>
    <n v="20"/>
    <s v="008-0000084"/>
    <n v="20"/>
    <x v="0"/>
  </r>
  <r>
    <n v="2"/>
    <d v="2022-08-16T00:00:00"/>
    <n v="3466"/>
    <n v="346"/>
    <n v="6"/>
    <d v="2022-08-28T09:50:24"/>
    <s v="G"/>
    <s v="BEING OBNOXIOUS, 1ST - EARLY MORNING"/>
    <s v="Felony D"/>
    <s v="Enhanced"/>
    <s v="GUILTY"/>
    <s v="BEING OBNOXIOUS, 1ST - EARLY MORNING (Felony D) – Enhanced"/>
    <s v="Van Buren"/>
    <n v="12"/>
    <s v="008-0000087"/>
    <n v="13"/>
    <x v="0"/>
  </r>
  <r>
    <n v="1"/>
    <d v="2022-09-02T00:00:00"/>
    <n v="3400"/>
    <n v="340"/>
    <n v="0"/>
    <d v="2022-11-22T16:04:48"/>
    <s v="G"/>
    <s v="BEING OBNOXIOUS, 2ND DEG"/>
    <s v="Misdemeanor A"/>
    <s v="Base Charge"/>
    <s v="GUILTY"/>
    <s v="BEING OBNOXIOUS, 2ND DEG (Misdemeanor A) – Base Charge"/>
    <s v="Van Buren"/>
    <n v="81"/>
    <s v="008-0000092"/>
    <n v="82"/>
    <x v="0"/>
  </r>
  <r>
    <n v="2"/>
    <d v="2022-09-04T00:00:00"/>
    <n v="3400"/>
    <n v="340"/>
    <n v="0"/>
    <d v="2022-10-07T20:24:00"/>
    <s v="G"/>
    <s v="BEING OBNOXIOUS, 2ND DEG"/>
    <s v="Misdemeanor A"/>
    <s v="Base Charge"/>
    <s v="GUILTY"/>
    <s v="BEING OBNOXIOUS, 2ND DEG (Misdemeanor A) – Base Charge"/>
    <s v="Van Buren"/>
    <n v="33"/>
    <s v="008-0000093"/>
    <n v="35"/>
    <x v="0"/>
  </r>
  <r>
    <n v="1"/>
    <d v="2022-09-05T00:00:00"/>
    <n v="3402"/>
    <n v="340"/>
    <n v="2"/>
    <d v="2022-11-15T14:24:00"/>
    <s v="G"/>
    <s v="BEING OBNOXIOUS, 2ND DEG"/>
    <s v="Misdemeanor A"/>
    <s v="Solicitation"/>
    <s v="GUILTY"/>
    <s v="BEING OBNOXIOUS, 2ND DEG (Misdemeanor A) – Solicitation"/>
    <s v="Van Buren"/>
    <n v="71"/>
    <s v="008-0000094"/>
    <n v="71"/>
    <x v="0"/>
  </r>
  <r>
    <n v="1"/>
    <d v="2022-09-09T00:00:00"/>
    <n v="3404"/>
    <n v="340"/>
    <n v="4"/>
    <d v="2022-12-17T18:14:24"/>
    <s v="G"/>
    <s v="BEING OBNOXIOUS, 2ND DEG"/>
    <s v="Misdemeanor A"/>
    <s v="Facilitation"/>
    <s v="GUILTY"/>
    <s v="BEING OBNOXIOUS, 2ND DEG (Misdemeanor A) – Facilitation"/>
    <s v="Van Buren"/>
    <n v="99"/>
    <s v="008-0000096"/>
    <n v="124"/>
    <x v="0"/>
  </r>
  <r>
    <n v="1"/>
    <d v="2022-09-18T00:00:00"/>
    <n v="3472"/>
    <n v="347"/>
    <n v="2"/>
    <d v="2023-02-09T23:31:12"/>
    <s v="G"/>
    <s v="BEING OBNOXIOUS, 1ST - IN MOVIE THEATRE"/>
    <s v="Felony D"/>
    <s v="Solicitation"/>
    <s v="GUILTY"/>
    <s v="BEING OBNOXIOUS, 1ST - IN MOVIE THEATRE (Felony D) – Solicitation"/>
    <s v="Van Buren"/>
    <n v="144"/>
    <s v="008-0000099"/>
    <n v="215"/>
    <x v="2"/>
  </r>
  <r>
    <n v="3"/>
    <d v="2022-09-18T00:00:00"/>
    <n v="3460"/>
    <n v="346"/>
    <n v="0"/>
    <d v="2023-04-21T23:31:12"/>
    <s v="G"/>
    <s v="BEING OBNOXIOUS, 1ST - EARLY MORNING"/>
    <s v="Felony D"/>
    <s v="Base Charge"/>
    <s v="GUILTY"/>
    <s v="BEING OBNOXIOUS, 1ST - EARLY MORNING (Felony D) – Base Charge"/>
    <s v="Van Buren"/>
    <n v="215"/>
    <s v="008-0000099"/>
    <n v="215"/>
    <x v="2"/>
  </r>
  <r>
    <n v="1"/>
    <d v="2022-09-24T00:00:00"/>
    <n v="3400"/>
    <n v="340"/>
    <n v="0"/>
    <d v="2022-10-06T12:57:36"/>
    <s v="G"/>
    <s v="BEING OBNOXIOUS, 2ND DEG"/>
    <s v="Misdemeanor A"/>
    <s v="Base Charge"/>
    <s v="GUILTY"/>
    <s v="BEING OBNOXIOUS, 2ND DEG (Misdemeanor A) – Base Charge"/>
    <s v="Van Buren"/>
    <n v="12"/>
    <s v="008-0000103"/>
    <n v="12"/>
    <x v="0"/>
  </r>
  <r>
    <n v="1"/>
    <d v="2022-09-26T00:00:00"/>
    <n v="3460"/>
    <n v="346"/>
    <n v="0"/>
    <d v="2022-10-07T15:07:12"/>
    <s v="G"/>
    <s v="BEING OBNOXIOUS, 1ST - EARLY MORNING"/>
    <s v="Felony D"/>
    <s v="Base Charge"/>
    <s v="GUILTY"/>
    <s v="BEING OBNOXIOUS, 1ST - EARLY MORNING (Felony D) – Base Charge"/>
    <s v="Van Buren"/>
    <n v="11"/>
    <s v="008-0000104"/>
    <n v="11"/>
    <x v="0"/>
  </r>
  <r>
    <n v="2"/>
    <d v="2022-09-26T00:00:00"/>
    <n v="3470"/>
    <n v="347"/>
    <n v="0"/>
    <d v="2022-10-07T10:33:36"/>
    <s v="G"/>
    <s v="BEING OBNOXIOUS, 1ST - IN MOVIE THEATRE"/>
    <s v="Felony D"/>
    <s v="Base Charge"/>
    <s v="GUILTY"/>
    <s v="BEING OBNOXIOUS, 1ST - IN MOVIE THEATRE (Felony D) – Base Charge"/>
    <s v="Van Buren"/>
    <n v="11"/>
    <s v="008-0000104"/>
    <n v="11"/>
    <x v="0"/>
  </r>
  <r>
    <n v="1"/>
    <d v="2022-09-30T00:00:00"/>
    <n v="3400"/>
    <n v="340"/>
    <n v="0"/>
    <d v="2022-10-05T13:40:48"/>
    <s v="G"/>
    <s v="BEING OBNOXIOUS, 2ND DEG"/>
    <s v="Misdemeanor A"/>
    <s v="Base Charge"/>
    <s v="GUILTY"/>
    <s v="BEING OBNOXIOUS, 2ND DEG (Misdemeanor A) – Base Charge"/>
    <s v="Van Buren"/>
    <n v="5"/>
    <s v="008-0000105"/>
    <n v="5"/>
    <x v="0"/>
  </r>
  <r>
    <n v="2"/>
    <d v="2022-10-06T00:00:00"/>
    <n v="3465"/>
    <n v="346"/>
    <n v="5"/>
    <d v="2022-10-21T17:31:12"/>
    <s v="G"/>
    <s v="BEING OBNOXIOUS, 1ST - EARLY MORNING"/>
    <s v="Felony D"/>
    <s v="Complicity"/>
    <s v="GUILTY"/>
    <s v="BEING OBNOXIOUS, 1ST - EARLY MORNING (Felony D) – Complicity"/>
    <s v="Van Buren"/>
    <n v="15"/>
    <s v="008-0000108"/>
    <n v="17"/>
    <x v="0"/>
  </r>
  <r>
    <n v="3"/>
    <d v="2022-10-07T00:00:00"/>
    <n v="3460"/>
    <n v="346"/>
    <n v="0"/>
    <d v="2022-10-15T01:55:12"/>
    <s v="G"/>
    <s v="BEING OBNOXIOUS, 1ST - EARLY MORNING"/>
    <s v="Felony D"/>
    <s v="Base Charge"/>
    <s v="GUILTY"/>
    <s v="BEING OBNOXIOUS, 1ST - EARLY MORNING (Felony D) – Base Charge"/>
    <s v="Van Buren"/>
    <n v="8"/>
    <s v="008-0000109"/>
    <n v="8"/>
    <x v="0"/>
  </r>
  <r>
    <n v="2"/>
    <d v="2022-10-13T00:00:00"/>
    <n v="3402"/>
    <n v="340"/>
    <n v="2"/>
    <d v="2022-10-15T13:07:41"/>
    <s v="G"/>
    <s v="BEING OBNOXIOUS, 2ND DEG"/>
    <s v="Misdemeanor A"/>
    <s v="Solicitation"/>
    <s v="GUILTY"/>
    <s v="BEING OBNOXIOUS, 2ND DEG (Misdemeanor A) – Solicitation"/>
    <s v="Van Buren"/>
    <n v="2"/>
    <s v="008-0000110"/>
    <n v="6"/>
    <x v="0"/>
  </r>
  <r>
    <n v="2"/>
    <d v="2022-10-16T00:00:00"/>
    <n v="3400"/>
    <n v="340"/>
    <n v="0"/>
    <d v="2022-10-16T11:08:10"/>
    <s v="G"/>
    <s v="BEING OBNOXIOUS, 2ND DEG"/>
    <s v="Misdemeanor A"/>
    <s v="Base Charge"/>
    <s v="GUILTY"/>
    <s v="BEING OBNOXIOUS, 2ND DEG (Misdemeanor A) – Base Charge"/>
    <s v="Van Buren"/>
    <n v="0"/>
    <s v="008-0000111"/>
    <n v="0"/>
    <x v="0"/>
  </r>
  <r>
    <n v="3"/>
    <d v="2022-10-16T00:00:00"/>
    <n v="3400"/>
    <n v="340"/>
    <n v="0"/>
    <d v="2022-10-16T10:22:05"/>
    <s v="G"/>
    <s v="BEING OBNOXIOUS, 2ND DEG"/>
    <s v="Misdemeanor A"/>
    <s v="Base Charge"/>
    <s v="GUILTY"/>
    <s v="BEING OBNOXIOUS, 2ND DEG (Misdemeanor A) – Base Charge"/>
    <s v="Van Buren"/>
    <n v="0"/>
    <s v="008-0000111"/>
    <n v="0"/>
    <x v="0"/>
  </r>
  <r>
    <n v="3"/>
    <d v="2022-10-22T00:00:00"/>
    <n v="3400"/>
    <n v="340"/>
    <n v="0"/>
    <d v="2023-01-22T18:28:48"/>
    <s v="G"/>
    <s v="BEING OBNOXIOUS, 2ND DEG"/>
    <s v="Misdemeanor A"/>
    <s v="Base Charge"/>
    <s v="GUILTY"/>
    <s v="BEING OBNOXIOUS, 2ND DEG (Misdemeanor A) – Base Charge"/>
    <s v="Van Buren"/>
    <n v="92"/>
    <s v="008-0000112"/>
    <n v="97"/>
    <x v="2"/>
  </r>
  <r>
    <n v="4"/>
    <d v="2022-11-10T00:00:00"/>
    <n v="3400"/>
    <n v="340"/>
    <n v="0"/>
    <d v="2023-08-24T21:36:00"/>
    <s v="GM"/>
    <s v="BEING OBNOXIOUS, 2ND DEG"/>
    <s v="Misdemeanor A"/>
    <s v="Base Charge"/>
    <s v="GUILTY - MULTIPLE COUNTS"/>
    <s v="BEING OBNOXIOUS, 2ND DEG (Misdemeanor A) – Base Charge"/>
    <s v="Van Buren"/>
    <n v="287"/>
    <s v="008-0000115"/>
    <n v="358"/>
    <x v="2"/>
  </r>
  <r>
    <n v="3"/>
    <d v="2022-11-10T00:00:00"/>
    <n v="3460"/>
    <n v="346"/>
    <n v="0"/>
    <d v="2023-11-03T19:48:00"/>
    <s v="G"/>
    <s v="BEING OBNOXIOUS, 1ST - EARLY MORNING"/>
    <s v="Felony D"/>
    <s v="Base Charge"/>
    <s v="GUILTY"/>
    <s v="BEING OBNOXIOUS, 1ST - EARLY MORNING (Felony D) – Base Charge"/>
    <s v="Van Buren"/>
    <n v="358"/>
    <s v="008-0000115"/>
    <n v="358"/>
    <x v="2"/>
  </r>
  <r>
    <n v="1"/>
    <d v="2022-11-12T00:00:00"/>
    <n v="3400"/>
    <n v="340"/>
    <n v="0"/>
    <d v="2022-12-28T09:36:00"/>
    <s v="G"/>
    <s v="BEING OBNOXIOUS, 2ND DEG"/>
    <s v="Misdemeanor A"/>
    <s v="Base Charge"/>
    <s v="GUILTY"/>
    <s v="BEING OBNOXIOUS, 2ND DEG (Misdemeanor A) – Base Charge"/>
    <s v="Van Buren"/>
    <n v="46"/>
    <s v="008-0000116"/>
    <n v="46"/>
    <x v="0"/>
  </r>
  <r>
    <n v="1"/>
    <d v="2022-11-16T00:00:00"/>
    <n v="3400"/>
    <n v="340"/>
    <n v="0"/>
    <d v="2023-12-01T14:24:00"/>
    <s v="G"/>
    <s v="BEING OBNOXIOUS, 2ND DEG"/>
    <s v="Misdemeanor A"/>
    <s v="Base Charge"/>
    <s v="GUILTY"/>
    <s v="BEING OBNOXIOUS, 2ND DEG (Misdemeanor A) – Base Charge"/>
    <s v="Van Buren"/>
    <n v="380"/>
    <s v="008-0000117"/>
    <n v="380"/>
    <x v="2"/>
  </r>
  <r>
    <n v="3"/>
    <d v="2022-11-23T00:00:00"/>
    <n v="3460"/>
    <n v="346"/>
    <n v="0"/>
    <d v="2022-11-24T22:32:10"/>
    <s v="G"/>
    <s v="BEING OBNOXIOUS, 1ST - EARLY MORNING"/>
    <s v="Felony D"/>
    <s v="Base Charge"/>
    <s v="GUILTY"/>
    <s v="BEING OBNOXIOUS, 1ST - EARLY MORNING (Felony D) – Base Charge"/>
    <s v="Van Buren"/>
    <n v="1"/>
    <s v="008-0000118"/>
    <n v="2"/>
    <x v="0"/>
  </r>
  <r>
    <n v="2"/>
    <d v="2022-11-23T00:00:00"/>
    <n v="3400"/>
    <n v="340"/>
    <n v="0"/>
    <d v="2022-11-25T14:34:22"/>
    <s v="G"/>
    <s v="BEING OBNOXIOUS, 2ND DEG"/>
    <s v="Misdemeanor A"/>
    <s v="Base Charge"/>
    <s v="GUILTY"/>
    <s v="BEING OBNOXIOUS, 2ND DEG (Misdemeanor A) – Base Charge"/>
    <s v="Van Buren"/>
    <n v="2"/>
    <s v="008-0000118"/>
    <n v="2"/>
    <x v="0"/>
  </r>
  <r>
    <n v="2"/>
    <d v="2022-11-27T00:00:00"/>
    <n v="3470"/>
    <n v="347"/>
    <n v="0"/>
    <d v="2023-01-18T16:33:36"/>
    <s v="G"/>
    <s v="BEING OBNOXIOUS, 1ST - IN MOVIE THEATRE"/>
    <s v="Felony D"/>
    <s v="Base Charge"/>
    <s v="GUILTY"/>
    <s v="BEING OBNOXIOUS, 1ST - IN MOVIE THEATRE (Felony D) – Base Charge"/>
    <s v="Van Buren"/>
    <n v="52"/>
    <s v="008-0000120"/>
    <n v="54"/>
    <x v="2"/>
  </r>
  <r>
    <n v="4"/>
    <d v="2022-11-28T00:00:00"/>
    <n v="3400"/>
    <n v="340"/>
    <n v="0"/>
    <d v="2022-11-29T05:26:53"/>
    <s v="G"/>
    <s v="BEING OBNOXIOUS, 2ND DEG"/>
    <s v="Misdemeanor A"/>
    <s v="Base Charge"/>
    <s v="GUILTY"/>
    <s v="BEING OBNOXIOUS, 2ND DEG (Misdemeanor A) – Base Charge"/>
    <s v="Van Buren"/>
    <n v="1"/>
    <s v="008-0000121"/>
    <n v="2"/>
    <x v="0"/>
  </r>
  <r>
    <n v="1"/>
    <d v="2022-11-30T00:00:00"/>
    <n v="3461"/>
    <n v="346"/>
    <n v="1"/>
    <d v="2022-12-25T07:26:24"/>
    <s v="G"/>
    <s v="BEING OBNOXIOUS, 1ST - EARLY MORNING"/>
    <s v="Felony D"/>
    <s v="Attempt"/>
    <s v="GUILTY"/>
    <s v="BEING OBNOXIOUS, 1ST - EARLY MORNING (Felony D) – Attempt"/>
    <s v="Van Buren"/>
    <n v="25"/>
    <s v="008-0000122"/>
    <n v="25"/>
    <x v="0"/>
  </r>
  <r>
    <n v="3"/>
    <d v="2022-11-30T00:00:00"/>
    <n v="3400"/>
    <n v="340"/>
    <n v="0"/>
    <d v="2022-12-09T21:21:36"/>
    <s v="G"/>
    <s v="BEING OBNOXIOUS, 2ND DEG"/>
    <s v="Misdemeanor A"/>
    <s v="Base Charge"/>
    <s v="GUILTY"/>
    <s v="BEING OBNOXIOUS, 2ND DEG (Misdemeanor A) – Base Charge"/>
    <s v="Van Buren"/>
    <n v="9"/>
    <s v="008-0000123"/>
    <n v="11"/>
    <x v="0"/>
  </r>
  <r>
    <n v="1"/>
    <d v="2022-12-11T00:00:00"/>
    <n v="3400"/>
    <n v="340"/>
    <n v="0"/>
    <d v="2023-03-24T09:36:00"/>
    <s v="G"/>
    <s v="BEING OBNOXIOUS, 2ND DEG"/>
    <s v="Misdemeanor A"/>
    <s v="Base Charge"/>
    <s v="GUILTY"/>
    <s v="BEING OBNOXIOUS, 2ND DEG (Misdemeanor A) – Base Charge"/>
    <s v="Van Buren"/>
    <n v="103"/>
    <s v="008-0000125"/>
    <n v="104"/>
    <x v="2"/>
  </r>
  <r>
    <n v="1"/>
    <d v="2022-12-14T00:00:00"/>
    <n v="3460"/>
    <n v="346"/>
    <n v="0"/>
    <d v="2023-03-16T09:36:00"/>
    <s v="G"/>
    <s v="BEING OBNOXIOUS, 1ST - EARLY MORNING"/>
    <s v="Felony D"/>
    <s v="Base Charge"/>
    <s v="GUILTY"/>
    <s v="BEING OBNOXIOUS, 1ST - EARLY MORNING (Felony D) – Base Charge"/>
    <s v="Van Buren"/>
    <n v="92"/>
    <s v="008-0000128"/>
    <n v="92"/>
    <x v="2"/>
  </r>
  <r>
    <n v="2"/>
    <d v="2022-12-15T00:00:00"/>
    <n v="3400"/>
    <n v="340"/>
    <n v="0"/>
    <d v="2023-04-08T04:33:36"/>
    <s v="G"/>
    <s v="BEING OBNOXIOUS, 2ND DEG"/>
    <s v="Misdemeanor A"/>
    <s v="Base Charge"/>
    <s v="GUILTY"/>
    <s v="BEING OBNOXIOUS, 2ND DEG (Misdemeanor A) – Base Charge"/>
    <s v="Van Buren"/>
    <n v="114"/>
    <s v="008-0000130"/>
    <n v="114"/>
    <x v="2"/>
  </r>
  <r>
    <n v="3"/>
    <d v="2022-12-17T00:00:00"/>
    <n v="3401"/>
    <n v="340"/>
    <n v="1"/>
    <d v="2023-02-23T09:36:00"/>
    <s v="G"/>
    <s v="BEING OBNOXIOUS, 2ND DEG"/>
    <s v="Misdemeanor A"/>
    <s v="Attempt"/>
    <s v="GUILTY"/>
    <s v="BEING OBNOXIOUS, 2ND DEG (Misdemeanor A) – Attempt"/>
    <s v="Van Buren"/>
    <n v="68"/>
    <s v="008-0000132"/>
    <n v="71"/>
    <x v="2"/>
  </r>
  <r>
    <n v="1"/>
    <d v="2022-12-17T00:00:00"/>
    <n v="3400"/>
    <n v="340"/>
    <n v="0"/>
    <d v="2023-02-26T12:00:00"/>
    <s v="G"/>
    <s v="BEING OBNOXIOUS, 2ND DEG"/>
    <s v="Misdemeanor A"/>
    <s v="Base Charge"/>
    <s v="GUILTY"/>
    <s v="BEING OBNOXIOUS, 2ND DEG (Misdemeanor A) – Base Charge"/>
    <s v="Van Buren"/>
    <n v="71"/>
    <s v="008-0000132"/>
    <n v="71"/>
    <x v="2"/>
  </r>
  <r>
    <n v="1"/>
    <d v="2022-12-28T00:00:00"/>
    <n v="3400"/>
    <n v="340"/>
    <n v="0"/>
    <d v="2023-02-14T12:43:12"/>
    <s v="G"/>
    <s v="BEING OBNOXIOUS, 2ND DEG"/>
    <s v="Misdemeanor A"/>
    <s v="Base Charge"/>
    <s v="GUILTY"/>
    <s v="BEING OBNOXIOUS, 2ND DEG (Misdemeanor A) – Base Charge"/>
    <s v="Van Buren"/>
    <n v="48"/>
    <s v="008-0000134"/>
    <n v="49"/>
    <x v="2"/>
  </r>
  <r>
    <n v="2"/>
    <d v="2022-12-28T00:00:00"/>
    <n v="3460"/>
    <n v="346"/>
    <n v="0"/>
    <d v="2023-02-14T16:04:48"/>
    <s v="G"/>
    <s v="BEING OBNOXIOUS, 1ST - EARLY MORNING"/>
    <s v="Felony D"/>
    <s v="Base Charge"/>
    <s v="GUILTY"/>
    <s v="BEING OBNOXIOUS, 1ST - EARLY MORNING (Felony D) – Base Charge"/>
    <s v="Van Buren"/>
    <n v="48"/>
    <s v="008-0000134"/>
    <n v="49"/>
    <x v="2"/>
  </r>
  <r>
    <n v="2"/>
    <d v="2022-12-30T00:00:00"/>
    <n v="3400"/>
    <n v="340"/>
    <n v="0"/>
    <d v="2023-01-05T02:06:43"/>
    <s v="G"/>
    <s v="BEING OBNOXIOUS, 2ND DEG"/>
    <s v="Misdemeanor A"/>
    <s v="Base Charge"/>
    <s v="GUILTY"/>
    <s v="BEING OBNOXIOUS, 2ND DEG (Misdemeanor A) – Base Charge"/>
    <s v="Van Buren"/>
    <n v="6"/>
    <s v="008-0000135"/>
    <n v="10"/>
    <x v="2"/>
  </r>
  <r>
    <n v="3"/>
    <d v="2022-12-30T00:00:00"/>
    <n v="3400"/>
    <n v="340"/>
    <n v="0"/>
    <d v="2023-01-07T16:01:55"/>
    <s v="G"/>
    <s v="BEING OBNOXIOUS, 2ND DEG"/>
    <s v="Misdemeanor A"/>
    <s v="Base Charge"/>
    <s v="GUILTY"/>
    <s v="BEING OBNOXIOUS, 2ND DEG (Misdemeanor A) – Base Charge"/>
    <s v="Van Buren"/>
    <n v="8"/>
    <s v="008-0000135"/>
    <n v="10"/>
    <x v="2"/>
  </r>
  <r>
    <n v="2"/>
    <d v="2022-12-30T00:00:00"/>
    <n v="3400"/>
    <n v="340"/>
    <n v="0"/>
    <d v="2023-02-01T00:00:00"/>
    <s v="G"/>
    <s v="BEING OBNOXIOUS, 2ND DEG"/>
    <s v="Misdemeanor A"/>
    <s v="Base Charge"/>
    <s v="GUILTY"/>
    <s v="BEING OBNOXIOUS, 2ND DEG (Misdemeanor A) – Base Charge"/>
    <s v="Van Buren"/>
    <n v="33"/>
    <s v="008-0000136"/>
    <n v="33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s v="008-0000003"/>
    <s v="Van Buren"/>
    <d v="2022-01-12T00:00:00"/>
    <d v="2022-01-12T23:18:14"/>
    <n v="0"/>
    <n v="2022"/>
    <x v="0"/>
  </r>
  <r>
    <s v="008-0000004"/>
    <s v="Van Buren"/>
    <d v="2022-01-13T00:00:00"/>
    <d v="2022-02-20T21:07:12"/>
    <n v="38"/>
    <n v="2022"/>
    <x v="0"/>
  </r>
  <r>
    <s v="008-0000005"/>
    <s v="Van Buren"/>
    <d v="2022-01-14T00:00:00"/>
    <d v="2022-05-26T19:12:00"/>
    <n v="132"/>
    <n v="2022"/>
    <x v="0"/>
  </r>
  <r>
    <s v="008-0000008"/>
    <s v="Van Buren"/>
    <d v="2022-01-22T00:00:00"/>
    <d v="2022-03-12T16:48:00"/>
    <n v="49"/>
    <n v="2022"/>
    <x v="0"/>
  </r>
  <r>
    <s v="008-0000011"/>
    <s v="Van Buren"/>
    <d v="2022-02-05T00:00:00"/>
    <d v="2022-03-23T14:24:00"/>
    <n v="46"/>
    <n v="2022"/>
    <x v="1"/>
  </r>
  <r>
    <s v="008-0000012"/>
    <s v="Van Buren"/>
    <d v="2022-02-08T00:00:00"/>
    <d v="2022-02-15T04:33:36"/>
    <n v="7"/>
    <n v="2022"/>
    <x v="1"/>
  </r>
  <r>
    <s v="008-0000014"/>
    <s v="Van Buren"/>
    <d v="2022-02-10T00:00:00"/>
    <d v="2022-05-27T16:48:00"/>
    <n v="106"/>
    <n v="2022"/>
    <x v="1"/>
  </r>
  <r>
    <s v="008-0000015"/>
    <s v="Van Buren"/>
    <d v="2022-02-12T00:00:00"/>
    <d v="2022-03-09T02:38:24"/>
    <n v="25"/>
    <n v="2022"/>
    <x v="1"/>
  </r>
  <r>
    <s v="008-0000018"/>
    <s v="Van Buren"/>
    <d v="2022-03-11T00:00:00"/>
    <d v="2022-03-30T23:02:24"/>
    <n v="19"/>
    <n v="2022"/>
    <x v="2"/>
  </r>
  <r>
    <s v="008-0000020"/>
    <s v="Van Buren"/>
    <d v="2022-03-16T00:00:00"/>
    <d v="2022-04-22T07:12:00"/>
    <n v="37"/>
    <n v="2022"/>
    <x v="2"/>
  </r>
  <r>
    <s v="008-0000021"/>
    <s v="Van Buren"/>
    <d v="2022-03-18T00:00:00"/>
    <d v="2024-02-19T14:24:00"/>
    <n v="703"/>
    <n v="2024"/>
    <x v="2"/>
  </r>
  <r>
    <s v="008-0000022"/>
    <s v="Van Buren"/>
    <d v="2022-03-20T00:00:00"/>
    <d v="2022-11-15T09:36:00"/>
    <n v="240"/>
    <n v="2022"/>
    <x v="2"/>
  </r>
  <r>
    <s v="008-0000024"/>
    <s v="Van Buren"/>
    <d v="2022-03-24T00:00:00"/>
    <d v="2022-03-30T01:43:41"/>
    <n v="6"/>
    <n v="2022"/>
    <x v="2"/>
  </r>
  <r>
    <s v="008-0000025"/>
    <s v="Van Buren"/>
    <d v="2022-03-29T00:00:00"/>
    <d v="2022-06-09T07:12:00"/>
    <n v="72"/>
    <n v="2022"/>
    <x v="2"/>
  </r>
  <r>
    <s v="008-0000026"/>
    <s v="Van Buren"/>
    <d v="2022-03-30T00:00:00"/>
    <d v="2022-07-02T14:52:48"/>
    <n v="94"/>
    <n v="2022"/>
    <x v="2"/>
  </r>
  <r>
    <s v="008-0000029"/>
    <s v="Van Buren"/>
    <d v="2022-04-02T00:00:00"/>
    <d v="2022-12-22T06:57:36"/>
    <n v="264"/>
    <n v="2022"/>
    <x v="3"/>
  </r>
  <r>
    <s v="008-0000030"/>
    <s v="Van Buren"/>
    <d v="2022-04-05T00:00:00"/>
    <d v="2022-04-18T19:26:24"/>
    <n v="13"/>
    <n v="2022"/>
    <x v="3"/>
  </r>
  <r>
    <s v="008-0000033"/>
    <s v="Van Buren"/>
    <d v="2022-04-12T00:00:00"/>
    <d v="2022-04-25T19:17:46"/>
    <n v="13"/>
    <n v="2022"/>
    <x v="3"/>
  </r>
  <r>
    <s v="008-0000036"/>
    <s v="Van Buren"/>
    <d v="2022-04-19T00:00:00"/>
    <d v="2023-04-25T13:26:24"/>
    <n v="371"/>
    <n v="2023"/>
    <x v="3"/>
  </r>
  <r>
    <s v="008-0000038"/>
    <s v="Van Buren"/>
    <d v="2022-04-22T00:00:00"/>
    <d v="2022-04-25T05:26:53"/>
    <n v="3"/>
    <n v="2022"/>
    <x v="3"/>
  </r>
  <r>
    <s v="008-0000039"/>
    <s v="Van Buren"/>
    <d v="2022-04-26T00:00:00"/>
    <d v="2022-05-03T15:33:07"/>
    <n v="7"/>
    <n v="2022"/>
    <x v="3"/>
  </r>
  <r>
    <s v="008-0000041"/>
    <s v="Van Buren"/>
    <d v="2022-05-03T00:00:00"/>
    <d v="2022-05-24T18:00:00"/>
    <n v="21"/>
    <n v="2022"/>
    <x v="4"/>
  </r>
  <r>
    <s v="008-0000042"/>
    <s v="Van Buren"/>
    <d v="2022-05-03T00:00:00"/>
    <d v="2022-07-30T01:26:24"/>
    <n v="88"/>
    <n v="2022"/>
    <x v="4"/>
  </r>
  <r>
    <s v="008-0000043"/>
    <s v="Van Buren"/>
    <d v="2022-05-03T00:00:00"/>
    <d v="2022-08-26T02:52:48"/>
    <n v="115"/>
    <n v="2022"/>
    <x v="4"/>
  </r>
  <r>
    <s v="008-0000044"/>
    <s v="Van Buren"/>
    <d v="2022-05-06T00:00:00"/>
    <d v="2022-08-26T18:57:36"/>
    <n v="112"/>
    <n v="2022"/>
    <x v="4"/>
  </r>
  <r>
    <s v="008-0000045"/>
    <s v="Van Buren"/>
    <d v="2022-05-08T00:00:00"/>
    <d v="2022-05-12T22:04:48"/>
    <n v="4"/>
    <n v="2022"/>
    <x v="4"/>
  </r>
  <r>
    <s v="008-0000046"/>
    <s v="Van Buren"/>
    <d v="2022-05-09T00:00:00"/>
    <d v="2022-07-28T04:48:00"/>
    <n v="80"/>
    <n v="2022"/>
    <x v="4"/>
  </r>
  <r>
    <s v="008-0000047"/>
    <s v="Van Buren"/>
    <d v="2022-05-09T00:00:00"/>
    <d v="2022-05-29T10:19:12"/>
    <n v="20"/>
    <n v="2022"/>
    <x v="4"/>
  </r>
  <r>
    <s v="008-0000050"/>
    <s v="Van Buren"/>
    <d v="2022-05-16T00:00:00"/>
    <d v="2023-05-07T02:24:00"/>
    <n v="356"/>
    <n v="2023"/>
    <x v="4"/>
  </r>
  <r>
    <s v="008-0000052"/>
    <s v="Van Buren"/>
    <d v="2022-05-21T00:00:00"/>
    <d v="2022-05-26T03:36:00"/>
    <n v="5"/>
    <n v="2022"/>
    <x v="4"/>
  </r>
  <r>
    <s v="008-0000054"/>
    <s v="Van Buren"/>
    <d v="2022-05-30T00:00:00"/>
    <d v="2022-08-02T17:31:12"/>
    <n v="64"/>
    <n v="2022"/>
    <x v="4"/>
  </r>
  <r>
    <s v="008-0000055"/>
    <s v="Van Buren"/>
    <d v="2022-06-08T00:00:00"/>
    <d v="2022-07-22T06:43:12"/>
    <n v="44"/>
    <n v="2022"/>
    <x v="5"/>
  </r>
  <r>
    <s v="008-0000056"/>
    <s v="Van Buren"/>
    <d v="2022-06-10T00:00:00"/>
    <d v="2023-01-23T09:36:00"/>
    <n v="227"/>
    <n v="2023"/>
    <x v="5"/>
  </r>
  <r>
    <s v="008-0000058"/>
    <s v="Van Buren"/>
    <d v="2022-06-12T00:00:00"/>
    <d v="2022-09-07T06:57:36"/>
    <n v="87"/>
    <n v="2022"/>
    <x v="5"/>
  </r>
  <r>
    <s v="008-0000062"/>
    <s v="Van Buren"/>
    <d v="2022-06-19T00:00:00"/>
    <d v="2022-07-26T03:36:00"/>
    <n v="37"/>
    <n v="2022"/>
    <x v="5"/>
  </r>
  <r>
    <s v="008-0000063"/>
    <s v="Van Buren"/>
    <d v="2022-06-21T00:00:00"/>
    <d v="2022-07-04T03:21:36"/>
    <n v="13"/>
    <n v="2022"/>
    <x v="5"/>
  </r>
  <r>
    <s v="008-0000064"/>
    <s v="Van Buren"/>
    <d v="2022-06-25T00:00:00"/>
    <d v="2022-07-03T02:09:36"/>
    <n v="8"/>
    <n v="2022"/>
    <x v="5"/>
  </r>
  <r>
    <s v="008-0000066"/>
    <s v="Van Buren"/>
    <d v="2022-07-02T00:00:00"/>
    <d v="2022-07-05T18:07:55"/>
    <n v="3"/>
    <n v="2022"/>
    <x v="6"/>
  </r>
  <r>
    <s v="008-0000069"/>
    <s v="Van Buren"/>
    <d v="2022-07-06T00:00:00"/>
    <d v="2022-07-18T05:02:24"/>
    <n v="12"/>
    <n v="2022"/>
    <x v="6"/>
  </r>
  <r>
    <s v="008-0000072"/>
    <s v="Van Buren"/>
    <d v="2022-07-16T00:00:00"/>
    <d v="2022-08-21T03:50:24"/>
    <n v="36"/>
    <n v="2022"/>
    <x v="6"/>
  </r>
  <r>
    <s v="008-0000074"/>
    <s v="Van Buren"/>
    <d v="2022-07-19T00:00:00"/>
    <d v="2022-08-15T00:43:12"/>
    <n v="27"/>
    <n v="2022"/>
    <x v="6"/>
  </r>
  <r>
    <s v="008-0000076"/>
    <s v="Van Buren"/>
    <d v="2022-07-20T00:00:00"/>
    <d v="2022-08-22T17:16:48"/>
    <n v="33"/>
    <n v="2022"/>
    <x v="6"/>
  </r>
  <r>
    <s v="008-0000077"/>
    <s v="Van Buren"/>
    <d v="2022-07-23T00:00:00"/>
    <d v="2022-09-03T01:26:24"/>
    <n v="42"/>
    <n v="2022"/>
    <x v="6"/>
  </r>
  <r>
    <s v="008-0000080"/>
    <s v="Van Buren"/>
    <d v="2022-07-28T00:00:00"/>
    <d v="2022-12-21T00:00:00"/>
    <n v="146"/>
    <n v="2022"/>
    <x v="6"/>
  </r>
  <r>
    <s v="008-0000081"/>
    <s v="Van Buren"/>
    <d v="2022-07-29T00:00:00"/>
    <d v="2022-08-27T13:55:12"/>
    <n v="29"/>
    <n v="2022"/>
    <x v="6"/>
  </r>
  <r>
    <s v="008-0000082"/>
    <s v="Van Buren"/>
    <d v="2022-07-31T00:00:00"/>
    <d v="2022-08-09T17:12:29"/>
    <n v="9"/>
    <n v="2022"/>
    <x v="6"/>
  </r>
  <r>
    <s v="008-0000084"/>
    <s v="Van Buren"/>
    <d v="2022-08-07T00:00:00"/>
    <d v="2022-08-27T18:14:24"/>
    <n v="20"/>
    <n v="2022"/>
    <x v="7"/>
  </r>
  <r>
    <s v="008-0000087"/>
    <s v="Van Buren"/>
    <d v="2022-08-16T00:00:00"/>
    <d v="2022-08-28T09:50:24"/>
    <n v="12"/>
    <n v="2022"/>
    <x v="7"/>
  </r>
  <r>
    <s v="008-0000092"/>
    <s v="Van Buren"/>
    <d v="2022-09-02T00:00:00"/>
    <d v="2022-11-22T16:04:48"/>
    <n v="81"/>
    <n v="2022"/>
    <x v="8"/>
  </r>
  <r>
    <s v="008-0000093"/>
    <s v="Van Buren"/>
    <d v="2022-09-04T00:00:00"/>
    <d v="2022-10-07T20:24:00"/>
    <n v="33"/>
    <n v="2022"/>
    <x v="8"/>
  </r>
  <r>
    <s v="008-0000094"/>
    <s v="Van Buren"/>
    <d v="2022-09-05T00:00:00"/>
    <d v="2022-11-15T14:24:00"/>
    <n v="71"/>
    <n v="2022"/>
    <x v="8"/>
  </r>
  <r>
    <s v="008-0000096"/>
    <s v="Van Buren"/>
    <d v="2022-09-09T00:00:00"/>
    <d v="2022-12-17T18:14:24"/>
    <n v="99"/>
    <n v="2022"/>
    <x v="8"/>
  </r>
  <r>
    <s v="008-0000099"/>
    <s v="Van Buren"/>
    <d v="2022-09-18T00:00:00"/>
    <d v="2023-04-21T23:31:12"/>
    <n v="215"/>
    <n v="2023"/>
    <x v="8"/>
  </r>
  <r>
    <s v="008-0000103"/>
    <s v="Van Buren"/>
    <d v="2022-09-24T00:00:00"/>
    <d v="2022-10-06T12:57:36"/>
    <n v="12"/>
    <n v="2022"/>
    <x v="8"/>
  </r>
  <r>
    <s v="008-0000104"/>
    <s v="Van Buren"/>
    <d v="2022-09-26T00:00:00"/>
    <d v="2022-10-07T15:07:12"/>
    <n v="11"/>
    <n v="2022"/>
    <x v="8"/>
  </r>
  <r>
    <s v="008-0000105"/>
    <s v="Van Buren"/>
    <d v="2022-09-30T00:00:00"/>
    <d v="2022-10-05T13:40:48"/>
    <n v="5"/>
    <n v="2022"/>
    <x v="8"/>
  </r>
  <r>
    <s v="008-0000108"/>
    <s v="Van Buren"/>
    <d v="2022-10-06T00:00:00"/>
    <d v="2022-10-21T17:31:12"/>
    <n v="15"/>
    <n v="2022"/>
    <x v="9"/>
  </r>
  <r>
    <s v="008-0000109"/>
    <s v="Van Buren"/>
    <d v="2022-10-07T00:00:00"/>
    <d v="2022-10-15T01:55:12"/>
    <n v="8"/>
    <n v="2022"/>
    <x v="9"/>
  </r>
  <r>
    <s v="008-0000110"/>
    <s v="Van Buren"/>
    <d v="2022-10-13T00:00:00"/>
    <d v="2022-10-15T13:07:41"/>
    <n v="2"/>
    <n v="2022"/>
    <x v="9"/>
  </r>
  <r>
    <s v="008-0000111"/>
    <s v="Van Buren"/>
    <d v="2022-10-16T00:00:00"/>
    <d v="2022-10-16T11:08:10"/>
    <n v="0"/>
    <n v="2022"/>
    <x v="9"/>
  </r>
  <r>
    <s v="008-0000112"/>
    <s v="Van Buren"/>
    <d v="2022-10-22T00:00:00"/>
    <d v="2023-01-22T18:28:48"/>
    <n v="92"/>
    <n v="2023"/>
    <x v="9"/>
  </r>
  <r>
    <s v="008-0000115"/>
    <s v="Van Buren"/>
    <d v="2022-11-10T00:00:00"/>
    <d v="2023-11-03T19:48:00"/>
    <n v="358"/>
    <n v="2023"/>
    <x v="10"/>
  </r>
  <r>
    <s v="008-0000116"/>
    <s v="Van Buren"/>
    <d v="2022-11-12T00:00:00"/>
    <d v="2022-12-28T09:36:00"/>
    <n v="46"/>
    <n v="2022"/>
    <x v="10"/>
  </r>
  <r>
    <s v="008-0000117"/>
    <s v="Van Buren"/>
    <d v="2022-11-16T00:00:00"/>
    <d v="2023-12-01T14:24:00"/>
    <n v="380"/>
    <n v="2023"/>
    <x v="10"/>
  </r>
  <r>
    <s v="008-0000118"/>
    <s v="Van Buren"/>
    <d v="2022-11-23T00:00:00"/>
    <d v="2022-11-25T14:34:22"/>
    <n v="2"/>
    <n v="2022"/>
    <x v="10"/>
  </r>
  <r>
    <s v="008-0000120"/>
    <s v="Van Buren"/>
    <d v="2022-11-27T00:00:00"/>
    <d v="2023-01-18T16:33:36"/>
    <n v="52"/>
    <n v="2023"/>
    <x v="10"/>
  </r>
  <r>
    <s v="008-0000121"/>
    <s v="Van Buren"/>
    <d v="2022-11-28T00:00:00"/>
    <d v="2022-11-29T05:26:53"/>
    <n v="1"/>
    <n v="2022"/>
    <x v="10"/>
  </r>
  <r>
    <s v="008-0000122"/>
    <s v="Van Buren"/>
    <d v="2022-11-30T00:00:00"/>
    <d v="2022-12-25T07:26:24"/>
    <n v="25"/>
    <n v="2022"/>
    <x v="10"/>
  </r>
  <r>
    <s v="008-0000123"/>
    <s v="Van Buren"/>
    <d v="2022-11-30T00:00:00"/>
    <d v="2022-12-09T21:21:36"/>
    <n v="9"/>
    <n v="2022"/>
    <x v="10"/>
  </r>
  <r>
    <s v="008-0000125"/>
    <s v="Van Buren"/>
    <d v="2022-12-11T00:00:00"/>
    <d v="2023-03-24T09:36:00"/>
    <n v="103"/>
    <n v="2023"/>
    <x v="11"/>
  </r>
  <r>
    <s v="008-0000128"/>
    <s v="Van Buren"/>
    <d v="2022-12-14T00:00:00"/>
    <d v="2023-03-16T09:36:00"/>
    <n v="92"/>
    <n v="2023"/>
    <x v="11"/>
  </r>
  <r>
    <s v="008-0000130"/>
    <s v="Van Buren"/>
    <d v="2022-12-15T00:00:00"/>
    <d v="2023-04-08T04:33:36"/>
    <n v="114"/>
    <n v="2023"/>
    <x v="11"/>
  </r>
  <r>
    <s v="008-0000132"/>
    <s v="Van Buren"/>
    <d v="2022-12-17T00:00:00"/>
    <d v="2023-02-26T12:00:00"/>
    <n v="71"/>
    <n v="2023"/>
    <x v="11"/>
  </r>
  <r>
    <s v="008-0000134"/>
    <s v="Van Buren"/>
    <d v="2022-12-28T00:00:00"/>
    <d v="2023-02-14T16:04:48"/>
    <n v="48"/>
    <n v="2023"/>
    <x v="11"/>
  </r>
  <r>
    <s v="008-0000135"/>
    <s v="Van Buren"/>
    <d v="2022-12-30T00:00:00"/>
    <d v="2023-01-07T16:01:55"/>
    <n v="8"/>
    <n v="2023"/>
    <x v="11"/>
  </r>
  <r>
    <s v="008-0000136"/>
    <s v="Van Buren"/>
    <d v="2022-12-30T00:00:00"/>
    <d v="2023-02-01T00:00:00"/>
    <n v="33"/>
    <n v="2023"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s v="001-0000001"/>
    <x v="0"/>
    <d v="2022-01-01T00:00:00"/>
    <d v="2023-08-07T14:24:00"/>
    <n v="583"/>
    <x v="0"/>
    <x v="0"/>
  </r>
  <r>
    <s v="001-0000006"/>
    <x v="0"/>
    <d v="2022-01-11T00:00:00"/>
    <d v="2022-05-12T09:36:00"/>
    <n v="121"/>
    <x v="1"/>
    <x v="0"/>
  </r>
  <r>
    <s v="001-0000007"/>
    <x v="0"/>
    <d v="2022-01-11T00:00:00"/>
    <d v="2022-01-22T07:12:00"/>
    <n v="11"/>
    <x v="1"/>
    <x v="0"/>
  </r>
  <r>
    <s v="001-0000011"/>
    <x v="0"/>
    <d v="2022-01-20T00:00:00"/>
    <d v="2024-01-28T12:00:00"/>
    <n v="738"/>
    <x v="2"/>
    <x v="0"/>
  </r>
  <r>
    <s v="001-0000013"/>
    <x v="0"/>
    <d v="2022-01-21T00:00:00"/>
    <d v="2022-09-12T08:52:48"/>
    <n v="234"/>
    <x v="1"/>
    <x v="0"/>
  </r>
  <r>
    <s v="001-0000015"/>
    <x v="0"/>
    <d v="2022-01-25T00:00:00"/>
    <d v="2022-04-01T04:19:12"/>
    <n v="66"/>
    <x v="1"/>
    <x v="0"/>
  </r>
  <r>
    <s v="001-0000016"/>
    <x v="0"/>
    <d v="2022-01-25T00:00:00"/>
    <d v="2022-02-15T14:24:00"/>
    <n v="21"/>
    <x v="1"/>
    <x v="0"/>
  </r>
  <r>
    <s v="001-0000018"/>
    <x v="0"/>
    <d v="2022-01-26T00:00:00"/>
    <d v="2022-06-16T19:12:00"/>
    <n v="141"/>
    <x v="1"/>
    <x v="0"/>
  </r>
  <r>
    <s v="001-0000019"/>
    <x v="0"/>
    <d v="2022-01-27T00:00:00"/>
    <d v="2022-02-26T18:08:38"/>
    <n v="30"/>
    <x v="1"/>
    <x v="0"/>
  </r>
  <r>
    <s v="001-0000020"/>
    <x v="0"/>
    <d v="2022-01-28T00:00:00"/>
    <d v="2022-03-21T12:00:00"/>
    <n v="52"/>
    <x v="1"/>
    <x v="0"/>
  </r>
  <r>
    <s v="001-0000021"/>
    <x v="0"/>
    <d v="2022-01-29T00:00:00"/>
    <d v="2022-03-03T17:45:36"/>
    <n v="33"/>
    <x v="1"/>
    <x v="0"/>
  </r>
  <r>
    <s v="001-0000022"/>
    <x v="0"/>
    <d v="2022-02-09T00:00:00"/>
    <d v="2024-07-18T12:00:00"/>
    <n v="890"/>
    <x v="2"/>
    <x v="1"/>
  </r>
  <r>
    <s v="001-0000023"/>
    <x v="0"/>
    <d v="2022-02-11T00:00:00"/>
    <d v="2022-06-08T08:52:48"/>
    <n v="117"/>
    <x v="1"/>
    <x v="1"/>
  </r>
  <r>
    <s v="001-0000024"/>
    <x v="0"/>
    <d v="2022-02-12T00:00:00"/>
    <d v="2022-02-13T20:38:24"/>
    <n v="1"/>
    <x v="1"/>
    <x v="1"/>
  </r>
  <r>
    <s v="001-0000025"/>
    <x v="0"/>
    <d v="2022-02-15T00:00:00"/>
    <d v="2022-03-08T10:19:12"/>
    <n v="21"/>
    <x v="1"/>
    <x v="1"/>
  </r>
  <r>
    <s v="001-0000026"/>
    <x v="0"/>
    <d v="2022-02-16T00:00:00"/>
    <d v="2022-03-05T12:57:36"/>
    <n v="17"/>
    <x v="1"/>
    <x v="1"/>
  </r>
  <r>
    <s v="001-0000029"/>
    <x v="0"/>
    <d v="2022-02-17T00:00:00"/>
    <d v="2022-05-12T03:36:00"/>
    <n v="84"/>
    <x v="1"/>
    <x v="1"/>
  </r>
  <r>
    <s v="001-0000030"/>
    <x v="0"/>
    <d v="2022-02-21T00:00:00"/>
    <d v="2023-03-25T22:19:12"/>
    <n v="397"/>
    <x v="0"/>
    <x v="1"/>
  </r>
  <r>
    <s v="001-0000032"/>
    <x v="0"/>
    <d v="2022-02-23T00:00:00"/>
    <d v="2022-05-11T08:38:24"/>
    <n v="77"/>
    <x v="1"/>
    <x v="1"/>
  </r>
  <r>
    <s v="001-0000034"/>
    <x v="0"/>
    <d v="2022-02-24T00:00:00"/>
    <d v="2022-10-20T00:28:48"/>
    <n v="238"/>
    <x v="1"/>
    <x v="1"/>
  </r>
  <r>
    <s v="001-0000035"/>
    <x v="0"/>
    <d v="2022-02-25T00:00:00"/>
    <d v="2022-04-13T09:50:24"/>
    <n v="47"/>
    <x v="1"/>
    <x v="1"/>
  </r>
  <r>
    <s v="001-0000036"/>
    <x v="0"/>
    <d v="2022-03-01T00:00:00"/>
    <d v="2022-05-21T22:04:48"/>
    <n v="81"/>
    <x v="1"/>
    <x v="2"/>
  </r>
  <r>
    <s v="001-0000038"/>
    <x v="0"/>
    <d v="2022-03-06T00:00:00"/>
    <d v="2022-04-06T11:25:26"/>
    <n v="31"/>
    <x v="1"/>
    <x v="2"/>
  </r>
  <r>
    <s v="001-0000040"/>
    <x v="0"/>
    <d v="2022-03-11T00:00:00"/>
    <d v="2022-03-30T07:33:36"/>
    <n v="19"/>
    <x v="1"/>
    <x v="2"/>
  </r>
  <r>
    <s v="001-0000043"/>
    <x v="0"/>
    <d v="2022-03-15T00:00:00"/>
    <d v="2022-06-14T12:57:36"/>
    <n v="91"/>
    <x v="1"/>
    <x v="2"/>
  </r>
  <r>
    <s v="001-0000044"/>
    <x v="0"/>
    <d v="2022-03-16T00:00:00"/>
    <d v="2022-07-26T22:33:36"/>
    <n v="132"/>
    <x v="1"/>
    <x v="2"/>
  </r>
  <r>
    <s v="001-0000046"/>
    <x v="0"/>
    <d v="2022-03-21T00:00:00"/>
    <d v="2022-10-17T19:12:00"/>
    <n v="210"/>
    <x v="1"/>
    <x v="2"/>
  </r>
  <r>
    <s v="001-0000051"/>
    <x v="0"/>
    <d v="2022-04-06T00:00:00"/>
    <d v="2023-08-18T07:12:00"/>
    <n v="499"/>
    <x v="0"/>
    <x v="3"/>
  </r>
  <r>
    <s v="001-0000052"/>
    <x v="0"/>
    <d v="2022-04-12T00:00:00"/>
    <d v="2022-07-15T02:24:00"/>
    <n v="94"/>
    <x v="1"/>
    <x v="3"/>
  </r>
  <r>
    <s v="001-0000055"/>
    <x v="0"/>
    <d v="2022-04-23T00:00:00"/>
    <d v="2024-09-27T21:36:00"/>
    <n v="888"/>
    <x v="2"/>
    <x v="3"/>
  </r>
  <r>
    <s v="001-0000056"/>
    <x v="0"/>
    <d v="2022-04-23T00:00:00"/>
    <d v="2022-07-17T04:48:00"/>
    <n v="85"/>
    <x v="1"/>
    <x v="3"/>
  </r>
  <r>
    <s v="001-0000059"/>
    <x v="0"/>
    <d v="2022-04-25T00:00:00"/>
    <d v="2023-05-29T20:24:00"/>
    <n v="399"/>
    <x v="0"/>
    <x v="3"/>
  </r>
  <r>
    <s v="001-0000060"/>
    <x v="0"/>
    <d v="2022-04-29T00:00:00"/>
    <d v="2022-07-15T07:12:00"/>
    <n v="77"/>
    <x v="1"/>
    <x v="3"/>
  </r>
  <r>
    <s v="001-0000062"/>
    <x v="0"/>
    <d v="2022-05-02T00:00:00"/>
    <d v="2022-06-29T13:55:12"/>
    <n v="58"/>
    <x v="1"/>
    <x v="4"/>
  </r>
  <r>
    <s v="001-0000063"/>
    <x v="0"/>
    <d v="2022-05-04T00:00:00"/>
    <d v="2022-07-04T02:52:48"/>
    <n v="61"/>
    <x v="1"/>
    <x v="4"/>
  </r>
  <r>
    <s v="001-0000064"/>
    <x v="0"/>
    <d v="2022-05-04T00:00:00"/>
    <d v="2023-02-16T02:24:00"/>
    <n v="288"/>
    <x v="0"/>
    <x v="4"/>
  </r>
  <r>
    <s v="001-0000066"/>
    <x v="0"/>
    <d v="2022-05-06T00:00:00"/>
    <d v="2023-12-28T13:16:19"/>
    <n v="601"/>
    <x v="0"/>
    <x v="4"/>
  </r>
  <r>
    <s v="001-0000067"/>
    <x v="0"/>
    <d v="2022-05-09T00:00:00"/>
    <d v="2023-02-06T07:12:00"/>
    <n v="273"/>
    <x v="0"/>
    <x v="4"/>
  </r>
  <r>
    <s v="001-0000068"/>
    <x v="0"/>
    <d v="2022-05-09T00:00:00"/>
    <d v="2023-08-12T10:19:12"/>
    <n v="460"/>
    <x v="0"/>
    <x v="4"/>
  </r>
  <r>
    <s v="001-0000071"/>
    <x v="0"/>
    <d v="2022-05-14T00:00:00"/>
    <d v="2022-10-29T12:14:24"/>
    <n v="168"/>
    <x v="1"/>
    <x v="4"/>
  </r>
  <r>
    <s v="001-0000072"/>
    <x v="0"/>
    <d v="2022-05-14T00:00:00"/>
    <d v="2023-09-21T02:38:24"/>
    <n v="495"/>
    <x v="0"/>
    <x v="4"/>
  </r>
  <r>
    <s v="001-0000073"/>
    <x v="0"/>
    <d v="2022-05-16T00:00:00"/>
    <d v="2022-08-03T08:09:36"/>
    <n v="79"/>
    <x v="1"/>
    <x v="4"/>
  </r>
  <r>
    <s v="001-0000074"/>
    <x v="0"/>
    <d v="2022-05-17T00:00:00"/>
    <d v="2023-04-07T03:50:24"/>
    <n v="325"/>
    <x v="0"/>
    <x v="4"/>
  </r>
  <r>
    <s v="001-0000075"/>
    <x v="0"/>
    <d v="2022-05-19T00:00:00"/>
    <d v="2023-06-23T17:45:36"/>
    <n v="400"/>
    <x v="0"/>
    <x v="4"/>
  </r>
  <r>
    <s v="001-0000077"/>
    <x v="0"/>
    <d v="2022-05-21T00:00:00"/>
    <d v="2022-09-27T10:48:00"/>
    <n v="129"/>
    <x v="1"/>
    <x v="4"/>
  </r>
  <r>
    <s v="001-0000079"/>
    <x v="0"/>
    <d v="2022-05-25T00:00:00"/>
    <d v="2023-06-12T08:24:00"/>
    <n v="383"/>
    <x v="0"/>
    <x v="4"/>
  </r>
  <r>
    <s v="001-0000083"/>
    <x v="0"/>
    <d v="2022-05-28T00:00:00"/>
    <d v="2024-07-24T11:16:48"/>
    <n v="788"/>
    <x v="2"/>
    <x v="4"/>
  </r>
  <r>
    <s v="001-0000085"/>
    <x v="0"/>
    <d v="2022-06-01T00:00:00"/>
    <d v="2022-06-29T21:50:24"/>
    <n v="28"/>
    <x v="1"/>
    <x v="5"/>
  </r>
  <r>
    <s v="001-0000087"/>
    <x v="0"/>
    <d v="2022-06-04T00:00:00"/>
    <d v="2022-11-15T09:50:24"/>
    <n v="164"/>
    <x v="1"/>
    <x v="5"/>
  </r>
  <r>
    <s v="001-0000089"/>
    <x v="0"/>
    <d v="2022-06-05T00:00:00"/>
    <d v="2022-06-25T18:43:12"/>
    <n v="20"/>
    <x v="1"/>
    <x v="5"/>
  </r>
  <r>
    <s v="001-0000093"/>
    <x v="0"/>
    <d v="2022-06-09T00:00:00"/>
    <d v="2022-08-22T19:12:00"/>
    <n v="74"/>
    <x v="1"/>
    <x v="5"/>
  </r>
  <r>
    <s v="001-0000094"/>
    <x v="0"/>
    <d v="2022-06-10T00:00:00"/>
    <d v="2022-07-19T00:00:00"/>
    <n v="39"/>
    <x v="1"/>
    <x v="5"/>
  </r>
  <r>
    <s v="001-0000096"/>
    <x v="0"/>
    <d v="2022-06-11T00:00:00"/>
    <d v="2022-08-17T22:33:36"/>
    <n v="67"/>
    <x v="1"/>
    <x v="5"/>
  </r>
  <r>
    <s v="001-0000097"/>
    <x v="0"/>
    <d v="2022-06-12T00:00:00"/>
    <d v="2023-04-25T07:12:00"/>
    <n v="317"/>
    <x v="0"/>
    <x v="5"/>
  </r>
  <r>
    <s v="001-0000098"/>
    <x v="0"/>
    <d v="2022-06-13T00:00:00"/>
    <d v="2023-04-24T16:48:00"/>
    <n v="315"/>
    <x v="0"/>
    <x v="5"/>
  </r>
  <r>
    <s v="001-0000101"/>
    <x v="0"/>
    <d v="2022-06-21T00:00:00"/>
    <d v="2023-04-11T02:38:24"/>
    <n v="294"/>
    <x v="0"/>
    <x v="5"/>
  </r>
  <r>
    <s v="001-0000102"/>
    <x v="0"/>
    <d v="2022-06-22T00:00:00"/>
    <d v="2022-08-07T05:45:36"/>
    <n v="46"/>
    <x v="1"/>
    <x v="5"/>
  </r>
  <r>
    <s v="001-0000103"/>
    <x v="0"/>
    <d v="2022-06-24T00:00:00"/>
    <d v="2022-08-23T18:00:00"/>
    <n v="60"/>
    <x v="1"/>
    <x v="5"/>
  </r>
  <r>
    <s v="001-0000106"/>
    <x v="0"/>
    <d v="2022-06-28T00:00:00"/>
    <d v="2022-08-23T16:48:00"/>
    <n v="56"/>
    <x v="1"/>
    <x v="5"/>
  </r>
  <r>
    <s v="001-0000107"/>
    <x v="0"/>
    <d v="2022-07-02T00:00:00"/>
    <d v="2022-07-14T13:20:38"/>
    <n v="12"/>
    <x v="1"/>
    <x v="6"/>
  </r>
  <r>
    <s v="001-0000108"/>
    <x v="0"/>
    <d v="2022-07-05T00:00:00"/>
    <d v="2023-07-04T17:45:36"/>
    <n v="364"/>
    <x v="0"/>
    <x v="6"/>
  </r>
  <r>
    <s v="001-0000109"/>
    <x v="0"/>
    <d v="2022-07-08T00:00:00"/>
    <d v="2023-04-11T12:00:00"/>
    <n v="277"/>
    <x v="0"/>
    <x v="6"/>
  </r>
  <r>
    <s v="001-0000112"/>
    <x v="0"/>
    <d v="2022-07-11T00:00:00"/>
    <d v="2022-07-28T16:58:05"/>
    <n v="17"/>
    <x v="1"/>
    <x v="6"/>
  </r>
  <r>
    <s v="001-0000113"/>
    <x v="0"/>
    <d v="2022-07-11T00:00:00"/>
    <d v="2022-10-11T09:36:00"/>
    <n v="92"/>
    <x v="1"/>
    <x v="6"/>
  </r>
  <r>
    <s v="001-0000115"/>
    <x v="0"/>
    <d v="2022-07-14T00:00:00"/>
    <d v="2023-02-16T03:25:55"/>
    <n v="217"/>
    <x v="0"/>
    <x v="6"/>
  </r>
  <r>
    <s v="001-0000116"/>
    <x v="0"/>
    <d v="2022-07-16T00:00:00"/>
    <d v="2022-09-05T23:31:12"/>
    <n v="51"/>
    <x v="1"/>
    <x v="6"/>
  </r>
  <r>
    <s v="001-0000118"/>
    <x v="0"/>
    <d v="2022-07-25T00:00:00"/>
    <d v="2023-12-24T18:14:24"/>
    <n v="517"/>
    <x v="0"/>
    <x v="6"/>
  </r>
  <r>
    <s v="001-0000120"/>
    <x v="0"/>
    <d v="2022-07-26T00:00:00"/>
    <d v="2022-09-30T06:28:48"/>
    <n v="66"/>
    <x v="1"/>
    <x v="6"/>
  </r>
  <r>
    <s v="001-0000122"/>
    <x v="0"/>
    <d v="2022-07-29T00:00:00"/>
    <d v="2023-04-28T21:36:00"/>
    <n v="273"/>
    <x v="0"/>
    <x v="6"/>
  </r>
  <r>
    <s v="001-0000125"/>
    <x v="0"/>
    <d v="2022-07-31T00:00:00"/>
    <d v="2022-09-22T16:48:00"/>
    <n v="53"/>
    <x v="1"/>
    <x v="6"/>
  </r>
  <r>
    <s v="001-0000127"/>
    <x v="0"/>
    <d v="2022-08-03T00:00:00"/>
    <d v="2023-12-01T11:02:24"/>
    <n v="485"/>
    <x v="0"/>
    <x v="7"/>
  </r>
  <r>
    <s v="001-0000128"/>
    <x v="0"/>
    <d v="2022-08-07T00:00:00"/>
    <d v="2022-10-14T01:12:00"/>
    <n v="68"/>
    <x v="1"/>
    <x v="7"/>
  </r>
  <r>
    <s v="001-0000129"/>
    <x v="0"/>
    <d v="2022-08-07T00:00:00"/>
    <d v="2023-07-13T05:45:36"/>
    <n v="340"/>
    <x v="0"/>
    <x v="7"/>
  </r>
  <r>
    <s v="001-0000132"/>
    <x v="0"/>
    <d v="2022-08-12T00:00:00"/>
    <d v="2022-09-15T16:04:48"/>
    <n v="34"/>
    <x v="1"/>
    <x v="7"/>
  </r>
  <r>
    <s v="001-0000133"/>
    <x v="0"/>
    <d v="2022-08-12T00:00:00"/>
    <d v="2022-08-19T01:55:12"/>
    <n v="7"/>
    <x v="1"/>
    <x v="7"/>
  </r>
  <r>
    <s v="001-0000134"/>
    <x v="0"/>
    <d v="2022-08-12T00:00:00"/>
    <d v="2022-10-17T13:26:24"/>
    <n v="66"/>
    <x v="1"/>
    <x v="7"/>
  </r>
  <r>
    <s v="001-0000140"/>
    <x v="0"/>
    <d v="2022-08-18T00:00:00"/>
    <d v="2024-03-03T22:04:48"/>
    <n v="563"/>
    <x v="2"/>
    <x v="7"/>
  </r>
  <r>
    <s v="001-0000142"/>
    <x v="0"/>
    <d v="2022-08-19T00:00:00"/>
    <d v="2023-01-02T07:26:24"/>
    <n v="136"/>
    <x v="0"/>
    <x v="7"/>
  </r>
  <r>
    <s v="001-0000143"/>
    <x v="0"/>
    <d v="2022-08-20T00:00:00"/>
    <d v="2023-04-26T19:12:00"/>
    <n v="249"/>
    <x v="0"/>
    <x v="7"/>
  </r>
  <r>
    <s v="001-0000144"/>
    <x v="0"/>
    <d v="2022-08-21T00:00:00"/>
    <d v="2024-09-08T16:48:00"/>
    <n v="749"/>
    <x v="2"/>
    <x v="7"/>
  </r>
  <r>
    <s v="001-0000145"/>
    <x v="0"/>
    <d v="2022-08-21T00:00:00"/>
    <d v="2022-08-28T06:14:24"/>
    <n v="7"/>
    <x v="1"/>
    <x v="7"/>
  </r>
  <r>
    <s v="001-0000147"/>
    <x v="0"/>
    <d v="2022-08-23T00:00:00"/>
    <d v="2022-10-10T23:24:00"/>
    <n v="48"/>
    <x v="1"/>
    <x v="7"/>
  </r>
  <r>
    <s v="001-0000148"/>
    <x v="0"/>
    <d v="2022-08-23T00:00:00"/>
    <d v="2022-09-08T08:52:48"/>
    <n v="16"/>
    <x v="1"/>
    <x v="7"/>
  </r>
  <r>
    <s v="001-0000150"/>
    <x v="0"/>
    <d v="2022-08-30T00:00:00"/>
    <d v="2023-07-07T16:33:36"/>
    <n v="311"/>
    <x v="0"/>
    <x v="7"/>
  </r>
  <r>
    <s v="001-0000151"/>
    <x v="0"/>
    <d v="2022-08-30T00:00:00"/>
    <d v="2023-05-28T04:48:00"/>
    <n v="271"/>
    <x v="0"/>
    <x v="7"/>
  </r>
  <r>
    <s v="001-0000153"/>
    <x v="0"/>
    <d v="2022-09-04T00:00:00"/>
    <d v="2025-01-03T01:12:00"/>
    <n v="852"/>
    <x v="3"/>
    <x v="8"/>
  </r>
  <r>
    <s v="001-0000155"/>
    <x v="0"/>
    <d v="2022-09-09T00:00:00"/>
    <d v="2022-12-16T18:00:00"/>
    <n v="98"/>
    <x v="1"/>
    <x v="8"/>
  </r>
  <r>
    <s v="001-0000156"/>
    <x v="0"/>
    <d v="2022-09-11T00:00:00"/>
    <d v="2023-10-31T14:24:00"/>
    <n v="415"/>
    <x v="0"/>
    <x v="8"/>
  </r>
  <r>
    <s v="001-0000157"/>
    <x v="0"/>
    <d v="2022-09-14T00:00:00"/>
    <d v="2023-03-10T18:28:48"/>
    <n v="177"/>
    <x v="0"/>
    <x v="8"/>
  </r>
  <r>
    <s v="001-0000159"/>
    <x v="0"/>
    <d v="2022-09-17T00:00:00"/>
    <d v="2022-11-02T02:52:48"/>
    <n v="46"/>
    <x v="1"/>
    <x v="8"/>
  </r>
  <r>
    <s v="001-0000160"/>
    <x v="0"/>
    <d v="2022-09-21T00:00:00"/>
    <d v="2022-11-12T07:55:12"/>
    <n v="52"/>
    <x v="1"/>
    <x v="8"/>
  </r>
  <r>
    <s v="001-0000163"/>
    <x v="0"/>
    <d v="2022-09-24T00:00:00"/>
    <d v="2022-10-14T22:33:36"/>
    <n v="20"/>
    <x v="1"/>
    <x v="8"/>
  </r>
  <r>
    <s v="001-0000167"/>
    <x v="0"/>
    <d v="2022-09-26T00:00:00"/>
    <d v="2023-07-19T17:02:24"/>
    <n v="296"/>
    <x v="0"/>
    <x v="8"/>
  </r>
  <r>
    <s v="001-0000169"/>
    <x v="0"/>
    <d v="2022-09-27T00:00:00"/>
    <d v="2023-04-16T19:12:00"/>
    <n v="201"/>
    <x v="0"/>
    <x v="8"/>
  </r>
  <r>
    <s v="001-0000170"/>
    <x v="0"/>
    <d v="2022-09-27T00:00:00"/>
    <d v="2024-11-24T07:12:00"/>
    <n v="789"/>
    <x v="2"/>
    <x v="8"/>
  </r>
  <r>
    <s v="001-0000172"/>
    <x v="0"/>
    <d v="2022-10-04T00:00:00"/>
    <d v="2022-11-19T15:07:12"/>
    <n v="46"/>
    <x v="1"/>
    <x v="9"/>
  </r>
  <r>
    <s v="001-0000174"/>
    <x v="0"/>
    <d v="2022-10-06T00:00:00"/>
    <d v="2023-11-08T00:57:36"/>
    <n v="398"/>
    <x v="0"/>
    <x v="9"/>
  </r>
  <r>
    <s v="001-0000176"/>
    <x v="0"/>
    <d v="2022-10-09T00:00:00"/>
    <d v="2023-04-14T21:36:00"/>
    <n v="187"/>
    <x v="0"/>
    <x v="9"/>
  </r>
  <r>
    <s v="001-0000178"/>
    <x v="0"/>
    <d v="2022-10-12T00:00:00"/>
    <d v="2022-11-22T18:27:22"/>
    <n v="41"/>
    <x v="1"/>
    <x v="9"/>
  </r>
  <r>
    <s v="001-0000181"/>
    <x v="0"/>
    <d v="2022-10-15T00:00:00"/>
    <d v="2022-12-14T06:43:12"/>
    <n v="60"/>
    <x v="1"/>
    <x v="9"/>
  </r>
  <r>
    <s v="001-0000182"/>
    <x v="0"/>
    <d v="2022-10-17T00:00:00"/>
    <d v="2022-12-26T07:12:00"/>
    <n v="70"/>
    <x v="1"/>
    <x v="9"/>
  </r>
  <r>
    <s v="001-0000183"/>
    <x v="0"/>
    <d v="2022-10-18T00:00:00"/>
    <d v="2023-08-25T05:02:24"/>
    <n v="311"/>
    <x v="0"/>
    <x v="9"/>
  </r>
  <r>
    <s v="001-0000184"/>
    <x v="0"/>
    <d v="2022-10-19T00:00:00"/>
    <d v="2023-02-26T08:38:24"/>
    <n v="130"/>
    <x v="0"/>
    <x v="9"/>
  </r>
  <r>
    <s v="001-0000186"/>
    <x v="0"/>
    <d v="2022-10-23T00:00:00"/>
    <d v="2023-02-19T05:45:36"/>
    <n v="119"/>
    <x v="0"/>
    <x v="9"/>
  </r>
  <r>
    <s v="001-0000189"/>
    <x v="0"/>
    <d v="2022-10-25T00:00:00"/>
    <d v="2023-01-01T12:28:48"/>
    <n v="68"/>
    <x v="0"/>
    <x v="9"/>
  </r>
  <r>
    <s v="001-0000191"/>
    <x v="0"/>
    <d v="2022-10-26T00:00:00"/>
    <d v="2024-05-29T00:00:00"/>
    <n v="581"/>
    <x v="2"/>
    <x v="9"/>
  </r>
  <r>
    <s v="001-0000195"/>
    <x v="0"/>
    <d v="2022-11-03T00:00:00"/>
    <d v="2022-11-06T01:40:48"/>
    <n v="3"/>
    <x v="1"/>
    <x v="10"/>
  </r>
  <r>
    <s v="001-0000197"/>
    <x v="0"/>
    <d v="2022-11-12T00:00:00"/>
    <d v="2023-02-03T03:21:36"/>
    <n v="83"/>
    <x v="0"/>
    <x v="10"/>
  </r>
  <r>
    <s v="001-0000199"/>
    <x v="0"/>
    <d v="2022-11-14T00:00:00"/>
    <d v="2023-08-12T02:52:48"/>
    <n v="271"/>
    <x v="0"/>
    <x v="10"/>
  </r>
  <r>
    <s v="001-0000202"/>
    <x v="0"/>
    <d v="2022-11-17T00:00:00"/>
    <d v="2022-12-26T13:26:24"/>
    <n v="39"/>
    <x v="1"/>
    <x v="10"/>
  </r>
  <r>
    <s v="001-0000203"/>
    <x v="0"/>
    <d v="2022-11-18T00:00:00"/>
    <d v="2024-04-11T19:12:00"/>
    <n v="510"/>
    <x v="2"/>
    <x v="10"/>
  </r>
  <r>
    <s v="001-0000204"/>
    <x v="0"/>
    <d v="2022-11-18T00:00:00"/>
    <d v="2024-03-25T14:09:36"/>
    <n v="493"/>
    <x v="2"/>
    <x v="10"/>
  </r>
  <r>
    <s v="001-0000205"/>
    <x v="0"/>
    <d v="2022-11-19T00:00:00"/>
    <d v="2023-03-24T12:00:00"/>
    <n v="125"/>
    <x v="0"/>
    <x v="10"/>
  </r>
  <r>
    <s v="001-0000206"/>
    <x v="0"/>
    <d v="2022-11-24T00:00:00"/>
    <d v="2023-03-31T00:00:00"/>
    <n v="127"/>
    <x v="0"/>
    <x v="10"/>
  </r>
  <r>
    <s v="001-0000208"/>
    <x v="0"/>
    <d v="2022-11-24T00:00:00"/>
    <d v="2022-12-27T07:40:48"/>
    <n v="33"/>
    <x v="1"/>
    <x v="10"/>
  </r>
  <r>
    <s v="001-0000210"/>
    <x v="0"/>
    <d v="2022-11-30T00:00:00"/>
    <d v="2023-03-21T08:52:48"/>
    <n v="111"/>
    <x v="0"/>
    <x v="10"/>
  </r>
  <r>
    <s v="001-0000211"/>
    <x v="0"/>
    <d v="2022-12-01T00:00:00"/>
    <d v="2022-12-09T00:00:00"/>
    <n v="8"/>
    <x v="1"/>
    <x v="11"/>
  </r>
  <r>
    <s v="001-0000212"/>
    <x v="0"/>
    <d v="2022-12-01T00:00:00"/>
    <d v="2023-02-01T20:24:00"/>
    <n v="62"/>
    <x v="0"/>
    <x v="11"/>
  </r>
  <r>
    <s v="001-0000214"/>
    <x v="0"/>
    <d v="2022-12-09T00:00:00"/>
    <d v="2023-05-01T16:48:00"/>
    <n v="143"/>
    <x v="0"/>
    <x v="11"/>
  </r>
  <r>
    <s v="001-0000216"/>
    <x v="0"/>
    <d v="2022-12-14T00:00:00"/>
    <d v="2022-12-22T13:46:34"/>
    <n v="8"/>
    <x v="1"/>
    <x v="11"/>
  </r>
  <r>
    <s v="001-0000217"/>
    <x v="0"/>
    <d v="2022-12-15T00:00:00"/>
    <d v="2023-09-27T20:34:05"/>
    <n v="286"/>
    <x v="0"/>
    <x v="11"/>
  </r>
  <r>
    <s v="001-0000218"/>
    <x v="0"/>
    <d v="2022-12-17T00:00:00"/>
    <d v="2023-07-31T07:12:00"/>
    <n v="226"/>
    <x v="0"/>
    <x v="11"/>
  </r>
  <r>
    <s v="001-0000220"/>
    <x v="0"/>
    <d v="2022-12-18T00:00:00"/>
    <d v="2023-08-27T12:18:43"/>
    <n v="252"/>
    <x v="0"/>
    <x v="11"/>
  </r>
  <r>
    <s v="001-0000222"/>
    <x v="0"/>
    <d v="2022-12-19T00:00:00"/>
    <d v="2023-11-28T18:43:12"/>
    <n v="344"/>
    <x v="0"/>
    <x v="11"/>
  </r>
  <r>
    <s v="001-0000226"/>
    <x v="0"/>
    <d v="2022-12-26T00:00:00"/>
    <d v="2024-04-21T23:16:48"/>
    <n v="482"/>
    <x v="2"/>
    <x v="11"/>
  </r>
  <r>
    <s v="001-0000227"/>
    <x v="0"/>
    <d v="2022-12-30T00:00:00"/>
    <d v="2023-02-04T09:07:12"/>
    <n v="36"/>
    <x v="0"/>
    <x v="11"/>
  </r>
  <r>
    <s v="003-0000001"/>
    <x v="1"/>
    <d v="2022-01-01T00:00:00"/>
    <d v="2022-04-15T06:00:00"/>
    <n v="104"/>
    <x v="1"/>
    <x v="0"/>
  </r>
  <r>
    <s v="003-0000007"/>
    <x v="1"/>
    <d v="2022-01-27T00:00:00"/>
    <d v="2022-02-18T22:19:12"/>
    <n v="22"/>
    <x v="1"/>
    <x v="0"/>
  </r>
  <r>
    <s v="003-0000009"/>
    <x v="1"/>
    <d v="2022-02-24T00:00:00"/>
    <d v="2024-10-11T20:09:36"/>
    <n v="960"/>
    <x v="2"/>
    <x v="1"/>
  </r>
  <r>
    <s v="003-0000010"/>
    <x v="1"/>
    <d v="2022-02-24T00:00:00"/>
    <d v="2023-07-14T12:00:00"/>
    <n v="505"/>
    <x v="0"/>
    <x v="1"/>
  </r>
  <r>
    <s v="003-0000011"/>
    <x v="1"/>
    <d v="2022-03-01T00:00:00"/>
    <d v="2022-10-10T13:12:00"/>
    <n v="223"/>
    <x v="1"/>
    <x v="2"/>
  </r>
  <r>
    <s v="003-0000012"/>
    <x v="1"/>
    <d v="2022-03-02T00:00:00"/>
    <d v="2022-10-31T18:28:48"/>
    <n v="243"/>
    <x v="1"/>
    <x v="2"/>
  </r>
  <r>
    <s v="003-0000013"/>
    <x v="1"/>
    <d v="2022-03-02T00:00:00"/>
    <d v="2023-08-04T05:16:48"/>
    <n v="520"/>
    <x v="0"/>
    <x v="2"/>
  </r>
  <r>
    <s v="003-0000014"/>
    <x v="1"/>
    <d v="2022-03-07T00:00:00"/>
    <d v="2022-06-14T21:07:12"/>
    <n v="99"/>
    <x v="1"/>
    <x v="2"/>
  </r>
  <r>
    <s v="003-0000015"/>
    <x v="1"/>
    <d v="2022-03-22T00:00:00"/>
    <d v="2023-05-25T02:24:00"/>
    <n v="429"/>
    <x v="0"/>
    <x v="2"/>
  </r>
  <r>
    <s v="003-0000018"/>
    <x v="1"/>
    <d v="2022-04-06T00:00:00"/>
    <d v="2023-03-13T23:16:48"/>
    <n v="341"/>
    <x v="0"/>
    <x v="3"/>
  </r>
  <r>
    <s v="003-0000019"/>
    <x v="1"/>
    <d v="2022-04-07T00:00:00"/>
    <d v="2023-05-05T13:55:12"/>
    <n v="393"/>
    <x v="0"/>
    <x v="3"/>
  </r>
  <r>
    <s v="003-0000020"/>
    <x v="1"/>
    <d v="2022-04-08T00:00:00"/>
    <d v="2023-12-02T00:43:12"/>
    <n v="603"/>
    <x v="0"/>
    <x v="3"/>
  </r>
  <r>
    <s v="003-0000021"/>
    <x v="1"/>
    <d v="2022-04-17T00:00:00"/>
    <d v="2024-01-01T08:24:00"/>
    <n v="624"/>
    <x v="2"/>
    <x v="3"/>
  </r>
  <r>
    <s v="003-0000022"/>
    <x v="1"/>
    <d v="2022-04-19T00:00:00"/>
    <d v="2024-12-25T14:38:24"/>
    <n v="981"/>
    <x v="2"/>
    <x v="3"/>
  </r>
  <r>
    <s v="003-0000023"/>
    <x v="1"/>
    <d v="2022-05-18T00:00:00"/>
    <d v="2024-07-19T12:43:12"/>
    <n v="793"/>
    <x v="2"/>
    <x v="4"/>
  </r>
  <r>
    <s v="003-0000024"/>
    <x v="1"/>
    <d v="2022-05-20T00:00:00"/>
    <d v="2024-03-22T18:14:24"/>
    <n v="672"/>
    <x v="2"/>
    <x v="4"/>
  </r>
  <r>
    <s v="003-0000025"/>
    <x v="1"/>
    <d v="2022-05-22T00:00:00"/>
    <d v="2023-05-25T16:19:12"/>
    <n v="368"/>
    <x v="0"/>
    <x v="4"/>
  </r>
  <r>
    <s v="003-0000026"/>
    <x v="1"/>
    <d v="2022-05-24T00:00:00"/>
    <d v="2023-03-01T18:00:00"/>
    <n v="281"/>
    <x v="0"/>
    <x v="4"/>
  </r>
  <r>
    <s v="003-0000030"/>
    <x v="1"/>
    <d v="2022-06-03T00:00:00"/>
    <d v="2024-12-17T19:26:24"/>
    <n v="928"/>
    <x v="2"/>
    <x v="5"/>
  </r>
  <r>
    <s v="003-0000033"/>
    <x v="1"/>
    <d v="2022-06-20T00:00:00"/>
    <d v="2024-01-13T04:33:36"/>
    <n v="572"/>
    <x v="2"/>
    <x v="5"/>
  </r>
  <r>
    <s v="003-0000034"/>
    <x v="1"/>
    <d v="2022-06-23T00:00:00"/>
    <d v="2025-03-19T07:12:00"/>
    <n v="1000"/>
    <x v="3"/>
    <x v="5"/>
  </r>
  <r>
    <s v="003-0000035"/>
    <x v="1"/>
    <d v="2022-07-22T00:00:00"/>
    <d v="2022-08-15T22:33:36"/>
    <n v="24"/>
    <x v="1"/>
    <x v="6"/>
  </r>
  <r>
    <s v="003-0000036"/>
    <x v="1"/>
    <d v="2022-08-08T00:00:00"/>
    <d v="2024-04-26T19:12:00"/>
    <n v="627"/>
    <x v="2"/>
    <x v="7"/>
  </r>
  <r>
    <s v="003-0000042"/>
    <x v="1"/>
    <d v="2022-10-03T00:00:00"/>
    <d v="2024-09-01T07:26:24"/>
    <n v="699"/>
    <x v="2"/>
    <x v="9"/>
  </r>
  <r>
    <s v="003-0000043"/>
    <x v="1"/>
    <d v="2022-10-24T00:00:00"/>
    <d v="2024-05-30T23:02:24"/>
    <n v="584"/>
    <x v="2"/>
    <x v="9"/>
  </r>
  <r>
    <s v="003-0000044"/>
    <x v="1"/>
    <d v="2022-10-26T00:00:00"/>
    <d v="2024-08-03T12:00:00"/>
    <n v="647"/>
    <x v="2"/>
    <x v="9"/>
  </r>
  <r>
    <s v="003-0000046"/>
    <x v="1"/>
    <d v="2022-12-21T00:00:00"/>
    <d v="2024-12-12T15:36:00"/>
    <n v="722"/>
    <x v="2"/>
    <x v="11"/>
  </r>
  <r>
    <s v="003-0000047"/>
    <x v="1"/>
    <d v="2022-12-24T00:00:00"/>
    <d v="2024-04-21T19:12:00"/>
    <n v="484"/>
    <x v="2"/>
    <x v="1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s v="007-0000002"/>
    <s v="Tyler"/>
    <d v="2022-01-05T00:00:00"/>
    <d v="2022-07-20T02:24:00"/>
    <n v="196"/>
    <x v="0"/>
    <x v="0"/>
  </r>
  <r>
    <s v="007-0000004"/>
    <s v="Tyler"/>
    <d v="2022-01-08T00:00:00"/>
    <d v="2022-05-15T22:19:12"/>
    <n v="127"/>
    <x v="0"/>
    <x v="0"/>
  </r>
  <r>
    <s v="007-0000005"/>
    <s v="Tyler"/>
    <d v="2022-01-13T00:00:00"/>
    <d v="2022-01-29T15:21:36"/>
    <n v="16"/>
    <x v="0"/>
    <x v="0"/>
  </r>
  <r>
    <s v="007-0000007"/>
    <s v="Tyler"/>
    <d v="2022-01-24T00:00:00"/>
    <d v="2022-04-09T02:24:00"/>
    <n v="75"/>
    <x v="0"/>
    <x v="0"/>
  </r>
  <r>
    <s v="007-0000008"/>
    <s v="Tyler"/>
    <d v="2022-01-24T00:00:00"/>
    <d v="2022-02-28T12:28:48"/>
    <n v="35"/>
    <x v="0"/>
    <x v="0"/>
  </r>
  <r>
    <s v="007-0000009"/>
    <s v="Tyler"/>
    <d v="2022-02-07T00:00:00"/>
    <d v="2022-03-11T07:12:00"/>
    <n v="32"/>
    <x v="0"/>
    <x v="1"/>
  </r>
  <r>
    <s v="007-0000011"/>
    <s v="Tyler"/>
    <d v="2022-02-15T00:00:00"/>
    <d v="2023-04-09T14:24:00"/>
    <n v="418"/>
    <x v="1"/>
    <x v="1"/>
  </r>
  <r>
    <s v="007-0000013"/>
    <s v="Tyler"/>
    <d v="2022-03-01T00:00:00"/>
    <d v="2022-03-09T13:12:00"/>
    <n v="8"/>
    <x v="0"/>
    <x v="2"/>
  </r>
  <r>
    <s v="007-0000014"/>
    <s v="Tyler"/>
    <d v="2022-03-05T00:00:00"/>
    <d v="2022-04-12T15:21:36"/>
    <n v="38"/>
    <x v="0"/>
    <x v="2"/>
  </r>
  <r>
    <s v="007-0000015"/>
    <s v="Tyler"/>
    <d v="2022-03-12T00:00:00"/>
    <d v="2022-03-27T00:57:36"/>
    <n v="15"/>
    <x v="0"/>
    <x v="2"/>
  </r>
  <r>
    <s v="007-0000016"/>
    <s v="Tyler"/>
    <d v="2022-03-16T00:00:00"/>
    <d v="2022-04-08T11:45:36"/>
    <n v="23"/>
    <x v="0"/>
    <x v="2"/>
  </r>
  <r>
    <s v="007-0000017"/>
    <s v="Tyler"/>
    <d v="2022-03-21T00:00:00"/>
    <d v="2022-11-22T07:12:00"/>
    <n v="246"/>
    <x v="0"/>
    <x v="2"/>
  </r>
  <r>
    <s v="007-0000019"/>
    <s v="Tyler"/>
    <d v="2022-03-28T00:00:00"/>
    <d v="2022-05-29T00:57:36"/>
    <n v="62"/>
    <x v="0"/>
    <x v="2"/>
  </r>
  <r>
    <s v="007-0000022"/>
    <s v="Tyler"/>
    <d v="2022-04-21T00:00:00"/>
    <d v="2022-05-23T16:48:00"/>
    <n v="32"/>
    <x v="0"/>
    <x v="3"/>
  </r>
  <r>
    <s v="007-0000025"/>
    <s v="Tyler"/>
    <d v="2022-05-09T00:00:00"/>
    <d v="2022-06-22T03:50:24"/>
    <n v="44"/>
    <x v="0"/>
    <x v="4"/>
  </r>
  <r>
    <s v="007-0000026"/>
    <s v="Tyler"/>
    <d v="2022-05-13T00:00:00"/>
    <d v="2022-09-19T19:40:48"/>
    <n v="129"/>
    <x v="0"/>
    <x v="4"/>
  </r>
  <r>
    <s v="007-0000029"/>
    <s v="Tyler"/>
    <d v="2022-06-09T00:00:00"/>
    <d v="2022-08-11T03:07:12"/>
    <n v="63"/>
    <x v="0"/>
    <x v="5"/>
  </r>
  <r>
    <s v="007-0000033"/>
    <s v="Tyler"/>
    <d v="2022-07-08T00:00:00"/>
    <d v="2022-07-23T03:50:24"/>
    <n v="15"/>
    <x v="0"/>
    <x v="6"/>
  </r>
  <r>
    <s v="007-0000034"/>
    <s v="Tyler"/>
    <d v="2022-07-09T00:00:00"/>
    <d v="2022-08-23T09:36:00"/>
    <n v="45"/>
    <x v="0"/>
    <x v="6"/>
  </r>
  <r>
    <s v="007-0000035"/>
    <s v="Tyler"/>
    <d v="2022-07-11T00:00:00"/>
    <d v="2022-10-01T00:00:00"/>
    <n v="82"/>
    <x v="0"/>
    <x v="6"/>
  </r>
  <r>
    <s v="007-0000036"/>
    <s v="Tyler"/>
    <d v="2022-07-17T00:00:00"/>
    <d v="2023-02-08T19:12:00"/>
    <n v="206"/>
    <x v="1"/>
    <x v="6"/>
  </r>
  <r>
    <s v="007-0000038"/>
    <s v="Tyler"/>
    <d v="2022-08-13T00:00:00"/>
    <d v="2023-01-20T19:12:00"/>
    <n v="160"/>
    <x v="1"/>
    <x v="7"/>
  </r>
  <r>
    <s v="007-0000041"/>
    <s v="Tyler"/>
    <d v="2022-08-17T00:00:00"/>
    <d v="2022-10-14T20:24:00"/>
    <n v="58"/>
    <x v="0"/>
    <x v="7"/>
  </r>
  <r>
    <s v="007-0000042"/>
    <s v="Tyler"/>
    <d v="2022-08-24T00:00:00"/>
    <d v="2023-03-06T14:24:00"/>
    <n v="194"/>
    <x v="1"/>
    <x v="7"/>
  </r>
  <r>
    <s v="007-0000046"/>
    <s v="Tyler"/>
    <d v="2022-09-12T00:00:00"/>
    <d v="2022-10-09T21:44:38"/>
    <n v="27"/>
    <x v="0"/>
    <x v="8"/>
  </r>
  <r>
    <s v="007-0000047"/>
    <s v="Tyler"/>
    <d v="2022-09-15T00:00:00"/>
    <d v="2022-10-01T17:16:48"/>
    <n v="16"/>
    <x v="0"/>
    <x v="8"/>
  </r>
  <r>
    <s v="007-0000050"/>
    <s v="Tyler"/>
    <d v="2022-10-07T00:00:00"/>
    <d v="2025-06-12T07:36:29"/>
    <n v="979"/>
    <x v="2"/>
    <x v="9"/>
  </r>
  <r>
    <s v="007-0000051"/>
    <s v="Tyler"/>
    <d v="2022-10-07T00:00:00"/>
    <d v="2022-10-17T06:40:19"/>
    <n v="10"/>
    <x v="0"/>
    <x v="9"/>
  </r>
  <r>
    <s v="007-0000053"/>
    <s v="Tyler"/>
    <d v="2022-10-11T00:00:00"/>
    <d v="2023-08-11T22:37:55"/>
    <n v="304"/>
    <x v="1"/>
    <x v="9"/>
  </r>
  <r>
    <s v="007-0000054"/>
    <s v="Tyler"/>
    <d v="2022-10-20T00:00:00"/>
    <d v="2023-03-21T22:33:36"/>
    <n v="152"/>
    <x v="1"/>
    <x v="9"/>
  </r>
  <r>
    <s v="007-0000055"/>
    <s v="Tyler"/>
    <d v="2022-11-03T00:00:00"/>
    <d v="2023-02-04T07:12:00"/>
    <n v="93"/>
    <x v="1"/>
    <x v="10"/>
  </r>
  <r>
    <s v="007-0000056"/>
    <s v="Tyler"/>
    <d v="2022-11-04T00:00:00"/>
    <d v="2022-11-20T01:12:00"/>
    <n v="16"/>
    <x v="0"/>
    <x v="10"/>
  </r>
  <r>
    <s v="007-0000057"/>
    <s v="Tyler"/>
    <d v="2022-11-10T00:00:00"/>
    <d v="2023-01-14T23:45:36"/>
    <n v="65"/>
    <x v="1"/>
    <x v="10"/>
  </r>
  <r>
    <s v="007-0000058"/>
    <s v="Tyler"/>
    <d v="2022-11-19T00:00:00"/>
    <d v="2023-08-02T17:16:48"/>
    <n v="256"/>
    <x v="1"/>
    <x v="10"/>
  </r>
  <r>
    <s v="007-0000060"/>
    <s v="Tyler"/>
    <d v="2022-11-26T00:00:00"/>
    <d v="2023-08-01T15:36:00"/>
    <n v="248"/>
    <x v="1"/>
    <x v="10"/>
  </r>
  <r>
    <s v="007-0000062"/>
    <s v="Tyler"/>
    <d v="2022-12-10T00:00:00"/>
    <d v="2022-12-29T15:50:24"/>
    <n v="19"/>
    <x v="0"/>
    <x v="11"/>
  </r>
  <r>
    <s v="007-0000066"/>
    <s v="Tyler"/>
    <d v="2022-12-26T00:00:00"/>
    <d v="2023-01-10T08:52:48"/>
    <n v="15"/>
    <x v="1"/>
    <x v="1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s v="002-0000001"/>
    <s v="Buchanan"/>
    <d v="2022-01-02T00:00:00"/>
    <d v="2022-10-19T10:48:00"/>
    <n v="290"/>
    <x v="0"/>
    <x v="0"/>
  </r>
  <r>
    <s v="002-0000004"/>
    <s v="Buchanan"/>
    <d v="2022-01-21T00:00:00"/>
    <d v="2022-07-16T13:33:36"/>
    <n v="176"/>
    <x v="0"/>
    <x v="0"/>
  </r>
  <r>
    <s v="002-0000005"/>
    <s v="Buchanan"/>
    <d v="2022-01-29T00:00:00"/>
    <d v="2022-04-08T04:48:00"/>
    <n v="69"/>
    <x v="0"/>
    <x v="0"/>
  </r>
  <r>
    <s v="002-0000007"/>
    <s v="Buchanan"/>
    <d v="2022-02-01T00:00:00"/>
    <d v="2022-02-24T02:24:00"/>
    <n v="23"/>
    <x v="0"/>
    <x v="1"/>
  </r>
  <r>
    <s v="002-0000011"/>
    <s v="Buchanan"/>
    <d v="2022-02-15T00:00:00"/>
    <d v="2022-08-08T08:38:24"/>
    <n v="174"/>
    <x v="0"/>
    <x v="1"/>
  </r>
  <r>
    <s v="002-0000013"/>
    <s v="Buchanan"/>
    <d v="2022-02-25T00:00:00"/>
    <d v="2022-03-14T18:43:12"/>
    <n v="17"/>
    <x v="0"/>
    <x v="1"/>
  </r>
  <r>
    <s v="002-0000014"/>
    <s v="Buchanan"/>
    <d v="2022-03-11T00:00:00"/>
    <d v="2022-11-03T00:43:12"/>
    <n v="237"/>
    <x v="0"/>
    <x v="2"/>
  </r>
  <r>
    <s v="002-0000016"/>
    <s v="Buchanan"/>
    <d v="2022-03-26T00:00:00"/>
    <d v="2022-07-18T02:24:00"/>
    <n v="114"/>
    <x v="0"/>
    <x v="2"/>
  </r>
  <r>
    <s v="002-0000019"/>
    <s v="Buchanan"/>
    <d v="2022-04-07T00:00:00"/>
    <d v="2022-05-27T18:14:24"/>
    <n v="50"/>
    <x v="0"/>
    <x v="3"/>
  </r>
  <r>
    <s v="002-0000020"/>
    <s v="Buchanan"/>
    <d v="2022-04-08T00:00:00"/>
    <d v="2022-05-28T08:24:00"/>
    <n v="50"/>
    <x v="0"/>
    <x v="3"/>
  </r>
  <r>
    <s v="002-0000021"/>
    <s v="Buchanan"/>
    <d v="2022-04-09T00:00:00"/>
    <d v="2022-04-17T09:18:43"/>
    <n v="8"/>
    <x v="0"/>
    <x v="3"/>
  </r>
  <r>
    <s v="002-0000023"/>
    <s v="Buchanan"/>
    <d v="2022-04-18T00:00:00"/>
    <d v="2022-10-03T09:47:31"/>
    <n v="168"/>
    <x v="0"/>
    <x v="3"/>
  </r>
  <r>
    <s v="002-0000025"/>
    <s v="Buchanan"/>
    <d v="2022-04-28T00:00:00"/>
    <d v="2022-09-29T21:30:14"/>
    <n v="154"/>
    <x v="0"/>
    <x v="3"/>
  </r>
  <r>
    <s v="002-0000026"/>
    <s v="Buchanan"/>
    <d v="2022-04-29T00:00:00"/>
    <d v="2022-07-04T03:21:36"/>
    <n v="66"/>
    <x v="0"/>
    <x v="3"/>
  </r>
  <r>
    <s v="002-0000028"/>
    <s v="Buchanan"/>
    <d v="2022-05-05T00:00:00"/>
    <d v="2022-05-06T18:30:14"/>
    <n v="1"/>
    <x v="0"/>
    <x v="4"/>
  </r>
  <r>
    <s v="002-0000030"/>
    <s v="Buchanan"/>
    <d v="2022-05-13T00:00:00"/>
    <d v="2022-05-13T21:36:00"/>
    <n v="0"/>
    <x v="0"/>
    <x v="4"/>
  </r>
  <r>
    <s v="002-0000032"/>
    <s v="Buchanan"/>
    <d v="2022-05-29T00:00:00"/>
    <d v="2022-08-29T04:48:00"/>
    <n v="92"/>
    <x v="0"/>
    <x v="4"/>
  </r>
  <r>
    <s v="002-0000033"/>
    <s v="Buchanan"/>
    <d v="2022-06-02T00:00:00"/>
    <d v="2022-06-03T03:18:43"/>
    <n v="1"/>
    <x v="0"/>
    <x v="5"/>
  </r>
  <r>
    <s v="002-0000035"/>
    <s v="Buchanan"/>
    <d v="2022-06-11T00:00:00"/>
    <d v="2022-07-26T16:04:48"/>
    <n v="45"/>
    <x v="0"/>
    <x v="5"/>
  </r>
  <r>
    <s v="002-0000036"/>
    <s v="Buchanan"/>
    <d v="2022-06-15T00:00:00"/>
    <d v="2022-08-31T04:48:00"/>
    <n v="77"/>
    <x v="0"/>
    <x v="5"/>
  </r>
  <r>
    <s v="002-0000037"/>
    <s v="Buchanan"/>
    <d v="2022-06-18T00:00:00"/>
    <d v="2022-06-18T09:26:47"/>
    <n v="0"/>
    <x v="0"/>
    <x v="5"/>
  </r>
  <r>
    <s v="002-0000038"/>
    <s v="Buchanan"/>
    <d v="2022-06-20T00:00:00"/>
    <d v="2022-07-05T08:09:36"/>
    <n v="15"/>
    <x v="0"/>
    <x v="5"/>
  </r>
  <r>
    <s v="002-0000039"/>
    <s v="Buchanan"/>
    <d v="2022-06-21T00:00:00"/>
    <d v="2023-01-11T14:24:00"/>
    <n v="204"/>
    <x v="1"/>
    <x v="5"/>
  </r>
  <r>
    <s v="002-0000040"/>
    <s v="Buchanan"/>
    <d v="2022-06-22T00:00:00"/>
    <d v="2022-07-06T14:24:00"/>
    <n v="14"/>
    <x v="0"/>
    <x v="5"/>
  </r>
  <r>
    <s v="002-0000041"/>
    <s v="Buchanan"/>
    <d v="2022-06-22T00:00:00"/>
    <d v="2023-03-26T08:09:36"/>
    <n v="277"/>
    <x v="1"/>
    <x v="5"/>
  </r>
  <r>
    <s v="002-0000044"/>
    <s v="Buchanan"/>
    <d v="2022-07-03T00:00:00"/>
    <d v="2022-08-03T00:57:36"/>
    <n v="31"/>
    <x v="0"/>
    <x v="6"/>
  </r>
  <r>
    <s v="002-0000048"/>
    <s v="Buchanan"/>
    <d v="2022-08-12T00:00:00"/>
    <d v="2022-09-01T15:36:00"/>
    <n v="20"/>
    <x v="0"/>
    <x v="7"/>
  </r>
  <r>
    <s v="002-0000049"/>
    <s v="Buchanan"/>
    <d v="2022-08-17T00:00:00"/>
    <d v="2023-03-21T19:55:12"/>
    <n v="216"/>
    <x v="1"/>
    <x v="7"/>
  </r>
  <r>
    <s v="002-0000051"/>
    <s v="Buchanan"/>
    <d v="2022-08-28T00:00:00"/>
    <d v="2022-12-13T10:33:36"/>
    <n v="107"/>
    <x v="0"/>
    <x v="7"/>
  </r>
  <r>
    <s v="002-0000053"/>
    <s v="Buchanan"/>
    <d v="2022-08-28T00:00:00"/>
    <d v="2022-12-31T11:31:12"/>
    <n v="125"/>
    <x v="0"/>
    <x v="7"/>
  </r>
  <r>
    <s v="002-0000054"/>
    <s v="Buchanan"/>
    <d v="2022-08-28T00:00:00"/>
    <d v="2022-08-28T22:16:19"/>
    <n v="0"/>
    <x v="0"/>
    <x v="7"/>
  </r>
  <r>
    <s v="002-0000062"/>
    <s v="Buchanan"/>
    <d v="2022-09-23T00:00:00"/>
    <d v="2023-01-21T16:48:00"/>
    <n v="120"/>
    <x v="1"/>
    <x v="8"/>
  </r>
  <r>
    <s v="002-0000064"/>
    <s v="Buchanan"/>
    <d v="2022-09-30T00:00:00"/>
    <d v="2023-04-26T02:24:00"/>
    <n v="208"/>
    <x v="1"/>
    <x v="8"/>
  </r>
  <r>
    <s v="002-0000066"/>
    <s v="Buchanan"/>
    <d v="2022-10-14T00:00:00"/>
    <d v="2022-12-26T23:45:36"/>
    <n v="73"/>
    <x v="0"/>
    <x v="9"/>
  </r>
  <r>
    <s v="002-0000071"/>
    <s v="Buchanan"/>
    <d v="2022-11-03T00:00:00"/>
    <d v="2022-12-20T01:55:12"/>
    <n v="47"/>
    <x v="0"/>
    <x v="10"/>
  </r>
  <r>
    <s v="002-0000072"/>
    <s v="Buchanan"/>
    <d v="2022-11-09T00:00:00"/>
    <d v="2023-08-20T00:00:00"/>
    <n v="284"/>
    <x v="1"/>
    <x v="10"/>
  </r>
  <r>
    <s v="002-0000075"/>
    <s v="Buchanan"/>
    <d v="2022-12-02T00:00:00"/>
    <d v="2023-05-02T02:38:24"/>
    <n v="151"/>
    <x v="1"/>
    <x v="11"/>
  </r>
  <r>
    <s v="002-0000076"/>
    <s v="Buchanan"/>
    <d v="2022-12-05T00:00:00"/>
    <d v="2023-04-26T03:21:36"/>
    <n v="142"/>
    <x v="1"/>
    <x v="11"/>
  </r>
  <r>
    <s v="002-0000077"/>
    <s v="Buchanan"/>
    <d v="2022-12-06T00:00:00"/>
    <d v="2022-12-22T07:12:00"/>
    <n v="16"/>
    <x v="0"/>
    <x v="11"/>
  </r>
  <r>
    <s v="002-0000078"/>
    <s v="Buchanan"/>
    <d v="2022-12-09T00:00:00"/>
    <d v="2023-01-18T04:04:48"/>
    <n v="40"/>
    <x v="1"/>
    <x v="11"/>
  </r>
  <r>
    <s v="002-0000079"/>
    <s v="Buchanan"/>
    <d v="2022-12-09T00:00:00"/>
    <d v="2023-01-17T16:48:00"/>
    <n v="39"/>
    <x v="1"/>
    <x v="11"/>
  </r>
  <r>
    <s v="002-0000082"/>
    <s v="Buchanan"/>
    <d v="2022-12-17T00:00:00"/>
    <d v="2023-02-19T14:24:00"/>
    <n v="64"/>
    <x v="1"/>
    <x v="11"/>
  </r>
  <r>
    <s v="002-0000084"/>
    <s v="Buchanan"/>
    <d v="2022-12-18T00:00:00"/>
    <d v="2023-01-06T08:38:24"/>
    <n v="19"/>
    <x v="1"/>
    <x v="11"/>
  </r>
  <r>
    <s v="002-0000085"/>
    <s v="Buchanan"/>
    <d v="2022-12-19T00:00:00"/>
    <d v="2023-03-20T16:48:00"/>
    <n v="91"/>
    <x v="1"/>
    <x v="11"/>
  </r>
  <r>
    <s v="002-0000086"/>
    <s v="Buchanan"/>
    <d v="2022-12-19T00:00:00"/>
    <d v="2023-01-14T12:14:24"/>
    <n v="26"/>
    <x v="1"/>
    <x v="1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004-0000001"/>
    <s v="Pierce"/>
    <d v="2022-01-01T00:00:00"/>
    <d v="2022-01-03T12:10:05"/>
    <n v="2"/>
    <x v="0"/>
    <x v="0"/>
  </r>
  <r>
    <s v="004-0000005"/>
    <s v="Pierce"/>
    <d v="2022-01-07T00:00:00"/>
    <d v="2022-02-18T02:24:00"/>
    <n v="42"/>
    <x v="0"/>
    <x v="0"/>
  </r>
  <r>
    <s v="004-0000006"/>
    <s v="Pierce"/>
    <d v="2022-01-10T00:00:00"/>
    <d v="2022-01-18T12:00:00"/>
    <n v="8"/>
    <x v="0"/>
    <x v="0"/>
  </r>
  <r>
    <s v="004-0000007"/>
    <s v="Pierce"/>
    <d v="2022-01-15T00:00:00"/>
    <d v="2022-02-26T03:07:12"/>
    <n v="42"/>
    <x v="0"/>
    <x v="0"/>
  </r>
  <r>
    <s v="004-0000008"/>
    <s v="Pierce"/>
    <d v="2022-01-18T00:00:00"/>
    <d v="2022-03-10T00:57:36"/>
    <n v="51"/>
    <x v="0"/>
    <x v="0"/>
  </r>
  <r>
    <s v="004-0000009"/>
    <s v="Pierce"/>
    <d v="2022-01-18T00:00:00"/>
    <d v="2022-04-01T11:45:36"/>
    <n v="73"/>
    <x v="0"/>
    <x v="0"/>
  </r>
  <r>
    <s v="004-0000012"/>
    <s v="Pierce"/>
    <d v="2022-01-29T00:00:00"/>
    <d v="2022-03-31T03:50:24"/>
    <n v="61"/>
    <x v="0"/>
    <x v="0"/>
  </r>
  <r>
    <s v="004-0000013"/>
    <s v="Pierce"/>
    <d v="2022-02-03T00:00:00"/>
    <d v="2022-06-10T18:14:24"/>
    <n v="127"/>
    <x v="0"/>
    <x v="1"/>
  </r>
  <r>
    <s v="004-0000014"/>
    <s v="Pierce"/>
    <d v="2022-02-06T00:00:00"/>
    <d v="2022-04-13T21:36:00"/>
    <n v="66"/>
    <x v="0"/>
    <x v="1"/>
  </r>
  <r>
    <s v="004-0000015"/>
    <s v="Pierce"/>
    <d v="2022-02-11T00:00:00"/>
    <d v="2022-03-14T20:52:48"/>
    <n v="31"/>
    <x v="0"/>
    <x v="1"/>
  </r>
  <r>
    <s v="004-0000016"/>
    <s v="Pierce"/>
    <d v="2022-02-15T00:00:00"/>
    <d v="2022-02-25T06:46:05"/>
    <n v="10"/>
    <x v="0"/>
    <x v="1"/>
  </r>
  <r>
    <s v="004-0000017"/>
    <s v="Pierce"/>
    <d v="2022-02-15T00:00:00"/>
    <d v="2022-05-12T08:24:00"/>
    <n v="86"/>
    <x v="0"/>
    <x v="1"/>
  </r>
  <r>
    <s v="004-0000020"/>
    <s v="Pierce"/>
    <d v="2022-03-05T00:00:00"/>
    <d v="2022-04-04T08:38:24"/>
    <n v="30"/>
    <x v="0"/>
    <x v="2"/>
  </r>
  <r>
    <s v="004-0000021"/>
    <s v="Pierce"/>
    <d v="2022-03-12T00:00:00"/>
    <d v="2022-04-08T03:25:55"/>
    <n v="27"/>
    <x v="0"/>
    <x v="2"/>
  </r>
  <r>
    <s v="004-0000027"/>
    <s v="Pierce"/>
    <d v="2022-04-15T00:00:00"/>
    <d v="2023-01-23T10:04:48"/>
    <n v="283"/>
    <x v="1"/>
    <x v="3"/>
  </r>
  <r>
    <s v="004-0000028"/>
    <s v="Pierce"/>
    <d v="2022-04-19T00:00:00"/>
    <d v="2022-06-08T01:26:24"/>
    <n v="50"/>
    <x v="0"/>
    <x v="3"/>
  </r>
  <r>
    <s v="004-0000029"/>
    <s v="Pierce"/>
    <d v="2022-04-19T00:00:00"/>
    <d v="2022-05-13T08:52:48"/>
    <n v="24"/>
    <x v="0"/>
    <x v="3"/>
  </r>
  <r>
    <s v="004-0000031"/>
    <s v="Pierce"/>
    <d v="2022-04-24T00:00:00"/>
    <d v="2022-12-08T11:02:24"/>
    <n v="228"/>
    <x v="0"/>
    <x v="3"/>
  </r>
  <r>
    <s v="004-0000035"/>
    <s v="Pierce"/>
    <d v="2022-05-08T00:00:00"/>
    <d v="2022-12-21T13:55:12"/>
    <n v="227"/>
    <x v="0"/>
    <x v="4"/>
  </r>
  <r>
    <s v="004-0000036"/>
    <s v="Pierce"/>
    <d v="2022-05-09T00:00:00"/>
    <d v="2022-11-04T20:52:48"/>
    <n v="179"/>
    <x v="0"/>
    <x v="4"/>
  </r>
  <r>
    <s v="004-0000039"/>
    <s v="Pierce"/>
    <d v="2022-05-25T00:00:00"/>
    <d v="2023-01-18T13:26:24"/>
    <n v="238"/>
    <x v="1"/>
    <x v="4"/>
  </r>
  <r>
    <s v="004-0000040"/>
    <s v="Pierce"/>
    <d v="2022-06-01T00:00:00"/>
    <d v="2022-07-05T05:02:24"/>
    <n v="34"/>
    <x v="0"/>
    <x v="5"/>
  </r>
  <r>
    <s v="004-0000041"/>
    <s v="Pierce"/>
    <d v="2022-06-03T00:00:00"/>
    <d v="2022-06-07T19:40:48"/>
    <n v="4"/>
    <x v="0"/>
    <x v="5"/>
  </r>
  <r>
    <s v="004-0000042"/>
    <s v="Pierce"/>
    <d v="2022-06-03T00:00:00"/>
    <d v="2022-08-09T20:38:24"/>
    <n v="67"/>
    <x v="0"/>
    <x v="5"/>
  </r>
  <r>
    <s v="004-0000043"/>
    <s v="Pierce"/>
    <d v="2022-06-04T00:00:00"/>
    <d v="2022-07-16T23:16:48"/>
    <n v="42"/>
    <x v="0"/>
    <x v="5"/>
  </r>
  <r>
    <s v="004-0000046"/>
    <s v="Pierce"/>
    <d v="2022-06-15T00:00:00"/>
    <d v="2023-09-13T19:12:00"/>
    <n v="455"/>
    <x v="1"/>
    <x v="5"/>
  </r>
  <r>
    <s v="004-0000049"/>
    <s v="Pierce"/>
    <d v="2022-06-21T00:00:00"/>
    <d v="2022-10-08T02:24:00"/>
    <n v="109"/>
    <x v="0"/>
    <x v="5"/>
  </r>
  <r>
    <s v="004-0000050"/>
    <s v="Pierce"/>
    <d v="2022-06-30T00:00:00"/>
    <d v="2023-02-08T04:48:00"/>
    <n v="223"/>
    <x v="1"/>
    <x v="5"/>
  </r>
  <r>
    <s v="004-0000051"/>
    <s v="Pierce"/>
    <d v="2022-07-02T00:00:00"/>
    <d v="2022-08-31T19:26:24"/>
    <n v="60"/>
    <x v="0"/>
    <x v="6"/>
  </r>
  <r>
    <s v="004-0000052"/>
    <s v="Pierce"/>
    <d v="2022-07-06T00:00:00"/>
    <d v="2023-05-09T14:24:00"/>
    <n v="307"/>
    <x v="1"/>
    <x v="6"/>
  </r>
  <r>
    <s v="004-0000053"/>
    <s v="Pierce"/>
    <d v="2022-07-07T00:00:00"/>
    <d v="2022-10-26T14:09:36"/>
    <n v="111"/>
    <x v="0"/>
    <x v="6"/>
  </r>
  <r>
    <s v="004-0000054"/>
    <s v="Pierce"/>
    <d v="2022-07-09T00:00:00"/>
    <d v="2022-08-26T23:02:24"/>
    <n v="48"/>
    <x v="0"/>
    <x v="6"/>
  </r>
  <r>
    <s v="004-0000055"/>
    <s v="Pierce"/>
    <d v="2022-07-17T00:00:00"/>
    <d v="2022-08-08T08:52:48"/>
    <n v="22"/>
    <x v="0"/>
    <x v="6"/>
  </r>
  <r>
    <s v="004-0000058"/>
    <s v="Pierce"/>
    <d v="2022-07-19T00:00:00"/>
    <d v="2022-10-30T21:36:00"/>
    <n v="103"/>
    <x v="0"/>
    <x v="6"/>
  </r>
  <r>
    <s v="004-0000059"/>
    <s v="Pierce"/>
    <d v="2022-07-24T00:00:00"/>
    <d v="2022-10-15T16:48:00"/>
    <n v="83"/>
    <x v="0"/>
    <x v="6"/>
  </r>
  <r>
    <s v="004-0000061"/>
    <s v="Pierce"/>
    <d v="2022-07-30T00:00:00"/>
    <d v="2023-02-02T07:12:00"/>
    <n v="187"/>
    <x v="1"/>
    <x v="6"/>
  </r>
  <r>
    <s v="004-0000062"/>
    <s v="Pierce"/>
    <d v="2022-07-30T00:00:00"/>
    <d v="2022-08-13T07:03:22"/>
    <n v="14"/>
    <x v="0"/>
    <x v="6"/>
  </r>
  <r>
    <s v="004-0000063"/>
    <s v="Pierce"/>
    <d v="2022-08-07T00:00:00"/>
    <d v="2022-09-06T12:57:36"/>
    <n v="30"/>
    <x v="0"/>
    <x v="7"/>
  </r>
  <r>
    <s v="004-0000066"/>
    <s v="Pierce"/>
    <d v="2022-08-13T00:00:00"/>
    <d v="2022-10-21T05:16:48"/>
    <n v="69"/>
    <x v="0"/>
    <x v="7"/>
  </r>
  <r>
    <s v="004-0000068"/>
    <s v="Pierce"/>
    <d v="2022-08-18T00:00:00"/>
    <d v="2022-08-31T21:07:12"/>
    <n v="13"/>
    <x v="0"/>
    <x v="7"/>
  </r>
  <r>
    <s v="004-0000069"/>
    <s v="Pierce"/>
    <d v="2022-08-20T00:00:00"/>
    <d v="2022-09-07T04:19:12"/>
    <n v="18"/>
    <x v="0"/>
    <x v="7"/>
  </r>
  <r>
    <s v="004-0000071"/>
    <s v="Pierce"/>
    <d v="2022-08-23T00:00:00"/>
    <d v="2022-11-25T14:24:00"/>
    <n v="94"/>
    <x v="0"/>
    <x v="7"/>
  </r>
  <r>
    <s v="004-0000072"/>
    <s v="Pierce"/>
    <d v="2022-08-25T00:00:00"/>
    <d v="2023-01-16T05:16:48"/>
    <n v="144"/>
    <x v="1"/>
    <x v="7"/>
  </r>
  <r>
    <s v="004-0000073"/>
    <s v="Pierce"/>
    <d v="2022-08-26T00:00:00"/>
    <d v="2022-10-15T16:33:36"/>
    <n v="50"/>
    <x v="0"/>
    <x v="7"/>
  </r>
  <r>
    <s v="004-0000075"/>
    <s v="Pierce"/>
    <d v="2022-08-30T00:00:00"/>
    <d v="2022-09-09T02:24:00"/>
    <n v="10"/>
    <x v="0"/>
    <x v="7"/>
  </r>
  <r>
    <s v="004-0000076"/>
    <s v="Pierce"/>
    <d v="2022-09-15T00:00:00"/>
    <d v="2022-11-05T02:52:48"/>
    <n v="51"/>
    <x v="0"/>
    <x v="8"/>
  </r>
  <r>
    <s v="004-0000077"/>
    <s v="Pierce"/>
    <d v="2022-09-18T00:00:00"/>
    <d v="2022-11-18T07:55:12"/>
    <n v="61"/>
    <x v="0"/>
    <x v="8"/>
  </r>
  <r>
    <s v="004-0000078"/>
    <s v="Pierce"/>
    <d v="2022-09-19T00:00:00"/>
    <d v="2022-12-22T13:40:48"/>
    <n v="94"/>
    <x v="0"/>
    <x v="8"/>
  </r>
  <r>
    <s v="004-0000079"/>
    <s v="Pierce"/>
    <d v="2022-09-23T00:00:00"/>
    <d v="2023-03-31T21:07:12"/>
    <n v="189"/>
    <x v="1"/>
    <x v="8"/>
  </r>
  <r>
    <s v="004-0000082"/>
    <s v="Pierce"/>
    <d v="2022-10-06T00:00:00"/>
    <d v="2024-01-16T16:48:00"/>
    <n v="467"/>
    <x v="2"/>
    <x v="9"/>
  </r>
  <r>
    <s v="004-0000084"/>
    <s v="Pierce"/>
    <d v="2022-10-08T00:00:00"/>
    <d v="2022-11-29T20:38:24"/>
    <n v="52"/>
    <x v="0"/>
    <x v="9"/>
  </r>
  <r>
    <s v="004-0000085"/>
    <s v="Pierce"/>
    <d v="2022-10-11T00:00:00"/>
    <d v="2022-11-01T22:04:48"/>
    <n v="21"/>
    <x v="0"/>
    <x v="9"/>
  </r>
  <r>
    <s v="004-0000086"/>
    <s v="Pierce"/>
    <d v="2022-10-12T00:00:00"/>
    <d v="2022-10-16T06:54:43"/>
    <n v="4"/>
    <x v="0"/>
    <x v="9"/>
  </r>
  <r>
    <s v="004-0000087"/>
    <s v="Pierce"/>
    <d v="2022-10-12T00:00:00"/>
    <d v="2023-01-22T09:36:00"/>
    <n v="102"/>
    <x v="1"/>
    <x v="9"/>
  </r>
  <r>
    <s v="004-0000088"/>
    <s v="Pierce"/>
    <d v="2022-10-16T00:00:00"/>
    <d v="2022-11-15T03:21:36"/>
    <n v="30"/>
    <x v="0"/>
    <x v="9"/>
  </r>
  <r>
    <s v="004-0000089"/>
    <s v="Pierce"/>
    <d v="2022-10-21T00:00:00"/>
    <d v="2022-11-04T20:38:24"/>
    <n v="14"/>
    <x v="0"/>
    <x v="9"/>
  </r>
  <r>
    <s v="004-0000090"/>
    <s v="Pierce"/>
    <d v="2022-10-23T00:00:00"/>
    <d v="2023-11-21T04:48:00"/>
    <n v="394"/>
    <x v="1"/>
    <x v="9"/>
  </r>
  <r>
    <s v="004-0000093"/>
    <s v="Pierce"/>
    <d v="2022-10-28T00:00:00"/>
    <d v="2022-12-20T09:21:36"/>
    <n v="53"/>
    <x v="0"/>
    <x v="9"/>
  </r>
  <r>
    <s v="004-0000094"/>
    <s v="Pierce"/>
    <d v="2022-10-28T00:00:00"/>
    <d v="2022-11-04T01:12:00"/>
    <n v="7"/>
    <x v="0"/>
    <x v="9"/>
  </r>
  <r>
    <s v="004-0000095"/>
    <s v="Pierce"/>
    <d v="2022-11-10T00:00:00"/>
    <d v="2023-01-04T14:09:36"/>
    <n v="55"/>
    <x v="1"/>
    <x v="10"/>
  </r>
  <r>
    <s v="004-0000097"/>
    <s v="Pierce"/>
    <d v="2022-11-21T00:00:00"/>
    <d v="2022-12-23T00:57:36"/>
    <n v="32"/>
    <x v="0"/>
    <x v="10"/>
  </r>
  <r>
    <s v="004-0000098"/>
    <s v="Pierce"/>
    <d v="2022-11-25T00:00:00"/>
    <d v="2023-05-03T07:12:00"/>
    <n v="159"/>
    <x v="1"/>
    <x v="10"/>
  </r>
  <r>
    <s v="004-0000099"/>
    <s v="Pierce"/>
    <d v="2022-11-30T00:00:00"/>
    <d v="2023-05-14T13:40:48"/>
    <n v="165"/>
    <x v="1"/>
    <x v="10"/>
  </r>
  <r>
    <s v="004-0000100"/>
    <s v="Pierce"/>
    <d v="2022-12-07T00:00:00"/>
    <d v="2024-08-18T19:12:00"/>
    <n v="620"/>
    <x v="2"/>
    <x v="11"/>
  </r>
  <r>
    <s v="004-0000101"/>
    <s v="Pierce"/>
    <d v="2022-12-10T00:00:00"/>
    <d v="2022-12-25T06:14:24"/>
    <n v="15"/>
    <x v="0"/>
    <x v="11"/>
  </r>
  <r>
    <s v="004-0000102"/>
    <s v="Pierce"/>
    <d v="2022-12-11T00:00:00"/>
    <d v="2023-01-11T19:12:00"/>
    <n v="31"/>
    <x v="1"/>
    <x v="11"/>
  </r>
  <r>
    <s v="004-0000103"/>
    <s v="Pierce"/>
    <d v="2022-12-12T00:00:00"/>
    <d v="2023-01-29T12:00:00"/>
    <n v="48"/>
    <x v="1"/>
    <x v="11"/>
  </r>
  <r>
    <s v="004-0000104"/>
    <s v="Pierce"/>
    <d v="2022-12-13T00:00:00"/>
    <d v="2023-05-01T14:24:00"/>
    <n v="139"/>
    <x v="1"/>
    <x v="11"/>
  </r>
  <r>
    <s v="004-0000108"/>
    <s v="Pierce"/>
    <d v="2022-12-19T00:00:00"/>
    <d v="2023-02-17T03:50:24"/>
    <n v="60"/>
    <x v="1"/>
    <x v="11"/>
  </r>
  <r>
    <s v="004-0000109"/>
    <s v="Pierce"/>
    <d v="2022-12-20T00:00:00"/>
    <d v="2023-02-14T07:12:00"/>
    <n v="56"/>
    <x v="1"/>
    <x v="11"/>
  </r>
  <r>
    <s v="004-0000110"/>
    <s v="Pierce"/>
    <d v="2022-12-28T00:00:00"/>
    <d v="2023-03-26T02:09:36"/>
    <n v="88"/>
    <x v="1"/>
    <x v="11"/>
  </r>
  <r>
    <s v="004-0000111"/>
    <s v="Pierce"/>
    <d v="2022-12-29T00:00:00"/>
    <d v="2023-01-09T18:50:24"/>
    <n v="11"/>
    <x v="1"/>
    <x v="1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">
  <r>
    <s v="005-0000001"/>
    <s v="Polk"/>
    <d v="2022-01-02T00:00:00"/>
    <d v="2022-02-11T04:48:00"/>
    <n v="40"/>
    <x v="0"/>
    <x v="0"/>
  </r>
  <r>
    <s v="005-0000003"/>
    <s v="Polk"/>
    <d v="2022-01-03T00:00:00"/>
    <d v="2022-06-15T09:07:12"/>
    <n v="163"/>
    <x v="0"/>
    <x v="0"/>
  </r>
  <r>
    <s v="005-0000005"/>
    <s v="Polk"/>
    <d v="2022-01-07T00:00:00"/>
    <d v="2022-12-24T14:24:00"/>
    <n v="351"/>
    <x v="0"/>
    <x v="0"/>
  </r>
  <r>
    <s v="005-0000009"/>
    <s v="Polk"/>
    <d v="2022-01-13T00:00:00"/>
    <d v="2022-01-19T21:44:38"/>
    <n v="6"/>
    <x v="0"/>
    <x v="0"/>
  </r>
  <r>
    <s v="005-0000010"/>
    <s v="Polk"/>
    <d v="2022-01-14T00:00:00"/>
    <d v="2023-01-13T19:12:00"/>
    <n v="364"/>
    <x v="1"/>
    <x v="0"/>
  </r>
  <r>
    <s v="005-0000013"/>
    <s v="Polk"/>
    <d v="2022-01-18T00:00:00"/>
    <d v="2022-04-07T12:00:00"/>
    <n v="79"/>
    <x v="0"/>
    <x v="0"/>
  </r>
  <r>
    <s v="005-0000014"/>
    <s v="Polk"/>
    <d v="2022-01-19T00:00:00"/>
    <d v="2022-02-18T18:33:07"/>
    <n v="30"/>
    <x v="0"/>
    <x v="0"/>
  </r>
  <r>
    <s v="005-0000015"/>
    <s v="Polk"/>
    <d v="2022-01-21T00:00:00"/>
    <d v="2022-06-06T21:21:36"/>
    <n v="136"/>
    <x v="0"/>
    <x v="0"/>
  </r>
  <r>
    <s v="005-0000020"/>
    <s v="Polk"/>
    <d v="2022-01-27T00:00:00"/>
    <d v="2022-08-06T21:36:00"/>
    <n v="191"/>
    <x v="0"/>
    <x v="0"/>
  </r>
  <r>
    <s v="005-0000021"/>
    <s v="Polk"/>
    <d v="2022-01-31T00:00:00"/>
    <d v="2022-03-23T10:24:58"/>
    <n v="51"/>
    <x v="0"/>
    <x v="0"/>
  </r>
  <r>
    <s v="005-0000023"/>
    <s v="Polk"/>
    <d v="2022-02-04T00:00:00"/>
    <d v="2022-02-10T05:22:34"/>
    <n v="6"/>
    <x v="0"/>
    <x v="1"/>
  </r>
  <r>
    <s v="005-0000025"/>
    <s v="Polk"/>
    <d v="2022-02-05T00:00:00"/>
    <d v="2022-02-09T03:07:12"/>
    <n v="4"/>
    <x v="0"/>
    <x v="1"/>
  </r>
  <r>
    <s v="005-0000029"/>
    <s v="Polk"/>
    <d v="2022-02-08T00:00:00"/>
    <d v="2022-04-12T10:33:36"/>
    <n v="63"/>
    <x v="0"/>
    <x v="1"/>
  </r>
  <r>
    <s v="005-0000031"/>
    <s v="Polk"/>
    <d v="2022-02-11T00:00:00"/>
    <d v="2022-04-18T09:36:00"/>
    <n v="66"/>
    <x v="0"/>
    <x v="1"/>
  </r>
  <r>
    <s v="005-0000032"/>
    <s v="Polk"/>
    <d v="2022-02-11T00:00:00"/>
    <d v="2024-02-09T19:12:00"/>
    <n v="728"/>
    <x v="2"/>
    <x v="1"/>
  </r>
  <r>
    <s v="005-0000035"/>
    <s v="Polk"/>
    <d v="2022-02-14T00:00:00"/>
    <d v="2022-04-02T21:36:00"/>
    <n v="47"/>
    <x v="0"/>
    <x v="1"/>
  </r>
  <r>
    <s v="005-0000041"/>
    <s v="Polk"/>
    <d v="2022-02-26T00:00:00"/>
    <d v="2022-03-11T22:04:48"/>
    <n v="13"/>
    <x v="0"/>
    <x v="1"/>
  </r>
  <r>
    <s v="005-0000042"/>
    <s v="Polk"/>
    <d v="2022-02-26T00:00:00"/>
    <d v="2022-12-14T15:50:24"/>
    <n v="291"/>
    <x v="0"/>
    <x v="1"/>
  </r>
  <r>
    <s v="005-0000043"/>
    <s v="Polk"/>
    <d v="2022-02-28T00:00:00"/>
    <d v="2022-05-15T22:33:36"/>
    <n v="76"/>
    <x v="0"/>
    <x v="1"/>
  </r>
  <r>
    <s v="005-0000045"/>
    <s v="Polk"/>
    <d v="2022-03-01T00:00:00"/>
    <d v="2022-06-09T00:00:00"/>
    <n v="100"/>
    <x v="0"/>
    <x v="2"/>
  </r>
  <r>
    <s v="005-0000047"/>
    <s v="Polk"/>
    <d v="2022-03-01T00:00:00"/>
    <d v="2022-04-06T06:43:12"/>
    <n v="36"/>
    <x v="0"/>
    <x v="2"/>
  </r>
  <r>
    <s v="005-0000048"/>
    <s v="Polk"/>
    <d v="2022-03-02T00:00:00"/>
    <d v="2022-03-24T04:19:12"/>
    <n v="22"/>
    <x v="0"/>
    <x v="2"/>
  </r>
  <r>
    <s v="005-0000049"/>
    <s v="Polk"/>
    <d v="2022-03-03T00:00:00"/>
    <d v="2022-09-23T16:48:00"/>
    <n v="204"/>
    <x v="0"/>
    <x v="2"/>
  </r>
  <r>
    <s v="005-0000051"/>
    <s v="Polk"/>
    <d v="2022-03-07T00:00:00"/>
    <d v="2022-03-13T04:14:53"/>
    <n v="6"/>
    <x v="0"/>
    <x v="2"/>
  </r>
  <r>
    <s v="005-0000052"/>
    <s v="Polk"/>
    <d v="2022-03-10T00:00:00"/>
    <d v="2022-05-09T05:02:24"/>
    <n v="60"/>
    <x v="0"/>
    <x v="2"/>
  </r>
  <r>
    <s v="005-0000053"/>
    <s v="Polk"/>
    <d v="2022-03-10T00:00:00"/>
    <d v="2022-11-17T21:36:00"/>
    <n v="252"/>
    <x v="0"/>
    <x v="2"/>
  </r>
  <r>
    <s v="005-0000054"/>
    <s v="Polk"/>
    <d v="2022-03-12T00:00:00"/>
    <d v="2022-03-30T21:21:36"/>
    <n v="18"/>
    <x v="0"/>
    <x v="2"/>
  </r>
  <r>
    <s v="005-0000056"/>
    <s v="Polk"/>
    <d v="2022-03-14T00:00:00"/>
    <d v="2022-03-28T10:48:00"/>
    <n v="14"/>
    <x v="0"/>
    <x v="2"/>
  </r>
  <r>
    <s v="005-0000057"/>
    <s v="Polk"/>
    <d v="2022-03-14T00:00:00"/>
    <d v="2022-06-02T00:00:00"/>
    <n v="80"/>
    <x v="0"/>
    <x v="2"/>
  </r>
  <r>
    <s v="005-0000058"/>
    <s v="Polk"/>
    <d v="2022-03-14T00:00:00"/>
    <d v="2022-04-12T12:57:36"/>
    <n v="29"/>
    <x v="0"/>
    <x v="2"/>
  </r>
  <r>
    <s v="005-0000059"/>
    <s v="Polk"/>
    <d v="2022-03-14T00:00:00"/>
    <d v="2022-03-21T02:38:24"/>
    <n v="7"/>
    <x v="0"/>
    <x v="2"/>
  </r>
  <r>
    <s v="005-0000060"/>
    <s v="Polk"/>
    <d v="2022-03-15T00:00:00"/>
    <d v="2022-08-19T00:00:00"/>
    <n v="157"/>
    <x v="0"/>
    <x v="2"/>
  </r>
  <r>
    <s v="005-0000061"/>
    <s v="Polk"/>
    <d v="2022-03-15T00:00:00"/>
    <d v="2023-02-04T01:16:19"/>
    <n v="326"/>
    <x v="1"/>
    <x v="2"/>
  </r>
  <r>
    <s v="005-0000062"/>
    <s v="Polk"/>
    <d v="2022-03-17T00:00:00"/>
    <d v="2022-05-27T02:24:00"/>
    <n v="71"/>
    <x v="0"/>
    <x v="2"/>
  </r>
  <r>
    <s v="005-0000063"/>
    <s v="Polk"/>
    <d v="2022-03-19T00:00:00"/>
    <d v="2022-11-15T07:12:00"/>
    <n v="241"/>
    <x v="0"/>
    <x v="2"/>
  </r>
  <r>
    <s v="005-0000064"/>
    <s v="Polk"/>
    <d v="2022-03-19T00:00:00"/>
    <d v="2022-05-14T02:38:24"/>
    <n v="56"/>
    <x v="0"/>
    <x v="2"/>
  </r>
  <r>
    <s v="005-0000066"/>
    <s v="Polk"/>
    <d v="2022-03-21T00:00:00"/>
    <d v="2022-05-10T10:48:00"/>
    <n v="50"/>
    <x v="0"/>
    <x v="2"/>
  </r>
  <r>
    <s v="005-0000069"/>
    <s v="Polk"/>
    <d v="2022-03-26T00:00:00"/>
    <d v="2022-07-07T00:43:12"/>
    <n v="103"/>
    <x v="0"/>
    <x v="2"/>
  </r>
  <r>
    <s v="005-0000070"/>
    <s v="Polk"/>
    <d v="2022-03-27T00:00:00"/>
    <d v="2022-05-18T08:09:36"/>
    <n v="52"/>
    <x v="0"/>
    <x v="2"/>
  </r>
  <r>
    <s v="005-0000071"/>
    <s v="Polk"/>
    <d v="2022-03-27T00:00:00"/>
    <d v="2022-09-30T18:28:48"/>
    <n v="187"/>
    <x v="0"/>
    <x v="2"/>
  </r>
  <r>
    <s v="005-0000072"/>
    <s v="Polk"/>
    <d v="2022-03-28T00:00:00"/>
    <d v="2023-02-08T16:48:00"/>
    <n v="317"/>
    <x v="1"/>
    <x v="2"/>
  </r>
  <r>
    <s v="005-0000073"/>
    <s v="Polk"/>
    <d v="2022-03-28T00:00:00"/>
    <d v="2022-05-10T23:45:36"/>
    <n v="43"/>
    <x v="0"/>
    <x v="2"/>
  </r>
  <r>
    <s v="005-0000076"/>
    <s v="Polk"/>
    <d v="2022-03-30T00:00:00"/>
    <d v="2022-12-26T19:55:12"/>
    <n v="271"/>
    <x v="0"/>
    <x v="2"/>
  </r>
  <r>
    <s v="005-0000077"/>
    <s v="Polk"/>
    <d v="2022-04-01T00:00:00"/>
    <d v="2023-02-10T00:00:00"/>
    <n v="315"/>
    <x v="1"/>
    <x v="3"/>
  </r>
  <r>
    <s v="005-0000080"/>
    <s v="Polk"/>
    <d v="2022-04-05T00:00:00"/>
    <d v="2024-04-17T00:00:00"/>
    <n v="743"/>
    <x v="2"/>
    <x v="3"/>
  </r>
  <r>
    <s v="005-0000081"/>
    <s v="Polk"/>
    <d v="2022-04-06T00:00:00"/>
    <d v="2022-05-28T13:26:24"/>
    <n v="52"/>
    <x v="0"/>
    <x v="3"/>
  </r>
  <r>
    <s v="005-0000083"/>
    <s v="Polk"/>
    <d v="2022-04-08T00:00:00"/>
    <d v="2022-09-23T16:33:36"/>
    <n v="168"/>
    <x v="0"/>
    <x v="3"/>
  </r>
  <r>
    <s v="005-0000084"/>
    <s v="Polk"/>
    <d v="2022-04-13T00:00:00"/>
    <d v="2023-06-18T16:48:00"/>
    <n v="431"/>
    <x v="1"/>
    <x v="3"/>
  </r>
  <r>
    <s v="005-0000085"/>
    <s v="Polk"/>
    <d v="2022-04-14T00:00:00"/>
    <d v="2023-01-06T16:48:00"/>
    <n v="267"/>
    <x v="1"/>
    <x v="3"/>
  </r>
  <r>
    <s v="005-0000086"/>
    <s v="Polk"/>
    <d v="2022-04-15T00:00:00"/>
    <d v="2022-05-15T10:22:05"/>
    <n v="30"/>
    <x v="0"/>
    <x v="3"/>
  </r>
  <r>
    <s v="005-0000090"/>
    <s v="Polk"/>
    <d v="2022-04-18T00:00:00"/>
    <d v="2022-05-30T06:43:12"/>
    <n v="42"/>
    <x v="0"/>
    <x v="3"/>
  </r>
  <r>
    <s v="005-0000092"/>
    <s v="Polk"/>
    <d v="2022-04-18T00:00:00"/>
    <d v="2022-06-09T16:48:00"/>
    <n v="52"/>
    <x v="0"/>
    <x v="3"/>
  </r>
  <r>
    <s v="005-0000093"/>
    <s v="Polk"/>
    <d v="2022-04-21T00:00:00"/>
    <d v="2022-07-28T01:26:24"/>
    <n v="98"/>
    <x v="0"/>
    <x v="3"/>
  </r>
  <r>
    <s v="005-0000096"/>
    <s v="Polk"/>
    <d v="2022-04-23T00:00:00"/>
    <d v="2022-05-22T15:36:00"/>
    <n v="29"/>
    <x v="0"/>
    <x v="3"/>
  </r>
  <r>
    <s v="005-0000097"/>
    <s v="Polk"/>
    <d v="2022-04-24T00:00:00"/>
    <d v="2022-10-09T17:45:36"/>
    <n v="168"/>
    <x v="0"/>
    <x v="3"/>
  </r>
  <r>
    <s v="005-0000099"/>
    <s v="Polk"/>
    <d v="2022-04-26T00:00:00"/>
    <d v="2022-05-20T07:12:00"/>
    <n v="24"/>
    <x v="0"/>
    <x v="3"/>
  </r>
  <r>
    <s v="005-0000101"/>
    <s v="Polk"/>
    <d v="2022-04-30T00:00:00"/>
    <d v="2022-05-06T21:36:00"/>
    <n v="6"/>
    <x v="0"/>
    <x v="3"/>
  </r>
  <r>
    <s v="005-0000105"/>
    <s v="Polk"/>
    <d v="2022-05-01T00:00:00"/>
    <d v="2022-05-03T11:39:50"/>
    <n v="2"/>
    <x v="0"/>
    <x v="4"/>
  </r>
  <r>
    <s v="005-0000106"/>
    <s v="Polk"/>
    <d v="2022-05-02T00:00:00"/>
    <d v="2022-07-26T09:36:00"/>
    <n v="85"/>
    <x v="0"/>
    <x v="4"/>
  </r>
  <r>
    <s v="005-0000109"/>
    <s v="Polk"/>
    <d v="2022-05-07T00:00:00"/>
    <d v="2022-05-14T01:12:00"/>
    <n v="7"/>
    <x v="0"/>
    <x v="4"/>
  </r>
  <r>
    <s v="005-0000111"/>
    <s v="Polk"/>
    <d v="2022-05-11T00:00:00"/>
    <d v="2022-07-04T04:33:36"/>
    <n v="54"/>
    <x v="0"/>
    <x v="4"/>
  </r>
  <r>
    <s v="005-0000113"/>
    <s v="Polk"/>
    <d v="2022-05-12T00:00:00"/>
    <d v="2022-07-03T12:43:12"/>
    <n v="52"/>
    <x v="0"/>
    <x v="4"/>
  </r>
  <r>
    <s v="005-0000115"/>
    <s v="Polk"/>
    <d v="2022-05-13T00:00:00"/>
    <d v="2023-02-02T04:48:00"/>
    <n v="265"/>
    <x v="1"/>
    <x v="4"/>
  </r>
  <r>
    <s v="005-0000118"/>
    <s v="Polk"/>
    <d v="2022-05-15T00:00:00"/>
    <d v="2022-05-31T13:26:24"/>
    <n v="16"/>
    <x v="0"/>
    <x v="4"/>
  </r>
  <r>
    <s v="005-0000120"/>
    <s v="Polk"/>
    <d v="2022-05-17T00:00:00"/>
    <d v="2022-07-26T02:24:00"/>
    <n v="70"/>
    <x v="0"/>
    <x v="4"/>
  </r>
  <r>
    <s v="005-0000121"/>
    <s v="Polk"/>
    <d v="2022-05-17T00:00:00"/>
    <d v="2022-06-27T04:48:00"/>
    <n v="41"/>
    <x v="0"/>
    <x v="4"/>
  </r>
  <r>
    <s v="005-0000122"/>
    <s v="Polk"/>
    <d v="2022-05-17T00:00:00"/>
    <d v="2022-05-26T19:26:24"/>
    <n v="9"/>
    <x v="0"/>
    <x v="4"/>
  </r>
  <r>
    <s v="005-0000124"/>
    <s v="Polk"/>
    <d v="2022-05-20T00:00:00"/>
    <d v="2022-06-17T10:33:36"/>
    <n v="28"/>
    <x v="0"/>
    <x v="4"/>
  </r>
  <r>
    <s v="005-0000125"/>
    <s v="Polk"/>
    <d v="2022-05-21T00:00:00"/>
    <d v="2022-10-17T12:00:00"/>
    <n v="149"/>
    <x v="0"/>
    <x v="4"/>
  </r>
  <r>
    <s v="005-0000126"/>
    <s v="Polk"/>
    <d v="2022-05-22T00:00:00"/>
    <d v="2022-10-02T02:24:00"/>
    <n v="133"/>
    <x v="0"/>
    <x v="4"/>
  </r>
  <r>
    <s v="005-0000127"/>
    <s v="Polk"/>
    <d v="2022-05-23T00:00:00"/>
    <d v="2022-06-29T21:50:24"/>
    <n v="37"/>
    <x v="0"/>
    <x v="4"/>
  </r>
  <r>
    <s v="005-0000130"/>
    <s v="Polk"/>
    <d v="2022-05-26T00:00:00"/>
    <d v="2023-05-19T06:00:00"/>
    <n v="358"/>
    <x v="1"/>
    <x v="4"/>
  </r>
  <r>
    <s v="005-0000132"/>
    <s v="Polk"/>
    <d v="2022-05-27T00:00:00"/>
    <d v="2022-06-11T19:12:00"/>
    <n v="15"/>
    <x v="0"/>
    <x v="4"/>
  </r>
  <r>
    <s v="005-0000136"/>
    <s v="Polk"/>
    <d v="2022-05-30T00:00:00"/>
    <d v="2022-06-05T10:48:00"/>
    <n v="6"/>
    <x v="0"/>
    <x v="4"/>
  </r>
  <r>
    <s v="005-0000142"/>
    <s v="Polk"/>
    <d v="2022-06-02T00:00:00"/>
    <d v="2022-07-11T17:31:12"/>
    <n v="39"/>
    <x v="0"/>
    <x v="5"/>
  </r>
  <r>
    <s v="005-0000144"/>
    <s v="Polk"/>
    <d v="2022-06-04T00:00:00"/>
    <d v="2022-06-30T20:09:36"/>
    <n v="26"/>
    <x v="0"/>
    <x v="5"/>
  </r>
  <r>
    <s v="005-0000145"/>
    <s v="Polk"/>
    <d v="2022-06-05T00:00:00"/>
    <d v="2022-06-19T23:31:12"/>
    <n v="14"/>
    <x v="0"/>
    <x v="5"/>
  </r>
  <r>
    <s v="005-0000146"/>
    <s v="Polk"/>
    <d v="2022-06-05T00:00:00"/>
    <d v="2022-06-18T03:21:36"/>
    <n v="13"/>
    <x v="0"/>
    <x v="5"/>
  </r>
  <r>
    <s v="005-0000147"/>
    <s v="Polk"/>
    <d v="2022-06-05T00:00:00"/>
    <d v="2022-06-14T16:09:59"/>
    <n v="9"/>
    <x v="0"/>
    <x v="5"/>
  </r>
  <r>
    <s v="005-0000150"/>
    <s v="Polk"/>
    <d v="2022-06-07T00:00:00"/>
    <d v="2022-09-15T00:00:00"/>
    <n v="100"/>
    <x v="0"/>
    <x v="5"/>
  </r>
  <r>
    <s v="005-0000151"/>
    <s v="Polk"/>
    <d v="2022-06-11T00:00:00"/>
    <d v="2023-03-03T02:24:00"/>
    <n v="265"/>
    <x v="1"/>
    <x v="5"/>
  </r>
  <r>
    <s v="005-0000152"/>
    <s v="Polk"/>
    <d v="2022-06-12T00:00:00"/>
    <d v="2022-06-16T07:40:48"/>
    <n v="4"/>
    <x v="0"/>
    <x v="5"/>
  </r>
  <r>
    <s v="005-0000153"/>
    <s v="Polk"/>
    <d v="2022-06-14T00:00:00"/>
    <d v="2022-11-01T21:36:00"/>
    <n v="140"/>
    <x v="0"/>
    <x v="5"/>
  </r>
  <r>
    <s v="005-0000156"/>
    <s v="Polk"/>
    <d v="2022-06-22T00:00:00"/>
    <d v="2022-08-15T21:36:00"/>
    <n v="54"/>
    <x v="0"/>
    <x v="5"/>
  </r>
  <r>
    <s v="005-0000157"/>
    <s v="Polk"/>
    <d v="2022-06-23T00:00:00"/>
    <d v="2022-08-27T15:50:24"/>
    <n v="65"/>
    <x v="0"/>
    <x v="5"/>
  </r>
  <r>
    <s v="005-0000160"/>
    <s v="Polk"/>
    <d v="2022-06-25T00:00:00"/>
    <d v="2022-07-02T08:38:24"/>
    <n v="7"/>
    <x v="0"/>
    <x v="5"/>
  </r>
  <r>
    <s v="005-0000163"/>
    <s v="Polk"/>
    <d v="2022-06-28T00:00:00"/>
    <d v="2023-05-14T04:04:48"/>
    <n v="320"/>
    <x v="1"/>
    <x v="5"/>
  </r>
  <r>
    <s v="005-0000164"/>
    <s v="Polk"/>
    <d v="2022-07-01T00:00:00"/>
    <d v="2022-08-22T04:19:12"/>
    <n v="52"/>
    <x v="0"/>
    <x v="6"/>
  </r>
  <r>
    <s v="005-0000166"/>
    <s v="Polk"/>
    <d v="2022-07-01T00:00:00"/>
    <d v="2022-07-18T00:00:00"/>
    <n v="17"/>
    <x v="0"/>
    <x v="6"/>
  </r>
  <r>
    <s v="005-0000167"/>
    <s v="Polk"/>
    <d v="2022-07-02T00:00:00"/>
    <d v="2023-11-03T05:31:12"/>
    <n v="489"/>
    <x v="1"/>
    <x v="6"/>
  </r>
  <r>
    <s v="005-0000168"/>
    <s v="Polk"/>
    <d v="2022-07-03T00:00:00"/>
    <d v="2022-10-01T04:48:00"/>
    <n v="90"/>
    <x v="0"/>
    <x v="6"/>
  </r>
  <r>
    <s v="005-0000169"/>
    <s v="Polk"/>
    <d v="2022-07-07T00:00:00"/>
    <d v="2022-07-30T03:36:00"/>
    <n v="23"/>
    <x v="0"/>
    <x v="6"/>
  </r>
  <r>
    <s v="005-0000170"/>
    <s v="Polk"/>
    <d v="2022-07-08T00:00:00"/>
    <d v="2022-07-26T11:31:12"/>
    <n v="18"/>
    <x v="0"/>
    <x v="6"/>
  </r>
  <r>
    <s v="005-0000171"/>
    <s v="Polk"/>
    <d v="2022-07-13T00:00:00"/>
    <d v="2022-08-29T06:14:24"/>
    <n v="47"/>
    <x v="0"/>
    <x v="6"/>
  </r>
  <r>
    <s v="005-0000173"/>
    <s v="Polk"/>
    <d v="2022-07-14T00:00:00"/>
    <d v="2022-11-21T02:09:36"/>
    <n v="130"/>
    <x v="0"/>
    <x v="6"/>
  </r>
  <r>
    <s v="005-0000177"/>
    <s v="Polk"/>
    <d v="2022-07-18T00:00:00"/>
    <d v="2022-09-21T19:12:00"/>
    <n v="65"/>
    <x v="0"/>
    <x v="6"/>
  </r>
  <r>
    <s v="005-0000180"/>
    <s v="Polk"/>
    <d v="2022-07-23T00:00:00"/>
    <d v="2022-08-11T05:24:00"/>
    <n v="19"/>
    <x v="0"/>
    <x v="6"/>
  </r>
  <r>
    <s v="005-0000181"/>
    <s v="Polk"/>
    <d v="2022-07-27T00:00:00"/>
    <d v="2022-11-08T09:07:12"/>
    <n v="104"/>
    <x v="0"/>
    <x v="6"/>
  </r>
  <r>
    <s v="005-0000183"/>
    <s v="Polk"/>
    <d v="2022-08-01T00:00:00"/>
    <d v="2022-08-07T04:48:00"/>
    <n v="6"/>
    <x v="0"/>
    <x v="7"/>
  </r>
  <r>
    <s v="005-0000185"/>
    <s v="Polk"/>
    <d v="2022-08-03T00:00:00"/>
    <d v="2023-01-13T18:14:24"/>
    <n v="163"/>
    <x v="1"/>
    <x v="7"/>
  </r>
  <r>
    <s v="005-0000186"/>
    <s v="Polk"/>
    <d v="2022-08-05T00:00:00"/>
    <d v="2022-09-30T11:02:24"/>
    <n v="56"/>
    <x v="0"/>
    <x v="7"/>
  </r>
  <r>
    <s v="005-0000190"/>
    <s v="Polk"/>
    <d v="2022-08-16T00:00:00"/>
    <d v="2022-09-21T16:06:14"/>
    <n v="36"/>
    <x v="0"/>
    <x v="7"/>
  </r>
  <r>
    <s v="005-0000193"/>
    <s v="Polk"/>
    <d v="2022-08-19T00:00:00"/>
    <d v="2023-05-24T16:33:36"/>
    <n v="278"/>
    <x v="1"/>
    <x v="7"/>
  </r>
  <r>
    <s v="005-0000196"/>
    <s v="Polk"/>
    <d v="2022-08-24T00:00:00"/>
    <d v="2022-09-15T07:55:12"/>
    <n v="22"/>
    <x v="0"/>
    <x v="7"/>
  </r>
  <r>
    <s v="005-0000199"/>
    <s v="Polk"/>
    <d v="2022-08-27T00:00:00"/>
    <d v="2022-11-03T00:25:55"/>
    <n v="68"/>
    <x v="0"/>
    <x v="7"/>
  </r>
  <r>
    <s v="005-0000200"/>
    <s v="Polk"/>
    <d v="2022-08-29T00:00:00"/>
    <d v="2022-10-28T19:12:00"/>
    <n v="60"/>
    <x v="0"/>
    <x v="7"/>
  </r>
  <r>
    <s v="005-0000201"/>
    <s v="Polk"/>
    <d v="2022-09-02T00:00:00"/>
    <d v="2022-09-26T20:38:24"/>
    <n v="24"/>
    <x v="0"/>
    <x v="8"/>
  </r>
  <r>
    <s v="005-0000203"/>
    <s v="Polk"/>
    <d v="2022-09-03T00:00:00"/>
    <d v="2024-05-06T16:48:00"/>
    <n v="611"/>
    <x v="2"/>
    <x v="8"/>
  </r>
  <r>
    <s v="005-0000209"/>
    <s v="Polk"/>
    <d v="2022-09-10T00:00:00"/>
    <d v="2022-09-17T20:38:24"/>
    <n v="7"/>
    <x v="0"/>
    <x v="8"/>
  </r>
  <r>
    <s v="005-0000210"/>
    <s v="Polk"/>
    <d v="2022-09-11T00:00:00"/>
    <d v="2023-01-05T15:21:36"/>
    <n v="116"/>
    <x v="1"/>
    <x v="8"/>
  </r>
  <r>
    <s v="005-0000212"/>
    <s v="Polk"/>
    <d v="2022-09-11T00:00:00"/>
    <d v="2022-09-17T05:02:24"/>
    <n v="6"/>
    <x v="0"/>
    <x v="8"/>
  </r>
  <r>
    <s v="005-0000214"/>
    <s v="Polk"/>
    <d v="2022-09-16T00:00:00"/>
    <d v="2022-12-26T19:12:00"/>
    <n v="101"/>
    <x v="0"/>
    <x v="8"/>
  </r>
  <r>
    <s v="005-0000216"/>
    <s v="Polk"/>
    <d v="2022-09-17T00:00:00"/>
    <d v="2022-09-20T15:37:26"/>
    <n v="3"/>
    <x v="0"/>
    <x v="8"/>
  </r>
  <r>
    <s v="005-0000217"/>
    <s v="Polk"/>
    <d v="2022-09-21T00:00:00"/>
    <d v="2022-10-24T12:00:00"/>
    <n v="33"/>
    <x v="0"/>
    <x v="8"/>
  </r>
  <r>
    <s v="005-0000219"/>
    <s v="Polk"/>
    <d v="2022-09-23T00:00:00"/>
    <d v="2022-10-24T02:52:48"/>
    <n v="31"/>
    <x v="0"/>
    <x v="8"/>
  </r>
  <r>
    <s v="005-0000220"/>
    <s v="Polk"/>
    <d v="2022-09-24T00:00:00"/>
    <d v="2024-09-29T19:03:22"/>
    <n v="736"/>
    <x v="2"/>
    <x v="8"/>
  </r>
  <r>
    <s v="005-0000222"/>
    <s v="Polk"/>
    <d v="2022-09-25T00:00:00"/>
    <d v="2023-03-28T18:57:36"/>
    <n v="184"/>
    <x v="1"/>
    <x v="8"/>
  </r>
  <r>
    <s v="005-0000223"/>
    <s v="Polk"/>
    <d v="2022-09-25T00:00:00"/>
    <d v="2022-12-23T20:09:36"/>
    <n v="89"/>
    <x v="0"/>
    <x v="8"/>
  </r>
  <r>
    <s v="005-0000224"/>
    <s v="Polk"/>
    <d v="2022-09-25T00:00:00"/>
    <d v="2022-11-25T09:36:00"/>
    <n v="61"/>
    <x v="0"/>
    <x v="8"/>
  </r>
  <r>
    <s v="005-0000225"/>
    <s v="Polk"/>
    <d v="2022-09-27T00:00:00"/>
    <d v="2022-12-21T04:48:00"/>
    <n v="85"/>
    <x v="0"/>
    <x v="8"/>
  </r>
  <r>
    <s v="005-0000227"/>
    <s v="Polk"/>
    <d v="2022-09-29T00:00:00"/>
    <d v="2022-11-22T16:48:00"/>
    <n v="54"/>
    <x v="0"/>
    <x v="8"/>
  </r>
  <r>
    <s v="005-0000230"/>
    <s v="Polk"/>
    <d v="2022-10-02T00:00:00"/>
    <d v="2022-11-03T13:26:24"/>
    <n v="32"/>
    <x v="0"/>
    <x v="9"/>
  </r>
  <r>
    <s v="005-0000232"/>
    <s v="Polk"/>
    <d v="2022-10-03T00:00:00"/>
    <d v="2022-10-26T05:45:36"/>
    <n v="23"/>
    <x v="0"/>
    <x v="9"/>
  </r>
  <r>
    <s v="005-0000233"/>
    <s v="Polk"/>
    <d v="2022-10-03T00:00:00"/>
    <d v="2022-11-09T23:02:24"/>
    <n v="37"/>
    <x v="0"/>
    <x v="9"/>
  </r>
  <r>
    <s v="005-0000235"/>
    <s v="Polk"/>
    <d v="2022-10-05T00:00:00"/>
    <d v="2023-01-10T07:12:00"/>
    <n v="97"/>
    <x v="1"/>
    <x v="9"/>
  </r>
  <r>
    <s v="005-0000237"/>
    <s v="Polk"/>
    <d v="2022-10-12T00:00:00"/>
    <d v="2022-11-06T12:00:00"/>
    <n v="25"/>
    <x v="0"/>
    <x v="9"/>
  </r>
  <r>
    <s v="005-0000238"/>
    <s v="Polk"/>
    <d v="2022-10-16T00:00:00"/>
    <d v="2022-11-12T20:38:24"/>
    <n v="27"/>
    <x v="0"/>
    <x v="9"/>
  </r>
  <r>
    <s v="005-0000240"/>
    <s v="Polk"/>
    <d v="2022-10-16T00:00:00"/>
    <d v="2022-12-07T10:48:00"/>
    <n v="52"/>
    <x v="0"/>
    <x v="9"/>
  </r>
  <r>
    <s v="005-0000244"/>
    <s v="Polk"/>
    <d v="2022-10-19T00:00:00"/>
    <d v="2022-11-04T02:24:00"/>
    <n v="16"/>
    <x v="0"/>
    <x v="9"/>
  </r>
  <r>
    <s v="005-0000245"/>
    <s v="Polk"/>
    <d v="2022-10-19T00:00:00"/>
    <d v="2022-10-31T11:52:48"/>
    <n v="12"/>
    <x v="0"/>
    <x v="9"/>
  </r>
  <r>
    <s v="005-0000246"/>
    <s v="Polk"/>
    <d v="2022-10-22T00:00:00"/>
    <d v="2023-12-01T04:48:00"/>
    <n v="405"/>
    <x v="1"/>
    <x v="9"/>
  </r>
  <r>
    <s v="005-0000247"/>
    <s v="Polk"/>
    <d v="2022-10-23T00:00:00"/>
    <d v="2022-10-25T17:31:12"/>
    <n v="2"/>
    <x v="0"/>
    <x v="9"/>
  </r>
  <r>
    <s v="005-0000249"/>
    <s v="Polk"/>
    <d v="2022-10-25T00:00:00"/>
    <d v="2022-10-26T21:25:55"/>
    <n v="1"/>
    <x v="0"/>
    <x v="9"/>
  </r>
  <r>
    <s v="005-0000253"/>
    <s v="Polk"/>
    <d v="2022-10-31T00:00:00"/>
    <d v="2022-11-09T20:52:48"/>
    <n v="9"/>
    <x v="0"/>
    <x v="9"/>
  </r>
  <r>
    <s v="005-0000254"/>
    <s v="Polk"/>
    <d v="2022-10-31T00:00:00"/>
    <d v="2023-01-08T15:50:24"/>
    <n v="69"/>
    <x v="1"/>
    <x v="9"/>
  </r>
  <r>
    <s v="005-0000257"/>
    <s v="Polk"/>
    <d v="2022-11-01T00:00:00"/>
    <d v="2022-12-05T13:26:24"/>
    <n v="34"/>
    <x v="0"/>
    <x v="10"/>
  </r>
  <r>
    <s v="005-0000259"/>
    <s v="Polk"/>
    <d v="2022-11-03T00:00:00"/>
    <d v="2022-11-19T01:26:24"/>
    <n v="16"/>
    <x v="0"/>
    <x v="10"/>
  </r>
  <r>
    <s v="005-0000260"/>
    <s v="Polk"/>
    <d v="2022-11-05T00:00:00"/>
    <d v="2022-12-06T07:55:12"/>
    <n v="31"/>
    <x v="0"/>
    <x v="10"/>
  </r>
  <r>
    <s v="005-0000263"/>
    <s v="Polk"/>
    <d v="2022-11-06T00:00:00"/>
    <d v="2022-12-25T00:00:00"/>
    <n v="49"/>
    <x v="0"/>
    <x v="10"/>
  </r>
  <r>
    <s v="005-0000264"/>
    <s v="Polk"/>
    <d v="2022-11-08T00:00:00"/>
    <d v="2023-01-15T20:52:48"/>
    <n v="68"/>
    <x v="1"/>
    <x v="10"/>
  </r>
  <r>
    <s v="005-0000265"/>
    <s v="Polk"/>
    <d v="2022-11-08T00:00:00"/>
    <d v="2023-04-14T01:40:48"/>
    <n v="157"/>
    <x v="1"/>
    <x v="10"/>
  </r>
  <r>
    <s v="005-0000266"/>
    <s v="Polk"/>
    <d v="2022-11-11T00:00:00"/>
    <d v="2023-01-06T15:25:55"/>
    <n v="56"/>
    <x v="1"/>
    <x v="10"/>
  </r>
  <r>
    <s v="005-0000273"/>
    <s v="Polk"/>
    <d v="2022-11-14T00:00:00"/>
    <d v="2022-11-16T04:30:43"/>
    <n v="2"/>
    <x v="0"/>
    <x v="10"/>
  </r>
  <r>
    <s v="005-0000276"/>
    <s v="Polk"/>
    <d v="2022-11-20T00:00:00"/>
    <d v="2022-12-12T12:57:36"/>
    <n v="22"/>
    <x v="0"/>
    <x v="10"/>
  </r>
  <r>
    <s v="005-0000281"/>
    <s v="Polk"/>
    <d v="2022-11-22T00:00:00"/>
    <d v="2022-12-24T08:52:48"/>
    <n v="32"/>
    <x v="0"/>
    <x v="10"/>
  </r>
  <r>
    <s v="005-0000282"/>
    <s v="Polk"/>
    <d v="2022-11-23T00:00:00"/>
    <d v="2023-05-15T00:00:00"/>
    <n v="173"/>
    <x v="1"/>
    <x v="10"/>
  </r>
  <r>
    <s v="005-0000285"/>
    <s v="Polk"/>
    <d v="2022-11-27T00:00:00"/>
    <d v="2022-12-11T08:52:48"/>
    <n v="14"/>
    <x v="0"/>
    <x v="10"/>
  </r>
  <r>
    <s v="005-0000286"/>
    <s v="Polk"/>
    <d v="2022-11-28T00:00:00"/>
    <d v="2024-05-25T20:24:00"/>
    <n v="544"/>
    <x v="2"/>
    <x v="10"/>
  </r>
  <r>
    <s v="005-0000287"/>
    <s v="Polk"/>
    <d v="2022-11-28T00:00:00"/>
    <d v="2022-12-05T22:33:36"/>
    <n v="7"/>
    <x v="0"/>
    <x v="10"/>
  </r>
  <r>
    <s v="005-0000288"/>
    <s v="Polk"/>
    <d v="2022-11-30T00:00:00"/>
    <d v="2023-08-07T00:00:00"/>
    <n v="250"/>
    <x v="1"/>
    <x v="10"/>
  </r>
  <r>
    <s v="005-0000290"/>
    <s v="Polk"/>
    <d v="2022-12-04T00:00:00"/>
    <d v="2023-03-18T17:25:26"/>
    <n v="104"/>
    <x v="1"/>
    <x v="11"/>
  </r>
  <r>
    <s v="005-0000293"/>
    <s v="Polk"/>
    <d v="2022-12-05T00:00:00"/>
    <d v="2023-01-18T10:04:48"/>
    <n v="44"/>
    <x v="1"/>
    <x v="11"/>
  </r>
  <r>
    <s v="005-0000294"/>
    <s v="Polk"/>
    <d v="2022-12-07T00:00:00"/>
    <d v="2022-12-19T17:16:48"/>
    <n v="12"/>
    <x v="0"/>
    <x v="11"/>
  </r>
  <r>
    <s v="005-0000297"/>
    <s v="Polk"/>
    <d v="2022-12-14T00:00:00"/>
    <d v="2023-04-01T07:12:00"/>
    <n v="108"/>
    <x v="1"/>
    <x v="11"/>
  </r>
  <r>
    <s v="005-0000298"/>
    <s v="Polk"/>
    <d v="2022-12-14T00:00:00"/>
    <d v="2022-12-27T17:16:48"/>
    <n v="13"/>
    <x v="0"/>
    <x v="11"/>
  </r>
  <r>
    <s v="005-0000300"/>
    <s v="Polk"/>
    <d v="2022-12-16T00:00:00"/>
    <d v="2023-05-26T02:24:00"/>
    <n v="161"/>
    <x v="1"/>
    <x v="11"/>
  </r>
  <r>
    <s v="005-0000301"/>
    <s v="Polk"/>
    <d v="2022-12-17T00:00:00"/>
    <d v="2022-12-31T04:48:00"/>
    <n v="14"/>
    <x v="0"/>
    <x v="11"/>
  </r>
  <r>
    <s v="005-0000302"/>
    <s v="Polk"/>
    <d v="2022-12-18T00:00:00"/>
    <d v="2023-02-20T07:12:00"/>
    <n v="64"/>
    <x v="1"/>
    <x v="11"/>
  </r>
  <r>
    <s v="005-0000304"/>
    <s v="Polk"/>
    <d v="2022-12-20T00:00:00"/>
    <d v="2023-04-16T13:40:48"/>
    <n v="117"/>
    <x v="1"/>
    <x v="11"/>
  </r>
  <r>
    <s v="005-0000306"/>
    <s v="Polk"/>
    <d v="2022-12-22T00:00:00"/>
    <d v="2023-02-13T15:36:00"/>
    <n v="53"/>
    <x v="1"/>
    <x v="11"/>
  </r>
  <r>
    <s v="005-0000307"/>
    <s v="Polk"/>
    <d v="2022-12-23T00:00:00"/>
    <d v="2023-03-11T19:26:24"/>
    <n v="78"/>
    <x v="1"/>
    <x v="11"/>
  </r>
  <r>
    <s v="005-0000308"/>
    <s v="Polk"/>
    <d v="2022-12-24T00:00:00"/>
    <d v="2024-06-13T12:00:00"/>
    <n v="537"/>
    <x v="2"/>
    <x v="11"/>
  </r>
  <r>
    <s v="005-0000311"/>
    <s v="Polk"/>
    <d v="2022-12-30T00:00:00"/>
    <d v="2023-01-21T06:43:12"/>
    <n v="22"/>
    <x v="1"/>
    <x v="1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s v="001-0000001"/>
    <s v="Adams"/>
    <d v="2022-01-01T00:00:00"/>
    <d v="2023-08-07T14:24:00"/>
    <n v="583"/>
    <b v="1"/>
    <n v="1"/>
    <n v="1"/>
    <n v="1"/>
    <s v="Adams"/>
    <n v="6"/>
    <s v="6 - CONT &amp; MOT"/>
    <s v="MOTION - OTHER &amp; MOTION FOR CONTINUANCE"/>
    <x v="0"/>
    <x v="0"/>
  </r>
  <r>
    <s v="001-0000006"/>
    <s v="Adams"/>
    <d v="2022-01-11T00:00:00"/>
    <d v="2022-05-12T09:36:00"/>
    <n v="121"/>
    <b v="1"/>
    <n v="1"/>
    <n v="6"/>
    <n v="1"/>
    <s v="Adams"/>
    <n v="7"/>
    <s v="7 - MOT &amp; REVI &amp; SC &amp; SUB"/>
    <s v="MOTION - OTHER &amp; MOTION FOR REVIEW &amp; MOTION FOR SHOW CAUSE &amp; MOTION TO SUBMIT"/>
    <x v="0"/>
    <x v="0"/>
  </r>
  <r>
    <s v="001-0000007"/>
    <s v="Adams"/>
    <d v="2022-01-11T00:00:00"/>
    <d v="2022-01-22T07:12:00"/>
    <n v="11"/>
    <b v="1"/>
    <n v="1"/>
    <n v="7"/>
    <n v="1"/>
    <s v="Adams"/>
    <n v="4"/>
    <s v="4 - CONT &amp; MOT &amp; SUB"/>
    <s v="MOTION - OTHER &amp; MOTION FOR CONTINUANCE &amp; MOTION TO SUBMIT"/>
    <x v="0"/>
    <x v="0"/>
  </r>
  <r>
    <s v="001-0000011"/>
    <s v="Adams"/>
    <d v="2022-01-20T00:00:00"/>
    <d v="2024-01-28T12:00:00"/>
    <n v="738"/>
    <b v="1"/>
    <n v="1"/>
    <n v="11"/>
    <n v="1"/>
    <s v="Adams"/>
    <n v="5"/>
    <s v="5 - CONT &amp; REVI &amp; RULE &amp; SUB"/>
    <s v="MOTION FOR CONTINUANCE &amp; MOTION FOR REVIEW &amp; MOTION FOR RULE &amp; MOTION TO SUBMIT"/>
    <x v="0"/>
    <x v="0"/>
  </r>
  <r>
    <s v="001-0000013"/>
    <s v="Adams"/>
    <d v="2022-01-21T00:00:00"/>
    <d v="2022-09-12T08:52:48"/>
    <n v="234"/>
    <b v="1"/>
    <n v="1"/>
    <n v="13"/>
    <n v="1"/>
    <s v="Adams"/>
    <n v="4"/>
    <s v="4 - CONT &amp; MOT &amp; SC"/>
    <s v="MOTION - OTHER &amp; MOTION FOR CONTINUANCE &amp; MOTION FOR SHOW CAUSE"/>
    <x v="0"/>
    <x v="0"/>
  </r>
  <r>
    <s v="001-0000015"/>
    <s v="Adams"/>
    <d v="2022-01-25T00:00:00"/>
    <d v="2022-04-01T04:19:12"/>
    <n v="66"/>
    <b v="1"/>
    <n v="1"/>
    <n v="15"/>
    <n v="1"/>
    <s v="Adams"/>
    <n v="4"/>
    <s v="4 - MOT &amp; REVI &amp; SC"/>
    <s v="MOTION - OTHER &amp; MOTION FOR REVIEW &amp; MOTION FOR SHOW CAUSE"/>
    <x v="0"/>
    <x v="0"/>
  </r>
  <r>
    <s v="001-0000016"/>
    <s v="Adams"/>
    <d v="2022-01-25T00:00:00"/>
    <d v="2022-02-15T14:24:00"/>
    <n v="21"/>
    <b v="1"/>
    <n v="1"/>
    <n v="16"/>
    <n v="1"/>
    <s v="Adams"/>
    <n v="5"/>
    <s v="5 - CONT &amp; MOT &amp; REVI &amp; RULE &amp; SUB"/>
    <s v="MOTION - OTHER &amp; MOTION FOR CONTINUANCE &amp; MOTION FOR REVIEW &amp; MOTION FOR RULE &amp; MOTION TO SUBMIT"/>
    <x v="0"/>
    <x v="0"/>
  </r>
  <r>
    <s v="001-0000018"/>
    <s v="Adams"/>
    <d v="2022-01-26T00:00:00"/>
    <d v="2022-06-16T19:12:00"/>
    <n v="141"/>
    <b v="1"/>
    <n v="1"/>
    <n v="18"/>
    <n v="1"/>
    <s v="Adams"/>
    <n v="6"/>
    <s v="6 - CONT &amp; MOT &amp; REVI &amp; SC"/>
    <s v="MOTION - OTHER &amp; MOTION FOR CONTINUANCE &amp; MOTION FOR REVIEW &amp; MOTION FOR SHOW CAUSE"/>
    <x v="0"/>
    <x v="0"/>
  </r>
  <r>
    <s v="001-0000019"/>
    <s v="Adams"/>
    <d v="2022-01-27T00:00:00"/>
    <d v="2022-02-26T18:08:38"/>
    <n v="30"/>
    <b v="1"/>
    <n v="1"/>
    <n v="19"/>
    <n v="1"/>
    <s v="Adams"/>
    <n v="5"/>
    <s v="5 - CONT &amp; MOT &amp; REVI &amp; SUB"/>
    <s v="MOTION - OTHER &amp; MOTION FOR CONTINUANCE &amp; MOTION FOR REVIEW &amp; MOTION TO SUBMIT"/>
    <x v="0"/>
    <x v="0"/>
  </r>
  <r>
    <s v="001-0000020"/>
    <s v="Adams"/>
    <d v="2022-01-28T00:00:00"/>
    <d v="2022-03-21T12:00:00"/>
    <n v="52"/>
    <b v="1"/>
    <n v="1"/>
    <n v="20"/>
    <n v="1"/>
    <s v="Adams"/>
    <n v="6"/>
    <s v="6 - CONT &amp; MOT &amp; SC &amp; SUB"/>
    <s v="MOTION - OTHER &amp; MOTION FOR CONTINUANCE &amp; MOTION FOR SHOW CAUSE &amp; MOTION TO SUBMIT"/>
    <x v="0"/>
    <x v="0"/>
  </r>
  <r>
    <s v="001-0000021"/>
    <s v="Adams"/>
    <d v="2022-01-29T00:00:00"/>
    <d v="2022-03-03T17:45:36"/>
    <n v="33"/>
    <b v="1"/>
    <n v="1"/>
    <n v="21"/>
    <n v="1"/>
    <s v="Adams"/>
    <n v="3"/>
    <s v="3 - CONT &amp; REVI &amp; SC"/>
    <s v="MOTION FOR CONTINUANCE &amp; MOTION FOR REVIEW &amp; MOTION FOR SHOW CAUSE"/>
    <x v="0"/>
    <x v="0"/>
  </r>
  <r>
    <s v="001-0000022"/>
    <s v="Adams"/>
    <d v="2022-02-09T00:00:00"/>
    <d v="2024-07-18T12:00:00"/>
    <n v="890"/>
    <b v="1"/>
    <n v="1"/>
    <n v="22"/>
    <n v="1"/>
    <s v="Adams"/>
    <n v="5"/>
    <s v="5 - CONT &amp; MOT &amp; REVI"/>
    <s v="MOTION - OTHER &amp; MOTION FOR CONTINUANCE &amp; MOTION FOR REVIEW"/>
    <x v="1"/>
    <x v="1"/>
  </r>
  <r>
    <s v="001-0000023"/>
    <s v="Adams"/>
    <d v="2022-02-11T00:00:00"/>
    <d v="2022-06-08T08:52:48"/>
    <n v="117"/>
    <b v="1"/>
    <n v="1"/>
    <n v="23"/>
    <n v="1"/>
    <s v="Adams"/>
    <n v="5"/>
    <s v="5 - MOT &amp; REVI &amp; RULE &amp; SC"/>
    <s v="MOTION - OTHER &amp; MOTION FOR REVIEW &amp; MOTION FOR RULE &amp; MOTION FOR SHOW CAUSE"/>
    <x v="1"/>
    <x v="1"/>
  </r>
  <r>
    <s v="001-0000024"/>
    <s v="Adams"/>
    <d v="2022-02-12T00:00:00"/>
    <d v="2022-02-13T20:38:24"/>
    <n v="1"/>
    <b v="1"/>
    <n v="1"/>
    <n v="24"/>
    <n v="1"/>
    <s v="Adams"/>
    <n v="4"/>
    <s v="4 - CONT &amp; MOT"/>
    <s v="MOTION - OTHER &amp; MOTION FOR CONTINUANCE"/>
    <x v="1"/>
    <x v="1"/>
  </r>
  <r>
    <s v="001-0000025"/>
    <s v="Adams"/>
    <d v="2022-02-15T00:00:00"/>
    <d v="2022-03-08T10:19:12"/>
    <n v="21"/>
    <b v="1"/>
    <n v="1"/>
    <n v="25"/>
    <n v="1"/>
    <s v="Adams"/>
    <n v="5"/>
    <s v="5 - CONT &amp; MOT &amp; REVI &amp; SUB"/>
    <s v="MOTION - OTHER &amp; MOTION FOR CONTINUANCE &amp; MOTION FOR REVIEW &amp; MOTION TO SUBMIT"/>
    <x v="1"/>
    <x v="1"/>
  </r>
  <r>
    <s v="001-0000026"/>
    <s v="Adams"/>
    <d v="2022-02-16T00:00:00"/>
    <d v="2022-03-05T12:57:36"/>
    <n v="17"/>
    <b v="1"/>
    <n v="1"/>
    <n v="26"/>
    <n v="1"/>
    <s v="Adams"/>
    <n v="4"/>
    <s v="4 - MOT &amp; SC &amp; SUB"/>
    <s v="MOTION - OTHER &amp; MOTION FOR SHOW CAUSE &amp; MOTION TO SUBMIT"/>
    <x v="1"/>
    <x v="1"/>
  </r>
  <r>
    <s v="001-0000029"/>
    <s v="Adams"/>
    <d v="2022-02-17T00:00:00"/>
    <d v="2022-05-12T03:36:00"/>
    <n v="84"/>
    <b v="1"/>
    <n v="1"/>
    <n v="29"/>
    <n v="1"/>
    <s v="Adams"/>
    <n v="3"/>
    <s v="3 - REVI &amp; RULE &amp; SUB"/>
    <s v="MOTION FOR REVIEW &amp; MOTION FOR RULE &amp; MOTION TO SUBMIT"/>
    <x v="1"/>
    <x v="1"/>
  </r>
  <r>
    <s v="001-0000030"/>
    <s v="Adams"/>
    <d v="2022-02-21T00:00:00"/>
    <d v="2023-03-25T22:19:12"/>
    <n v="397"/>
    <b v="1"/>
    <n v="1"/>
    <n v="30"/>
    <n v="1"/>
    <s v="Adams"/>
    <n v="4"/>
    <s v="4 - CONT &amp; MOT &amp; RULE"/>
    <s v="MOTION - OTHER &amp; MOTION FOR CONTINUANCE &amp; MOTION FOR RULE"/>
    <x v="1"/>
    <x v="1"/>
  </r>
  <r>
    <s v="001-0000032"/>
    <s v="Adams"/>
    <d v="2022-02-23T00:00:00"/>
    <d v="2022-05-11T08:38:24"/>
    <n v="77"/>
    <b v="1"/>
    <n v="1"/>
    <n v="32"/>
    <n v="1"/>
    <s v="Adams"/>
    <n v="5"/>
    <s v="5 - CONT &amp; MOT &amp; REVI"/>
    <s v="MOTION - OTHER &amp; MOTION FOR CONTINUANCE &amp; MOTION FOR REVIEW"/>
    <x v="1"/>
    <x v="1"/>
  </r>
  <r>
    <s v="001-0000034"/>
    <s v="Adams"/>
    <d v="2022-02-24T00:00:00"/>
    <d v="2022-10-20T00:28:48"/>
    <n v="238"/>
    <b v="1"/>
    <n v="1"/>
    <n v="34"/>
    <n v="1"/>
    <s v="Adams"/>
    <n v="3"/>
    <s v="3 - CONT &amp; REVI &amp; SUB"/>
    <s v="MOTION FOR CONTINUANCE &amp; MOTION FOR REVIEW &amp; MOTION TO SUBMIT"/>
    <x v="1"/>
    <x v="1"/>
  </r>
  <r>
    <s v="001-0000035"/>
    <s v="Adams"/>
    <d v="2022-02-25T00:00:00"/>
    <d v="2022-04-13T09:50:24"/>
    <n v="47"/>
    <b v="1"/>
    <n v="1"/>
    <n v="35"/>
    <n v="1"/>
    <s v="Adams"/>
    <n v="5"/>
    <s v="5 - MOT &amp; REVI &amp; SUB"/>
    <s v="MOTION - OTHER &amp; MOTION FOR REVIEW &amp; MOTION TO SUBMIT"/>
    <x v="1"/>
    <x v="1"/>
  </r>
  <r>
    <s v="001-0000036"/>
    <s v="Adams"/>
    <d v="2022-03-01T00:00:00"/>
    <d v="2022-05-21T22:04:48"/>
    <n v="81"/>
    <b v="1"/>
    <n v="1"/>
    <n v="36"/>
    <n v="2"/>
    <s v="Adams"/>
    <n v="2"/>
    <s v="2 - CONT &amp; REVI"/>
    <s v="MOTION FOR CONTINUANCE &amp; MOTION FOR REVIEW"/>
    <x v="2"/>
    <x v="2"/>
  </r>
  <r>
    <s v="001-0000038"/>
    <s v="Adams"/>
    <d v="2022-03-06T00:00:00"/>
    <d v="2022-04-06T11:25:26"/>
    <n v="31"/>
    <b v="1"/>
    <n v="1"/>
    <n v="38"/>
    <n v="2"/>
    <s v="Adams"/>
    <n v="1"/>
    <s v="1 - SC"/>
    <s v="MOTION FOR SHOW CAUSE"/>
    <x v="2"/>
    <x v="2"/>
  </r>
  <r>
    <s v="001-0000040"/>
    <s v="Adams"/>
    <d v="2022-03-11T00:00:00"/>
    <d v="2022-03-30T07:33:36"/>
    <n v="19"/>
    <b v="1"/>
    <n v="1"/>
    <n v="40"/>
    <n v="1"/>
    <s v="Adams"/>
    <n v="1"/>
    <s v="1 - MOT"/>
    <s v="MOTION - OTHER"/>
    <x v="2"/>
    <x v="2"/>
  </r>
  <r>
    <s v="001-0000043"/>
    <s v="Adams"/>
    <d v="2022-03-15T00:00:00"/>
    <d v="2022-06-14T12:57:36"/>
    <n v="91"/>
    <b v="1"/>
    <n v="1"/>
    <n v="43"/>
    <n v="1"/>
    <s v="Adams"/>
    <n v="5"/>
    <s v="5 - CONT &amp; MOT &amp; REVI"/>
    <s v="MOTION - OTHER &amp; MOTION FOR CONTINUANCE &amp; MOTION FOR REVIEW"/>
    <x v="2"/>
    <x v="2"/>
  </r>
  <r>
    <s v="001-0000044"/>
    <s v="Adams"/>
    <d v="2022-03-16T00:00:00"/>
    <d v="2022-07-26T22:33:36"/>
    <n v="132"/>
    <b v="1"/>
    <n v="1"/>
    <n v="44"/>
    <n v="1"/>
    <s v="Adams"/>
    <n v="5"/>
    <s v="5 - CONT &amp; SC &amp; SUB"/>
    <s v="MOTION FOR CONTINUANCE &amp; MOTION FOR SHOW CAUSE &amp; MOTION TO SUBMIT"/>
    <x v="2"/>
    <x v="2"/>
  </r>
  <r>
    <s v="001-0000046"/>
    <s v="Adams"/>
    <d v="2022-03-21T00:00:00"/>
    <d v="2022-10-17T19:12:00"/>
    <n v="210"/>
    <b v="1"/>
    <n v="1"/>
    <n v="46"/>
    <n v="1"/>
    <s v="Adams"/>
    <n v="6"/>
    <s v="6 - CONT &amp; MOT &amp; REVI &amp; RULE &amp; SC"/>
    <s v="MOTION - OTHER &amp; MOTION FOR CONTINUANCE &amp; MOTION FOR REVIEW &amp; MOTION FOR RULE &amp; MOTION FOR SHOW CAUSE"/>
    <x v="2"/>
    <x v="2"/>
  </r>
  <r>
    <s v="001-0000051"/>
    <s v="Adams"/>
    <d v="2022-04-06T00:00:00"/>
    <d v="2023-08-18T07:12:00"/>
    <n v="499"/>
    <b v="1"/>
    <n v="1"/>
    <n v="51"/>
    <n v="1"/>
    <s v="Adams"/>
    <n v="4"/>
    <s v="4 - CONT &amp; MOT &amp; SC"/>
    <s v="MOTION - OTHER &amp; MOTION FOR CONTINUANCE &amp; MOTION FOR SHOW CAUSE"/>
    <x v="3"/>
    <x v="3"/>
  </r>
  <r>
    <s v="001-0000052"/>
    <s v="Adams"/>
    <d v="2022-04-12T00:00:00"/>
    <d v="2022-07-15T02:24:00"/>
    <n v="94"/>
    <b v="1"/>
    <n v="1"/>
    <n v="52"/>
    <n v="1"/>
    <s v="Adams"/>
    <n v="4"/>
    <s v="4 - CONT &amp; MOT &amp; SUB"/>
    <s v="MOTION - OTHER &amp; MOTION FOR CONTINUANCE &amp; MOTION TO SUBMIT"/>
    <x v="3"/>
    <x v="3"/>
  </r>
  <r>
    <s v="001-0000055"/>
    <s v="Adams"/>
    <d v="2022-04-23T00:00:00"/>
    <d v="2024-09-27T21:36:00"/>
    <n v="888"/>
    <b v="1"/>
    <n v="1"/>
    <n v="55"/>
    <n v="1"/>
    <s v="Adams"/>
    <n v="5"/>
    <s v="5 - CONT &amp; MOT &amp; SC"/>
    <s v="MOTION - OTHER &amp; MOTION FOR CONTINUANCE &amp; MOTION FOR SHOW CAUSE"/>
    <x v="3"/>
    <x v="3"/>
  </r>
  <r>
    <s v="001-0000056"/>
    <s v="Adams"/>
    <d v="2022-04-23T00:00:00"/>
    <d v="2022-07-17T04:48:00"/>
    <n v="85"/>
    <b v="1"/>
    <n v="1"/>
    <n v="56"/>
    <n v="1"/>
    <s v="Adams"/>
    <n v="5"/>
    <s v="5 - CONT &amp; SC &amp; SUB"/>
    <s v="MOTION FOR CONTINUANCE &amp; MOTION FOR SHOW CAUSE &amp; MOTION TO SUBMIT"/>
    <x v="3"/>
    <x v="3"/>
  </r>
  <r>
    <s v="001-0000059"/>
    <s v="Adams"/>
    <d v="2022-04-25T00:00:00"/>
    <d v="2023-05-29T20:24:00"/>
    <n v="399"/>
    <b v="1"/>
    <n v="1"/>
    <n v="59"/>
    <n v="1"/>
    <s v="Adams"/>
    <n v="7"/>
    <s v="7 - CONT &amp; MOT &amp; REVI"/>
    <s v="MOTION - OTHER &amp; MOTION FOR CONTINUANCE &amp; MOTION FOR REVIEW"/>
    <x v="3"/>
    <x v="3"/>
  </r>
  <r>
    <s v="001-0000060"/>
    <s v="Adams"/>
    <d v="2022-04-29T00:00:00"/>
    <d v="2022-07-15T07:12:00"/>
    <n v="77"/>
    <b v="1"/>
    <n v="1"/>
    <n v="60"/>
    <n v="1"/>
    <s v="Adams"/>
    <n v="4"/>
    <s v="4 - CONT &amp; MOT &amp; SUB"/>
    <s v="MOTION - OTHER &amp; MOTION FOR CONTINUANCE &amp; MOTION TO SUBMIT"/>
    <x v="3"/>
    <x v="3"/>
  </r>
  <r>
    <s v="001-0000062"/>
    <s v="Adams"/>
    <d v="2022-05-02T00:00:00"/>
    <d v="2022-06-29T13:55:12"/>
    <n v="58"/>
    <b v="1"/>
    <n v="1"/>
    <n v="62"/>
    <n v="1"/>
    <s v="Adams"/>
    <n v="4"/>
    <s v="4 - REVI &amp; RULE &amp; SC &amp; SUB"/>
    <s v="MOTION FOR REVIEW &amp; MOTION FOR RULE &amp; MOTION FOR SHOW CAUSE &amp; MOTION TO SUBMIT"/>
    <x v="4"/>
    <x v="4"/>
  </r>
  <r>
    <s v="001-0000063"/>
    <s v="Adams"/>
    <d v="2022-05-04T00:00:00"/>
    <d v="2022-07-04T02:52:48"/>
    <n v="61"/>
    <b v="1"/>
    <n v="1"/>
    <n v="63"/>
    <n v="1"/>
    <s v="Adams"/>
    <n v="5"/>
    <s v="5 - MOT &amp; REVI &amp; SC"/>
    <s v="MOTION - OTHER &amp; MOTION FOR REVIEW &amp; MOTION FOR SHOW CAUSE"/>
    <x v="4"/>
    <x v="4"/>
  </r>
  <r>
    <s v="001-0000064"/>
    <s v="Adams"/>
    <d v="2022-05-04T00:00:00"/>
    <d v="2023-02-16T02:24:00"/>
    <n v="288"/>
    <b v="1"/>
    <n v="1"/>
    <n v="64"/>
    <n v="1"/>
    <s v="Adams"/>
    <n v="3"/>
    <s v="3 - CONT &amp; SUB"/>
    <s v="MOTION FOR CONTINUANCE &amp; MOTION TO SUBMIT"/>
    <x v="4"/>
    <x v="4"/>
  </r>
  <r>
    <s v="001-0000066"/>
    <s v="Adams"/>
    <d v="2022-05-06T00:00:00"/>
    <d v="2023-12-28T13:16:19"/>
    <n v="601"/>
    <b v="1"/>
    <n v="1"/>
    <n v="66"/>
    <n v="1"/>
    <s v="Adams"/>
    <n v="5"/>
    <s v="5 - CONT &amp; REVI"/>
    <s v="MOTION FOR CONTINUANCE &amp; MOTION FOR REVIEW"/>
    <x v="4"/>
    <x v="4"/>
  </r>
  <r>
    <s v="001-0000067"/>
    <s v="Adams"/>
    <d v="2022-05-09T00:00:00"/>
    <d v="2023-02-06T07:12:00"/>
    <n v="273"/>
    <b v="1"/>
    <n v="1"/>
    <n v="67"/>
    <n v="1"/>
    <s v="Adams"/>
    <n v="2"/>
    <s v="2 - CONT"/>
    <s v="MOTION FOR CONTINUANCE"/>
    <x v="4"/>
    <x v="4"/>
  </r>
  <r>
    <s v="001-0000068"/>
    <s v="Adams"/>
    <d v="2022-05-09T00:00:00"/>
    <d v="2023-08-12T10:19:12"/>
    <n v="460"/>
    <b v="1"/>
    <n v="1"/>
    <n v="68"/>
    <n v="1"/>
    <s v="Adams"/>
    <n v="6"/>
    <s v="6 - CONT &amp; REVI &amp; SC"/>
    <s v="MOTION FOR CONTINUANCE &amp; MOTION FOR REVIEW &amp; MOTION FOR SHOW CAUSE"/>
    <x v="4"/>
    <x v="4"/>
  </r>
  <r>
    <s v="001-0000071"/>
    <s v="Adams"/>
    <d v="2022-05-14T00:00:00"/>
    <d v="2022-10-29T12:14:24"/>
    <n v="168"/>
    <b v="1"/>
    <n v="1"/>
    <n v="71"/>
    <n v="1"/>
    <s v="Adams"/>
    <n v="2"/>
    <s v="2 - MOT"/>
    <s v="MOTION - OTHER"/>
    <x v="4"/>
    <x v="4"/>
  </r>
  <r>
    <s v="001-0000072"/>
    <s v="Adams"/>
    <d v="2022-05-14T00:00:00"/>
    <d v="2023-09-21T02:38:24"/>
    <n v="495"/>
    <b v="1"/>
    <n v="1"/>
    <n v="72"/>
    <n v="1"/>
    <s v="Adams"/>
    <n v="7"/>
    <s v="7 - CONT &amp; REVI &amp; RULE &amp; SC"/>
    <s v="MOTION FOR CONTINUANCE &amp; MOTION FOR REVIEW &amp; MOTION FOR RULE &amp; MOTION FOR SHOW CAUSE"/>
    <x v="4"/>
    <x v="4"/>
  </r>
  <r>
    <s v="001-0000073"/>
    <s v="Adams"/>
    <d v="2022-05-16T00:00:00"/>
    <d v="2022-08-03T08:09:36"/>
    <n v="79"/>
    <b v="1"/>
    <n v="1"/>
    <n v="73"/>
    <n v="1"/>
    <s v="Adams"/>
    <n v="5"/>
    <s v="5 - MOT &amp; SC &amp; SUB"/>
    <s v="MOTION - OTHER &amp; MOTION FOR SHOW CAUSE &amp; MOTION TO SUBMIT"/>
    <x v="4"/>
    <x v="4"/>
  </r>
  <r>
    <s v="001-0000074"/>
    <s v="Adams"/>
    <d v="2022-05-17T00:00:00"/>
    <d v="2023-04-07T03:50:24"/>
    <n v="325"/>
    <b v="1"/>
    <n v="1"/>
    <n v="74"/>
    <n v="1"/>
    <s v="Adams"/>
    <n v="2"/>
    <s v="2 - CONT &amp; REVI"/>
    <s v="MOTION FOR CONTINUANCE &amp; MOTION FOR REVIEW"/>
    <x v="4"/>
    <x v="4"/>
  </r>
  <r>
    <s v="001-0000075"/>
    <s v="Adams"/>
    <d v="2022-05-19T00:00:00"/>
    <d v="2023-06-23T17:45:36"/>
    <n v="400"/>
    <b v="1"/>
    <n v="1"/>
    <n v="75"/>
    <n v="1"/>
    <s v="Adams"/>
    <n v="3"/>
    <s v="3 - CONT"/>
    <s v="MOTION FOR CONTINUANCE"/>
    <x v="4"/>
    <x v="4"/>
  </r>
  <r>
    <s v="001-0000077"/>
    <s v="Adams"/>
    <d v="2022-05-21T00:00:00"/>
    <d v="2022-09-27T10:48:00"/>
    <n v="129"/>
    <b v="1"/>
    <n v="1"/>
    <n v="77"/>
    <n v="1"/>
    <s v="Adams"/>
    <n v="4"/>
    <s v="4 - CONT &amp; MOT &amp; REVI"/>
    <s v="MOTION - OTHER &amp; MOTION FOR CONTINUANCE &amp; MOTION FOR REVIEW"/>
    <x v="4"/>
    <x v="4"/>
  </r>
  <r>
    <s v="001-0000079"/>
    <s v="Adams"/>
    <d v="2022-05-25T00:00:00"/>
    <d v="2023-06-12T08:24:00"/>
    <n v="383"/>
    <b v="1"/>
    <n v="1"/>
    <n v="79"/>
    <n v="1"/>
    <s v="Adams"/>
    <n v="6"/>
    <s v="6 - CONT &amp; REVI &amp; SC &amp; SUB"/>
    <s v="MOTION FOR CONTINUANCE &amp; MOTION FOR REVIEW &amp; MOTION FOR SHOW CAUSE &amp; MOTION TO SUBMIT"/>
    <x v="4"/>
    <x v="4"/>
  </r>
  <r>
    <s v="001-0000083"/>
    <s v="Adams"/>
    <d v="2022-05-28T00:00:00"/>
    <d v="2024-07-24T11:16:48"/>
    <n v="788"/>
    <b v="1"/>
    <n v="1"/>
    <n v="83"/>
    <n v="1"/>
    <s v="Adams"/>
    <n v="5"/>
    <s v="5 - CONT &amp; REVI &amp; SC"/>
    <s v="MOTION FOR CONTINUANCE &amp; MOTION FOR REVIEW &amp; MOTION FOR SHOW CAUSE"/>
    <x v="4"/>
    <x v="4"/>
  </r>
  <r>
    <s v="001-0000085"/>
    <s v="Adams"/>
    <d v="2022-06-01T00:00:00"/>
    <d v="2022-06-29T21:50:24"/>
    <n v="28"/>
    <b v="1"/>
    <n v="1"/>
    <n v="85"/>
    <n v="1"/>
    <s v="Adams"/>
    <n v="5"/>
    <s v="5 - CONT &amp; MOT &amp; REVI &amp; SC"/>
    <s v="MOTION - OTHER &amp; MOTION FOR CONTINUANCE &amp; MOTION FOR REVIEW &amp; MOTION FOR SHOW CAUSE"/>
    <x v="5"/>
    <x v="5"/>
  </r>
  <r>
    <s v="001-0000087"/>
    <s v="Adams"/>
    <d v="2022-06-04T00:00:00"/>
    <d v="2022-11-15T09:50:24"/>
    <n v="164"/>
    <b v="1"/>
    <n v="1"/>
    <n v="87"/>
    <n v="1"/>
    <s v="Adams"/>
    <n v="6"/>
    <s v="6 - CONT &amp; MOT &amp; REVI"/>
    <s v="MOTION - OTHER &amp; MOTION FOR CONTINUANCE &amp; MOTION FOR REVIEW"/>
    <x v="5"/>
    <x v="5"/>
  </r>
  <r>
    <s v="001-0000089"/>
    <s v="Adams"/>
    <d v="2022-06-05T00:00:00"/>
    <d v="2022-06-25T18:43:12"/>
    <n v="20"/>
    <b v="1"/>
    <n v="1"/>
    <n v="89"/>
    <n v="1"/>
    <s v="Adams"/>
    <n v="5"/>
    <s v="5 - MOT &amp; REVI"/>
    <s v="MOTION - OTHER &amp; MOTION FOR REVIEW"/>
    <x v="5"/>
    <x v="5"/>
  </r>
  <r>
    <s v="001-0000093"/>
    <s v="Adams"/>
    <d v="2022-06-09T00:00:00"/>
    <d v="2022-08-22T19:12:00"/>
    <n v="74"/>
    <b v="1"/>
    <n v="1"/>
    <n v="93"/>
    <n v="1"/>
    <s v="Adams"/>
    <n v="2"/>
    <s v="2 - MOT &amp; REVI"/>
    <s v="MOTION - OTHER &amp; MOTION FOR REVIEW"/>
    <x v="5"/>
    <x v="5"/>
  </r>
  <r>
    <s v="001-0000094"/>
    <s v="Adams"/>
    <d v="2022-06-10T00:00:00"/>
    <d v="2022-07-19T00:00:00"/>
    <n v="39"/>
    <b v="1"/>
    <n v="1"/>
    <n v="94"/>
    <n v="1"/>
    <s v="Adams"/>
    <n v="7"/>
    <s v="7 - CONT &amp; REVI &amp; RULE &amp; SC"/>
    <s v="MOTION FOR CONTINUANCE &amp; MOTION FOR REVIEW &amp; MOTION FOR RULE &amp; MOTION FOR SHOW CAUSE"/>
    <x v="5"/>
    <x v="5"/>
  </r>
  <r>
    <s v="001-0000096"/>
    <s v="Adams"/>
    <d v="2022-06-11T00:00:00"/>
    <d v="2022-08-17T22:33:36"/>
    <n v="67"/>
    <b v="1"/>
    <n v="1"/>
    <n v="96"/>
    <n v="1"/>
    <s v="Adams"/>
    <n v="5"/>
    <s v="5 - CONT &amp; MOT &amp; REVI"/>
    <s v="MOTION - OTHER &amp; MOTION FOR CONTINUANCE &amp; MOTION FOR REVIEW"/>
    <x v="5"/>
    <x v="5"/>
  </r>
  <r>
    <s v="001-0000097"/>
    <s v="Adams"/>
    <d v="2022-06-12T00:00:00"/>
    <d v="2023-04-25T07:12:00"/>
    <n v="317"/>
    <b v="1"/>
    <n v="1"/>
    <n v="97"/>
    <n v="1"/>
    <s v="Adams"/>
    <n v="3"/>
    <s v="3 - CONT &amp; SC"/>
    <s v="MOTION FOR CONTINUANCE &amp; MOTION FOR SHOW CAUSE"/>
    <x v="5"/>
    <x v="5"/>
  </r>
  <r>
    <s v="001-0000098"/>
    <s v="Adams"/>
    <d v="2022-06-13T00:00:00"/>
    <d v="2023-04-24T16:48:00"/>
    <n v="315"/>
    <b v="1"/>
    <n v="1"/>
    <n v="98"/>
    <n v="1"/>
    <s v="Adams"/>
    <n v="2"/>
    <s v="2 - REVI &amp; SC"/>
    <s v="MOTION FOR REVIEW &amp; MOTION FOR SHOW CAUSE"/>
    <x v="5"/>
    <x v="5"/>
  </r>
  <r>
    <s v="001-0000101"/>
    <s v="Adams"/>
    <d v="2022-06-21T00:00:00"/>
    <d v="2023-04-11T02:38:24"/>
    <n v="294"/>
    <b v="1"/>
    <n v="1"/>
    <n v="101"/>
    <n v="1"/>
    <s v="Adams"/>
    <n v="5"/>
    <s v="5 - CONT &amp; MOT &amp; REVI &amp; RULE"/>
    <s v="MOTION - OTHER &amp; MOTION FOR CONTINUANCE &amp; MOTION FOR REVIEW &amp; MOTION FOR RULE"/>
    <x v="5"/>
    <x v="5"/>
  </r>
  <r>
    <s v="001-0000102"/>
    <s v="Adams"/>
    <d v="2022-06-22T00:00:00"/>
    <d v="2022-08-07T05:45:36"/>
    <n v="46"/>
    <b v="1"/>
    <n v="1"/>
    <n v="102"/>
    <n v="1"/>
    <s v="Adams"/>
    <n v="6"/>
    <s v="6 - CONT &amp; MOT &amp; REVI &amp; SUB"/>
    <s v="MOTION - OTHER &amp; MOTION FOR CONTINUANCE &amp; MOTION FOR REVIEW &amp; MOTION TO SUBMIT"/>
    <x v="5"/>
    <x v="5"/>
  </r>
  <r>
    <s v="001-0000103"/>
    <s v="Adams"/>
    <d v="2022-06-24T00:00:00"/>
    <d v="2022-08-23T18:00:00"/>
    <n v="60"/>
    <b v="1"/>
    <n v="1"/>
    <n v="103"/>
    <n v="1"/>
    <s v="Adams"/>
    <n v="3"/>
    <s v="3 - CONT"/>
    <s v="MOTION FOR CONTINUANCE"/>
    <x v="5"/>
    <x v="5"/>
  </r>
  <r>
    <s v="001-0000106"/>
    <s v="Adams"/>
    <d v="2022-06-28T00:00:00"/>
    <d v="2022-08-23T16:48:00"/>
    <n v="56"/>
    <b v="1"/>
    <n v="1"/>
    <n v="106"/>
    <n v="1"/>
    <s v="Adams"/>
    <n v="6"/>
    <s v="6 - CONT &amp; MOT &amp; RULE &amp; SC &amp; SUB"/>
    <s v="MOTION - OTHER &amp; MOTION FOR CONTINUANCE &amp; MOTION FOR RULE &amp; MOTION FOR SHOW CAUSE &amp; MOTION TO SUBMIT"/>
    <x v="5"/>
    <x v="5"/>
  </r>
  <r>
    <s v="001-0000107"/>
    <s v="Adams"/>
    <d v="2022-07-02T00:00:00"/>
    <d v="2022-07-14T13:20:38"/>
    <n v="12"/>
    <b v="1"/>
    <n v="1"/>
    <n v="107"/>
    <n v="1"/>
    <s v="Adams"/>
    <n v="5"/>
    <s v="5 - CONT &amp; MOT &amp; RULE &amp; SC"/>
    <s v="MOTION - OTHER &amp; MOTION FOR CONTINUANCE &amp; MOTION FOR RULE &amp; MOTION FOR SHOW CAUSE"/>
    <x v="6"/>
    <x v="6"/>
  </r>
  <r>
    <s v="001-0000108"/>
    <s v="Adams"/>
    <d v="2022-07-05T00:00:00"/>
    <d v="2023-07-04T17:45:36"/>
    <n v="364"/>
    <b v="1"/>
    <n v="1"/>
    <n v="108"/>
    <n v="1"/>
    <s v="Adams"/>
    <n v="5"/>
    <s v="5 - CONT &amp; MOT &amp; SC &amp; SUB"/>
    <s v="MOTION - OTHER &amp; MOTION FOR CONTINUANCE &amp; MOTION FOR SHOW CAUSE &amp; MOTION TO SUBMIT"/>
    <x v="6"/>
    <x v="6"/>
  </r>
  <r>
    <s v="001-0000109"/>
    <s v="Adams"/>
    <d v="2022-07-08T00:00:00"/>
    <d v="2023-04-11T12:00:00"/>
    <n v="277"/>
    <b v="1"/>
    <n v="1"/>
    <n v="109"/>
    <n v="1"/>
    <s v="Adams"/>
    <n v="3"/>
    <s v="3 - CONT &amp; REVI &amp; SUB"/>
    <s v="MOTION FOR CONTINUANCE &amp; MOTION FOR REVIEW &amp; MOTION TO SUBMIT"/>
    <x v="6"/>
    <x v="6"/>
  </r>
  <r>
    <s v="001-0000112"/>
    <s v="Adams"/>
    <d v="2022-07-11T00:00:00"/>
    <d v="2022-07-28T16:58:05"/>
    <n v="17"/>
    <b v="1"/>
    <n v="1"/>
    <n v="112"/>
    <n v="1"/>
    <s v="Adams"/>
    <n v="6"/>
    <s v="6 - CONT &amp; MOT &amp; REVI &amp; SC"/>
    <s v="MOTION - OTHER &amp; MOTION FOR CONTINUANCE &amp; MOTION FOR REVIEW &amp; MOTION FOR SHOW CAUSE"/>
    <x v="6"/>
    <x v="6"/>
  </r>
  <r>
    <s v="001-0000113"/>
    <s v="Adams"/>
    <d v="2022-07-11T00:00:00"/>
    <d v="2022-10-11T09:36:00"/>
    <n v="92"/>
    <b v="1"/>
    <n v="1"/>
    <n v="113"/>
    <n v="1"/>
    <s v="Adams"/>
    <n v="5"/>
    <s v="5 - CONT &amp; REVI &amp; SC"/>
    <s v="MOTION FOR CONTINUANCE &amp; MOTION FOR REVIEW &amp; MOTION FOR SHOW CAUSE"/>
    <x v="6"/>
    <x v="6"/>
  </r>
  <r>
    <s v="001-0000115"/>
    <s v="Adams"/>
    <d v="2022-07-14T00:00:00"/>
    <d v="2023-02-16T03:25:55"/>
    <n v="217"/>
    <b v="1"/>
    <n v="1"/>
    <n v="115"/>
    <n v="1"/>
    <s v="Adams"/>
    <n v="6"/>
    <s v="6 - CONT &amp; MOT &amp; REVI"/>
    <s v="MOTION - OTHER &amp; MOTION FOR CONTINUANCE &amp; MOTION FOR REVIEW"/>
    <x v="6"/>
    <x v="6"/>
  </r>
  <r>
    <s v="001-0000116"/>
    <s v="Adams"/>
    <d v="2022-07-16T00:00:00"/>
    <d v="2022-09-05T23:31:12"/>
    <n v="51"/>
    <b v="1"/>
    <n v="1"/>
    <n v="116"/>
    <n v="1"/>
    <s v="Adams"/>
    <n v="2"/>
    <s v="2 - CONT &amp; SC"/>
    <s v="MOTION FOR CONTINUANCE &amp; MOTION FOR SHOW CAUSE"/>
    <x v="6"/>
    <x v="6"/>
  </r>
  <r>
    <s v="001-0000118"/>
    <s v="Adams"/>
    <d v="2022-07-25T00:00:00"/>
    <d v="2023-12-24T18:14:24"/>
    <n v="517"/>
    <b v="1"/>
    <n v="1"/>
    <n v="118"/>
    <n v="1"/>
    <s v="Adams"/>
    <n v="3"/>
    <s v="3 - MOT &amp; SC"/>
    <s v="MOTION - OTHER &amp; MOTION FOR SHOW CAUSE"/>
    <x v="6"/>
    <x v="6"/>
  </r>
  <r>
    <s v="001-0000120"/>
    <s v="Adams"/>
    <d v="2022-07-26T00:00:00"/>
    <d v="2022-09-30T06:28:48"/>
    <n v="66"/>
    <b v="1"/>
    <n v="1"/>
    <n v="120"/>
    <n v="1"/>
    <s v="Adams"/>
    <n v="7"/>
    <s v="7 - CONT &amp; MOT &amp; RULE &amp; SUB"/>
    <s v="MOTION - OTHER &amp; MOTION FOR CONTINUANCE &amp; MOTION FOR RULE &amp; MOTION TO SUBMIT"/>
    <x v="6"/>
    <x v="6"/>
  </r>
  <r>
    <s v="001-0000122"/>
    <s v="Adams"/>
    <d v="2022-07-29T00:00:00"/>
    <d v="2023-04-28T21:36:00"/>
    <n v="273"/>
    <b v="1"/>
    <n v="1"/>
    <n v="122"/>
    <n v="1"/>
    <s v="Adams"/>
    <n v="4"/>
    <s v="4 - CONT &amp; MOT &amp; SUB"/>
    <s v="MOTION - OTHER &amp; MOTION FOR CONTINUANCE &amp; MOTION TO SUBMIT"/>
    <x v="6"/>
    <x v="6"/>
  </r>
  <r>
    <s v="001-0000125"/>
    <s v="Adams"/>
    <d v="2022-07-31T00:00:00"/>
    <d v="2022-09-22T16:48:00"/>
    <n v="53"/>
    <b v="1"/>
    <n v="1"/>
    <n v="125"/>
    <n v="1"/>
    <s v="Adams"/>
    <n v="5"/>
    <s v="5 - CONT &amp; MOT &amp; RULE &amp; SC"/>
    <s v="MOTION - OTHER &amp; MOTION FOR CONTINUANCE &amp; MOTION FOR RULE &amp; MOTION FOR SHOW CAUSE"/>
    <x v="6"/>
    <x v="6"/>
  </r>
  <r>
    <s v="001-0000127"/>
    <s v="Adams"/>
    <d v="2022-08-03T00:00:00"/>
    <d v="2023-12-01T11:02:24"/>
    <n v="485"/>
    <b v="1"/>
    <n v="1"/>
    <n v="127"/>
    <n v="1"/>
    <s v="Adams"/>
    <n v="5"/>
    <s v="5 - CONT &amp; MOT &amp; REVI"/>
    <s v="MOTION - OTHER &amp; MOTION FOR CONTINUANCE &amp; MOTION FOR REVIEW"/>
    <x v="7"/>
    <x v="7"/>
  </r>
  <r>
    <s v="001-0000128"/>
    <s v="Adams"/>
    <d v="2022-08-07T00:00:00"/>
    <d v="2022-10-14T01:12:00"/>
    <n v="68"/>
    <b v="1"/>
    <n v="1"/>
    <n v="128"/>
    <n v="1"/>
    <s v="Adams"/>
    <n v="4"/>
    <s v="4 - CONT &amp; REVI &amp; SUB"/>
    <s v="MOTION FOR CONTINUANCE &amp; MOTION FOR REVIEW &amp; MOTION TO SUBMIT"/>
    <x v="7"/>
    <x v="7"/>
  </r>
  <r>
    <s v="001-0000129"/>
    <s v="Adams"/>
    <d v="2022-08-07T00:00:00"/>
    <d v="2023-07-13T05:45:36"/>
    <n v="340"/>
    <b v="1"/>
    <n v="1"/>
    <n v="129"/>
    <n v="1"/>
    <s v="Adams"/>
    <n v="3"/>
    <s v="3 - CONT &amp; SUB"/>
    <s v="MOTION FOR CONTINUANCE &amp; MOTION TO SUBMIT"/>
    <x v="7"/>
    <x v="7"/>
  </r>
  <r>
    <s v="001-0000132"/>
    <s v="Adams"/>
    <d v="2022-08-12T00:00:00"/>
    <d v="2022-09-15T16:04:48"/>
    <n v="34"/>
    <b v="1"/>
    <n v="1"/>
    <n v="132"/>
    <n v="1"/>
    <s v="Adams"/>
    <n v="5"/>
    <s v="5 - CONT &amp; REVI &amp; SC"/>
    <s v="MOTION FOR CONTINUANCE &amp; MOTION FOR REVIEW &amp; MOTION FOR SHOW CAUSE"/>
    <x v="7"/>
    <x v="7"/>
  </r>
  <r>
    <s v="001-0000133"/>
    <s v="Adams"/>
    <d v="2022-08-12T00:00:00"/>
    <d v="2022-08-19T01:55:12"/>
    <n v="7"/>
    <b v="1"/>
    <n v="1"/>
    <n v="133"/>
    <n v="1"/>
    <s v="Adams"/>
    <n v="5"/>
    <s v="5 - CONT &amp; MOT &amp; REVI &amp; SC"/>
    <s v="MOTION - OTHER &amp; MOTION FOR CONTINUANCE &amp; MOTION FOR REVIEW &amp; MOTION FOR SHOW CAUSE"/>
    <x v="7"/>
    <x v="7"/>
  </r>
  <r>
    <s v="001-0000134"/>
    <s v="Adams"/>
    <d v="2022-08-12T00:00:00"/>
    <d v="2022-10-17T13:26:24"/>
    <n v="66"/>
    <b v="1"/>
    <n v="1"/>
    <n v="134"/>
    <n v="1"/>
    <s v="Adams"/>
    <n v="8"/>
    <s v="8 - MOT &amp; RULE &amp; SC"/>
    <s v="MOTION - OTHER &amp; MOTION FOR RULE &amp; MOTION FOR SHOW CAUSE"/>
    <x v="7"/>
    <x v="7"/>
  </r>
  <r>
    <s v="001-0000140"/>
    <s v="Adams"/>
    <d v="2022-08-18T00:00:00"/>
    <d v="2024-03-03T22:04:48"/>
    <n v="563"/>
    <b v="1"/>
    <n v="1"/>
    <n v="140"/>
    <n v="1"/>
    <s v="Adams"/>
    <n v="5"/>
    <s v="5 - CONT &amp; MOT &amp; REVI &amp; SUB"/>
    <s v="MOTION - OTHER &amp; MOTION FOR CONTINUANCE &amp; MOTION FOR REVIEW &amp; MOTION TO SUBMIT"/>
    <x v="7"/>
    <x v="7"/>
  </r>
  <r>
    <s v="001-0000142"/>
    <s v="Adams"/>
    <d v="2022-08-19T00:00:00"/>
    <d v="2023-01-02T07:26:24"/>
    <n v="136"/>
    <b v="1"/>
    <n v="1"/>
    <n v="142"/>
    <n v="1"/>
    <s v="Adams"/>
    <n v="3"/>
    <s v="3 - MOT &amp; REVI &amp; RULE"/>
    <s v="MOTION - OTHER &amp; MOTION FOR REVIEW &amp; MOTION FOR RULE"/>
    <x v="7"/>
    <x v="7"/>
  </r>
  <r>
    <s v="001-0000143"/>
    <s v="Adams"/>
    <d v="2022-08-20T00:00:00"/>
    <d v="2023-04-26T19:12:00"/>
    <n v="249"/>
    <b v="1"/>
    <n v="1"/>
    <n v="143"/>
    <n v="1"/>
    <s v="Adams"/>
    <n v="6"/>
    <s v="6 - CONT &amp; MOT &amp; REVI"/>
    <s v="MOTION - OTHER &amp; MOTION FOR CONTINUANCE &amp; MOTION FOR REVIEW"/>
    <x v="7"/>
    <x v="7"/>
  </r>
  <r>
    <s v="001-0000144"/>
    <s v="Adams"/>
    <d v="2022-08-21T00:00:00"/>
    <d v="2024-09-08T16:48:00"/>
    <n v="749"/>
    <b v="1"/>
    <n v="1"/>
    <n v="144"/>
    <n v="1"/>
    <s v="Adams"/>
    <n v="2"/>
    <s v="2 - CONT"/>
    <s v="MOTION FOR CONTINUANCE"/>
    <x v="7"/>
    <x v="7"/>
  </r>
  <r>
    <s v="001-0000145"/>
    <s v="Adams"/>
    <d v="2022-08-21T00:00:00"/>
    <d v="2022-08-28T06:14:24"/>
    <n v="7"/>
    <b v="1"/>
    <n v="1"/>
    <n v="145"/>
    <n v="1"/>
    <s v="Adams"/>
    <n v="4"/>
    <s v="4 - CONT &amp; MOT &amp; SUB"/>
    <s v="MOTION - OTHER &amp; MOTION FOR CONTINUANCE &amp; MOTION TO SUBMIT"/>
    <x v="7"/>
    <x v="7"/>
  </r>
  <r>
    <s v="001-0000147"/>
    <s v="Adams"/>
    <d v="2022-08-23T00:00:00"/>
    <d v="2022-10-10T23:24:00"/>
    <n v="48"/>
    <b v="1"/>
    <n v="1"/>
    <n v="147"/>
    <n v="1"/>
    <s v="Adams"/>
    <n v="8"/>
    <s v="8 - CONT &amp; MOT &amp; REVI &amp; SC &amp; SUB"/>
    <s v="MOTION - OTHER &amp; MOTION FOR CONTINUANCE &amp; MOTION FOR REVIEW &amp; MOTION FOR SHOW CAUSE &amp; MOTION TO SUBMIT"/>
    <x v="7"/>
    <x v="7"/>
  </r>
  <r>
    <s v="001-0000148"/>
    <s v="Adams"/>
    <d v="2022-08-23T00:00:00"/>
    <d v="2022-09-08T08:52:48"/>
    <n v="16"/>
    <b v="1"/>
    <n v="1"/>
    <n v="148"/>
    <n v="1"/>
    <s v="Adams"/>
    <n v="2"/>
    <s v="2 - MOT &amp; RULE"/>
    <s v="MOTION - OTHER &amp; MOTION FOR RULE"/>
    <x v="7"/>
    <x v="7"/>
  </r>
  <r>
    <s v="001-0000150"/>
    <s v="Adams"/>
    <d v="2022-08-30T00:00:00"/>
    <d v="2023-07-07T16:33:36"/>
    <n v="311"/>
    <b v="1"/>
    <n v="1"/>
    <n v="150"/>
    <n v="1"/>
    <s v="Adams"/>
    <n v="4"/>
    <s v="4 - CONT &amp; REVI &amp; SUB"/>
    <s v="MOTION FOR CONTINUANCE &amp; MOTION FOR REVIEW &amp; MOTION TO SUBMIT"/>
    <x v="7"/>
    <x v="7"/>
  </r>
  <r>
    <s v="001-0000151"/>
    <s v="Adams"/>
    <d v="2022-08-30T00:00:00"/>
    <d v="2023-05-28T04:48:00"/>
    <n v="271"/>
    <b v="1"/>
    <n v="1"/>
    <n v="151"/>
    <n v="1"/>
    <s v="Adams"/>
    <n v="4"/>
    <s v="4 - CONT &amp; REVI &amp; SC"/>
    <s v="MOTION FOR CONTINUANCE &amp; MOTION FOR REVIEW &amp; MOTION FOR SHOW CAUSE"/>
    <x v="7"/>
    <x v="7"/>
  </r>
  <r>
    <s v="001-0000153"/>
    <s v="Adams"/>
    <d v="2022-09-04T00:00:00"/>
    <d v="2025-01-03T01:12:00"/>
    <n v="852"/>
    <b v="1"/>
    <n v="1"/>
    <n v="153"/>
    <n v="1"/>
    <s v="Adams"/>
    <n v="3"/>
    <s v="3 - CONT &amp; MOT"/>
    <s v="MOTION - OTHER &amp; MOTION FOR CONTINUANCE"/>
    <x v="8"/>
    <x v="8"/>
  </r>
  <r>
    <s v="001-0000155"/>
    <s v="Adams"/>
    <d v="2022-09-09T00:00:00"/>
    <d v="2022-12-16T18:00:00"/>
    <n v="98"/>
    <b v="1"/>
    <n v="1"/>
    <n v="155"/>
    <n v="1"/>
    <s v="Adams"/>
    <n v="5"/>
    <s v="5 - CONT &amp; REVI &amp; SC"/>
    <s v="MOTION FOR CONTINUANCE &amp; MOTION FOR REVIEW &amp; MOTION FOR SHOW CAUSE"/>
    <x v="8"/>
    <x v="8"/>
  </r>
  <r>
    <s v="001-0000156"/>
    <s v="Adams"/>
    <d v="2022-09-11T00:00:00"/>
    <d v="2023-10-31T14:24:00"/>
    <n v="415"/>
    <b v="1"/>
    <n v="1"/>
    <n v="156"/>
    <n v="1"/>
    <s v="Adams"/>
    <n v="4"/>
    <s v="4 - CONT &amp; MOT &amp; REVI"/>
    <s v="MOTION - OTHER &amp; MOTION FOR CONTINUANCE &amp; MOTION FOR REVIEW"/>
    <x v="8"/>
    <x v="8"/>
  </r>
  <r>
    <s v="001-0000157"/>
    <s v="Adams"/>
    <d v="2022-09-14T00:00:00"/>
    <d v="2023-03-10T18:28:48"/>
    <n v="177"/>
    <b v="1"/>
    <n v="1"/>
    <n v="157"/>
    <n v="2"/>
    <s v="Adams"/>
    <n v="1"/>
    <s v="1 - MOT"/>
    <s v="MOTION - OTHER"/>
    <x v="8"/>
    <x v="8"/>
  </r>
  <r>
    <s v="001-0000159"/>
    <s v="Adams"/>
    <d v="2022-09-17T00:00:00"/>
    <d v="2022-11-02T02:52:48"/>
    <n v="46"/>
    <b v="1"/>
    <n v="1"/>
    <n v="159"/>
    <n v="1"/>
    <s v="Adams"/>
    <n v="6"/>
    <s v="6 - MOT &amp; REVI &amp; SC"/>
    <s v="MOTION - OTHER &amp; MOTION FOR REVIEW &amp; MOTION FOR SHOW CAUSE"/>
    <x v="8"/>
    <x v="8"/>
  </r>
  <r>
    <s v="001-0000160"/>
    <s v="Adams"/>
    <d v="2022-09-21T00:00:00"/>
    <d v="2022-11-12T07:55:12"/>
    <n v="52"/>
    <b v="1"/>
    <n v="1"/>
    <n v="160"/>
    <n v="2"/>
    <s v="Adams"/>
    <n v="2"/>
    <s v="2 - CONT &amp; REVI"/>
    <s v="MOTION FOR CONTINUANCE &amp; MOTION FOR REVIEW"/>
    <x v="8"/>
    <x v="8"/>
  </r>
  <r>
    <s v="001-0000163"/>
    <s v="Adams"/>
    <d v="2022-09-24T00:00:00"/>
    <d v="2022-10-14T22:33:36"/>
    <n v="20"/>
    <b v="1"/>
    <n v="1"/>
    <n v="163"/>
    <n v="1"/>
    <s v="Adams"/>
    <n v="4"/>
    <s v="4 - MOT &amp; REVI &amp; SC"/>
    <s v="MOTION - OTHER &amp; MOTION FOR REVIEW &amp; MOTION FOR SHOW CAUSE"/>
    <x v="8"/>
    <x v="8"/>
  </r>
  <r>
    <s v="001-0000167"/>
    <s v="Adams"/>
    <d v="2022-09-26T00:00:00"/>
    <d v="2023-07-19T17:02:24"/>
    <n v="296"/>
    <b v="1"/>
    <n v="1"/>
    <n v="167"/>
    <n v="1"/>
    <s v="Adams"/>
    <n v="7"/>
    <s v="7 - CONT &amp; SC &amp; SUB"/>
    <s v="MOTION FOR CONTINUANCE &amp; MOTION FOR SHOW CAUSE &amp; MOTION TO SUBMIT"/>
    <x v="8"/>
    <x v="8"/>
  </r>
  <r>
    <s v="001-0000169"/>
    <s v="Adams"/>
    <d v="2022-09-27T00:00:00"/>
    <d v="2023-04-16T19:12:00"/>
    <n v="201"/>
    <b v="1"/>
    <n v="1"/>
    <n v="169"/>
    <n v="1"/>
    <s v="Adams"/>
    <n v="3"/>
    <s v="3 - CONT &amp; REVI &amp; SUB"/>
    <s v="MOTION FOR CONTINUANCE &amp; MOTION FOR REVIEW &amp; MOTION TO SUBMIT"/>
    <x v="8"/>
    <x v="8"/>
  </r>
  <r>
    <s v="001-0000170"/>
    <s v="Adams"/>
    <d v="2022-09-27T00:00:00"/>
    <d v="2024-11-24T07:12:00"/>
    <n v="789"/>
    <b v="1"/>
    <n v="1"/>
    <n v="170"/>
    <n v="1"/>
    <s v="Adams"/>
    <n v="4"/>
    <s v="4 - CONT &amp; REVI &amp; SUB"/>
    <s v="MOTION FOR CONTINUANCE &amp; MOTION FOR REVIEW &amp; MOTION TO SUBMIT"/>
    <x v="8"/>
    <x v="8"/>
  </r>
  <r>
    <s v="001-0000172"/>
    <s v="Adams"/>
    <d v="2022-10-04T00:00:00"/>
    <d v="2022-11-19T15:07:12"/>
    <n v="46"/>
    <b v="1"/>
    <n v="1"/>
    <n v="172"/>
    <n v="1"/>
    <s v="Adams"/>
    <n v="7"/>
    <s v="7 - CONT &amp; MOT &amp; REVI &amp; SC &amp; SUB"/>
    <s v="MOTION - OTHER &amp; MOTION FOR CONTINUANCE &amp; MOTION FOR REVIEW &amp; MOTION FOR SHOW CAUSE &amp; MOTION TO SUBMIT"/>
    <x v="9"/>
    <x v="9"/>
  </r>
  <r>
    <s v="001-0000174"/>
    <s v="Adams"/>
    <d v="2022-10-06T00:00:00"/>
    <d v="2023-11-08T00:57:36"/>
    <n v="398"/>
    <b v="0"/>
    <m/>
    <m/>
    <m/>
    <m/>
    <n v="0"/>
    <m/>
    <m/>
    <x v="9"/>
    <x v="9"/>
  </r>
  <r>
    <s v="001-0000176"/>
    <s v="Adams"/>
    <d v="2022-10-09T00:00:00"/>
    <d v="2023-04-14T21:36:00"/>
    <n v="187"/>
    <b v="1"/>
    <n v="1"/>
    <n v="176"/>
    <n v="1"/>
    <s v="Adams"/>
    <n v="5"/>
    <s v="5 - CONT &amp; MOT &amp; REVI &amp; SC &amp; SUB"/>
    <s v="MOTION - OTHER &amp; MOTION FOR CONTINUANCE &amp; MOTION FOR REVIEW &amp; MOTION FOR SHOW CAUSE &amp; MOTION TO SUBMIT"/>
    <x v="9"/>
    <x v="9"/>
  </r>
  <r>
    <s v="001-0000178"/>
    <s v="Adams"/>
    <d v="2022-10-12T00:00:00"/>
    <d v="2022-11-22T18:27:22"/>
    <n v="41"/>
    <b v="1"/>
    <n v="1"/>
    <n v="178"/>
    <n v="1"/>
    <s v="Adams"/>
    <n v="4"/>
    <s v="4 - CONT &amp; REVI"/>
    <s v="MOTION FOR CONTINUANCE &amp; MOTION FOR REVIEW"/>
    <x v="9"/>
    <x v="9"/>
  </r>
  <r>
    <s v="001-0000181"/>
    <s v="Adams"/>
    <d v="2022-10-15T00:00:00"/>
    <d v="2022-12-14T06:43:12"/>
    <n v="60"/>
    <b v="1"/>
    <n v="1"/>
    <n v="181"/>
    <n v="1"/>
    <s v="Adams"/>
    <n v="6"/>
    <s v="6 - CONT &amp; RULE &amp; SC &amp; SUB"/>
    <s v="MOTION FOR CONTINUANCE &amp; MOTION FOR RULE &amp; MOTION FOR SHOW CAUSE &amp; MOTION TO SUBMIT"/>
    <x v="9"/>
    <x v="9"/>
  </r>
  <r>
    <s v="001-0000182"/>
    <s v="Adams"/>
    <d v="2022-10-17T00:00:00"/>
    <d v="2022-12-26T07:12:00"/>
    <n v="70"/>
    <b v="1"/>
    <n v="1"/>
    <n v="182"/>
    <n v="1"/>
    <s v="Adams"/>
    <n v="3"/>
    <s v="3 - REVI &amp; RULE"/>
    <s v="MOTION FOR REVIEW &amp; MOTION FOR RULE"/>
    <x v="9"/>
    <x v="9"/>
  </r>
  <r>
    <s v="001-0000183"/>
    <s v="Adams"/>
    <d v="2022-10-18T00:00:00"/>
    <d v="2023-08-25T05:02:24"/>
    <n v="311"/>
    <b v="1"/>
    <n v="1"/>
    <n v="183"/>
    <n v="2"/>
    <s v="Adams"/>
    <n v="2"/>
    <s v="2 - CONT"/>
    <s v="MOTION FOR CONTINUANCE"/>
    <x v="9"/>
    <x v="9"/>
  </r>
  <r>
    <s v="001-0000184"/>
    <s v="Adams"/>
    <d v="2022-10-19T00:00:00"/>
    <d v="2023-02-26T08:38:24"/>
    <n v="130"/>
    <b v="1"/>
    <n v="1"/>
    <n v="184"/>
    <n v="1"/>
    <s v="Adams"/>
    <n v="7"/>
    <s v="7 - MOT &amp; REVI &amp; SC"/>
    <s v="MOTION - OTHER &amp; MOTION FOR REVIEW &amp; MOTION FOR SHOW CAUSE"/>
    <x v="9"/>
    <x v="9"/>
  </r>
  <r>
    <s v="001-0000186"/>
    <s v="Adams"/>
    <d v="2022-10-23T00:00:00"/>
    <d v="2023-02-19T05:45:36"/>
    <n v="119"/>
    <b v="1"/>
    <n v="1"/>
    <n v="186"/>
    <n v="1"/>
    <s v="Adams"/>
    <n v="7"/>
    <s v="7 - CONT &amp; REVI"/>
    <s v="MOTION FOR CONTINUANCE &amp; MOTION FOR REVIEW"/>
    <x v="9"/>
    <x v="9"/>
  </r>
  <r>
    <s v="001-0000189"/>
    <s v="Adams"/>
    <d v="2022-10-25T00:00:00"/>
    <d v="2023-01-01T12:28:48"/>
    <n v="68"/>
    <b v="1"/>
    <n v="1"/>
    <n v="189"/>
    <n v="1"/>
    <s v="Adams"/>
    <n v="4"/>
    <s v="4 - MOT &amp; SC"/>
    <s v="MOTION - OTHER &amp; MOTION FOR SHOW CAUSE"/>
    <x v="9"/>
    <x v="9"/>
  </r>
  <r>
    <s v="001-0000191"/>
    <s v="Adams"/>
    <d v="2022-10-26T00:00:00"/>
    <d v="2024-05-29T00:00:00"/>
    <n v="581"/>
    <b v="1"/>
    <n v="1"/>
    <n v="191"/>
    <n v="1"/>
    <s v="Adams"/>
    <n v="6"/>
    <s v="6 - CONT &amp; MOT &amp; REVI &amp; SC &amp; SUB"/>
    <s v="MOTION - OTHER &amp; MOTION FOR CONTINUANCE &amp; MOTION FOR REVIEW &amp; MOTION FOR SHOW CAUSE &amp; MOTION TO SUBMIT"/>
    <x v="9"/>
    <x v="9"/>
  </r>
  <r>
    <s v="001-0000195"/>
    <s v="Adams"/>
    <d v="2022-11-03T00:00:00"/>
    <d v="2022-11-06T01:40:48"/>
    <n v="3"/>
    <b v="1"/>
    <n v="1"/>
    <n v="195"/>
    <n v="1"/>
    <s v="Adams"/>
    <n v="3"/>
    <s v="3 - MOT &amp; REVI &amp; SUB"/>
    <s v="MOTION - OTHER &amp; MOTION FOR REVIEW &amp; MOTION TO SUBMIT"/>
    <x v="10"/>
    <x v="10"/>
  </r>
  <r>
    <s v="001-0000197"/>
    <s v="Adams"/>
    <d v="2022-11-12T00:00:00"/>
    <d v="2023-02-03T03:21:36"/>
    <n v="83"/>
    <b v="1"/>
    <n v="1"/>
    <n v="197"/>
    <n v="2"/>
    <s v="Adams"/>
    <n v="1"/>
    <s v="1 - SC"/>
    <s v="MOTION FOR SHOW CAUSE"/>
    <x v="10"/>
    <x v="10"/>
  </r>
  <r>
    <s v="001-0000199"/>
    <s v="Adams"/>
    <d v="2022-11-14T00:00:00"/>
    <d v="2023-08-12T02:52:48"/>
    <n v="271"/>
    <b v="1"/>
    <n v="1"/>
    <n v="199"/>
    <n v="2"/>
    <s v="Adams"/>
    <n v="2"/>
    <s v="2 - CONT"/>
    <s v="MOTION FOR CONTINUANCE"/>
    <x v="10"/>
    <x v="10"/>
  </r>
  <r>
    <s v="001-0000202"/>
    <s v="Adams"/>
    <d v="2022-11-17T00:00:00"/>
    <d v="2022-12-26T13:26:24"/>
    <n v="39"/>
    <b v="1"/>
    <n v="1"/>
    <n v="202"/>
    <n v="1"/>
    <s v="Adams"/>
    <n v="2"/>
    <s v="2 - MOT &amp; REVI"/>
    <s v="MOTION - OTHER &amp; MOTION FOR REVIEW"/>
    <x v="10"/>
    <x v="10"/>
  </r>
  <r>
    <s v="001-0000203"/>
    <s v="Adams"/>
    <d v="2022-11-18T00:00:00"/>
    <d v="2024-04-11T19:12:00"/>
    <n v="510"/>
    <b v="1"/>
    <n v="1"/>
    <n v="203"/>
    <n v="1"/>
    <s v="Adams"/>
    <n v="3"/>
    <s v="3 - CONT &amp; SC"/>
    <s v="MOTION FOR CONTINUANCE &amp; MOTION FOR SHOW CAUSE"/>
    <x v="10"/>
    <x v="10"/>
  </r>
  <r>
    <s v="001-0000204"/>
    <s v="Adams"/>
    <d v="2022-11-18T00:00:00"/>
    <d v="2024-03-25T14:09:36"/>
    <n v="493"/>
    <b v="1"/>
    <n v="1"/>
    <n v="204"/>
    <n v="1"/>
    <s v="Adams"/>
    <n v="2"/>
    <s v="2 - REVI &amp; SC"/>
    <s v="MOTION FOR REVIEW &amp; MOTION FOR SHOW CAUSE"/>
    <x v="10"/>
    <x v="10"/>
  </r>
  <r>
    <s v="001-0000205"/>
    <s v="Adams"/>
    <d v="2022-11-19T00:00:00"/>
    <d v="2023-03-24T12:00:00"/>
    <n v="125"/>
    <b v="1"/>
    <n v="1"/>
    <n v="205"/>
    <n v="1"/>
    <s v="Adams"/>
    <n v="4"/>
    <s v="4 - CONT &amp; MOT &amp; REVI &amp; SC"/>
    <s v="MOTION - OTHER &amp; MOTION FOR CONTINUANCE &amp; MOTION FOR REVIEW &amp; MOTION FOR SHOW CAUSE"/>
    <x v="10"/>
    <x v="10"/>
  </r>
  <r>
    <s v="001-0000206"/>
    <s v="Adams"/>
    <d v="2022-11-24T00:00:00"/>
    <d v="2023-03-31T00:00:00"/>
    <n v="127"/>
    <b v="1"/>
    <n v="1"/>
    <n v="206"/>
    <n v="1"/>
    <s v="Adams"/>
    <n v="3"/>
    <s v="3 - CONT &amp; RULE"/>
    <s v="MOTION FOR CONTINUANCE &amp; MOTION FOR RULE"/>
    <x v="10"/>
    <x v="10"/>
  </r>
  <r>
    <s v="001-0000208"/>
    <s v="Adams"/>
    <d v="2022-11-24T00:00:00"/>
    <d v="2022-12-27T07:40:48"/>
    <n v="33"/>
    <b v="1"/>
    <n v="1"/>
    <n v="208"/>
    <n v="1"/>
    <s v="Adams"/>
    <n v="4"/>
    <s v="4 - CONT &amp; MOT &amp; REVI"/>
    <s v="MOTION - OTHER &amp; MOTION FOR CONTINUANCE &amp; MOTION FOR REVIEW"/>
    <x v="10"/>
    <x v="10"/>
  </r>
  <r>
    <s v="001-0000210"/>
    <s v="Adams"/>
    <d v="2022-11-30T00:00:00"/>
    <d v="2023-03-21T08:52:48"/>
    <n v="111"/>
    <b v="1"/>
    <n v="1"/>
    <n v="210"/>
    <n v="1"/>
    <s v="Adams"/>
    <n v="4"/>
    <s v="4 - MOT &amp; REVI &amp; SC"/>
    <s v="MOTION - OTHER &amp; MOTION FOR REVIEW &amp; MOTION FOR SHOW CAUSE"/>
    <x v="10"/>
    <x v="10"/>
  </r>
  <r>
    <s v="001-0000211"/>
    <s v="Adams"/>
    <d v="2022-12-01T00:00:00"/>
    <d v="2022-12-09T00:00:00"/>
    <n v="8"/>
    <b v="1"/>
    <n v="1"/>
    <n v="211"/>
    <n v="3"/>
    <s v="Adams"/>
    <n v="4"/>
    <s v="4 - CONT &amp; REVI &amp; SC"/>
    <s v="MOTION FOR CONTINUANCE &amp; MOTION FOR REVIEW &amp; MOTION FOR SHOW CAUSE"/>
    <x v="11"/>
    <x v="11"/>
  </r>
  <r>
    <s v="001-0000212"/>
    <s v="Adams"/>
    <d v="2022-12-01T00:00:00"/>
    <d v="2023-02-01T20:24:00"/>
    <n v="62"/>
    <b v="1"/>
    <n v="1"/>
    <n v="212"/>
    <n v="1"/>
    <s v="Adams"/>
    <n v="3"/>
    <s v="3 - CONT &amp; MOT &amp; REVI"/>
    <s v="MOTION - OTHER &amp; MOTION FOR CONTINUANCE &amp; MOTION FOR REVIEW"/>
    <x v="11"/>
    <x v="11"/>
  </r>
  <r>
    <s v="001-0000214"/>
    <s v="Adams"/>
    <d v="2022-12-09T00:00:00"/>
    <d v="2023-05-01T16:48:00"/>
    <n v="143"/>
    <b v="1"/>
    <n v="1"/>
    <n v="214"/>
    <n v="1"/>
    <s v="Adams"/>
    <n v="3"/>
    <s v="3 - CONT &amp; REVI"/>
    <s v="MOTION FOR CONTINUANCE &amp; MOTION FOR REVIEW"/>
    <x v="11"/>
    <x v="11"/>
  </r>
  <r>
    <s v="001-0000216"/>
    <s v="Adams"/>
    <d v="2022-12-14T00:00:00"/>
    <d v="2022-12-22T13:46:34"/>
    <n v="8"/>
    <b v="1"/>
    <n v="1"/>
    <n v="216"/>
    <n v="1"/>
    <s v="Adams"/>
    <n v="5"/>
    <s v="5 - MOT &amp; REVI &amp; SUB"/>
    <s v="MOTION - OTHER &amp; MOTION FOR REVIEW &amp; MOTION TO SUBMIT"/>
    <x v="11"/>
    <x v="11"/>
  </r>
  <r>
    <s v="001-0000217"/>
    <s v="Adams"/>
    <d v="2022-12-15T00:00:00"/>
    <d v="2023-09-27T20:34:05"/>
    <n v="286"/>
    <b v="1"/>
    <n v="1"/>
    <n v="217"/>
    <n v="1"/>
    <s v="Adams"/>
    <n v="3"/>
    <s v="3 - CONT"/>
    <s v="MOTION FOR CONTINUANCE"/>
    <x v="11"/>
    <x v="11"/>
  </r>
  <r>
    <s v="001-0000218"/>
    <s v="Adams"/>
    <d v="2022-12-17T00:00:00"/>
    <d v="2023-07-31T07:12:00"/>
    <n v="226"/>
    <b v="1"/>
    <n v="1"/>
    <n v="218"/>
    <n v="1"/>
    <s v="Adams"/>
    <n v="2"/>
    <s v="2 - CONT &amp; MOT"/>
    <s v="MOTION - OTHER &amp; MOTION FOR CONTINUANCE"/>
    <x v="11"/>
    <x v="11"/>
  </r>
  <r>
    <s v="001-0000220"/>
    <s v="Adams"/>
    <d v="2022-12-18T00:00:00"/>
    <d v="2023-08-27T12:18:43"/>
    <n v="252"/>
    <b v="1"/>
    <n v="1"/>
    <n v="220"/>
    <n v="1"/>
    <s v="Adams"/>
    <n v="5"/>
    <s v="5 - CONT &amp; MOT &amp; SC"/>
    <s v="MOTION - OTHER &amp; MOTION FOR CONTINUANCE &amp; MOTION FOR SHOW CAUSE"/>
    <x v="11"/>
    <x v="11"/>
  </r>
  <r>
    <s v="001-0000222"/>
    <s v="Adams"/>
    <d v="2022-12-19T00:00:00"/>
    <d v="2023-11-28T18:43:12"/>
    <n v="344"/>
    <b v="1"/>
    <n v="1"/>
    <n v="222"/>
    <n v="1"/>
    <s v="Adams"/>
    <n v="6"/>
    <s v="6 - CONT &amp; RULE &amp; SC"/>
    <s v="MOTION FOR CONTINUANCE &amp; MOTION FOR RULE &amp; MOTION FOR SHOW CAUSE"/>
    <x v="11"/>
    <x v="11"/>
  </r>
  <r>
    <s v="001-0000226"/>
    <s v="Adams"/>
    <d v="2022-12-26T00:00:00"/>
    <d v="2024-04-21T23:16:48"/>
    <n v="482"/>
    <b v="1"/>
    <n v="1"/>
    <n v="226"/>
    <n v="1"/>
    <s v="Adams"/>
    <n v="7"/>
    <s v="7 - CONT &amp; MOT &amp; REVI &amp; SC"/>
    <s v="MOTION - OTHER &amp; MOTION FOR CONTINUANCE &amp; MOTION FOR REVIEW &amp; MOTION FOR SHOW CAUSE"/>
    <x v="11"/>
    <x v="11"/>
  </r>
  <r>
    <s v="001-0000227"/>
    <s v="Adams"/>
    <d v="2022-12-30T00:00:00"/>
    <d v="2023-02-04T09:07:12"/>
    <n v="36"/>
    <b v="1"/>
    <n v="1"/>
    <n v="227"/>
    <n v="1"/>
    <s v="Adams"/>
    <n v="6"/>
    <s v="6 - CONT &amp; MOT &amp; REVI"/>
    <s v="MOTION - OTHER &amp; MOTION FOR CONTINUANCE &amp; MOTION FOR REVIEW"/>
    <x v="11"/>
    <x v="11"/>
  </r>
  <r>
    <s v="003-0000001"/>
    <s v="Fillmore"/>
    <d v="2022-01-01T00:00:00"/>
    <d v="2022-04-15T06:00:00"/>
    <n v="104"/>
    <b v="1"/>
    <n v="3"/>
    <n v="1"/>
    <n v="1"/>
    <s v="Fillmore"/>
    <n v="11"/>
    <s v="11 - CONT &amp; MOT &amp; REVI &amp; SC &amp; SUB"/>
    <s v="MOTION - OTHER &amp; MOTION FOR CONTINUANCE &amp; MOTION FOR REVIEW &amp; MOTION FOR SHOW CAUSE &amp; MOTION TO SUBMIT"/>
    <x v="0"/>
    <x v="0"/>
  </r>
  <r>
    <s v="003-0000007"/>
    <s v="Fillmore"/>
    <d v="2022-01-27T00:00:00"/>
    <d v="2022-02-18T22:19:12"/>
    <n v="22"/>
    <b v="1"/>
    <n v="3"/>
    <n v="7"/>
    <n v="1"/>
    <s v="Fillmore"/>
    <n v="9"/>
    <s v="9 - CONT &amp; MOT &amp; REVI &amp; SC &amp; SUB"/>
    <s v="MOTION - OTHER &amp; MOTION FOR CONTINUANCE &amp; MOTION FOR REVIEW &amp; MOTION FOR SHOW CAUSE &amp; MOTION TO SUBMIT"/>
    <x v="0"/>
    <x v="0"/>
  </r>
  <r>
    <s v="003-0000009"/>
    <s v="Fillmore"/>
    <d v="2022-02-24T00:00:00"/>
    <d v="2024-10-11T20:09:36"/>
    <n v="960"/>
    <b v="1"/>
    <n v="3"/>
    <n v="9"/>
    <n v="1"/>
    <s v="Fillmore"/>
    <n v="9"/>
    <s v="9 - CONT &amp; MOT &amp; RULE &amp; SC &amp; SUB"/>
    <s v="MOTION - OTHER &amp; MOTION FOR CONTINUANCE &amp; MOTION FOR RULE &amp; MOTION FOR SHOW CAUSE &amp; MOTION TO SUBMIT"/>
    <x v="1"/>
    <x v="1"/>
  </r>
  <r>
    <s v="003-0000010"/>
    <s v="Fillmore"/>
    <d v="2022-02-24T00:00:00"/>
    <d v="2023-07-14T12:00:00"/>
    <n v="505"/>
    <b v="1"/>
    <n v="3"/>
    <n v="10"/>
    <n v="6"/>
    <s v="Fillmore"/>
    <n v="5"/>
    <s v="5 - CONT &amp; MOT &amp; REVI &amp; SC"/>
    <s v="MOTION - OTHER &amp; MOTION FOR CONTINUANCE &amp; MOTION FOR REVIEW &amp; MOTION FOR SHOW CAUSE"/>
    <x v="1"/>
    <x v="1"/>
  </r>
  <r>
    <s v="003-0000011"/>
    <s v="Fillmore"/>
    <d v="2022-03-01T00:00:00"/>
    <d v="2022-10-10T13:12:00"/>
    <n v="223"/>
    <b v="1"/>
    <n v="3"/>
    <n v="11"/>
    <n v="1"/>
    <s v="Fillmore"/>
    <n v="7"/>
    <s v="7 - CONT &amp; MOT &amp; SUB"/>
    <s v="MOTION - OTHER &amp; MOTION FOR CONTINUANCE &amp; MOTION TO SUBMIT"/>
    <x v="2"/>
    <x v="2"/>
  </r>
  <r>
    <s v="003-0000012"/>
    <s v="Fillmore"/>
    <d v="2022-03-02T00:00:00"/>
    <d v="2022-10-31T18:28:48"/>
    <n v="243"/>
    <b v="1"/>
    <n v="3"/>
    <n v="12"/>
    <n v="1"/>
    <s v="Fillmore"/>
    <n v="10"/>
    <s v="10 - CONT &amp; MOT &amp; REVI &amp; RULE &amp; SC"/>
    <s v="MOTION - OTHER &amp; MOTION FOR CONTINUANCE &amp; MOTION FOR REVIEW &amp; MOTION FOR RULE &amp; MOTION FOR SHOW CAUSE"/>
    <x v="2"/>
    <x v="2"/>
  </r>
  <r>
    <s v="003-0000013"/>
    <s v="Fillmore"/>
    <d v="2022-03-02T00:00:00"/>
    <d v="2023-08-04T05:16:48"/>
    <n v="520"/>
    <b v="1"/>
    <n v="3"/>
    <n v="13"/>
    <n v="1"/>
    <s v="Fillmore"/>
    <n v="10"/>
    <s v="10 - CONT &amp; MOT &amp; REVI &amp; SC"/>
    <s v="MOTION - OTHER &amp; MOTION FOR CONTINUANCE &amp; MOTION FOR REVIEW &amp; MOTION FOR SHOW CAUSE"/>
    <x v="2"/>
    <x v="2"/>
  </r>
  <r>
    <s v="003-0000014"/>
    <s v="Fillmore"/>
    <d v="2022-03-07T00:00:00"/>
    <d v="2022-06-14T21:07:12"/>
    <n v="99"/>
    <b v="1"/>
    <n v="3"/>
    <n v="14"/>
    <n v="1"/>
    <s v="Fillmore"/>
    <n v="11"/>
    <s v="11 - CONT &amp; MOT &amp; REVI &amp; SC"/>
    <s v="MOTION - OTHER &amp; MOTION FOR CONTINUANCE &amp; MOTION FOR REVIEW &amp; MOTION FOR SHOW CAUSE"/>
    <x v="2"/>
    <x v="2"/>
  </r>
  <r>
    <s v="003-0000015"/>
    <s v="Fillmore"/>
    <d v="2022-03-22T00:00:00"/>
    <d v="2023-05-25T02:24:00"/>
    <n v="429"/>
    <b v="1"/>
    <n v="3"/>
    <n v="15"/>
    <n v="1"/>
    <s v="Fillmore"/>
    <n v="13"/>
    <s v="13 - CONT &amp; MOT &amp; REVI &amp; SC &amp; SUB"/>
    <s v="MOTION - OTHER &amp; MOTION FOR CONTINUANCE &amp; MOTION FOR REVIEW &amp; MOTION FOR SHOW CAUSE &amp; MOTION TO SUBMIT"/>
    <x v="2"/>
    <x v="2"/>
  </r>
  <r>
    <s v="003-0000018"/>
    <s v="Fillmore"/>
    <d v="2022-04-06T00:00:00"/>
    <d v="2023-03-13T23:16:48"/>
    <n v="341"/>
    <b v="1"/>
    <n v="3"/>
    <n v="18"/>
    <n v="1"/>
    <s v="Fillmore"/>
    <n v="10"/>
    <s v="10 - CONT &amp; MOT &amp; REVI &amp; SC &amp; SUB"/>
    <s v="MOTION - OTHER &amp; MOTION FOR CONTINUANCE &amp; MOTION FOR REVIEW &amp; MOTION FOR SHOW CAUSE &amp; MOTION TO SUBMIT"/>
    <x v="3"/>
    <x v="3"/>
  </r>
  <r>
    <s v="003-0000019"/>
    <s v="Fillmore"/>
    <d v="2022-04-07T00:00:00"/>
    <d v="2023-05-05T13:55:12"/>
    <n v="393"/>
    <b v="1"/>
    <n v="3"/>
    <n v="19"/>
    <n v="1"/>
    <s v="Fillmore"/>
    <n v="13"/>
    <s v="13 - CONT &amp; MOT &amp; REVI &amp; SC &amp; SUB"/>
    <s v="MOTION - OTHER &amp; MOTION FOR CONTINUANCE &amp; MOTION FOR REVIEW &amp; MOTION FOR SHOW CAUSE &amp; MOTION TO SUBMIT"/>
    <x v="3"/>
    <x v="3"/>
  </r>
  <r>
    <s v="003-0000020"/>
    <s v="Fillmore"/>
    <d v="2022-04-08T00:00:00"/>
    <d v="2023-12-02T00:43:12"/>
    <n v="603"/>
    <b v="1"/>
    <n v="3"/>
    <n v="20"/>
    <n v="1"/>
    <s v="Fillmore"/>
    <n v="8"/>
    <s v="8 - CONT &amp; MOT &amp; REVI &amp; SC &amp; SUB"/>
    <s v="MOTION - OTHER &amp; MOTION FOR CONTINUANCE &amp; MOTION FOR REVIEW &amp; MOTION FOR SHOW CAUSE &amp; MOTION TO SUBMIT"/>
    <x v="3"/>
    <x v="3"/>
  </r>
  <r>
    <s v="003-0000021"/>
    <s v="Fillmore"/>
    <d v="2022-04-17T00:00:00"/>
    <d v="2024-01-01T08:24:00"/>
    <n v="624"/>
    <b v="1"/>
    <n v="3"/>
    <n v="21"/>
    <n v="1"/>
    <s v="Fillmore"/>
    <n v="10"/>
    <s v="10 - CONT &amp; MOT &amp; SC &amp; SUB"/>
    <s v="MOTION - OTHER &amp; MOTION FOR CONTINUANCE &amp; MOTION FOR SHOW CAUSE &amp; MOTION TO SUBMIT"/>
    <x v="3"/>
    <x v="3"/>
  </r>
  <r>
    <s v="003-0000022"/>
    <s v="Fillmore"/>
    <d v="2022-04-19T00:00:00"/>
    <d v="2024-12-25T14:38:24"/>
    <n v="981"/>
    <b v="1"/>
    <n v="3"/>
    <n v="22"/>
    <n v="1"/>
    <s v="Fillmore"/>
    <n v="12"/>
    <s v="12 - CONT &amp; MOT &amp; REVI &amp; SC"/>
    <s v="MOTION - OTHER &amp; MOTION FOR CONTINUANCE &amp; MOTION FOR REVIEW &amp; MOTION FOR SHOW CAUSE"/>
    <x v="3"/>
    <x v="3"/>
  </r>
  <r>
    <s v="003-0000023"/>
    <s v="Fillmore"/>
    <d v="2022-05-18T00:00:00"/>
    <d v="2024-07-19T12:43:12"/>
    <n v="793"/>
    <b v="1"/>
    <n v="3"/>
    <n v="23"/>
    <n v="1"/>
    <s v="Fillmore"/>
    <n v="10"/>
    <s v="10 - CONT &amp; MOT &amp; REVI &amp; SC &amp; SUB"/>
    <s v="MOTION - OTHER &amp; MOTION FOR CONTINUANCE &amp; MOTION FOR REVIEW &amp; MOTION FOR SHOW CAUSE &amp; MOTION TO SUBMIT"/>
    <x v="4"/>
    <x v="4"/>
  </r>
  <r>
    <s v="003-0000024"/>
    <s v="Fillmore"/>
    <d v="2022-05-20T00:00:00"/>
    <d v="2024-03-22T18:14:24"/>
    <n v="672"/>
    <b v="1"/>
    <n v="3"/>
    <n v="24"/>
    <n v="2"/>
    <s v="Fillmore"/>
    <n v="8"/>
    <s v="8 - CONT &amp; MOT &amp; REVI &amp; SC"/>
    <s v="MOTION - OTHER &amp; MOTION FOR CONTINUANCE &amp; MOTION FOR REVIEW &amp; MOTION FOR SHOW CAUSE"/>
    <x v="4"/>
    <x v="4"/>
  </r>
  <r>
    <s v="003-0000025"/>
    <s v="Fillmore"/>
    <d v="2022-05-22T00:00:00"/>
    <d v="2023-05-25T16:19:12"/>
    <n v="368"/>
    <b v="1"/>
    <n v="3"/>
    <n v="25"/>
    <n v="1"/>
    <s v="Fillmore"/>
    <n v="11"/>
    <s v="11 - CONT &amp; MOT &amp; REVI &amp; RULE &amp; SC &amp; SUB"/>
    <s v="MOTION - OTHER &amp; MOTION FOR CONTINUANCE &amp; MOTION FOR REVIEW &amp; MOTION FOR RULE &amp; MOTION FOR SHOW CAUSE &amp; MOTION TO SUBMIT"/>
    <x v="4"/>
    <x v="4"/>
  </r>
  <r>
    <s v="003-0000026"/>
    <s v="Fillmore"/>
    <d v="2022-05-24T00:00:00"/>
    <d v="2023-03-01T18:00:00"/>
    <n v="281"/>
    <b v="1"/>
    <n v="3"/>
    <n v="26"/>
    <n v="7"/>
    <s v="Fillmore"/>
    <n v="8"/>
    <s v="8 - CONT &amp; MOT &amp; REVI &amp; RULE"/>
    <s v="MOTION - OTHER &amp; MOTION FOR CONTINUANCE &amp; MOTION FOR REVIEW &amp; MOTION FOR RULE"/>
    <x v="4"/>
    <x v="4"/>
  </r>
  <r>
    <s v="003-0000030"/>
    <s v="Fillmore"/>
    <d v="2022-06-03T00:00:00"/>
    <d v="2024-12-17T19:26:24"/>
    <n v="928"/>
    <b v="1"/>
    <n v="3"/>
    <n v="30"/>
    <n v="2"/>
    <s v="Fillmore"/>
    <n v="9"/>
    <s v="9 - CONT &amp; MOT &amp; REVI &amp; SC &amp; SUB"/>
    <s v="MOTION - OTHER &amp; MOTION FOR CONTINUANCE &amp; MOTION FOR REVIEW &amp; MOTION FOR SHOW CAUSE &amp; MOTION TO SUBMIT"/>
    <x v="5"/>
    <x v="5"/>
  </r>
  <r>
    <s v="003-0000033"/>
    <s v="Fillmore"/>
    <d v="2022-06-20T00:00:00"/>
    <d v="2024-01-13T04:33:36"/>
    <n v="572"/>
    <b v="1"/>
    <n v="3"/>
    <n v="33"/>
    <n v="9"/>
    <s v="Fillmore"/>
    <n v="8"/>
    <s v="8 - CONT &amp; MOT &amp; REVI &amp; RULE &amp; SC"/>
    <s v="MOTION - OTHER &amp; MOTION FOR CONTINUANCE &amp; MOTION FOR REVIEW &amp; MOTION FOR RULE &amp; MOTION FOR SHOW CAUSE"/>
    <x v="5"/>
    <x v="5"/>
  </r>
  <r>
    <s v="003-0000034"/>
    <s v="Fillmore"/>
    <d v="2022-06-23T00:00:00"/>
    <d v="2025-03-19T07:12:00"/>
    <n v="1000"/>
    <b v="1"/>
    <n v="3"/>
    <n v="34"/>
    <n v="1"/>
    <s v="Fillmore"/>
    <n v="11"/>
    <s v="11 - CONT &amp; MOT &amp; REVI &amp; SC &amp; SUB"/>
    <s v="MOTION - OTHER &amp; MOTION FOR CONTINUANCE &amp; MOTION FOR REVIEW &amp; MOTION FOR SHOW CAUSE &amp; MOTION TO SUBMIT"/>
    <x v="5"/>
    <x v="5"/>
  </r>
  <r>
    <s v="003-0000035"/>
    <s v="Fillmore"/>
    <d v="2022-07-22T00:00:00"/>
    <d v="2022-08-15T22:33:36"/>
    <n v="24"/>
    <b v="1"/>
    <n v="3"/>
    <n v="35"/>
    <n v="1"/>
    <s v="Fillmore"/>
    <n v="9"/>
    <s v="9 - CONT &amp; MOT &amp; REVI &amp; SUB"/>
    <s v="MOTION - OTHER &amp; MOTION FOR CONTINUANCE &amp; MOTION FOR REVIEW &amp; MOTION TO SUBMIT"/>
    <x v="6"/>
    <x v="6"/>
  </r>
  <r>
    <s v="003-0000036"/>
    <s v="Fillmore"/>
    <d v="2022-08-08T00:00:00"/>
    <d v="2024-04-26T19:12:00"/>
    <n v="627"/>
    <b v="1"/>
    <n v="3"/>
    <n v="36"/>
    <n v="1"/>
    <s v="Fillmore"/>
    <n v="9"/>
    <s v="9 - CONT &amp; MOT &amp; REVI &amp; SC &amp; SUB"/>
    <s v="MOTION - OTHER &amp; MOTION FOR CONTINUANCE &amp; MOTION FOR REVIEW &amp; MOTION FOR SHOW CAUSE &amp; MOTION TO SUBMIT"/>
    <x v="7"/>
    <x v="7"/>
  </r>
  <r>
    <s v="003-0000042"/>
    <s v="Fillmore"/>
    <d v="2022-10-03T00:00:00"/>
    <d v="2024-09-01T07:26:24"/>
    <n v="699"/>
    <b v="1"/>
    <n v="3"/>
    <n v="42"/>
    <n v="1"/>
    <s v="Fillmore"/>
    <n v="10"/>
    <s v="10 - CONT &amp; MOT &amp; REVI &amp; SC &amp; SUB"/>
    <s v="MOTION - OTHER &amp; MOTION FOR CONTINUANCE &amp; MOTION FOR REVIEW &amp; MOTION FOR SHOW CAUSE &amp; MOTION TO SUBMIT"/>
    <x v="9"/>
    <x v="9"/>
  </r>
  <r>
    <s v="003-0000043"/>
    <s v="Fillmore"/>
    <d v="2022-10-24T00:00:00"/>
    <d v="2024-05-30T23:02:24"/>
    <n v="584"/>
    <b v="1"/>
    <n v="3"/>
    <n v="43"/>
    <n v="1"/>
    <s v="Fillmore"/>
    <n v="12"/>
    <s v="12 - CONT &amp; MOT &amp; REVI &amp; RULE &amp; SC &amp; SUB"/>
    <s v="MOTION - OTHER &amp; MOTION FOR CONTINUANCE &amp; MOTION FOR REVIEW &amp; MOTION FOR RULE &amp; MOTION FOR SHOW CAUSE &amp; MOTION TO SUBMIT"/>
    <x v="9"/>
    <x v="9"/>
  </r>
  <r>
    <s v="003-0000044"/>
    <s v="Fillmore"/>
    <d v="2022-10-26T00:00:00"/>
    <d v="2024-08-03T12:00:00"/>
    <n v="647"/>
    <b v="1"/>
    <n v="3"/>
    <n v="44"/>
    <n v="1"/>
    <s v="Fillmore"/>
    <n v="9"/>
    <s v="9 - CONT &amp; MOT &amp; REVI &amp; SC"/>
    <s v="MOTION - OTHER &amp; MOTION FOR CONTINUANCE &amp; MOTION FOR REVIEW &amp; MOTION FOR SHOW CAUSE"/>
    <x v="9"/>
    <x v="9"/>
  </r>
  <r>
    <s v="003-0000046"/>
    <s v="Fillmore"/>
    <d v="2022-12-21T00:00:00"/>
    <d v="2024-12-12T15:36:00"/>
    <n v="722"/>
    <b v="1"/>
    <n v="3"/>
    <n v="46"/>
    <n v="1"/>
    <s v="Fillmore"/>
    <n v="11"/>
    <s v="11 - CONT &amp; MOT &amp; SC &amp; SUB"/>
    <s v="MOTION - OTHER &amp; MOTION FOR CONTINUANCE &amp; MOTION FOR SHOW CAUSE &amp; MOTION TO SUBMIT"/>
    <x v="11"/>
    <x v="11"/>
  </r>
  <r>
    <s v="003-0000047"/>
    <s v="Fillmore"/>
    <d v="2022-12-24T00:00:00"/>
    <d v="2024-04-21T19:12:00"/>
    <n v="484"/>
    <b v="1"/>
    <n v="3"/>
    <n v="47"/>
    <n v="1"/>
    <s v="Fillmore"/>
    <n v="8"/>
    <s v="8 - CONT &amp; MOT &amp; REVI &amp; RULE"/>
    <s v="MOTION - OTHER &amp; MOTION FOR CONTINUANCE &amp; MOTION FOR REVIEW &amp; MOTION FOR RULE"/>
    <x v="11"/>
    <x v="1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7">
  <r>
    <s v="001-0000001"/>
    <x v="0"/>
    <d v="2022-01-01T00:00:00"/>
    <d v="2023-08-07T14:24:00"/>
    <n v="583"/>
    <x v="0"/>
  </r>
  <r>
    <s v="001-0000006"/>
    <x v="0"/>
    <d v="2022-01-11T00:00:00"/>
    <d v="2022-05-12T09:36:00"/>
    <n v="121"/>
    <x v="0"/>
  </r>
  <r>
    <s v="001-0000007"/>
    <x v="0"/>
    <d v="2022-01-11T00:00:00"/>
    <d v="2022-01-22T07:12:00"/>
    <n v="11"/>
    <x v="0"/>
  </r>
  <r>
    <s v="001-0000011"/>
    <x v="0"/>
    <d v="2022-01-20T00:00:00"/>
    <d v="2024-01-28T12:00:00"/>
    <n v="738"/>
    <x v="0"/>
  </r>
  <r>
    <s v="001-0000013"/>
    <x v="0"/>
    <d v="2022-01-21T00:00:00"/>
    <d v="2022-09-12T08:52:48"/>
    <n v="234"/>
    <x v="0"/>
  </r>
  <r>
    <s v="001-0000015"/>
    <x v="0"/>
    <d v="2022-01-25T00:00:00"/>
    <d v="2022-04-01T04:19:12"/>
    <n v="66"/>
    <x v="0"/>
  </r>
  <r>
    <s v="001-0000016"/>
    <x v="0"/>
    <d v="2022-01-25T00:00:00"/>
    <d v="2022-02-15T14:24:00"/>
    <n v="21"/>
    <x v="0"/>
  </r>
  <r>
    <s v="001-0000018"/>
    <x v="0"/>
    <d v="2022-01-26T00:00:00"/>
    <d v="2022-06-16T19:12:00"/>
    <n v="141"/>
    <x v="0"/>
  </r>
  <r>
    <s v="001-0000019"/>
    <x v="0"/>
    <d v="2022-01-27T00:00:00"/>
    <d v="2022-02-26T18:08:38"/>
    <n v="30"/>
    <x v="0"/>
  </r>
  <r>
    <s v="001-0000020"/>
    <x v="0"/>
    <d v="2022-01-28T00:00:00"/>
    <d v="2022-03-21T12:00:00"/>
    <n v="52"/>
    <x v="0"/>
  </r>
  <r>
    <s v="001-0000021"/>
    <x v="0"/>
    <d v="2022-01-29T00:00:00"/>
    <d v="2022-03-03T17:45:36"/>
    <n v="33"/>
    <x v="0"/>
  </r>
  <r>
    <s v="001-0000022"/>
    <x v="0"/>
    <d v="2022-02-09T00:00:00"/>
    <d v="2024-07-18T12:00:00"/>
    <n v="890"/>
    <x v="1"/>
  </r>
  <r>
    <s v="001-0000023"/>
    <x v="0"/>
    <d v="2022-02-11T00:00:00"/>
    <d v="2022-06-08T08:52:48"/>
    <n v="117"/>
    <x v="1"/>
  </r>
  <r>
    <s v="001-0000024"/>
    <x v="0"/>
    <d v="2022-02-12T00:00:00"/>
    <d v="2022-02-13T20:38:24"/>
    <n v="1"/>
    <x v="1"/>
  </r>
  <r>
    <s v="001-0000025"/>
    <x v="0"/>
    <d v="2022-02-15T00:00:00"/>
    <d v="2022-03-08T10:19:12"/>
    <n v="21"/>
    <x v="1"/>
  </r>
  <r>
    <s v="001-0000026"/>
    <x v="0"/>
    <d v="2022-02-16T00:00:00"/>
    <d v="2022-03-05T12:57:36"/>
    <n v="17"/>
    <x v="1"/>
  </r>
  <r>
    <s v="001-0000029"/>
    <x v="0"/>
    <d v="2022-02-17T00:00:00"/>
    <d v="2022-05-12T03:36:00"/>
    <n v="84"/>
    <x v="1"/>
  </r>
  <r>
    <s v="001-0000030"/>
    <x v="0"/>
    <d v="2022-02-21T00:00:00"/>
    <d v="2023-03-25T22:19:12"/>
    <n v="397"/>
    <x v="1"/>
  </r>
  <r>
    <s v="001-0000032"/>
    <x v="0"/>
    <d v="2022-02-23T00:00:00"/>
    <d v="2022-05-11T08:38:24"/>
    <n v="77"/>
    <x v="1"/>
  </r>
  <r>
    <s v="001-0000034"/>
    <x v="0"/>
    <d v="2022-02-24T00:00:00"/>
    <d v="2022-10-20T00:28:48"/>
    <n v="238"/>
    <x v="1"/>
  </r>
  <r>
    <s v="001-0000035"/>
    <x v="0"/>
    <d v="2022-02-25T00:00:00"/>
    <d v="2022-04-13T09:50:24"/>
    <n v="47"/>
    <x v="1"/>
  </r>
  <r>
    <s v="001-0000036"/>
    <x v="0"/>
    <d v="2022-03-01T00:00:00"/>
    <d v="2022-05-21T22:04:48"/>
    <n v="81"/>
    <x v="2"/>
  </r>
  <r>
    <s v="001-0000038"/>
    <x v="0"/>
    <d v="2022-03-06T00:00:00"/>
    <d v="2022-04-06T11:25:26"/>
    <n v="31"/>
    <x v="2"/>
  </r>
  <r>
    <s v="001-0000040"/>
    <x v="0"/>
    <d v="2022-03-11T00:00:00"/>
    <d v="2022-03-30T07:33:36"/>
    <n v="19"/>
    <x v="2"/>
  </r>
  <r>
    <s v="001-0000043"/>
    <x v="0"/>
    <d v="2022-03-15T00:00:00"/>
    <d v="2022-06-14T12:57:36"/>
    <n v="91"/>
    <x v="2"/>
  </r>
  <r>
    <s v="001-0000044"/>
    <x v="0"/>
    <d v="2022-03-16T00:00:00"/>
    <d v="2022-07-26T22:33:36"/>
    <n v="132"/>
    <x v="2"/>
  </r>
  <r>
    <s v="001-0000046"/>
    <x v="0"/>
    <d v="2022-03-21T00:00:00"/>
    <d v="2022-10-17T19:12:00"/>
    <n v="210"/>
    <x v="2"/>
  </r>
  <r>
    <s v="001-0000051"/>
    <x v="0"/>
    <d v="2022-04-06T00:00:00"/>
    <d v="2023-08-18T07:12:00"/>
    <n v="499"/>
    <x v="3"/>
  </r>
  <r>
    <s v="001-0000052"/>
    <x v="0"/>
    <d v="2022-04-12T00:00:00"/>
    <d v="2022-07-15T02:24:00"/>
    <n v="94"/>
    <x v="3"/>
  </r>
  <r>
    <s v="001-0000055"/>
    <x v="0"/>
    <d v="2022-04-23T00:00:00"/>
    <d v="2024-09-27T21:36:00"/>
    <n v="888"/>
    <x v="3"/>
  </r>
  <r>
    <s v="001-0000056"/>
    <x v="0"/>
    <d v="2022-04-23T00:00:00"/>
    <d v="2022-07-17T04:48:00"/>
    <n v="85"/>
    <x v="3"/>
  </r>
  <r>
    <s v="001-0000059"/>
    <x v="0"/>
    <d v="2022-04-25T00:00:00"/>
    <d v="2023-05-29T20:24:00"/>
    <n v="399"/>
    <x v="3"/>
  </r>
  <r>
    <s v="001-0000060"/>
    <x v="0"/>
    <d v="2022-04-29T00:00:00"/>
    <d v="2022-07-15T07:12:00"/>
    <n v="77"/>
    <x v="3"/>
  </r>
  <r>
    <s v="001-0000062"/>
    <x v="0"/>
    <d v="2022-05-02T00:00:00"/>
    <d v="2022-06-29T13:55:12"/>
    <n v="58"/>
    <x v="4"/>
  </r>
  <r>
    <s v="001-0000063"/>
    <x v="0"/>
    <d v="2022-05-04T00:00:00"/>
    <d v="2022-07-04T02:52:48"/>
    <n v="61"/>
    <x v="4"/>
  </r>
  <r>
    <s v="001-0000064"/>
    <x v="0"/>
    <d v="2022-05-04T00:00:00"/>
    <d v="2023-02-16T02:24:00"/>
    <n v="288"/>
    <x v="4"/>
  </r>
  <r>
    <s v="001-0000066"/>
    <x v="0"/>
    <d v="2022-05-06T00:00:00"/>
    <d v="2023-12-28T13:16:19"/>
    <n v="601"/>
    <x v="4"/>
  </r>
  <r>
    <s v="001-0000067"/>
    <x v="0"/>
    <d v="2022-05-09T00:00:00"/>
    <d v="2023-02-06T07:12:00"/>
    <n v="273"/>
    <x v="4"/>
  </r>
  <r>
    <s v="001-0000068"/>
    <x v="0"/>
    <d v="2022-05-09T00:00:00"/>
    <d v="2023-08-12T10:19:12"/>
    <n v="460"/>
    <x v="4"/>
  </r>
  <r>
    <s v="001-0000071"/>
    <x v="0"/>
    <d v="2022-05-14T00:00:00"/>
    <d v="2022-10-29T12:14:24"/>
    <n v="168"/>
    <x v="4"/>
  </r>
  <r>
    <s v="001-0000072"/>
    <x v="0"/>
    <d v="2022-05-14T00:00:00"/>
    <d v="2023-09-21T02:38:24"/>
    <n v="495"/>
    <x v="4"/>
  </r>
  <r>
    <s v="001-0000073"/>
    <x v="0"/>
    <d v="2022-05-16T00:00:00"/>
    <d v="2022-08-03T08:09:36"/>
    <n v="79"/>
    <x v="4"/>
  </r>
  <r>
    <s v="001-0000074"/>
    <x v="0"/>
    <d v="2022-05-17T00:00:00"/>
    <d v="2023-04-07T03:50:24"/>
    <n v="325"/>
    <x v="4"/>
  </r>
  <r>
    <s v="001-0000075"/>
    <x v="0"/>
    <d v="2022-05-19T00:00:00"/>
    <d v="2023-06-23T17:45:36"/>
    <n v="400"/>
    <x v="4"/>
  </r>
  <r>
    <s v="001-0000077"/>
    <x v="0"/>
    <d v="2022-05-21T00:00:00"/>
    <d v="2022-09-27T10:48:00"/>
    <n v="129"/>
    <x v="4"/>
  </r>
  <r>
    <s v="001-0000079"/>
    <x v="0"/>
    <d v="2022-05-25T00:00:00"/>
    <d v="2023-06-12T08:24:00"/>
    <n v="383"/>
    <x v="4"/>
  </r>
  <r>
    <s v="001-0000083"/>
    <x v="0"/>
    <d v="2022-05-28T00:00:00"/>
    <d v="2024-07-24T11:16:48"/>
    <n v="788"/>
    <x v="4"/>
  </r>
  <r>
    <s v="001-0000085"/>
    <x v="0"/>
    <d v="2022-06-01T00:00:00"/>
    <d v="2022-06-29T21:50:24"/>
    <n v="28"/>
    <x v="5"/>
  </r>
  <r>
    <s v="001-0000087"/>
    <x v="0"/>
    <d v="2022-06-04T00:00:00"/>
    <d v="2022-11-15T09:50:24"/>
    <n v="164"/>
    <x v="5"/>
  </r>
  <r>
    <s v="001-0000089"/>
    <x v="0"/>
    <d v="2022-06-05T00:00:00"/>
    <d v="2022-06-25T18:43:12"/>
    <n v="20"/>
    <x v="5"/>
  </r>
  <r>
    <s v="001-0000093"/>
    <x v="0"/>
    <d v="2022-06-09T00:00:00"/>
    <d v="2022-08-22T19:12:00"/>
    <n v="74"/>
    <x v="5"/>
  </r>
  <r>
    <s v="001-0000094"/>
    <x v="0"/>
    <d v="2022-06-10T00:00:00"/>
    <d v="2022-07-19T00:00:00"/>
    <n v="39"/>
    <x v="5"/>
  </r>
  <r>
    <s v="001-0000096"/>
    <x v="0"/>
    <d v="2022-06-11T00:00:00"/>
    <d v="2022-08-17T22:33:36"/>
    <n v="67"/>
    <x v="5"/>
  </r>
  <r>
    <s v="001-0000097"/>
    <x v="0"/>
    <d v="2022-06-12T00:00:00"/>
    <d v="2023-04-25T07:12:00"/>
    <n v="317"/>
    <x v="5"/>
  </r>
  <r>
    <s v="001-0000098"/>
    <x v="0"/>
    <d v="2022-06-13T00:00:00"/>
    <d v="2023-04-24T16:48:00"/>
    <n v="315"/>
    <x v="5"/>
  </r>
  <r>
    <s v="001-0000101"/>
    <x v="0"/>
    <d v="2022-06-21T00:00:00"/>
    <d v="2023-04-11T02:38:24"/>
    <n v="294"/>
    <x v="5"/>
  </r>
  <r>
    <s v="001-0000102"/>
    <x v="0"/>
    <d v="2022-06-22T00:00:00"/>
    <d v="2022-08-07T05:45:36"/>
    <n v="46"/>
    <x v="5"/>
  </r>
  <r>
    <s v="001-0000103"/>
    <x v="0"/>
    <d v="2022-06-24T00:00:00"/>
    <d v="2022-08-23T18:00:00"/>
    <n v="60"/>
    <x v="5"/>
  </r>
  <r>
    <s v="001-0000106"/>
    <x v="0"/>
    <d v="2022-06-28T00:00:00"/>
    <d v="2022-08-23T16:48:00"/>
    <n v="56"/>
    <x v="5"/>
  </r>
  <r>
    <s v="001-0000107"/>
    <x v="0"/>
    <d v="2022-07-02T00:00:00"/>
    <d v="2022-07-14T13:20:38"/>
    <n v="12"/>
    <x v="6"/>
  </r>
  <r>
    <s v="001-0000108"/>
    <x v="0"/>
    <d v="2022-07-05T00:00:00"/>
    <d v="2023-07-04T17:45:36"/>
    <n v="364"/>
    <x v="6"/>
  </r>
  <r>
    <s v="001-0000109"/>
    <x v="0"/>
    <d v="2022-07-08T00:00:00"/>
    <d v="2023-04-11T12:00:00"/>
    <n v="277"/>
    <x v="6"/>
  </r>
  <r>
    <s v="001-0000112"/>
    <x v="0"/>
    <d v="2022-07-11T00:00:00"/>
    <d v="2022-07-28T16:58:05"/>
    <n v="17"/>
    <x v="6"/>
  </r>
  <r>
    <s v="001-0000113"/>
    <x v="0"/>
    <d v="2022-07-11T00:00:00"/>
    <d v="2022-10-11T09:36:00"/>
    <n v="92"/>
    <x v="6"/>
  </r>
  <r>
    <s v="001-0000115"/>
    <x v="0"/>
    <d v="2022-07-14T00:00:00"/>
    <d v="2023-02-16T03:25:55"/>
    <n v="217"/>
    <x v="6"/>
  </r>
  <r>
    <s v="001-0000116"/>
    <x v="0"/>
    <d v="2022-07-16T00:00:00"/>
    <d v="2022-09-05T23:31:12"/>
    <n v="51"/>
    <x v="6"/>
  </r>
  <r>
    <s v="001-0000118"/>
    <x v="0"/>
    <d v="2022-07-25T00:00:00"/>
    <d v="2023-12-24T18:14:24"/>
    <n v="517"/>
    <x v="6"/>
  </r>
  <r>
    <s v="001-0000120"/>
    <x v="0"/>
    <d v="2022-07-26T00:00:00"/>
    <d v="2022-09-30T06:28:48"/>
    <n v="66"/>
    <x v="6"/>
  </r>
  <r>
    <s v="001-0000122"/>
    <x v="0"/>
    <d v="2022-07-29T00:00:00"/>
    <d v="2023-04-28T21:36:00"/>
    <n v="273"/>
    <x v="6"/>
  </r>
  <r>
    <s v="001-0000125"/>
    <x v="0"/>
    <d v="2022-07-31T00:00:00"/>
    <d v="2022-09-22T16:48:00"/>
    <n v="53"/>
    <x v="6"/>
  </r>
  <r>
    <s v="001-0000127"/>
    <x v="0"/>
    <d v="2022-08-03T00:00:00"/>
    <d v="2023-12-01T11:02:24"/>
    <n v="485"/>
    <x v="7"/>
  </r>
  <r>
    <s v="001-0000128"/>
    <x v="0"/>
    <d v="2022-08-07T00:00:00"/>
    <d v="2022-10-14T01:12:00"/>
    <n v="68"/>
    <x v="7"/>
  </r>
  <r>
    <s v="001-0000129"/>
    <x v="0"/>
    <d v="2022-08-07T00:00:00"/>
    <d v="2023-07-13T05:45:36"/>
    <n v="340"/>
    <x v="7"/>
  </r>
  <r>
    <s v="001-0000132"/>
    <x v="0"/>
    <d v="2022-08-12T00:00:00"/>
    <d v="2022-09-15T16:04:48"/>
    <n v="34"/>
    <x v="7"/>
  </r>
  <r>
    <s v="001-0000133"/>
    <x v="0"/>
    <d v="2022-08-12T00:00:00"/>
    <d v="2022-08-19T01:55:12"/>
    <n v="7"/>
    <x v="7"/>
  </r>
  <r>
    <s v="001-0000134"/>
    <x v="0"/>
    <d v="2022-08-12T00:00:00"/>
    <d v="2022-10-17T13:26:24"/>
    <n v="66"/>
    <x v="7"/>
  </r>
  <r>
    <s v="001-0000140"/>
    <x v="0"/>
    <d v="2022-08-18T00:00:00"/>
    <d v="2024-03-03T22:04:48"/>
    <n v="563"/>
    <x v="7"/>
  </r>
  <r>
    <s v="001-0000142"/>
    <x v="0"/>
    <d v="2022-08-19T00:00:00"/>
    <d v="2023-01-02T07:26:24"/>
    <n v="136"/>
    <x v="7"/>
  </r>
  <r>
    <s v="001-0000143"/>
    <x v="0"/>
    <d v="2022-08-20T00:00:00"/>
    <d v="2023-04-26T19:12:00"/>
    <n v="249"/>
    <x v="7"/>
  </r>
  <r>
    <s v="001-0000144"/>
    <x v="0"/>
    <d v="2022-08-21T00:00:00"/>
    <d v="2024-09-08T16:48:00"/>
    <n v="749"/>
    <x v="7"/>
  </r>
  <r>
    <s v="001-0000145"/>
    <x v="0"/>
    <d v="2022-08-21T00:00:00"/>
    <d v="2022-08-28T06:14:24"/>
    <n v="7"/>
    <x v="7"/>
  </r>
  <r>
    <s v="001-0000147"/>
    <x v="0"/>
    <d v="2022-08-23T00:00:00"/>
    <d v="2022-10-10T23:24:00"/>
    <n v="48"/>
    <x v="7"/>
  </r>
  <r>
    <s v="001-0000148"/>
    <x v="0"/>
    <d v="2022-08-23T00:00:00"/>
    <d v="2022-09-08T08:52:48"/>
    <n v="16"/>
    <x v="7"/>
  </r>
  <r>
    <s v="001-0000150"/>
    <x v="0"/>
    <d v="2022-08-30T00:00:00"/>
    <d v="2023-07-07T16:33:36"/>
    <n v="311"/>
    <x v="7"/>
  </r>
  <r>
    <s v="001-0000151"/>
    <x v="0"/>
    <d v="2022-08-30T00:00:00"/>
    <d v="2023-05-28T04:48:00"/>
    <n v="271"/>
    <x v="7"/>
  </r>
  <r>
    <s v="001-0000153"/>
    <x v="0"/>
    <d v="2022-09-04T00:00:00"/>
    <d v="2025-01-03T01:12:00"/>
    <n v="852"/>
    <x v="8"/>
  </r>
  <r>
    <s v="001-0000155"/>
    <x v="0"/>
    <d v="2022-09-09T00:00:00"/>
    <d v="2022-12-16T18:00:00"/>
    <n v="98"/>
    <x v="8"/>
  </r>
  <r>
    <s v="001-0000156"/>
    <x v="0"/>
    <d v="2022-09-11T00:00:00"/>
    <d v="2023-10-31T14:24:00"/>
    <n v="415"/>
    <x v="8"/>
  </r>
  <r>
    <s v="001-0000157"/>
    <x v="0"/>
    <d v="2022-09-14T00:00:00"/>
    <d v="2023-03-10T18:28:48"/>
    <n v="177"/>
    <x v="8"/>
  </r>
  <r>
    <s v="001-0000159"/>
    <x v="0"/>
    <d v="2022-09-17T00:00:00"/>
    <d v="2022-11-02T02:52:48"/>
    <n v="46"/>
    <x v="8"/>
  </r>
  <r>
    <s v="001-0000160"/>
    <x v="0"/>
    <d v="2022-09-21T00:00:00"/>
    <d v="2022-11-12T07:55:12"/>
    <n v="52"/>
    <x v="8"/>
  </r>
  <r>
    <s v="001-0000163"/>
    <x v="0"/>
    <d v="2022-09-24T00:00:00"/>
    <d v="2022-10-14T22:33:36"/>
    <n v="20"/>
    <x v="8"/>
  </r>
  <r>
    <s v="001-0000167"/>
    <x v="0"/>
    <d v="2022-09-26T00:00:00"/>
    <d v="2023-07-19T17:02:24"/>
    <n v="296"/>
    <x v="8"/>
  </r>
  <r>
    <s v="001-0000169"/>
    <x v="0"/>
    <d v="2022-09-27T00:00:00"/>
    <d v="2023-04-16T19:12:00"/>
    <n v="201"/>
    <x v="8"/>
  </r>
  <r>
    <s v="001-0000170"/>
    <x v="0"/>
    <d v="2022-09-27T00:00:00"/>
    <d v="2024-11-24T07:12:00"/>
    <n v="789"/>
    <x v="8"/>
  </r>
  <r>
    <s v="001-0000172"/>
    <x v="0"/>
    <d v="2022-10-04T00:00:00"/>
    <d v="2022-11-19T15:07:12"/>
    <n v="46"/>
    <x v="9"/>
  </r>
  <r>
    <s v="001-0000174"/>
    <x v="0"/>
    <d v="2022-10-06T00:00:00"/>
    <d v="2023-11-08T00:57:36"/>
    <n v="398"/>
    <x v="9"/>
  </r>
  <r>
    <s v="001-0000176"/>
    <x v="0"/>
    <d v="2022-10-09T00:00:00"/>
    <d v="2023-04-14T21:36:00"/>
    <n v="187"/>
    <x v="9"/>
  </r>
  <r>
    <s v="001-0000178"/>
    <x v="0"/>
    <d v="2022-10-12T00:00:00"/>
    <d v="2022-11-22T18:27:22"/>
    <n v="41"/>
    <x v="9"/>
  </r>
  <r>
    <s v="001-0000181"/>
    <x v="0"/>
    <d v="2022-10-15T00:00:00"/>
    <d v="2022-12-14T06:43:12"/>
    <n v="60"/>
    <x v="9"/>
  </r>
  <r>
    <s v="001-0000182"/>
    <x v="0"/>
    <d v="2022-10-17T00:00:00"/>
    <d v="2022-12-26T07:12:00"/>
    <n v="70"/>
    <x v="9"/>
  </r>
  <r>
    <s v="001-0000183"/>
    <x v="0"/>
    <d v="2022-10-18T00:00:00"/>
    <d v="2023-08-25T05:02:24"/>
    <n v="311"/>
    <x v="9"/>
  </r>
  <r>
    <s v="001-0000184"/>
    <x v="0"/>
    <d v="2022-10-19T00:00:00"/>
    <d v="2023-02-26T08:38:24"/>
    <n v="130"/>
    <x v="9"/>
  </r>
  <r>
    <s v="001-0000186"/>
    <x v="0"/>
    <d v="2022-10-23T00:00:00"/>
    <d v="2023-02-19T05:45:36"/>
    <n v="119"/>
    <x v="9"/>
  </r>
  <r>
    <s v="001-0000189"/>
    <x v="0"/>
    <d v="2022-10-25T00:00:00"/>
    <d v="2023-01-01T12:28:48"/>
    <n v="68"/>
    <x v="9"/>
  </r>
  <r>
    <s v="001-0000191"/>
    <x v="0"/>
    <d v="2022-10-26T00:00:00"/>
    <d v="2024-05-29T00:00:00"/>
    <n v="581"/>
    <x v="9"/>
  </r>
  <r>
    <s v="001-0000195"/>
    <x v="0"/>
    <d v="2022-11-03T00:00:00"/>
    <d v="2022-11-06T01:40:48"/>
    <n v="3"/>
    <x v="10"/>
  </r>
  <r>
    <s v="001-0000197"/>
    <x v="0"/>
    <d v="2022-11-12T00:00:00"/>
    <d v="2023-02-03T03:21:36"/>
    <n v="83"/>
    <x v="10"/>
  </r>
  <r>
    <s v="001-0000199"/>
    <x v="0"/>
    <d v="2022-11-14T00:00:00"/>
    <d v="2023-08-12T02:52:48"/>
    <n v="271"/>
    <x v="10"/>
  </r>
  <r>
    <s v="001-0000202"/>
    <x v="0"/>
    <d v="2022-11-17T00:00:00"/>
    <d v="2022-12-26T13:26:24"/>
    <n v="39"/>
    <x v="10"/>
  </r>
  <r>
    <s v="001-0000203"/>
    <x v="0"/>
    <d v="2022-11-18T00:00:00"/>
    <d v="2024-04-11T19:12:00"/>
    <n v="510"/>
    <x v="10"/>
  </r>
  <r>
    <s v="001-0000204"/>
    <x v="0"/>
    <d v="2022-11-18T00:00:00"/>
    <d v="2024-03-25T14:09:36"/>
    <n v="493"/>
    <x v="10"/>
  </r>
  <r>
    <s v="001-0000205"/>
    <x v="0"/>
    <d v="2022-11-19T00:00:00"/>
    <d v="2023-03-24T12:00:00"/>
    <n v="125"/>
    <x v="10"/>
  </r>
  <r>
    <s v="001-0000206"/>
    <x v="0"/>
    <d v="2022-11-24T00:00:00"/>
    <d v="2023-03-31T00:00:00"/>
    <n v="127"/>
    <x v="10"/>
  </r>
  <r>
    <s v="001-0000208"/>
    <x v="0"/>
    <d v="2022-11-24T00:00:00"/>
    <d v="2022-12-27T07:40:48"/>
    <n v="33"/>
    <x v="10"/>
  </r>
  <r>
    <s v="001-0000210"/>
    <x v="0"/>
    <d v="2022-11-30T00:00:00"/>
    <d v="2023-03-21T08:52:48"/>
    <n v="111"/>
    <x v="10"/>
  </r>
  <r>
    <s v="001-0000211"/>
    <x v="0"/>
    <d v="2022-12-01T00:00:00"/>
    <d v="2022-12-09T00:00:00"/>
    <n v="8"/>
    <x v="11"/>
  </r>
  <r>
    <s v="001-0000212"/>
    <x v="0"/>
    <d v="2022-12-01T00:00:00"/>
    <d v="2023-02-01T20:24:00"/>
    <n v="62"/>
    <x v="11"/>
  </r>
  <r>
    <s v="001-0000214"/>
    <x v="0"/>
    <d v="2022-12-09T00:00:00"/>
    <d v="2023-05-01T16:48:00"/>
    <n v="143"/>
    <x v="11"/>
  </r>
  <r>
    <s v="001-0000216"/>
    <x v="0"/>
    <d v="2022-12-14T00:00:00"/>
    <d v="2022-12-22T13:46:34"/>
    <n v="8"/>
    <x v="11"/>
  </r>
  <r>
    <s v="001-0000217"/>
    <x v="0"/>
    <d v="2022-12-15T00:00:00"/>
    <d v="2023-09-27T20:34:05"/>
    <n v="286"/>
    <x v="11"/>
  </r>
  <r>
    <s v="001-0000218"/>
    <x v="0"/>
    <d v="2022-12-17T00:00:00"/>
    <d v="2023-07-31T07:12:00"/>
    <n v="226"/>
    <x v="11"/>
  </r>
  <r>
    <s v="001-0000220"/>
    <x v="0"/>
    <d v="2022-12-18T00:00:00"/>
    <d v="2023-08-27T12:18:43"/>
    <n v="252"/>
    <x v="11"/>
  </r>
  <r>
    <s v="001-0000222"/>
    <x v="0"/>
    <d v="2022-12-19T00:00:00"/>
    <d v="2023-11-28T18:43:12"/>
    <n v="344"/>
    <x v="11"/>
  </r>
  <r>
    <s v="001-0000226"/>
    <x v="0"/>
    <d v="2022-12-26T00:00:00"/>
    <d v="2024-04-21T23:16:48"/>
    <n v="482"/>
    <x v="11"/>
  </r>
  <r>
    <s v="001-0000227"/>
    <x v="0"/>
    <d v="2022-12-30T00:00:00"/>
    <d v="2023-02-04T09:07:12"/>
    <n v="36"/>
    <x v="11"/>
  </r>
  <r>
    <s v="002-0000001"/>
    <x v="1"/>
    <d v="2022-01-02T00:00:00"/>
    <d v="2022-10-19T10:48:00"/>
    <n v="290"/>
    <x v="0"/>
  </r>
  <r>
    <s v="002-0000004"/>
    <x v="1"/>
    <d v="2022-01-21T00:00:00"/>
    <d v="2022-07-16T13:33:36"/>
    <n v="176"/>
    <x v="0"/>
  </r>
  <r>
    <s v="002-0000005"/>
    <x v="1"/>
    <d v="2022-01-29T00:00:00"/>
    <d v="2022-04-08T04:48:00"/>
    <n v="69"/>
    <x v="0"/>
  </r>
  <r>
    <s v="002-0000007"/>
    <x v="1"/>
    <d v="2022-02-01T00:00:00"/>
    <d v="2022-02-24T02:24:00"/>
    <n v="23"/>
    <x v="1"/>
  </r>
  <r>
    <s v="002-0000011"/>
    <x v="1"/>
    <d v="2022-02-15T00:00:00"/>
    <d v="2022-08-08T08:38:24"/>
    <n v="174"/>
    <x v="1"/>
  </r>
  <r>
    <s v="002-0000013"/>
    <x v="1"/>
    <d v="2022-02-25T00:00:00"/>
    <d v="2022-03-14T18:43:12"/>
    <n v="17"/>
    <x v="1"/>
  </r>
  <r>
    <s v="002-0000014"/>
    <x v="1"/>
    <d v="2022-03-11T00:00:00"/>
    <d v="2022-11-03T00:43:12"/>
    <n v="237"/>
    <x v="2"/>
  </r>
  <r>
    <s v="002-0000016"/>
    <x v="1"/>
    <d v="2022-03-26T00:00:00"/>
    <d v="2022-07-18T02:24:00"/>
    <n v="114"/>
    <x v="2"/>
  </r>
  <r>
    <s v="002-0000019"/>
    <x v="1"/>
    <d v="2022-04-07T00:00:00"/>
    <d v="2022-05-27T18:14:24"/>
    <n v="50"/>
    <x v="3"/>
  </r>
  <r>
    <s v="002-0000020"/>
    <x v="1"/>
    <d v="2022-04-08T00:00:00"/>
    <d v="2022-05-28T08:24:00"/>
    <n v="50"/>
    <x v="3"/>
  </r>
  <r>
    <s v="002-0000021"/>
    <x v="1"/>
    <d v="2022-04-09T00:00:00"/>
    <d v="2022-04-17T09:18:43"/>
    <n v="8"/>
    <x v="3"/>
  </r>
  <r>
    <s v="002-0000023"/>
    <x v="1"/>
    <d v="2022-04-18T00:00:00"/>
    <d v="2022-10-03T09:47:31"/>
    <n v="168"/>
    <x v="3"/>
  </r>
  <r>
    <s v="002-0000025"/>
    <x v="1"/>
    <d v="2022-04-28T00:00:00"/>
    <d v="2022-09-29T21:30:14"/>
    <n v="154"/>
    <x v="3"/>
  </r>
  <r>
    <s v="002-0000026"/>
    <x v="1"/>
    <d v="2022-04-29T00:00:00"/>
    <d v="2022-07-04T03:21:36"/>
    <n v="66"/>
    <x v="3"/>
  </r>
  <r>
    <s v="002-0000028"/>
    <x v="1"/>
    <d v="2022-05-05T00:00:00"/>
    <d v="2022-05-06T18:30:14"/>
    <n v="1"/>
    <x v="4"/>
  </r>
  <r>
    <s v="002-0000030"/>
    <x v="1"/>
    <d v="2022-05-13T00:00:00"/>
    <d v="2022-05-13T21:36:00"/>
    <n v="0"/>
    <x v="4"/>
  </r>
  <r>
    <s v="002-0000032"/>
    <x v="1"/>
    <d v="2022-05-29T00:00:00"/>
    <d v="2022-08-29T04:48:00"/>
    <n v="92"/>
    <x v="4"/>
  </r>
  <r>
    <s v="002-0000033"/>
    <x v="1"/>
    <d v="2022-06-02T00:00:00"/>
    <d v="2022-06-03T03:18:43"/>
    <n v="1"/>
    <x v="5"/>
  </r>
  <r>
    <s v="002-0000035"/>
    <x v="1"/>
    <d v="2022-06-11T00:00:00"/>
    <d v="2022-07-26T16:04:48"/>
    <n v="45"/>
    <x v="5"/>
  </r>
  <r>
    <s v="002-0000036"/>
    <x v="1"/>
    <d v="2022-06-15T00:00:00"/>
    <d v="2022-08-31T04:48:00"/>
    <n v="77"/>
    <x v="5"/>
  </r>
  <r>
    <s v="002-0000037"/>
    <x v="1"/>
    <d v="2022-06-18T00:00:00"/>
    <d v="2022-06-18T09:26:47"/>
    <n v="0"/>
    <x v="5"/>
  </r>
  <r>
    <s v="002-0000038"/>
    <x v="1"/>
    <d v="2022-06-20T00:00:00"/>
    <d v="2022-07-05T08:09:36"/>
    <n v="15"/>
    <x v="5"/>
  </r>
  <r>
    <s v="002-0000039"/>
    <x v="1"/>
    <d v="2022-06-21T00:00:00"/>
    <d v="2023-01-11T14:24:00"/>
    <n v="204"/>
    <x v="5"/>
  </r>
  <r>
    <s v="002-0000040"/>
    <x v="1"/>
    <d v="2022-06-22T00:00:00"/>
    <d v="2022-07-06T14:24:00"/>
    <n v="14"/>
    <x v="5"/>
  </r>
  <r>
    <s v="002-0000041"/>
    <x v="1"/>
    <d v="2022-06-22T00:00:00"/>
    <d v="2023-03-26T08:09:36"/>
    <n v="277"/>
    <x v="5"/>
  </r>
  <r>
    <s v="002-0000044"/>
    <x v="1"/>
    <d v="2022-07-03T00:00:00"/>
    <d v="2022-08-03T00:57:36"/>
    <n v="31"/>
    <x v="6"/>
  </r>
  <r>
    <s v="002-0000048"/>
    <x v="1"/>
    <d v="2022-08-12T00:00:00"/>
    <d v="2022-09-01T15:36:00"/>
    <n v="20"/>
    <x v="7"/>
  </r>
  <r>
    <s v="002-0000049"/>
    <x v="1"/>
    <d v="2022-08-17T00:00:00"/>
    <d v="2023-03-21T19:55:12"/>
    <n v="216"/>
    <x v="7"/>
  </r>
  <r>
    <s v="002-0000051"/>
    <x v="1"/>
    <d v="2022-08-28T00:00:00"/>
    <d v="2022-12-13T10:33:36"/>
    <n v="107"/>
    <x v="7"/>
  </r>
  <r>
    <s v="002-0000053"/>
    <x v="1"/>
    <d v="2022-08-28T00:00:00"/>
    <d v="2022-12-31T11:31:12"/>
    <n v="125"/>
    <x v="7"/>
  </r>
  <r>
    <s v="002-0000054"/>
    <x v="1"/>
    <d v="2022-08-28T00:00:00"/>
    <d v="2022-08-28T22:16:19"/>
    <n v="0"/>
    <x v="7"/>
  </r>
  <r>
    <s v="002-0000062"/>
    <x v="1"/>
    <d v="2022-09-23T00:00:00"/>
    <d v="2023-01-21T16:48:00"/>
    <n v="120"/>
    <x v="8"/>
  </r>
  <r>
    <s v="002-0000064"/>
    <x v="1"/>
    <d v="2022-09-30T00:00:00"/>
    <d v="2023-04-26T02:24:00"/>
    <n v="208"/>
    <x v="8"/>
  </r>
  <r>
    <s v="002-0000066"/>
    <x v="1"/>
    <d v="2022-10-14T00:00:00"/>
    <d v="2022-12-26T23:45:36"/>
    <n v="73"/>
    <x v="9"/>
  </r>
  <r>
    <s v="002-0000071"/>
    <x v="1"/>
    <d v="2022-11-03T00:00:00"/>
    <d v="2022-12-20T01:55:12"/>
    <n v="47"/>
    <x v="10"/>
  </r>
  <r>
    <s v="002-0000072"/>
    <x v="1"/>
    <d v="2022-11-09T00:00:00"/>
    <d v="2023-08-20T00:00:00"/>
    <n v="284"/>
    <x v="10"/>
  </r>
  <r>
    <s v="002-0000075"/>
    <x v="1"/>
    <d v="2022-12-02T00:00:00"/>
    <d v="2023-05-02T02:38:24"/>
    <n v="151"/>
    <x v="11"/>
  </r>
  <r>
    <s v="002-0000076"/>
    <x v="1"/>
    <d v="2022-12-05T00:00:00"/>
    <d v="2023-04-26T03:21:36"/>
    <n v="142"/>
    <x v="11"/>
  </r>
  <r>
    <s v="002-0000077"/>
    <x v="1"/>
    <d v="2022-12-06T00:00:00"/>
    <d v="2022-12-22T07:12:00"/>
    <n v="16"/>
    <x v="11"/>
  </r>
  <r>
    <s v="002-0000078"/>
    <x v="1"/>
    <d v="2022-12-09T00:00:00"/>
    <d v="2023-01-18T04:04:48"/>
    <n v="40"/>
    <x v="11"/>
  </r>
  <r>
    <s v="002-0000079"/>
    <x v="1"/>
    <d v="2022-12-09T00:00:00"/>
    <d v="2023-01-17T16:48:00"/>
    <n v="39"/>
    <x v="11"/>
  </r>
  <r>
    <s v="002-0000082"/>
    <x v="1"/>
    <d v="2022-12-17T00:00:00"/>
    <d v="2023-02-19T14:24:00"/>
    <n v="64"/>
    <x v="11"/>
  </r>
  <r>
    <s v="002-0000084"/>
    <x v="1"/>
    <d v="2022-12-18T00:00:00"/>
    <d v="2023-01-06T08:38:24"/>
    <n v="19"/>
    <x v="11"/>
  </r>
  <r>
    <s v="002-0000085"/>
    <x v="1"/>
    <d v="2022-12-19T00:00:00"/>
    <d v="2023-03-20T16:48:00"/>
    <n v="91"/>
    <x v="11"/>
  </r>
  <r>
    <s v="002-0000086"/>
    <x v="1"/>
    <d v="2022-12-19T00:00:00"/>
    <d v="2023-01-14T12:14:24"/>
    <n v="26"/>
    <x v="11"/>
  </r>
  <r>
    <s v="003-0000001"/>
    <x v="2"/>
    <d v="2022-01-01T00:00:00"/>
    <d v="2022-04-15T06:00:00"/>
    <n v="104"/>
    <x v="0"/>
  </r>
  <r>
    <s v="003-0000007"/>
    <x v="2"/>
    <d v="2022-01-27T00:00:00"/>
    <d v="2022-02-18T22:19:12"/>
    <n v="22"/>
    <x v="0"/>
  </r>
  <r>
    <s v="003-0000009"/>
    <x v="2"/>
    <d v="2022-02-24T00:00:00"/>
    <d v="2024-10-11T20:09:36"/>
    <n v="960"/>
    <x v="1"/>
  </r>
  <r>
    <s v="003-0000010"/>
    <x v="2"/>
    <d v="2022-02-24T00:00:00"/>
    <d v="2023-07-14T12:00:00"/>
    <n v="505"/>
    <x v="1"/>
  </r>
  <r>
    <s v="003-0000011"/>
    <x v="2"/>
    <d v="2022-03-01T00:00:00"/>
    <d v="2022-10-10T13:12:00"/>
    <n v="223"/>
    <x v="2"/>
  </r>
  <r>
    <s v="003-0000012"/>
    <x v="2"/>
    <d v="2022-03-02T00:00:00"/>
    <d v="2022-10-31T18:28:48"/>
    <n v="243"/>
    <x v="2"/>
  </r>
  <r>
    <s v="003-0000013"/>
    <x v="2"/>
    <d v="2022-03-02T00:00:00"/>
    <d v="2023-08-04T05:16:48"/>
    <n v="520"/>
    <x v="2"/>
  </r>
  <r>
    <s v="003-0000014"/>
    <x v="2"/>
    <d v="2022-03-07T00:00:00"/>
    <d v="2022-06-14T21:07:12"/>
    <n v="99"/>
    <x v="2"/>
  </r>
  <r>
    <s v="003-0000015"/>
    <x v="2"/>
    <d v="2022-03-22T00:00:00"/>
    <d v="2023-05-25T02:24:00"/>
    <n v="429"/>
    <x v="2"/>
  </r>
  <r>
    <s v="003-0000018"/>
    <x v="2"/>
    <d v="2022-04-06T00:00:00"/>
    <d v="2023-03-13T23:16:48"/>
    <n v="341"/>
    <x v="3"/>
  </r>
  <r>
    <s v="003-0000019"/>
    <x v="2"/>
    <d v="2022-04-07T00:00:00"/>
    <d v="2023-05-05T13:55:12"/>
    <n v="393"/>
    <x v="3"/>
  </r>
  <r>
    <s v="003-0000020"/>
    <x v="2"/>
    <d v="2022-04-08T00:00:00"/>
    <d v="2023-12-02T00:43:12"/>
    <n v="603"/>
    <x v="3"/>
  </r>
  <r>
    <s v="003-0000021"/>
    <x v="2"/>
    <d v="2022-04-17T00:00:00"/>
    <d v="2024-01-01T08:24:00"/>
    <n v="624"/>
    <x v="3"/>
  </r>
  <r>
    <s v="003-0000022"/>
    <x v="2"/>
    <d v="2022-04-19T00:00:00"/>
    <d v="2024-12-25T14:38:24"/>
    <n v="981"/>
    <x v="3"/>
  </r>
  <r>
    <s v="003-0000023"/>
    <x v="2"/>
    <d v="2022-05-18T00:00:00"/>
    <d v="2024-07-19T12:43:12"/>
    <n v="793"/>
    <x v="4"/>
  </r>
  <r>
    <s v="003-0000024"/>
    <x v="2"/>
    <d v="2022-05-20T00:00:00"/>
    <d v="2024-03-22T18:14:24"/>
    <n v="672"/>
    <x v="4"/>
  </r>
  <r>
    <s v="003-0000025"/>
    <x v="2"/>
    <d v="2022-05-22T00:00:00"/>
    <d v="2023-05-25T16:19:12"/>
    <n v="368"/>
    <x v="4"/>
  </r>
  <r>
    <s v="003-0000026"/>
    <x v="2"/>
    <d v="2022-05-24T00:00:00"/>
    <d v="2023-03-01T18:00:00"/>
    <n v="281"/>
    <x v="4"/>
  </r>
  <r>
    <s v="003-0000030"/>
    <x v="2"/>
    <d v="2022-06-03T00:00:00"/>
    <d v="2024-12-17T19:26:24"/>
    <n v="928"/>
    <x v="5"/>
  </r>
  <r>
    <s v="003-0000033"/>
    <x v="2"/>
    <d v="2022-06-20T00:00:00"/>
    <d v="2024-01-13T04:33:36"/>
    <n v="572"/>
    <x v="5"/>
  </r>
  <r>
    <s v="003-0000034"/>
    <x v="2"/>
    <d v="2022-06-23T00:00:00"/>
    <d v="2025-03-19T07:12:00"/>
    <n v="1000"/>
    <x v="5"/>
  </r>
  <r>
    <s v="003-0000035"/>
    <x v="2"/>
    <d v="2022-07-22T00:00:00"/>
    <d v="2022-08-15T22:33:36"/>
    <n v="24"/>
    <x v="6"/>
  </r>
  <r>
    <s v="003-0000036"/>
    <x v="2"/>
    <d v="2022-08-08T00:00:00"/>
    <d v="2024-04-26T19:12:00"/>
    <n v="627"/>
    <x v="7"/>
  </r>
  <r>
    <s v="003-0000042"/>
    <x v="2"/>
    <d v="2022-10-03T00:00:00"/>
    <d v="2024-09-01T07:26:24"/>
    <n v="699"/>
    <x v="9"/>
  </r>
  <r>
    <s v="003-0000043"/>
    <x v="2"/>
    <d v="2022-10-24T00:00:00"/>
    <d v="2024-05-30T23:02:24"/>
    <n v="584"/>
    <x v="9"/>
  </r>
  <r>
    <s v="003-0000044"/>
    <x v="2"/>
    <d v="2022-10-26T00:00:00"/>
    <d v="2024-08-03T12:00:00"/>
    <n v="647"/>
    <x v="9"/>
  </r>
  <r>
    <s v="003-0000046"/>
    <x v="2"/>
    <d v="2022-12-21T00:00:00"/>
    <d v="2024-12-12T15:36:00"/>
    <n v="722"/>
    <x v="11"/>
  </r>
  <r>
    <s v="003-0000047"/>
    <x v="2"/>
    <d v="2022-12-24T00:00:00"/>
    <d v="2024-04-21T19:12:00"/>
    <n v="484"/>
    <x v="11"/>
  </r>
  <r>
    <s v="004-0000001"/>
    <x v="3"/>
    <d v="2022-01-01T00:00:00"/>
    <d v="2022-01-03T12:10:05"/>
    <n v="2"/>
    <x v="0"/>
  </r>
  <r>
    <s v="004-0000005"/>
    <x v="3"/>
    <d v="2022-01-07T00:00:00"/>
    <d v="2022-02-18T02:24:00"/>
    <n v="42"/>
    <x v="0"/>
  </r>
  <r>
    <s v="004-0000006"/>
    <x v="3"/>
    <d v="2022-01-10T00:00:00"/>
    <d v="2022-01-18T12:00:00"/>
    <n v="8"/>
    <x v="0"/>
  </r>
  <r>
    <s v="004-0000007"/>
    <x v="3"/>
    <d v="2022-01-15T00:00:00"/>
    <d v="2022-02-26T03:07:12"/>
    <n v="42"/>
    <x v="0"/>
  </r>
  <r>
    <s v="004-0000008"/>
    <x v="3"/>
    <d v="2022-01-18T00:00:00"/>
    <d v="2022-03-10T00:57:36"/>
    <n v="51"/>
    <x v="0"/>
  </r>
  <r>
    <s v="004-0000009"/>
    <x v="3"/>
    <d v="2022-01-18T00:00:00"/>
    <d v="2022-04-01T11:45:36"/>
    <n v="73"/>
    <x v="0"/>
  </r>
  <r>
    <s v="004-0000012"/>
    <x v="3"/>
    <d v="2022-01-29T00:00:00"/>
    <d v="2022-03-31T03:50:24"/>
    <n v="61"/>
    <x v="0"/>
  </r>
  <r>
    <s v="004-0000013"/>
    <x v="3"/>
    <d v="2022-02-03T00:00:00"/>
    <d v="2022-06-10T18:14:24"/>
    <n v="127"/>
    <x v="1"/>
  </r>
  <r>
    <s v="004-0000014"/>
    <x v="3"/>
    <d v="2022-02-06T00:00:00"/>
    <d v="2022-04-13T21:36:00"/>
    <n v="66"/>
    <x v="1"/>
  </r>
  <r>
    <s v="004-0000015"/>
    <x v="3"/>
    <d v="2022-02-11T00:00:00"/>
    <d v="2022-03-14T20:52:48"/>
    <n v="31"/>
    <x v="1"/>
  </r>
  <r>
    <s v="004-0000016"/>
    <x v="3"/>
    <d v="2022-02-15T00:00:00"/>
    <d v="2022-02-25T06:46:05"/>
    <n v="10"/>
    <x v="1"/>
  </r>
  <r>
    <s v="004-0000017"/>
    <x v="3"/>
    <d v="2022-02-15T00:00:00"/>
    <d v="2022-05-12T08:24:00"/>
    <n v="86"/>
    <x v="1"/>
  </r>
  <r>
    <s v="004-0000020"/>
    <x v="3"/>
    <d v="2022-03-05T00:00:00"/>
    <d v="2022-04-04T08:38:24"/>
    <n v="30"/>
    <x v="2"/>
  </r>
  <r>
    <s v="004-0000021"/>
    <x v="3"/>
    <d v="2022-03-12T00:00:00"/>
    <d v="2022-04-08T03:25:55"/>
    <n v="27"/>
    <x v="2"/>
  </r>
  <r>
    <s v="004-0000027"/>
    <x v="3"/>
    <d v="2022-04-15T00:00:00"/>
    <d v="2023-01-23T10:04:48"/>
    <n v="283"/>
    <x v="3"/>
  </r>
  <r>
    <s v="004-0000028"/>
    <x v="3"/>
    <d v="2022-04-19T00:00:00"/>
    <d v="2022-06-08T01:26:24"/>
    <n v="50"/>
    <x v="3"/>
  </r>
  <r>
    <s v="004-0000029"/>
    <x v="3"/>
    <d v="2022-04-19T00:00:00"/>
    <d v="2022-05-13T08:52:48"/>
    <n v="24"/>
    <x v="3"/>
  </r>
  <r>
    <s v="004-0000031"/>
    <x v="3"/>
    <d v="2022-04-24T00:00:00"/>
    <d v="2022-12-08T11:02:24"/>
    <n v="228"/>
    <x v="3"/>
  </r>
  <r>
    <s v="004-0000035"/>
    <x v="3"/>
    <d v="2022-05-08T00:00:00"/>
    <d v="2022-12-21T13:55:12"/>
    <n v="227"/>
    <x v="4"/>
  </r>
  <r>
    <s v="004-0000036"/>
    <x v="3"/>
    <d v="2022-05-09T00:00:00"/>
    <d v="2022-11-04T20:52:48"/>
    <n v="179"/>
    <x v="4"/>
  </r>
  <r>
    <s v="004-0000039"/>
    <x v="3"/>
    <d v="2022-05-25T00:00:00"/>
    <d v="2023-01-18T13:26:24"/>
    <n v="238"/>
    <x v="4"/>
  </r>
  <r>
    <s v="004-0000040"/>
    <x v="3"/>
    <d v="2022-06-01T00:00:00"/>
    <d v="2022-07-05T05:02:24"/>
    <n v="34"/>
    <x v="5"/>
  </r>
  <r>
    <s v="004-0000041"/>
    <x v="3"/>
    <d v="2022-06-03T00:00:00"/>
    <d v="2022-06-07T19:40:48"/>
    <n v="4"/>
    <x v="5"/>
  </r>
  <r>
    <s v="004-0000042"/>
    <x v="3"/>
    <d v="2022-06-03T00:00:00"/>
    <d v="2022-08-09T20:38:24"/>
    <n v="67"/>
    <x v="5"/>
  </r>
  <r>
    <s v="004-0000043"/>
    <x v="3"/>
    <d v="2022-06-04T00:00:00"/>
    <d v="2022-07-16T23:16:48"/>
    <n v="42"/>
    <x v="5"/>
  </r>
  <r>
    <s v="004-0000046"/>
    <x v="3"/>
    <d v="2022-06-15T00:00:00"/>
    <d v="2023-09-13T19:12:00"/>
    <n v="455"/>
    <x v="5"/>
  </r>
  <r>
    <s v="004-0000049"/>
    <x v="3"/>
    <d v="2022-06-21T00:00:00"/>
    <d v="2022-10-08T02:24:00"/>
    <n v="109"/>
    <x v="5"/>
  </r>
  <r>
    <s v="004-0000050"/>
    <x v="3"/>
    <d v="2022-06-30T00:00:00"/>
    <d v="2023-02-08T04:48:00"/>
    <n v="223"/>
    <x v="5"/>
  </r>
  <r>
    <s v="004-0000051"/>
    <x v="3"/>
    <d v="2022-07-02T00:00:00"/>
    <d v="2022-08-31T19:26:24"/>
    <n v="60"/>
    <x v="6"/>
  </r>
  <r>
    <s v="004-0000052"/>
    <x v="3"/>
    <d v="2022-07-06T00:00:00"/>
    <d v="2023-05-09T14:24:00"/>
    <n v="307"/>
    <x v="6"/>
  </r>
  <r>
    <s v="004-0000053"/>
    <x v="3"/>
    <d v="2022-07-07T00:00:00"/>
    <d v="2022-10-26T14:09:36"/>
    <n v="111"/>
    <x v="6"/>
  </r>
  <r>
    <s v="004-0000054"/>
    <x v="3"/>
    <d v="2022-07-09T00:00:00"/>
    <d v="2022-08-26T23:02:24"/>
    <n v="48"/>
    <x v="6"/>
  </r>
  <r>
    <s v="004-0000055"/>
    <x v="3"/>
    <d v="2022-07-17T00:00:00"/>
    <d v="2022-08-08T08:52:48"/>
    <n v="22"/>
    <x v="6"/>
  </r>
  <r>
    <s v="004-0000058"/>
    <x v="3"/>
    <d v="2022-07-19T00:00:00"/>
    <d v="2022-10-30T21:36:00"/>
    <n v="103"/>
    <x v="6"/>
  </r>
  <r>
    <s v="004-0000059"/>
    <x v="3"/>
    <d v="2022-07-24T00:00:00"/>
    <d v="2022-10-15T16:48:00"/>
    <n v="83"/>
    <x v="6"/>
  </r>
  <r>
    <s v="004-0000061"/>
    <x v="3"/>
    <d v="2022-07-30T00:00:00"/>
    <d v="2023-02-02T07:12:00"/>
    <n v="187"/>
    <x v="6"/>
  </r>
  <r>
    <s v="004-0000062"/>
    <x v="3"/>
    <d v="2022-07-30T00:00:00"/>
    <d v="2022-08-13T07:03:22"/>
    <n v="14"/>
    <x v="6"/>
  </r>
  <r>
    <s v="004-0000063"/>
    <x v="3"/>
    <d v="2022-08-07T00:00:00"/>
    <d v="2022-09-06T12:57:36"/>
    <n v="30"/>
    <x v="7"/>
  </r>
  <r>
    <s v="004-0000066"/>
    <x v="3"/>
    <d v="2022-08-13T00:00:00"/>
    <d v="2022-10-21T05:16:48"/>
    <n v="69"/>
    <x v="7"/>
  </r>
  <r>
    <s v="004-0000068"/>
    <x v="3"/>
    <d v="2022-08-18T00:00:00"/>
    <d v="2022-08-31T21:07:12"/>
    <n v="13"/>
    <x v="7"/>
  </r>
  <r>
    <s v="004-0000069"/>
    <x v="3"/>
    <d v="2022-08-20T00:00:00"/>
    <d v="2022-09-07T04:19:12"/>
    <n v="18"/>
    <x v="7"/>
  </r>
  <r>
    <s v="004-0000071"/>
    <x v="3"/>
    <d v="2022-08-23T00:00:00"/>
    <d v="2022-11-25T14:24:00"/>
    <n v="94"/>
    <x v="7"/>
  </r>
  <r>
    <s v="004-0000072"/>
    <x v="3"/>
    <d v="2022-08-25T00:00:00"/>
    <d v="2023-01-16T05:16:48"/>
    <n v="144"/>
    <x v="7"/>
  </r>
  <r>
    <s v="004-0000073"/>
    <x v="3"/>
    <d v="2022-08-26T00:00:00"/>
    <d v="2022-10-15T16:33:36"/>
    <n v="50"/>
    <x v="7"/>
  </r>
  <r>
    <s v="004-0000075"/>
    <x v="3"/>
    <d v="2022-08-30T00:00:00"/>
    <d v="2022-09-09T02:24:00"/>
    <n v="10"/>
    <x v="7"/>
  </r>
  <r>
    <s v="004-0000076"/>
    <x v="3"/>
    <d v="2022-09-15T00:00:00"/>
    <d v="2022-11-05T02:52:48"/>
    <n v="51"/>
    <x v="8"/>
  </r>
  <r>
    <s v="004-0000077"/>
    <x v="3"/>
    <d v="2022-09-18T00:00:00"/>
    <d v="2022-11-18T07:55:12"/>
    <n v="61"/>
    <x v="8"/>
  </r>
  <r>
    <s v="004-0000078"/>
    <x v="3"/>
    <d v="2022-09-19T00:00:00"/>
    <d v="2022-12-22T13:40:48"/>
    <n v="94"/>
    <x v="8"/>
  </r>
  <r>
    <s v="004-0000079"/>
    <x v="3"/>
    <d v="2022-09-23T00:00:00"/>
    <d v="2023-03-31T21:07:12"/>
    <n v="189"/>
    <x v="8"/>
  </r>
  <r>
    <s v="004-0000082"/>
    <x v="3"/>
    <d v="2022-10-06T00:00:00"/>
    <d v="2024-01-16T16:48:00"/>
    <n v="467"/>
    <x v="9"/>
  </r>
  <r>
    <s v="004-0000084"/>
    <x v="3"/>
    <d v="2022-10-08T00:00:00"/>
    <d v="2022-11-29T20:38:24"/>
    <n v="52"/>
    <x v="9"/>
  </r>
  <r>
    <s v="004-0000085"/>
    <x v="3"/>
    <d v="2022-10-11T00:00:00"/>
    <d v="2022-11-01T22:04:48"/>
    <n v="21"/>
    <x v="9"/>
  </r>
  <r>
    <s v="004-0000086"/>
    <x v="3"/>
    <d v="2022-10-12T00:00:00"/>
    <d v="2022-10-16T06:54:43"/>
    <n v="4"/>
    <x v="9"/>
  </r>
  <r>
    <s v="004-0000087"/>
    <x v="3"/>
    <d v="2022-10-12T00:00:00"/>
    <d v="2023-01-22T09:36:00"/>
    <n v="102"/>
    <x v="9"/>
  </r>
  <r>
    <s v="004-0000088"/>
    <x v="3"/>
    <d v="2022-10-16T00:00:00"/>
    <d v="2022-11-15T03:21:36"/>
    <n v="30"/>
    <x v="9"/>
  </r>
  <r>
    <s v="004-0000089"/>
    <x v="3"/>
    <d v="2022-10-21T00:00:00"/>
    <d v="2022-11-04T20:38:24"/>
    <n v="14"/>
    <x v="9"/>
  </r>
  <r>
    <s v="004-0000090"/>
    <x v="3"/>
    <d v="2022-10-23T00:00:00"/>
    <d v="2023-11-21T04:48:00"/>
    <n v="394"/>
    <x v="9"/>
  </r>
  <r>
    <s v="004-0000093"/>
    <x v="3"/>
    <d v="2022-10-28T00:00:00"/>
    <d v="2022-12-20T09:21:36"/>
    <n v="53"/>
    <x v="9"/>
  </r>
  <r>
    <s v="004-0000094"/>
    <x v="3"/>
    <d v="2022-10-28T00:00:00"/>
    <d v="2022-11-04T01:12:00"/>
    <n v="7"/>
    <x v="9"/>
  </r>
  <r>
    <s v="004-0000095"/>
    <x v="3"/>
    <d v="2022-11-10T00:00:00"/>
    <d v="2023-01-04T14:09:36"/>
    <n v="55"/>
    <x v="10"/>
  </r>
  <r>
    <s v="004-0000097"/>
    <x v="3"/>
    <d v="2022-11-21T00:00:00"/>
    <d v="2022-12-23T00:57:36"/>
    <n v="32"/>
    <x v="10"/>
  </r>
  <r>
    <s v="004-0000098"/>
    <x v="3"/>
    <d v="2022-11-25T00:00:00"/>
    <d v="2023-05-03T07:12:00"/>
    <n v="159"/>
    <x v="10"/>
  </r>
  <r>
    <s v="004-0000099"/>
    <x v="3"/>
    <d v="2022-11-30T00:00:00"/>
    <d v="2023-05-14T13:40:48"/>
    <n v="165"/>
    <x v="10"/>
  </r>
  <r>
    <s v="004-0000100"/>
    <x v="3"/>
    <d v="2022-12-07T00:00:00"/>
    <d v="2024-08-18T19:12:00"/>
    <n v="620"/>
    <x v="11"/>
  </r>
  <r>
    <s v="004-0000101"/>
    <x v="3"/>
    <d v="2022-12-10T00:00:00"/>
    <d v="2022-12-25T06:14:24"/>
    <n v="15"/>
    <x v="11"/>
  </r>
  <r>
    <s v="004-0000102"/>
    <x v="3"/>
    <d v="2022-12-11T00:00:00"/>
    <d v="2023-01-11T19:12:00"/>
    <n v="31"/>
    <x v="11"/>
  </r>
  <r>
    <s v="004-0000103"/>
    <x v="3"/>
    <d v="2022-12-12T00:00:00"/>
    <d v="2023-01-29T12:00:00"/>
    <n v="48"/>
    <x v="11"/>
  </r>
  <r>
    <s v="004-0000104"/>
    <x v="3"/>
    <d v="2022-12-13T00:00:00"/>
    <d v="2023-05-01T14:24:00"/>
    <n v="139"/>
    <x v="11"/>
  </r>
  <r>
    <s v="004-0000108"/>
    <x v="3"/>
    <d v="2022-12-19T00:00:00"/>
    <d v="2023-02-17T03:50:24"/>
    <n v="60"/>
    <x v="11"/>
  </r>
  <r>
    <s v="004-0000109"/>
    <x v="3"/>
    <d v="2022-12-20T00:00:00"/>
    <d v="2023-02-14T07:12:00"/>
    <n v="56"/>
    <x v="11"/>
  </r>
  <r>
    <s v="004-0000110"/>
    <x v="3"/>
    <d v="2022-12-28T00:00:00"/>
    <d v="2023-03-26T02:09:36"/>
    <n v="88"/>
    <x v="11"/>
  </r>
  <r>
    <s v="004-0000111"/>
    <x v="3"/>
    <d v="2022-12-29T00:00:00"/>
    <d v="2023-01-09T18:50:24"/>
    <n v="11"/>
    <x v="11"/>
  </r>
  <r>
    <s v="005-0000001"/>
    <x v="4"/>
    <d v="2022-01-02T00:00:00"/>
    <d v="2022-02-11T04:48:00"/>
    <n v="40"/>
    <x v="0"/>
  </r>
  <r>
    <s v="005-0000003"/>
    <x v="4"/>
    <d v="2022-01-03T00:00:00"/>
    <d v="2022-06-15T09:07:12"/>
    <n v="163"/>
    <x v="0"/>
  </r>
  <r>
    <s v="005-0000005"/>
    <x v="4"/>
    <d v="2022-01-07T00:00:00"/>
    <d v="2022-12-24T14:24:00"/>
    <n v="351"/>
    <x v="0"/>
  </r>
  <r>
    <s v="005-0000009"/>
    <x v="4"/>
    <d v="2022-01-13T00:00:00"/>
    <d v="2022-01-19T21:44:38"/>
    <n v="6"/>
    <x v="0"/>
  </r>
  <r>
    <s v="005-0000010"/>
    <x v="4"/>
    <d v="2022-01-14T00:00:00"/>
    <d v="2023-01-13T19:12:00"/>
    <n v="364"/>
    <x v="0"/>
  </r>
  <r>
    <s v="005-0000013"/>
    <x v="4"/>
    <d v="2022-01-18T00:00:00"/>
    <d v="2022-04-07T12:00:00"/>
    <n v="79"/>
    <x v="0"/>
  </r>
  <r>
    <s v="005-0000014"/>
    <x v="4"/>
    <d v="2022-01-19T00:00:00"/>
    <d v="2022-02-18T18:33:07"/>
    <n v="30"/>
    <x v="0"/>
  </r>
  <r>
    <s v="005-0000015"/>
    <x v="4"/>
    <d v="2022-01-21T00:00:00"/>
    <d v="2022-06-06T21:21:36"/>
    <n v="136"/>
    <x v="0"/>
  </r>
  <r>
    <s v="005-0000020"/>
    <x v="4"/>
    <d v="2022-01-27T00:00:00"/>
    <d v="2022-08-06T21:36:00"/>
    <n v="191"/>
    <x v="0"/>
  </r>
  <r>
    <s v="005-0000021"/>
    <x v="4"/>
    <d v="2022-01-31T00:00:00"/>
    <d v="2022-03-23T10:24:58"/>
    <n v="51"/>
    <x v="0"/>
  </r>
  <r>
    <s v="005-0000023"/>
    <x v="4"/>
    <d v="2022-02-04T00:00:00"/>
    <d v="2022-02-10T05:22:34"/>
    <n v="6"/>
    <x v="1"/>
  </r>
  <r>
    <s v="005-0000025"/>
    <x v="4"/>
    <d v="2022-02-05T00:00:00"/>
    <d v="2022-02-09T03:07:12"/>
    <n v="4"/>
    <x v="1"/>
  </r>
  <r>
    <s v="005-0000029"/>
    <x v="4"/>
    <d v="2022-02-08T00:00:00"/>
    <d v="2022-04-12T10:33:36"/>
    <n v="63"/>
    <x v="1"/>
  </r>
  <r>
    <s v="005-0000031"/>
    <x v="4"/>
    <d v="2022-02-11T00:00:00"/>
    <d v="2022-04-18T09:36:00"/>
    <n v="66"/>
    <x v="1"/>
  </r>
  <r>
    <s v="005-0000032"/>
    <x v="4"/>
    <d v="2022-02-11T00:00:00"/>
    <d v="2024-02-09T19:12:00"/>
    <n v="728"/>
    <x v="1"/>
  </r>
  <r>
    <s v="005-0000035"/>
    <x v="4"/>
    <d v="2022-02-14T00:00:00"/>
    <d v="2022-04-02T21:36:00"/>
    <n v="47"/>
    <x v="1"/>
  </r>
  <r>
    <s v="005-0000041"/>
    <x v="4"/>
    <d v="2022-02-26T00:00:00"/>
    <d v="2022-03-11T22:04:48"/>
    <n v="13"/>
    <x v="1"/>
  </r>
  <r>
    <s v="005-0000042"/>
    <x v="4"/>
    <d v="2022-02-26T00:00:00"/>
    <d v="2022-12-14T15:50:24"/>
    <n v="291"/>
    <x v="1"/>
  </r>
  <r>
    <s v="005-0000043"/>
    <x v="4"/>
    <d v="2022-02-28T00:00:00"/>
    <d v="2022-05-15T22:33:36"/>
    <n v="76"/>
    <x v="1"/>
  </r>
  <r>
    <s v="005-0000045"/>
    <x v="4"/>
    <d v="2022-03-01T00:00:00"/>
    <d v="2022-06-09T00:00:00"/>
    <n v="100"/>
    <x v="2"/>
  </r>
  <r>
    <s v="005-0000047"/>
    <x v="4"/>
    <d v="2022-03-01T00:00:00"/>
    <d v="2022-04-06T06:43:12"/>
    <n v="36"/>
    <x v="2"/>
  </r>
  <r>
    <s v="005-0000048"/>
    <x v="4"/>
    <d v="2022-03-02T00:00:00"/>
    <d v="2022-03-24T04:19:12"/>
    <n v="22"/>
    <x v="2"/>
  </r>
  <r>
    <s v="005-0000049"/>
    <x v="4"/>
    <d v="2022-03-03T00:00:00"/>
    <d v="2022-09-23T16:48:00"/>
    <n v="204"/>
    <x v="2"/>
  </r>
  <r>
    <s v="005-0000051"/>
    <x v="4"/>
    <d v="2022-03-07T00:00:00"/>
    <d v="2022-03-13T04:14:53"/>
    <n v="6"/>
    <x v="2"/>
  </r>
  <r>
    <s v="005-0000052"/>
    <x v="4"/>
    <d v="2022-03-10T00:00:00"/>
    <d v="2022-05-09T05:02:24"/>
    <n v="60"/>
    <x v="2"/>
  </r>
  <r>
    <s v="005-0000053"/>
    <x v="4"/>
    <d v="2022-03-10T00:00:00"/>
    <d v="2022-11-17T21:36:00"/>
    <n v="252"/>
    <x v="2"/>
  </r>
  <r>
    <s v="005-0000054"/>
    <x v="4"/>
    <d v="2022-03-12T00:00:00"/>
    <d v="2022-03-30T21:21:36"/>
    <n v="18"/>
    <x v="2"/>
  </r>
  <r>
    <s v="005-0000056"/>
    <x v="4"/>
    <d v="2022-03-14T00:00:00"/>
    <d v="2022-03-28T10:48:00"/>
    <n v="14"/>
    <x v="2"/>
  </r>
  <r>
    <s v="005-0000057"/>
    <x v="4"/>
    <d v="2022-03-14T00:00:00"/>
    <d v="2022-06-02T00:00:00"/>
    <n v="80"/>
    <x v="2"/>
  </r>
  <r>
    <s v="005-0000058"/>
    <x v="4"/>
    <d v="2022-03-14T00:00:00"/>
    <d v="2022-04-12T12:57:36"/>
    <n v="29"/>
    <x v="2"/>
  </r>
  <r>
    <s v="005-0000059"/>
    <x v="4"/>
    <d v="2022-03-14T00:00:00"/>
    <d v="2022-03-21T02:38:24"/>
    <n v="7"/>
    <x v="2"/>
  </r>
  <r>
    <s v="005-0000060"/>
    <x v="4"/>
    <d v="2022-03-15T00:00:00"/>
    <d v="2022-08-19T00:00:00"/>
    <n v="157"/>
    <x v="2"/>
  </r>
  <r>
    <s v="005-0000061"/>
    <x v="4"/>
    <d v="2022-03-15T00:00:00"/>
    <d v="2023-02-04T01:16:19"/>
    <n v="326"/>
    <x v="2"/>
  </r>
  <r>
    <s v="005-0000062"/>
    <x v="4"/>
    <d v="2022-03-17T00:00:00"/>
    <d v="2022-05-27T02:24:00"/>
    <n v="71"/>
    <x v="2"/>
  </r>
  <r>
    <s v="005-0000063"/>
    <x v="4"/>
    <d v="2022-03-19T00:00:00"/>
    <d v="2022-11-15T07:12:00"/>
    <n v="241"/>
    <x v="2"/>
  </r>
  <r>
    <s v="005-0000064"/>
    <x v="4"/>
    <d v="2022-03-19T00:00:00"/>
    <d v="2022-05-14T02:38:24"/>
    <n v="56"/>
    <x v="2"/>
  </r>
  <r>
    <s v="005-0000066"/>
    <x v="4"/>
    <d v="2022-03-21T00:00:00"/>
    <d v="2022-05-10T10:48:00"/>
    <n v="50"/>
    <x v="2"/>
  </r>
  <r>
    <s v="005-0000069"/>
    <x v="4"/>
    <d v="2022-03-26T00:00:00"/>
    <d v="2022-07-07T00:43:12"/>
    <n v="103"/>
    <x v="2"/>
  </r>
  <r>
    <s v="005-0000070"/>
    <x v="4"/>
    <d v="2022-03-27T00:00:00"/>
    <d v="2022-05-18T08:09:36"/>
    <n v="52"/>
    <x v="2"/>
  </r>
  <r>
    <s v="005-0000071"/>
    <x v="4"/>
    <d v="2022-03-27T00:00:00"/>
    <d v="2022-09-30T18:28:48"/>
    <n v="187"/>
    <x v="2"/>
  </r>
  <r>
    <s v="005-0000072"/>
    <x v="4"/>
    <d v="2022-03-28T00:00:00"/>
    <d v="2023-02-08T16:48:00"/>
    <n v="317"/>
    <x v="2"/>
  </r>
  <r>
    <s v="005-0000073"/>
    <x v="4"/>
    <d v="2022-03-28T00:00:00"/>
    <d v="2022-05-10T23:45:36"/>
    <n v="43"/>
    <x v="2"/>
  </r>
  <r>
    <s v="005-0000076"/>
    <x v="4"/>
    <d v="2022-03-30T00:00:00"/>
    <d v="2022-12-26T19:55:12"/>
    <n v="271"/>
    <x v="2"/>
  </r>
  <r>
    <s v="005-0000077"/>
    <x v="4"/>
    <d v="2022-04-01T00:00:00"/>
    <d v="2023-02-10T00:00:00"/>
    <n v="315"/>
    <x v="3"/>
  </r>
  <r>
    <s v="005-0000080"/>
    <x v="4"/>
    <d v="2022-04-05T00:00:00"/>
    <d v="2024-04-17T00:00:00"/>
    <n v="743"/>
    <x v="3"/>
  </r>
  <r>
    <s v="005-0000081"/>
    <x v="4"/>
    <d v="2022-04-06T00:00:00"/>
    <d v="2022-05-28T13:26:24"/>
    <n v="52"/>
    <x v="3"/>
  </r>
  <r>
    <s v="005-0000083"/>
    <x v="4"/>
    <d v="2022-04-08T00:00:00"/>
    <d v="2022-09-23T16:33:36"/>
    <n v="168"/>
    <x v="3"/>
  </r>
  <r>
    <s v="005-0000084"/>
    <x v="4"/>
    <d v="2022-04-13T00:00:00"/>
    <d v="2023-06-18T16:48:00"/>
    <n v="431"/>
    <x v="3"/>
  </r>
  <r>
    <s v="005-0000085"/>
    <x v="4"/>
    <d v="2022-04-14T00:00:00"/>
    <d v="2023-01-06T16:48:00"/>
    <n v="267"/>
    <x v="3"/>
  </r>
  <r>
    <s v="005-0000086"/>
    <x v="4"/>
    <d v="2022-04-15T00:00:00"/>
    <d v="2022-05-15T10:22:05"/>
    <n v="30"/>
    <x v="3"/>
  </r>
  <r>
    <s v="005-0000090"/>
    <x v="4"/>
    <d v="2022-04-18T00:00:00"/>
    <d v="2022-05-30T06:43:12"/>
    <n v="42"/>
    <x v="3"/>
  </r>
  <r>
    <s v="005-0000092"/>
    <x v="4"/>
    <d v="2022-04-18T00:00:00"/>
    <d v="2022-06-09T16:48:00"/>
    <n v="52"/>
    <x v="3"/>
  </r>
  <r>
    <s v="005-0000093"/>
    <x v="4"/>
    <d v="2022-04-21T00:00:00"/>
    <d v="2022-07-28T01:26:24"/>
    <n v="98"/>
    <x v="3"/>
  </r>
  <r>
    <s v="005-0000096"/>
    <x v="4"/>
    <d v="2022-04-23T00:00:00"/>
    <d v="2022-05-22T15:36:00"/>
    <n v="29"/>
    <x v="3"/>
  </r>
  <r>
    <s v="005-0000097"/>
    <x v="4"/>
    <d v="2022-04-24T00:00:00"/>
    <d v="2022-10-09T17:45:36"/>
    <n v="168"/>
    <x v="3"/>
  </r>
  <r>
    <s v="005-0000099"/>
    <x v="4"/>
    <d v="2022-04-26T00:00:00"/>
    <d v="2022-05-20T07:12:00"/>
    <n v="24"/>
    <x v="3"/>
  </r>
  <r>
    <s v="005-0000101"/>
    <x v="4"/>
    <d v="2022-04-30T00:00:00"/>
    <d v="2022-05-06T21:36:00"/>
    <n v="6"/>
    <x v="3"/>
  </r>
  <r>
    <s v="005-0000105"/>
    <x v="4"/>
    <d v="2022-05-01T00:00:00"/>
    <d v="2022-05-03T11:39:50"/>
    <n v="2"/>
    <x v="4"/>
  </r>
  <r>
    <s v="005-0000106"/>
    <x v="4"/>
    <d v="2022-05-02T00:00:00"/>
    <d v="2022-07-26T09:36:00"/>
    <n v="85"/>
    <x v="4"/>
  </r>
  <r>
    <s v="005-0000109"/>
    <x v="4"/>
    <d v="2022-05-07T00:00:00"/>
    <d v="2022-05-14T01:12:00"/>
    <n v="7"/>
    <x v="4"/>
  </r>
  <r>
    <s v="005-0000111"/>
    <x v="4"/>
    <d v="2022-05-11T00:00:00"/>
    <d v="2022-07-04T04:33:36"/>
    <n v="54"/>
    <x v="4"/>
  </r>
  <r>
    <s v="005-0000113"/>
    <x v="4"/>
    <d v="2022-05-12T00:00:00"/>
    <d v="2022-07-03T12:43:12"/>
    <n v="52"/>
    <x v="4"/>
  </r>
  <r>
    <s v="005-0000115"/>
    <x v="4"/>
    <d v="2022-05-13T00:00:00"/>
    <d v="2023-02-02T04:48:00"/>
    <n v="265"/>
    <x v="4"/>
  </r>
  <r>
    <s v="005-0000118"/>
    <x v="4"/>
    <d v="2022-05-15T00:00:00"/>
    <d v="2022-05-31T13:26:24"/>
    <n v="16"/>
    <x v="4"/>
  </r>
  <r>
    <s v="005-0000120"/>
    <x v="4"/>
    <d v="2022-05-17T00:00:00"/>
    <d v="2022-07-26T02:24:00"/>
    <n v="70"/>
    <x v="4"/>
  </r>
  <r>
    <s v="005-0000121"/>
    <x v="4"/>
    <d v="2022-05-17T00:00:00"/>
    <d v="2022-06-27T04:48:00"/>
    <n v="41"/>
    <x v="4"/>
  </r>
  <r>
    <s v="005-0000122"/>
    <x v="4"/>
    <d v="2022-05-17T00:00:00"/>
    <d v="2022-05-26T19:26:24"/>
    <n v="9"/>
    <x v="4"/>
  </r>
  <r>
    <s v="005-0000124"/>
    <x v="4"/>
    <d v="2022-05-20T00:00:00"/>
    <d v="2022-06-17T10:33:36"/>
    <n v="28"/>
    <x v="4"/>
  </r>
  <r>
    <s v="005-0000125"/>
    <x v="4"/>
    <d v="2022-05-21T00:00:00"/>
    <d v="2022-10-17T12:00:00"/>
    <n v="149"/>
    <x v="4"/>
  </r>
  <r>
    <s v="005-0000126"/>
    <x v="4"/>
    <d v="2022-05-22T00:00:00"/>
    <d v="2022-10-02T02:24:00"/>
    <n v="133"/>
    <x v="4"/>
  </r>
  <r>
    <s v="005-0000127"/>
    <x v="4"/>
    <d v="2022-05-23T00:00:00"/>
    <d v="2022-06-29T21:50:24"/>
    <n v="37"/>
    <x v="4"/>
  </r>
  <r>
    <s v="005-0000130"/>
    <x v="4"/>
    <d v="2022-05-26T00:00:00"/>
    <d v="2023-05-19T06:00:00"/>
    <n v="358"/>
    <x v="4"/>
  </r>
  <r>
    <s v="005-0000132"/>
    <x v="4"/>
    <d v="2022-05-27T00:00:00"/>
    <d v="2022-06-11T19:12:00"/>
    <n v="15"/>
    <x v="4"/>
  </r>
  <r>
    <s v="005-0000136"/>
    <x v="4"/>
    <d v="2022-05-30T00:00:00"/>
    <d v="2022-06-05T10:48:00"/>
    <n v="6"/>
    <x v="4"/>
  </r>
  <r>
    <s v="005-0000142"/>
    <x v="4"/>
    <d v="2022-06-02T00:00:00"/>
    <d v="2022-07-11T17:31:12"/>
    <n v="39"/>
    <x v="5"/>
  </r>
  <r>
    <s v="005-0000144"/>
    <x v="4"/>
    <d v="2022-06-04T00:00:00"/>
    <d v="2022-06-30T20:09:36"/>
    <n v="26"/>
    <x v="5"/>
  </r>
  <r>
    <s v="005-0000145"/>
    <x v="4"/>
    <d v="2022-06-05T00:00:00"/>
    <d v="2022-06-19T23:31:12"/>
    <n v="14"/>
    <x v="5"/>
  </r>
  <r>
    <s v="005-0000146"/>
    <x v="4"/>
    <d v="2022-06-05T00:00:00"/>
    <d v="2022-06-18T03:21:36"/>
    <n v="13"/>
    <x v="5"/>
  </r>
  <r>
    <s v="005-0000147"/>
    <x v="4"/>
    <d v="2022-06-05T00:00:00"/>
    <d v="2022-06-14T16:09:59"/>
    <n v="9"/>
    <x v="5"/>
  </r>
  <r>
    <s v="005-0000150"/>
    <x v="4"/>
    <d v="2022-06-07T00:00:00"/>
    <d v="2022-09-15T00:00:00"/>
    <n v="100"/>
    <x v="5"/>
  </r>
  <r>
    <s v="005-0000151"/>
    <x v="4"/>
    <d v="2022-06-11T00:00:00"/>
    <d v="2023-03-03T02:24:00"/>
    <n v="265"/>
    <x v="5"/>
  </r>
  <r>
    <s v="005-0000152"/>
    <x v="4"/>
    <d v="2022-06-12T00:00:00"/>
    <d v="2022-06-16T07:40:48"/>
    <n v="4"/>
    <x v="5"/>
  </r>
  <r>
    <s v="005-0000153"/>
    <x v="4"/>
    <d v="2022-06-14T00:00:00"/>
    <d v="2022-11-01T21:36:00"/>
    <n v="140"/>
    <x v="5"/>
  </r>
  <r>
    <s v="005-0000156"/>
    <x v="4"/>
    <d v="2022-06-22T00:00:00"/>
    <d v="2022-08-15T21:36:00"/>
    <n v="54"/>
    <x v="5"/>
  </r>
  <r>
    <s v="005-0000157"/>
    <x v="4"/>
    <d v="2022-06-23T00:00:00"/>
    <d v="2022-08-27T15:50:24"/>
    <n v="65"/>
    <x v="5"/>
  </r>
  <r>
    <s v="005-0000160"/>
    <x v="4"/>
    <d v="2022-06-25T00:00:00"/>
    <d v="2022-07-02T08:38:24"/>
    <n v="7"/>
    <x v="5"/>
  </r>
  <r>
    <s v="005-0000163"/>
    <x v="4"/>
    <d v="2022-06-28T00:00:00"/>
    <d v="2023-05-14T04:04:48"/>
    <n v="320"/>
    <x v="5"/>
  </r>
  <r>
    <s v="005-0000164"/>
    <x v="4"/>
    <d v="2022-07-01T00:00:00"/>
    <d v="2022-08-22T04:19:12"/>
    <n v="52"/>
    <x v="6"/>
  </r>
  <r>
    <s v="005-0000166"/>
    <x v="4"/>
    <d v="2022-07-01T00:00:00"/>
    <d v="2022-07-18T00:00:00"/>
    <n v="17"/>
    <x v="6"/>
  </r>
  <r>
    <s v="005-0000167"/>
    <x v="4"/>
    <d v="2022-07-02T00:00:00"/>
    <d v="2023-11-03T05:31:12"/>
    <n v="489"/>
    <x v="6"/>
  </r>
  <r>
    <s v="005-0000168"/>
    <x v="4"/>
    <d v="2022-07-03T00:00:00"/>
    <d v="2022-10-01T04:48:00"/>
    <n v="90"/>
    <x v="6"/>
  </r>
  <r>
    <s v="005-0000169"/>
    <x v="4"/>
    <d v="2022-07-07T00:00:00"/>
    <d v="2022-07-30T03:36:00"/>
    <n v="23"/>
    <x v="6"/>
  </r>
  <r>
    <s v="005-0000170"/>
    <x v="4"/>
    <d v="2022-07-08T00:00:00"/>
    <d v="2022-07-26T11:31:12"/>
    <n v="18"/>
    <x v="6"/>
  </r>
  <r>
    <s v="005-0000171"/>
    <x v="4"/>
    <d v="2022-07-13T00:00:00"/>
    <d v="2022-08-29T06:14:24"/>
    <n v="47"/>
    <x v="6"/>
  </r>
  <r>
    <s v="005-0000173"/>
    <x v="4"/>
    <d v="2022-07-14T00:00:00"/>
    <d v="2022-11-21T02:09:36"/>
    <n v="130"/>
    <x v="6"/>
  </r>
  <r>
    <s v="005-0000177"/>
    <x v="4"/>
    <d v="2022-07-18T00:00:00"/>
    <d v="2022-09-21T19:12:00"/>
    <n v="65"/>
    <x v="6"/>
  </r>
  <r>
    <s v="005-0000180"/>
    <x v="4"/>
    <d v="2022-07-23T00:00:00"/>
    <d v="2022-08-11T05:24:00"/>
    <n v="19"/>
    <x v="6"/>
  </r>
  <r>
    <s v="005-0000181"/>
    <x v="4"/>
    <d v="2022-07-27T00:00:00"/>
    <d v="2022-11-08T09:07:12"/>
    <n v="104"/>
    <x v="6"/>
  </r>
  <r>
    <s v="005-0000183"/>
    <x v="4"/>
    <d v="2022-08-01T00:00:00"/>
    <d v="2022-08-07T04:48:00"/>
    <n v="6"/>
    <x v="7"/>
  </r>
  <r>
    <s v="005-0000185"/>
    <x v="4"/>
    <d v="2022-08-03T00:00:00"/>
    <d v="2023-01-13T18:14:24"/>
    <n v="163"/>
    <x v="7"/>
  </r>
  <r>
    <s v="005-0000186"/>
    <x v="4"/>
    <d v="2022-08-05T00:00:00"/>
    <d v="2022-09-30T11:02:24"/>
    <n v="56"/>
    <x v="7"/>
  </r>
  <r>
    <s v="005-0000190"/>
    <x v="4"/>
    <d v="2022-08-16T00:00:00"/>
    <d v="2022-09-21T16:06:14"/>
    <n v="36"/>
    <x v="7"/>
  </r>
  <r>
    <s v="005-0000193"/>
    <x v="4"/>
    <d v="2022-08-19T00:00:00"/>
    <d v="2023-05-24T16:33:36"/>
    <n v="278"/>
    <x v="7"/>
  </r>
  <r>
    <s v="005-0000196"/>
    <x v="4"/>
    <d v="2022-08-24T00:00:00"/>
    <d v="2022-09-15T07:55:12"/>
    <n v="22"/>
    <x v="7"/>
  </r>
  <r>
    <s v="005-0000199"/>
    <x v="4"/>
    <d v="2022-08-27T00:00:00"/>
    <d v="2022-11-03T00:25:55"/>
    <n v="68"/>
    <x v="7"/>
  </r>
  <r>
    <s v="005-0000200"/>
    <x v="4"/>
    <d v="2022-08-29T00:00:00"/>
    <d v="2022-10-28T19:12:00"/>
    <n v="60"/>
    <x v="7"/>
  </r>
  <r>
    <s v="005-0000201"/>
    <x v="4"/>
    <d v="2022-09-02T00:00:00"/>
    <d v="2022-09-26T20:38:24"/>
    <n v="24"/>
    <x v="8"/>
  </r>
  <r>
    <s v="005-0000203"/>
    <x v="4"/>
    <d v="2022-09-03T00:00:00"/>
    <d v="2024-05-06T16:48:00"/>
    <n v="611"/>
    <x v="8"/>
  </r>
  <r>
    <s v="005-0000209"/>
    <x v="4"/>
    <d v="2022-09-10T00:00:00"/>
    <d v="2022-09-17T20:38:24"/>
    <n v="7"/>
    <x v="8"/>
  </r>
  <r>
    <s v="005-0000210"/>
    <x v="4"/>
    <d v="2022-09-11T00:00:00"/>
    <d v="2023-01-05T15:21:36"/>
    <n v="116"/>
    <x v="8"/>
  </r>
  <r>
    <s v="005-0000212"/>
    <x v="4"/>
    <d v="2022-09-11T00:00:00"/>
    <d v="2022-09-17T05:02:24"/>
    <n v="6"/>
    <x v="8"/>
  </r>
  <r>
    <s v="005-0000214"/>
    <x v="4"/>
    <d v="2022-09-16T00:00:00"/>
    <d v="2022-12-26T19:12:00"/>
    <n v="101"/>
    <x v="8"/>
  </r>
  <r>
    <s v="005-0000216"/>
    <x v="4"/>
    <d v="2022-09-17T00:00:00"/>
    <d v="2022-09-20T15:37:26"/>
    <n v="3"/>
    <x v="8"/>
  </r>
  <r>
    <s v="005-0000217"/>
    <x v="4"/>
    <d v="2022-09-21T00:00:00"/>
    <d v="2022-10-24T12:00:00"/>
    <n v="33"/>
    <x v="8"/>
  </r>
  <r>
    <s v="005-0000219"/>
    <x v="4"/>
    <d v="2022-09-23T00:00:00"/>
    <d v="2022-10-24T02:52:48"/>
    <n v="31"/>
    <x v="8"/>
  </r>
  <r>
    <s v="005-0000220"/>
    <x v="4"/>
    <d v="2022-09-24T00:00:00"/>
    <d v="2024-09-29T19:03:22"/>
    <n v="736"/>
    <x v="8"/>
  </r>
  <r>
    <s v="005-0000222"/>
    <x v="4"/>
    <d v="2022-09-25T00:00:00"/>
    <d v="2023-03-28T18:57:36"/>
    <n v="184"/>
    <x v="8"/>
  </r>
  <r>
    <s v="005-0000223"/>
    <x v="4"/>
    <d v="2022-09-25T00:00:00"/>
    <d v="2022-12-23T20:09:36"/>
    <n v="89"/>
    <x v="8"/>
  </r>
  <r>
    <s v="005-0000224"/>
    <x v="4"/>
    <d v="2022-09-25T00:00:00"/>
    <d v="2022-11-25T09:36:00"/>
    <n v="61"/>
    <x v="8"/>
  </r>
  <r>
    <s v="005-0000225"/>
    <x v="4"/>
    <d v="2022-09-27T00:00:00"/>
    <d v="2022-12-21T04:48:00"/>
    <n v="85"/>
    <x v="8"/>
  </r>
  <r>
    <s v="005-0000227"/>
    <x v="4"/>
    <d v="2022-09-29T00:00:00"/>
    <d v="2022-11-22T16:48:00"/>
    <n v="54"/>
    <x v="8"/>
  </r>
  <r>
    <s v="005-0000230"/>
    <x v="4"/>
    <d v="2022-10-02T00:00:00"/>
    <d v="2022-11-03T13:26:24"/>
    <n v="32"/>
    <x v="9"/>
  </r>
  <r>
    <s v="005-0000232"/>
    <x v="4"/>
    <d v="2022-10-03T00:00:00"/>
    <d v="2022-10-26T05:45:36"/>
    <n v="23"/>
    <x v="9"/>
  </r>
  <r>
    <s v="005-0000233"/>
    <x v="4"/>
    <d v="2022-10-03T00:00:00"/>
    <d v="2022-11-09T23:02:24"/>
    <n v="37"/>
    <x v="9"/>
  </r>
  <r>
    <s v="005-0000235"/>
    <x v="4"/>
    <d v="2022-10-05T00:00:00"/>
    <d v="2023-01-10T07:12:00"/>
    <n v="97"/>
    <x v="9"/>
  </r>
  <r>
    <s v="005-0000237"/>
    <x v="4"/>
    <d v="2022-10-12T00:00:00"/>
    <d v="2022-11-06T12:00:00"/>
    <n v="25"/>
    <x v="9"/>
  </r>
  <r>
    <s v="005-0000238"/>
    <x v="4"/>
    <d v="2022-10-16T00:00:00"/>
    <d v="2022-11-12T20:38:24"/>
    <n v="27"/>
    <x v="9"/>
  </r>
  <r>
    <s v="005-0000240"/>
    <x v="4"/>
    <d v="2022-10-16T00:00:00"/>
    <d v="2022-12-07T10:48:00"/>
    <n v="52"/>
    <x v="9"/>
  </r>
  <r>
    <s v="005-0000244"/>
    <x v="4"/>
    <d v="2022-10-19T00:00:00"/>
    <d v="2022-11-04T02:24:00"/>
    <n v="16"/>
    <x v="9"/>
  </r>
  <r>
    <s v="005-0000245"/>
    <x v="4"/>
    <d v="2022-10-19T00:00:00"/>
    <d v="2022-10-31T11:52:48"/>
    <n v="12"/>
    <x v="9"/>
  </r>
  <r>
    <s v="005-0000246"/>
    <x v="4"/>
    <d v="2022-10-22T00:00:00"/>
    <d v="2023-12-01T04:48:00"/>
    <n v="405"/>
    <x v="9"/>
  </r>
  <r>
    <s v="005-0000247"/>
    <x v="4"/>
    <d v="2022-10-23T00:00:00"/>
    <d v="2022-10-25T17:31:12"/>
    <n v="2"/>
    <x v="9"/>
  </r>
  <r>
    <s v="005-0000249"/>
    <x v="4"/>
    <d v="2022-10-25T00:00:00"/>
    <d v="2022-10-26T21:25:55"/>
    <n v="1"/>
    <x v="9"/>
  </r>
  <r>
    <s v="005-0000253"/>
    <x v="4"/>
    <d v="2022-10-31T00:00:00"/>
    <d v="2022-11-09T20:52:48"/>
    <n v="9"/>
    <x v="9"/>
  </r>
  <r>
    <s v="005-0000254"/>
    <x v="4"/>
    <d v="2022-10-31T00:00:00"/>
    <d v="2023-01-08T15:50:24"/>
    <n v="69"/>
    <x v="9"/>
  </r>
  <r>
    <s v="005-0000257"/>
    <x v="4"/>
    <d v="2022-11-01T00:00:00"/>
    <d v="2022-12-05T13:26:24"/>
    <n v="34"/>
    <x v="10"/>
  </r>
  <r>
    <s v="005-0000259"/>
    <x v="4"/>
    <d v="2022-11-03T00:00:00"/>
    <d v="2022-11-19T01:26:24"/>
    <n v="16"/>
    <x v="10"/>
  </r>
  <r>
    <s v="005-0000260"/>
    <x v="4"/>
    <d v="2022-11-05T00:00:00"/>
    <d v="2022-12-06T07:55:12"/>
    <n v="31"/>
    <x v="10"/>
  </r>
  <r>
    <s v="005-0000263"/>
    <x v="4"/>
    <d v="2022-11-06T00:00:00"/>
    <d v="2022-12-25T00:00:00"/>
    <n v="49"/>
    <x v="10"/>
  </r>
  <r>
    <s v="005-0000264"/>
    <x v="4"/>
    <d v="2022-11-08T00:00:00"/>
    <d v="2023-01-15T20:52:48"/>
    <n v="68"/>
    <x v="10"/>
  </r>
  <r>
    <s v="005-0000265"/>
    <x v="4"/>
    <d v="2022-11-08T00:00:00"/>
    <d v="2023-04-14T01:40:48"/>
    <n v="157"/>
    <x v="10"/>
  </r>
  <r>
    <s v="005-0000266"/>
    <x v="4"/>
    <d v="2022-11-11T00:00:00"/>
    <d v="2023-01-06T15:25:55"/>
    <n v="56"/>
    <x v="10"/>
  </r>
  <r>
    <s v="005-0000273"/>
    <x v="4"/>
    <d v="2022-11-14T00:00:00"/>
    <d v="2022-11-16T04:30:43"/>
    <n v="2"/>
    <x v="10"/>
  </r>
  <r>
    <s v="005-0000276"/>
    <x v="4"/>
    <d v="2022-11-20T00:00:00"/>
    <d v="2022-12-12T12:57:36"/>
    <n v="22"/>
    <x v="10"/>
  </r>
  <r>
    <s v="005-0000281"/>
    <x v="4"/>
    <d v="2022-11-22T00:00:00"/>
    <d v="2022-12-24T08:52:48"/>
    <n v="32"/>
    <x v="10"/>
  </r>
  <r>
    <s v="005-0000282"/>
    <x v="4"/>
    <d v="2022-11-23T00:00:00"/>
    <d v="2023-05-15T00:00:00"/>
    <n v="173"/>
    <x v="10"/>
  </r>
  <r>
    <s v="005-0000285"/>
    <x v="4"/>
    <d v="2022-11-27T00:00:00"/>
    <d v="2022-12-11T08:52:48"/>
    <n v="14"/>
    <x v="10"/>
  </r>
  <r>
    <s v="005-0000286"/>
    <x v="4"/>
    <d v="2022-11-28T00:00:00"/>
    <d v="2024-05-25T20:24:00"/>
    <n v="544"/>
    <x v="10"/>
  </r>
  <r>
    <s v="005-0000287"/>
    <x v="4"/>
    <d v="2022-11-28T00:00:00"/>
    <d v="2022-12-05T22:33:36"/>
    <n v="7"/>
    <x v="10"/>
  </r>
  <r>
    <s v="005-0000288"/>
    <x v="4"/>
    <d v="2022-11-30T00:00:00"/>
    <d v="2023-08-07T00:00:00"/>
    <n v="250"/>
    <x v="10"/>
  </r>
  <r>
    <s v="005-0000290"/>
    <x v="4"/>
    <d v="2022-12-04T00:00:00"/>
    <d v="2023-03-18T17:25:26"/>
    <n v="104"/>
    <x v="11"/>
  </r>
  <r>
    <s v="005-0000293"/>
    <x v="4"/>
    <d v="2022-12-05T00:00:00"/>
    <d v="2023-01-18T10:04:48"/>
    <n v="44"/>
    <x v="11"/>
  </r>
  <r>
    <s v="005-0000294"/>
    <x v="4"/>
    <d v="2022-12-07T00:00:00"/>
    <d v="2022-12-19T17:16:48"/>
    <n v="12"/>
    <x v="11"/>
  </r>
  <r>
    <s v="005-0000297"/>
    <x v="4"/>
    <d v="2022-12-14T00:00:00"/>
    <d v="2023-04-01T07:12:00"/>
    <n v="108"/>
    <x v="11"/>
  </r>
  <r>
    <s v="005-0000298"/>
    <x v="4"/>
    <d v="2022-12-14T00:00:00"/>
    <d v="2022-12-27T17:16:48"/>
    <n v="13"/>
    <x v="11"/>
  </r>
  <r>
    <s v="005-0000300"/>
    <x v="4"/>
    <d v="2022-12-16T00:00:00"/>
    <d v="2023-05-26T02:24:00"/>
    <n v="161"/>
    <x v="11"/>
  </r>
  <r>
    <s v="005-0000301"/>
    <x v="4"/>
    <d v="2022-12-17T00:00:00"/>
    <d v="2022-12-31T04:48:00"/>
    <n v="14"/>
    <x v="11"/>
  </r>
  <r>
    <s v="005-0000302"/>
    <x v="4"/>
    <d v="2022-12-18T00:00:00"/>
    <d v="2023-02-20T07:12:00"/>
    <n v="64"/>
    <x v="11"/>
  </r>
  <r>
    <s v="005-0000304"/>
    <x v="4"/>
    <d v="2022-12-20T00:00:00"/>
    <d v="2023-04-16T13:40:48"/>
    <n v="117"/>
    <x v="11"/>
  </r>
  <r>
    <s v="005-0000306"/>
    <x v="4"/>
    <d v="2022-12-22T00:00:00"/>
    <d v="2023-02-13T15:36:00"/>
    <n v="53"/>
    <x v="11"/>
  </r>
  <r>
    <s v="005-0000307"/>
    <x v="4"/>
    <d v="2022-12-23T00:00:00"/>
    <d v="2023-03-11T19:26:24"/>
    <n v="78"/>
    <x v="11"/>
  </r>
  <r>
    <s v="005-0000308"/>
    <x v="4"/>
    <d v="2022-12-24T00:00:00"/>
    <d v="2024-06-13T12:00:00"/>
    <n v="537"/>
    <x v="11"/>
  </r>
  <r>
    <s v="005-0000311"/>
    <x v="4"/>
    <d v="2022-12-30T00:00:00"/>
    <d v="2023-01-21T06:43:12"/>
    <n v="22"/>
    <x v="11"/>
  </r>
  <r>
    <s v="007-0000002"/>
    <x v="5"/>
    <d v="2022-01-05T00:00:00"/>
    <d v="2022-07-20T02:24:00"/>
    <n v="196"/>
    <x v="0"/>
  </r>
  <r>
    <s v="007-0000004"/>
    <x v="5"/>
    <d v="2022-01-08T00:00:00"/>
    <d v="2022-05-15T22:19:12"/>
    <n v="127"/>
    <x v="0"/>
  </r>
  <r>
    <s v="007-0000005"/>
    <x v="5"/>
    <d v="2022-01-13T00:00:00"/>
    <d v="2022-01-29T15:21:36"/>
    <n v="16"/>
    <x v="0"/>
  </r>
  <r>
    <s v="007-0000007"/>
    <x v="5"/>
    <d v="2022-01-24T00:00:00"/>
    <d v="2022-04-09T02:24:00"/>
    <n v="75"/>
    <x v="0"/>
  </r>
  <r>
    <s v="007-0000008"/>
    <x v="5"/>
    <d v="2022-01-24T00:00:00"/>
    <d v="2022-02-28T12:28:48"/>
    <n v="35"/>
    <x v="0"/>
  </r>
  <r>
    <s v="007-0000009"/>
    <x v="5"/>
    <d v="2022-02-07T00:00:00"/>
    <d v="2022-03-11T07:12:00"/>
    <n v="32"/>
    <x v="1"/>
  </r>
  <r>
    <s v="007-0000011"/>
    <x v="5"/>
    <d v="2022-02-15T00:00:00"/>
    <d v="2023-04-09T14:24:00"/>
    <n v="418"/>
    <x v="1"/>
  </r>
  <r>
    <s v="007-0000013"/>
    <x v="5"/>
    <d v="2022-03-01T00:00:00"/>
    <d v="2022-03-09T13:12:00"/>
    <n v="8"/>
    <x v="2"/>
  </r>
  <r>
    <s v="007-0000014"/>
    <x v="5"/>
    <d v="2022-03-05T00:00:00"/>
    <d v="2022-04-12T15:21:36"/>
    <n v="38"/>
    <x v="2"/>
  </r>
  <r>
    <s v="007-0000015"/>
    <x v="5"/>
    <d v="2022-03-12T00:00:00"/>
    <d v="2022-03-27T00:57:36"/>
    <n v="15"/>
    <x v="2"/>
  </r>
  <r>
    <s v="007-0000016"/>
    <x v="5"/>
    <d v="2022-03-16T00:00:00"/>
    <d v="2022-04-08T11:45:36"/>
    <n v="23"/>
    <x v="2"/>
  </r>
  <r>
    <s v="007-0000017"/>
    <x v="5"/>
    <d v="2022-03-21T00:00:00"/>
    <d v="2022-11-22T07:12:00"/>
    <n v="246"/>
    <x v="2"/>
  </r>
  <r>
    <s v="007-0000019"/>
    <x v="5"/>
    <d v="2022-03-28T00:00:00"/>
    <d v="2022-05-29T00:57:36"/>
    <n v="62"/>
    <x v="2"/>
  </r>
  <r>
    <s v="007-0000022"/>
    <x v="5"/>
    <d v="2022-04-21T00:00:00"/>
    <d v="2022-05-23T16:48:00"/>
    <n v="32"/>
    <x v="3"/>
  </r>
  <r>
    <s v="007-0000025"/>
    <x v="5"/>
    <d v="2022-05-09T00:00:00"/>
    <d v="2022-06-22T03:50:24"/>
    <n v="44"/>
    <x v="4"/>
  </r>
  <r>
    <s v="007-0000026"/>
    <x v="5"/>
    <d v="2022-05-13T00:00:00"/>
    <d v="2022-09-19T19:40:48"/>
    <n v="129"/>
    <x v="4"/>
  </r>
  <r>
    <s v="007-0000029"/>
    <x v="5"/>
    <d v="2022-06-09T00:00:00"/>
    <d v="2022-08-11T03:07:12"/>
    <n v="63"/>
    <x v="5"/>
  </r>
  <r>
    <s v="007-0000033"/>
    <x v="5"/>
    <d v="2022-07-08T00:00:00"/>
    <d v="2022-07-23T03:50:24"/>
    <n v="15"/>
    <x v="6"/>
  </r>
  <r>
    <s v="007-0000034"/>
    <x v="5"/>
    <d v="2022-07-09T00:00:00"/>
    <d v="2022-08-23T09:36:00"/>
    <n v="45"/>
    <x v="6"/>
  </r>
  <r>
    <s v="007-0000035"/>
    <x v="5"/>
    <d v="2022-07-11T00:00:00"/>
    <d v="2022-10-01T00:00:00"/>
    <n v="82"/>
    <x v="6"/>
  </r>
  <r>
    <s v="007-0000036"/>
    <x v="5"/>
    <d v="2022-07-17T00:00:00"/>
    <d v="2023-02-08T19:12:00"/>
    <n v="206"/>
    <x v="6"/>
  </r>
  <r>
    <s v="007-0000038"/>
    <x v="5"/>
    <d v="2022-08-13T00:00:00"/>
    <d v="2023-01-20T19:12:00"/>
    <n v="160"/>
    <x v="7"/>
  </r>
  <r>
    <s v="007-0000041"/>
    <x v="5"/>
    <d v="2022-08-17T00:00:00"/>
    <d v="2022-10-14T20:24:00"/>
    <n v="58"/>
    <x v="7"/>
  </r>
  <r>
    <s v="007-0000042"/>
    <x v="5"/>
    <d v="2022-08-24T00:00:00"/>
    <d v="2023-03-06T14:24:00"/>
    <n v="194"/>
    <x v="7"/>
  </r>
  <r>
    <s v="007-0000046"/>
    <x v="5"/>
    <d v="2022-09-12T00:00:00"/>
    <d v="2022-10-09T21:44:38"/>
    <n v="27"/>
    <x v="8"/>
  </r>
  <r>
    <s v="007-0000047"/>
    <x v="5"/>
    <d v="2022-09-15T00:00:00"/>
    <d v="2022-10-01T17:16:48"/>
    <n v="16"/>
    <x v="8"/>
  </r>
  <r>
    <s v="007-0000050"/>
    <x v="5"/>
    <d v="2022-10-07T00:00:00"/>
    <d v="2025-06-12T07:36:29"/>
    <n v="979"/>
    <x v="9"/>
  </r>
  <r>
    <s v="007-0000051"/>
    <x v="5"/>
    <d v="2022-10-07T00:00:00"/>
    <d v="2022-10-17T06:40:19"/>
    <n v="10"/>
    <x v="9"/>
  </r>
  <r>
    <s v="007-0000053"/>
    <x v="5"/>
    <d v="2022-10-11T00:00:00"/>
    <d v="2023-08-11T22:37:55"/>
    <n v="304"/>
    <x v="9"/>
  </r>
  <r>
    <s v="007-0000054"/>
    <x v="5"/>
    <d v="2022-10-20T00:00:00"/>
    <d v="2023-03-21T22:33:36"/>
    <n v="152"/>
    <x v="9"/>
  </r>
  <r>
    <s v="007-0000055"/>
    <x v="5"/>
    <d v="2022-11-03T00:00:00"/>
    <d v="2023-02-04T07:12:00"/>
    <n v="93"/>
    <x v="10"/>
  </r>
  <r>
    <s v="007-0000056"/>
    <x v="5"/>
    <d v="2022-11-04T00:00:00"/>
    <d v="2022-11-20T01:12:00"/>
    <n v="16"/>
    <x v="10"/>
  </r>
  <r>
    <s v="007-0000057"/>
    <x v="5"/>
    <d v="2022-11-10T00:00:00"/>
    <d v="2023-01-14T23:45:36"/>
    <n v="65"/>
    <x v="10"/>
  </r>
  <r>
    <s v="007-0000058"/>
    <x v="5"/>
    <d v="2022-11-19T00:00:00"/>
    <d v="2023-08-02T17:16:48"/>
    <n v="256"/>
    <x v="10"/>
  </r>
  <r>
    <s v="007-0000060"/>
    <x v="5"/>
    <d v="2022-11-26T00:00:00"/>
    <d v="2023-08-01T15:36:00"/>
    <n v="248"/>
    <x v="10"/>
  </r>
  <r>
    <s v="007-0000062"/>
    <x v="5"/>
    <d v="2022-12-10T00:00:00"/>
    <d v="2022-12-29T15:50:24"/>
    <n v="19"/>
    <x v="11"/>
  </r>
  <r>
    <s v="007-0000066"/>
    <x v="5"/>
    <d v="2022-12-26T00:00:00"/>
    <d v="2023-01-10T08:52:48"/>
    <n v="15"/>
    <x v="11"/>
  </r>
  <r>
    <s v="008-0000003"/>
    <x v="6"/>
    <d v="2022-01-12T00:00:00"/>
    <d v="2022-01-12T23:18:14"/>
    <n v="0"/>
    <x v="0"/>
  </r>
  <r>
    <s v="008-0000004"/>
    <x v="6"/>
    <d v="2022-01-13T00:00:00"/>
    <d v="2022-02-20T21:07:12"/>
    <n v="38"/>
    <x v="0"/>
  </r>
  <r>
    <s v="008-0000005"/>
    <x v="6"/>
    <d v="2022-01-14T00:00:00"/>
    <d v="2022-05-26T19:12:00"/>
    <n v="132"/>
    <x v="0"/>
  </r>
  <r>
    <s v="008-0000008"/>
    <x v="6"/>
    <d v="2022-01-22T00:00:00"/>
    <d v="2022-03-12T16:48:00"/>
    <n v="49"/>
    <x v="0"/>
  </r>
  <r>
    <s v="008-0000011"/>
    <x v="6"/>
    <d v="2022-02-05T00:00:00"/>
    <d v="2022-03-23T14:24:00"/>
    <n v="46"/>
    <x v="1"/>
  </r>
  <r>
    <s v="008-0000012"/>
    <x v="6"/>
    <d v="2022-02-08T00:00:00"/>
    <d v="2022-02-15T04:33:36"/>
    <n v="7"/>
    <x v="1"/>
  </r>
  <r>
    <s v="008-0000014"/>
    <x v="6"/>
    <d v="2022-02-10T00:00:00"/>
    <d v="2022-05-27T16:48:00"/>
    <n v="106"/>
    <x v="1"/>
  </r>
  <r>
    <s v="008-0000015"/>
    <x v="6"/>
    <d v="2022-02-12T00:00:00"/>
    <d v="2022-03-09T02:38:24"/>
    <n v="25"/>
    <x v="1"/>
  </r>
  <r>
    <s v="008-0000018"/>
    <x v="6"/>
    <d v="2022-03-11T00:00:00"/>
    <d v="2022-03-30T23:02:24"/>
    <n v="19"/>
    <x v="2"/>
  </r>
  <r>
    <s v="008-0000020"/>
    <x v="6"/>
    <d v="2022-03-16T00:00:00"/>
    <d v="2022-04-22T07:12:00"/>
    <n v="37"/>
    <x v="2"/>
  </r>
  <r>
    <s v="008-0000021"/>
    <x v="6"/>
    <d v="2022-03-18T00:00:00"/>
    <d v="2024-02-19T14:24:00"/>
    <n v="703"/>
    <x v="2"/>
  </r>
  <r>
    <s v="008-0000022"/>
    <x v="6"/>
    <d v="2022-03-20T00:00:00"/>
    <d v="2022-11-15T09:36:00"/>
    <n v="240"/>
    <x v="2"/>
  </r>
  <r>
    <s v="008-0000024"/>
    <x v="6"/>
    <d v="2022-03-24T00:00:00"/>
    <d v="2022-03-30T01:43:41"/>
    <n v="6"/>
    <x v="2"/>
  </r>
  <r>
    <s v="008-0000025"/>
    <x v="6"/>
    <d v="2022-03-29T00:00:00"/>
    <d v="2022-06-09T07:12:00"/>
    <n v="72"/>
    <x v="2"/>
  </r>
  <r>
    <s v="008-0000026"/>
    <x v="6"/>
    <d v="2022-03-30T00:00:00"/>
    <d v="2022-07-02T14:52:48"/>
    <n v="94"/>
    <x v="2"/>
  </r>
  <r>
    <s v="008-0000029"/>
    <x v="6"/>
    <d v="2022-04-02T00:00:00"/>
    <d v="2022-12-22T06:57:36"/>
    <n v="264"/>
    <x v="3"/>
  </r>
  <r>
    <s v="008-0000030"/>
    <x v="6"/>
    <d v="2022-04-05T00:00:00"/>
    <d v="2022-04-18T19:26:24"/>
    <n v="13"/>
    <x v="3"/>
  </r>
  <r>
    <s v="008-0000033"/>
    <x v="6"/>
    <d v="2022-04-12T00:00:00"/>
    <d v="2022-04-25T19:17:46"/>
    <n v="13"/>
    <x v="3"/>
  </r>
  <r>
    <s v="008-0000036"/>
    <x v="6"/>
    <d v="2022-04-19T00:00:00"/>
    <d v="2023-04-25T13:26:24"/>
    <n v="371"/>
    <x v="3"/>
  </r>
  <r>
    <s v="008-0000038"/>
    <x v="6"/>
    <d v="2022-04-22T00:00:00"/>
    <d v="2022-04-25T05:26:53"/>
    <n v="3"/>
    <x v="3"/>
  </r>
  <r>
    <s v="008-0000039"/>
    <x v="6"/>
    <d v="2022-04-26T00:00:00"/>
    <d v="2022-05-03T15:33:07"/>
    <n v="7"/>
    <x v="3"/>
  </r>
  <r>
    <s v="008-0000041"/>
    <x v="6"/>
    <d v="2022-05-03T00:00:00"/>
    <d v="2022-05-24T18:00:00"/>
    <n v="21"/>
    <x v="4"/>
  </r>
  <r>
    <s v="008-0000042"/>
    <x v="6"/>
    <d v="2022-05-03T00:00:00"/>
    <d v="2022-07-30T01:26:24"/>
    <n v="88"/>
    <x v="4"/>
  </r>
  <r>
    <s v="008-0000043"/>
    <x v="6"/>
    <d v="2022-05-03T00:00:00"/>
    <d v="2022-08-26T02:52:48"/>
    <n v="115"/>
    <x v="4"/>
  </r>
  <r>
    <s v="008-0000044"/>
    <x v="6"/>
    <d v="2022-05-06T00:00:00"/>
    <d v="2022-08-26T18:57:36"/>
    <n v="112"/>
    <x v="4"/>
  </r>
  <r>
    <s v="008-0000045"/>
    <x v="6"/>
    <d v="2022-05-08T00:00:00"/>
    <d v="2022-05-12T22:04:48"/>
    <n v="4"/>
    <x v="4"/>
  </r>
  <r>
    <s v="008-0000046"/>
    <x v="6"/>
    <d v="2022-05-09T00:00:00"/>
    <d v="2022-07-28T04:48:00"/>
    <n v="80"/>
    <x v="4"/>
  </r>
  <r>
    <s v="008-0000047"/>
    <x v="6"/>
    <d v="2022-05-09T00:00:00"/>
    <d v="2022-05-29T10:19:12"/>
    <n v="20"/>
    <x v="4"/>
  </r>
  <r>
    <s v="008-0000050"/>
    <x v="6"/>
    <d v="2022-05-16T00:00:00"/>
    <d v="2023-05-07T02:24:00"/>
    <n v="356"/>
    <x v="4"/>
  </r>
  <r>
    <s v="008-0000052"/>
    <x v="6"/>
    <d v="2022-05-21T00:00:00"/>
    <d v="2022-05-26T03:36:00"/>
    <n v="5"/>
    <x v="4"/>
  </r>
  <r>
    <s v="008-0000054"/>
    <x v="6"/>
    <d v="2022-05-30T00:00:00"/>
    <d v="2022-08-02T17:31:12"/>
    <n v="64"/>
    <x v="4"/>
  </r>
  <r>
    <s v="008-0000055"/>
    <x v="6"/>
    <d v="2022-06-08T00:00:00"/>
    <d v="2022-07-22T06:43:12"/>
    <n v="44"/>
    <x v="5"/>
  </r>
  <r>
    <s v="008-0000056"/>
    <x v="6"/>
    <d v="2022-06-10T00:00:00"/>
    <d v="2023-01-23T09:36:00"/>
    <n v="227"/>
    <x v="5"/>
  </r>
  <r>
    <s v="008-0000058"/>
    <x v="6"/>
    <d v="2022-06-12T00:00:00"/>
    <d v="2022-09-07T06:57:36"/>
    <n v="87"/>
    <x v="5"/>
  </r>
  <r>
    <s v="008-0000062"/>
    <x v="6"/>
    <d v="2022-06-19T00:00:00"/>
    <d v="2022-07-26T03:36:00"/>
    <n v="37"/>
    <x v="5"/>
  </r>
  <r>
    <s v="008-0000063"/>
    <x v="6"/>
    <d v="2022-06-21T00:00:00"/>
    <d v="2022-07-04T03:21:36"/>
    <n v="13"/>
    <x v="5"/>
  </r>
  <r>
    <s v="008-0000064"/>
    <x v="6"/>
    <d v="2022-06-25T00:00:00"/>
    <d v="2022-07-03T02:09:36"/>
    <n v="8"/>
    <x v="5"/>
  </r>
  <r>
    <s v="008-0000066"/>
    <x v="6"/>
    <d v="2022-07-02T00:00:00"/>
    <d v="2022-07-05T18:07:55"/>
    <n v="3"/>
    <x v="6"/>
  </r>
  <r>
    <s v="008-0000069"/>
    <x v="6"/>
    <d v="2022-07-06T00:00:00"/>
    <d v="2022-07-18T05:02:24"/>
    <n v="12"/>
    <x v="6"/>
  </r>
  <r>
    <s v="008-0000072"/>
    <x v="6"/>
    <d v="2022-07-16T00:00:00"/>
    <d v="2022-08-21T03:50:24"/>
    <n v="36"/>
    <x v="6"/>
  </r>
  <r>
    <s v="008-0000074"/>
    <x v="6"/>
    <d v="2022-07-19T00:00:00"/>
    <d v="2022-08-15T00:43:12"/>
    <n v="27"/>
    <x v="6"/>
  </r>
  <r>
    <s v="008-0000076"/>
    <x v="6"/>
    <d v="2022-07-20T00:00:00"/>
    <d v="2022-08-22T17:16:48"/>
    <n v="33"/>
    <x v="6"/>
  </r>
  <r>
    <s v="008-0000077"/>
    <x v="6"/>
    <d v="2022-07-23T00:00:00"/>
    <d v="2022-09-03T01:26:24"/>
    <n v="42"/>
    <x v="6"/>
  </r>
  <r>
    <s v="008-0000080"/>
    <x v="6"/>
    <d v="2022-07-28T00:00:00"/>
    <d v="2022-12-21T00:00:00"/>
    <n v="146"/>
    <x v="6"/>
  </r>
  <r>
    <s v="008-0000081"/>
    <x v="6"/>
    <d v="2022-07-29T00:00:00"/>
    <d v="2022-08-27T13:55:12"/>
    <n v="29"/>
    <x v="6"/>
  </r>
  <r>
    <s v="008-0000082"/>
    <x v="6"/>
    <d v="2022-07-31T00:00:00"/>
    <d v="2022-08-09T17:12:29"/>
    <n v="9"/>
    <x v="6"/>
  </r>
  <r>
    <s v="008-0000084"/>
    <x v="6"/>
    <d v="2022-08-07T00:00:00"/>
    <d v="2022-08-27T18:14:24"/>
    <n v="20"/>
    <x v="7"/>
  </r>
  <r>
    <s v="008-0000087"/>
    <x v="6"/>
    <d v="2022-08-16T00:00:00"/>
    <d v="2022-08-28T09:50:24"/>
    <n v="12"/>
    <x v="7"/>
  </r>
  <r>
    <s v="008-0000092"/>
    <x v="6"/>
    <d v="2022-09-02T00:00:00"/>
    <d v="2022-11-22T16:04:48"/>
    <n v="81"/>
    <x v="8"/>
  </r>
  <r>
    <s v="008-0000093"/>
    <x v="6"/>
    <d v="2022-09-04T00:00:00"/>
    <d v="2022-10-07T20:24:00"/>
    <n v="33"/>
    <x v="8"/>
  </r>
  <r>
    <s v="008-0000094"/>
    <x v="6"/>
    <d v="2022-09-05T00:00:00"/>
    <d v="2022-11-15T14:24:00"/>
    <n v="71"/>
    <x v="8"/>
  </r>
  <r>
    <s v="008-0000096"/>
    <x v="6"/>
    <d v="2022-09-09T00:00:00"/>
    <d v="2022-12-17T18:14:24"/>
    <n v="99"/>
    <x v="8"/>
  </r>
  <r>
    <s v="008-0000099"/>
    <x v="6"/>
    <d v="2022-09-18T00:00:00"/>
    <d v="2023-04-21T23:31:12"/>
    <n v="215"/>
    <x v="8"/>
  </r>
  <r>
    <s v="008-0000103"/>
    <x v="6"/>
    <d v="2022-09-24T00:00:00"/>
    <d v="2022-10-06T12:57:36"/>
    <n v="12"/>
    <x v="8"/>
  </r>
  <r>
    <s v="008-0000104"/>
    <x v="6"/>
    <d v="2022-09-26T00:00:00"/>
    <d v="2022-10-07T15:07:12"/>
    <n v="11"/>
    <x v="8"/>
  </r>
  <r>
    <s v="008-0000105"/>
    <x v="6"/>
    <d v="2022-09-30T00:00:00"/>
    <d v="2022-10-05T13:40:48"/>
    <n v="5"/>
    <x v="8"/>
  </r>
  <r>
    <s v="008-0000108"/>
    <x v="6"/>
    <d v="2022-10-06T00:00:00"/>
    <d v="2022-10-21T17:31:12"/>
    <n v="15"/>
    <x v="9"/>
  </r>
  <r>
    <s v="008-0000109"/>
    <x v="6"/>
    <d v="2022-10-07T00:00:00"/>
    <d v="2022-10-15T01:55:12"/>
    <n v="8"/>
    <x v="9"/>
  </r>
  <r>
    <s v="008-0000110"/>
    <x v="6"/>
    <d v="2022-10-13T00:00:00"/>
    <d v="2022-10-15T13:07:41"/>
    <n v="2"/>
    <x v="9"/>
  </r>
  <r>
    <s v="008-0000111"/>
    <x v="6"/>
    <d v="2022-10-16T00:00:00"/>
    <d v="2022-10-16T11:08:10"/>
    <n v="0"/>
    <x v="9"/>
  </r>
  <r>
    <s v="008-0000112"/>
    <x v="6"/>
    <d v="2022-10-22T00:00:00"/>
    <d v="2023-01-22T18:28:48"/>
    <n v="92"/>
    <x v="9"/>
  </r>
  <r>
    <s v="008-0000115"/>
    <x v="6"/>
    <d v="2022-11-10T00:00:00"/>
    <d v="2023-11-03T19:48:00"/>
    <n v="358"/>
    <x v="10"/>
  </r>
  <r>
    <s v="008-0000116"/>
    <x v="6"/>
    <d v="2022-11-12T00:00:00"/>
    <d v="2022-12-28T09:36:00"/>
    <n v="46"/>
    <x v="10"/>
  </r>
  <r>
    <s v="008-0000117"/>
    <x v="6"/>
    <d v="2022-11-16T00:00:00"/>
    <d v="2023-12-01T14:24:00"/>
    <n v="380"/>
    <x v="10"/>
  </r>
  <r>
    <s v="008-0000118"/>
    <x v="6"/>
    <d v="2022-11-23T00:00:00"/>
    <d v="2022-11-25T14:34:22"/>
    <n v="2"/>
    <x v="10"/>
  </r>
  <r>
    <s v="008-0000120"/>
    <x v="6"/>
    <d v="2022-11-27T00:00:00"/>
    <d v="2023-01-18T16:33:36"/>
    <n v="52"/>
    <x v="10"/>
  </r>
  <r>
    <s v="008-0000121"/>
    <x v="6"/>
    <d v="2022-11-28T00:00:00"/>
    <d v="2022-11-29T05:26:53"/>
    <n v="1"/>
    <x v="10"/>
  </r>
  <r>
    <s v="008-0000122"/>
    <x v="6"/>
    <d v="2022-11-30T00:00:00"/>
    <d v="2022-12-25T07:26:24"/>
    <n v="25"/>
    <x v="10"/>
  </r>
  <r>
    <s v="008-0000123"/>
    <x v="6"/>
    <d v="2022-11-30T00:00:00"/>
    <d v="2022-12-09T21:21:36"/>
    <n v="9"/>
    <x v="10"/>
  </r>
  <r>
    <s v="008-0000125"/>
    <x v="6"/>
    <d v="2022-12-11T00:00:00"/>
    <d v="2023-03-24T09:36:00"/>
    <n v="103"/>
    <x v="11"/>
  </r>
  <r>
    <s v="008-0000128"/>
    <x v="6"/>
    <d v="2022-12-14T00:00:00"/>
    <d v="2023-03-16T09:36:00"/>
    <n v="92"/>
    <x v="11"/>
  </r>
  <r>
    <s v="008-0000130"/>
    <x v="6"/>
    <d v="2022-12-15T00:00:00"/>
    <d v="2023-04-08T04:33:36"/>
    <n v="114"/>
    <x v="11"/>
  </r>
  <r>
    <s v="008-0000132"/>
    <x v="6"/>
    <d v="2022-12-17T00:00:00"/>
    <d v="2023-02-26T12:00:00"/>
    <n v="71"/>
    <x v="11"/>
  </r>
  <r>
    <s v="008-0000134"/>
    <x v="6"/>
    <d v="2022-12-28T00:00:00"/>
    <d v="2023-02-14T16:04:48"/>
    <n v="48"/>
    <x v="11"/>
  </r>
  <r>
    <s v="008-0000135"/>
    <x v="6"/>
    <d v="2022-12-30T00:00:00"/>
    <d v="2023-01-07T16:01:55"/>
    <n v="8"/>
    <x v="11"/>
  </r>
  <r>
    <s v="008-0000136"/>
    <x v="6"/>
    <d v="2022-12-30T00:00:00"/>
    <d v="2023-02-01T00:00:00"/>
    <n v="33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6BE962-254E-47CD-8839-E6239CB23D79}" name="PivotTable19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5">
  <location ref="I6:J18" firstHeaderRow="1" firstDataRow="1" firstDataCol="1"/>
  <pivotFields count="7">
    <pivotField showAll="0"/>
    <pivotField showAll="0"/>
    <pivotField numFmtId="14" showAll="0"/>
    <pivotField numFmtId="14" showAll="0"/>
    <pivotField dataField="1" showAll="0"/>
    <pivotField showAll="0"/>
    <pivotField axis="axisRow" showAll="0">
      <items count="25"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Average of Max_DISP_Days" fld="4" subtotal="average" baseField="5" baseItem="0" numFmtId="1"/>
  </dataFields>
  <formats count="12">
    <format dxfId="197">
      <pivotArea grandRow="1" outline="0" collapsedLevelsAreSubtotals="1" fieldPosition="0"/>
    </format>
    <format dxfId="196">
      <pivotArea outline="0" fieldPosition="0">
        <references count="1">
          <reference field="4294967294" count="1">
            <x v="0"/>
          </reference>
        </references>
      </pivotArea>
    </format>
    <format dxfId="195">
      <pivotArea type="all" dataOnly="0" outline="0" fieldPosition="0"/>
    </format>
    <format dxfId="194">
      <pivotArea field="6" type="button" dataOnly="0" labelOnly="1" outline="0" axis="axisRow" fieldPosition="0"/>
    </format>
    <format dxfId="193">
      <pivotArea dataOnly="0" labelOnly="1" outline="0" axis="axisValues" fieldPosition="0"/>
    </format>
    <format dxfId="192">
      <pivotArea type="all" dataOnly="0" outline="0" fieldPosition="0"/>
    </format>
    <format dxfId="191">
      <pivotArea field="6" type="button" dataOnly="0" labelOnly="1" outline="0" axis="axisRow" fieldPosition="0"/>
    </format>
    <format dxfId="190">
      <pivotArea dataOnly="0" labelOnly="1" outline="0" axis="axisValues" fieldPosition="0"/>
    </format>
    <format dxfId="189">
      <pivotArea outline="0" collapsedLevelsAreSubtotals="1" fieldPosition="0"/>
    </format>
    <format dxfId="188">
      <pivotArea dataOnly="0" labelOnly="1" fieldPosition="0">
        <references count="1">
          <reference field="6" count="0"/>
        </references>
      </pivotArea>
    </format>
    <format dxfId="187">
      <pivotArea outline="0" collapsedLevelsAreSubtotals="1" fieldPosition="0"/>
    </format>
    <format dxfId="186">
      <pivotArea outline="0" collapsedLevelsAreSubtotals="1" fieldPosition="0"/>
    </format>
  </formats>
  <chartFormats count="2"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422E91-3456-45B4-BC46-2AAF3FA05F4A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I43:K55" firstHeaderRow="0" firstDataRow="1" firstDataCol="1"/>
  <pivotFields count="7">
    <pivotField dataField="1" showAll="0"/>
    <pivotField axis="axisRow" showAll="0">
      <items count="3">
        <item x="0"/>
        <item x="1"/>
        <item t="default"/>
      </items>
    </pivotField>
    <pivotField numFmtId="14" showAll="0"/>
    <pivotField numFmtId="14" showAll="0"/>
    <pivotField dataField="1" showAll="0"/>
    <pivotField showAll="0">
      <items count="5">
        <item x="1"/>
        <item x="0"/>
        <item x="2"/>
        <item x="3"/>
        <item t="default"/>
      </items>
    </pivotField>
    <pivotField axis="axisRow" showAll="0">
      <items count="25"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sd="0" x="0"/>
        <item sd="0" x="1"/>
        <item sd="0" x="2"/>
        <item sd="0" x="3"/>
        <item sd="0" x="4"/>
        <item sd="0" x="5"/>
        <item sd="0" x="6"/>
        <item sd="0" x="7"/>
        <item sd="0" x="9"/>
        <item sd="0" x="10"/>
        <item sd="0" x="11"/>
        <item sd="0" x="8"/>
        <item t="default"/>
      </items>
    </pivotField>
  </pivotFields>
  <rowFields count="2">
    <field x="6"/>
    <field x="1"/>
  </rowFields>
  <rowItems count="1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2">
    <i>
      <x/>
    </i>
    <i i="1">
      <x v="1"/>
    </i>
  </colItems>
  <dataFields count="2">
    <dataField name="Number of Cases" fld="0" subtotal="count" baseField="6" baseItem="12"/>
    <dataField name="Average of Max_DISP_Days" fld="4" subtotal="average" baseField="5" baseItem="0" numFmtId="1"/>
  </dataFields>
  <formats count="34">
    <format dxfId="231">
      <pivotArea type="all" dataOnly="0" outline="0" fieldPosition="0"/>
    </format>
    <format dxfId="230">
      <pivotArea outline="0" collapsedLevelsAreSubtotals="1" fieldPosition="0"/>
    </format>
    <format dxfId="229">
      <pivotArea field="6" type="button" dataOnly="0" labelOnly="1" outline="0" axis="axisRow" fieldPosition="0"/>
    </format>
    <format dxfId="228">
      <pivotArea dataOnly="0" labelOnly="1" fieldPosition="0">
        <references count="1">
          <reference field="6" count="0"/>
        </references>
      </pivotArea>
    </format>
    <format dxfId="227">
      <pivotArea dataOnly="0" labelOnly="1" fieldPosition="0">
        <references count="2">
          <reference field="1" count="0"/>
          <reference field="6" count="1" selected="0">
            <x v="12"/>
          </reference>
        </references>
      </pivotArea>
    </format>
    <format dxfId="226">
      <pivotArea dataOnly="0" labelOnly="1" fieldPosition="0">
        <references count="2">
          <reference field="1" count="0"/>
          <reference field="6" count="1" selected="0">
            <x v="13"/>
          </reference>
        </references>
      </pivotArea>
    </format>
    <format dxfId="225">
      <pivotArea dataOnly="0" labelOnly="1" fieldPosition="0">
        <references count="2">
          <reference field="1" count="0"/>
          <reference field="6" count="1" selected="0">
            <x v="14"/>
          </reference>
        </references>
      </pivotArea>
    </format>
    <format dxfId="224">
      <pivotArea dataOnly="0" labelOnly="1" fieldPosition="0">
        <references count="2">
          <reference field="1" count="0"/>
          <reference field="6" count="1" selected="0">
            <x v="15"/>
          </reference>
        </references>
      </pivotArea>
    </format>
    <format dxfId="223">
      <pivotArea dataOnly="0" labelOnly="1" fieldPosition="0">
        <references count="2">
          <reference field="1" count="0"/>
          <reference field="6" count="1" selected="0">
            <x v="16"/>
          </reference>
        </references>
      </pivotArea>
    </format>
    <format dxfId="222">
      <pivotArea dataOnly="0" labelOnly="1" fieldPosition="0">
        <references count="2">
          <reference field="1" count="0"/>
          <reference field="6" count="1" selected="0">
            <x v="17"/>
          </reference>
        </references>
      </pivotArea>
    </format>
    <format dxfId="221">
      <pivotArea dataOnly="0" labelOnly="1" fieldPosition="0">
        <references count="2">
          <reference field="1" count="0"/>
          <reference field="6" count="1" selected="0">
            <x v="18"/>
          </reference>
        </references>
      </pivotArea>
    </format>
    <format dxfId="220">
      <pivotArea dataOnly="0" labelOnly="1" fieldPosition="0">
        <references count="2">
          <reference field="1" count="0"/>
          <reference field="6" count="1" selected="0">
            <x v="19"/>
          </reference>
        </references>
      </pivotArea>
    </format>
    <format dxfId="219">
      <pivotArea dataOnly="0" labelOnly="1" fieldPosition="0">
        <references count="2">
          <reference field="1" count="0"/>
          <reference field="6" count="1" selected="0">
            <x v="20"/>
          </reference>
        </references>
      </pivotArea>
    </format>
    <format dxfId="218">
      <pivotArea dataOnly="0" labelOnly="1" fieldPosition="0">
        <references count="2">
          <reference field="1" count="1">
            <x v="0"/>
          </reference>
          <reference field="6" count="1" selected="0">
            <x v="21"/>
          </reference>
        </references>
      </pivotArea>
    </format>
    <format dxfId="217">
      <pivotArea dataOnly="0" labelOnly="1" fieldPosition="0">
        <references count="2">
          <reference field="1" count="0"/>
          <reference field="6" count="1" selected="0">
            <x v="22"/>
          </reference>
        </references>
      </pivotArea>
    </format>
    <format dxfId="216">
      <pivotArea dataOnly="0" labelOnly="1" fieldPosition="0">
        <references count="2">
          <reference field="1" count="1">
            <x v="0"/>
          </reference>
          <reference field="6" count="1" selected="0">
            <x v="23"/>
          </reference>
        </references>
      </pivotArea>
    </format>
    <format dxfId="2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4">
      <pivotArea type="all" dataOnly="0" outline="0" fieldPosition="0"/>
    </format>
    <format dxfId="213">
      <pivotArea outline="0" collapsedLevelsAreSubtotals="1" fieldPosition="0"/>
    </format>
    <format dxfId="212">
      <pivotArea field="6" type="button" dataOnly="0" labelOnly="1" outline="0" axis="axisRow" fieldPosition="0"/>
    </format>
    <format dxfId="211">
      <pivotArea dataOnly="0" labelOnly="1" fieldPosition="0">
        <references count="1">
          <reference field="6" count="0"/>
        </references>
      </pivotArea>
    </format>
    <format dxfId="210">
      <pivotArea dataOnly="0" labelOnly="1" fieldPosition="0">
        <references count="2">
          <reference field="1" count="0"/>
          <reference field="6" count="1" selected="0">
            <x v="12"/>
          </reference>
        </references>
      </pivotArea>
    </format>
    <format dxfId="209">
      <pivotArea dataOnly="0" labelOnly="1" fieldPosition="0">
        <references count="2">
          <reference field="1" count="0"/>
          <reference field="6" count="1" selected="0">
            <x v="13"/>
          </reference>
        </references>
      </pivotArea>
    </format>
    <format dxfId="208">
      <pivotArea dataOnly="0" labelOnly="1" fieldPosition="0">
        <references count="2">
          <reference field="1" count="0"/>
          <reference field="6" count="1" selected="0">
            <x v="14"/>
          </reference>
        </references>
      </pivotArea>
    </format>
    <format dxfId="207">
      <pivotArea dataOnly="0" labelOnly="1" fieldPosition="0">
        <references count="2">
          <reference field="1" count="0"/>
          <reference field="6" count="1" selected="0">
            <x v="15"/>
          </reference>
        </references>
      </pivotArea>
    </format>
    <format dxfId="206">
      <pivotArea dataOnly="0" labelOnly="1" fieldPosition="0">
        <references count="2">
          <reference field="1" count="0"/>
          <reference field="6" count="1" selected="0">
            <x v="16"/>
          </reference>
        </references>
      </pivotArea>
    </format>
    <format dxfId="205">
      <pivotArea dataOnly="0" labelOnly="1" fieldPosition="0">
        <references count="2">
          <reference field="1" count="0"/>
          <reference field="6" count="1" selected="0">
            <x v="17"/>
          </reference>
        </references>
      </pivotArea>
    </format>
    <format dxfId="204">
      <pivotArea dataOnly="0" labelOnly="1" fieldPosition="0">
        <references count="2">
          <reference field="1" count="0"/>
          <reference field="6" count="1" selected="0">
            <x v="18"/>
          </reference>
        </references>
      </pivotArea>
    </format>
    <format dxfId="203">
      <pivotArea dataOnly="0" labelOnly="1" fieldPosition="0">
        <references count="2">
          <reference field="1" count="0"/>
          <reference field="6" count="1" selected="0">
            <x v="19"/>
          </reference>
        </references>
      </pivotArea>
    </format>
    <format dxfId="202">
      <pivotArea dataOnly="0" labelOnly="1" fieldPosition="0">
        <references count="2">
          <reference field="1" count="0"/>
          <reference field="6" count="1" selected="0">
            <x v="20"/>
          </reference>
        </references>
      </pivotArea>
    </format>
    <format dxfId="201">
      <pivotArea dataOnly="0" labelOnly="1" fieldPosition="0">
        <references count="2">
          <reference field="1" count="1">
            <x v="0"/>
          </reference>
          <reference field="6" count="1" selected="0">
            <x v="21"/>
          </reference>
        </references>
      </pivotArea>
    </format>
    <format dxfId="200">
      <pivotArea dataOnly="0" labelOnly="1" fieldPosition="0">
        <references count="2">
          <reference field="1" count="0"/>
          <reference field="6" count="1" selected="0">
            <x v="22"/>
          </reference>
        </references>
      </pivotArea>
    </format>
    <format dxfId="199">
      <pivotArea dataOnly="0" labelOnly="1" fieldPosition="0">
        <references count="2">
          <reference field="1" count="1">
            <x v="0"/>
          </reference>
          <reference field="6" count="1" selected="0">
            <x v="23"/>
          </reference>
        </references>
      </pivotArea>
    </format>
    <format dxfId="1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2AB188-D397-4720-8A39-4F037178C414}" name="PivotTable3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Q11:T23" firstHeaderRow="0" firstDataRow="1" firstDataCol="1"/>
  <pivotFields count="15">
    <pivotField dataField="1" showAll="0"/>
    <pivotField showAll="0"/>
    <pivotField numFmtId="14" showAll="0"/>
    <pivotField numFmtId="14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Max DISP_Days" fld="4" subtotal="average" baseField="13" baseItem="0" numFmtId="1"/>
    <dataField name="Number of Cases" fld="0" subtotal="count" baseField="13" baseItem="0"/>
    <dataField name="Number of Motions" fld="10" baseField="13" baseItem="0"/>
  </dataFields>
  <formats count="2">
    <format dxfId="180">
      <pivotArea outline="0" collapsedLevelsAreSubtotals="1" fieldPosition="0"/>
    </format>
    <format dxfId="179">
      <pivotArea dataOnly="0" labelOnly="1" fieldPosition="0">
        <references count="1">
          <reference field="13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3A4F7-734E-4D11-817C-E082035AC5DB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W82:X94" firstHeaderRow="1" firstDataRow="1" firstDataCol="1"/>
  <pivotFields count="7">
    <pivotField showAll="0"/>
    <pivotField showAll="0"/>
    <pivotField numFmtId="14" showAll="0"/>
    <pivotField numFmtId="14" showAll="0"/>
    <pivotField dataField="1"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Average of Max_DISP_Days" fld="4" subtotal="average" baseField="6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5D0DE-3441-4308-9A74-19BAAE94A580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A110:B113" firstHeaderRow="1" firstDataRow="1" firstDataCol="1"/>
  <pivotFields count="17">
    <pivotField showAll="0"/>
    <pivotField numFmtId="14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16"/>
  </rowFields>
  <rowItems count="3">
    <i>
      <x/>
    </i>
    <i>
      <x v="1"/>
    </i>
    <i>
      <x v="2"/>
    </i>
  </rowItems>
  <colItems count="1">
    <i/>
  </colItems>
  <dataFields count="1">
    <dataField name="Average of Max_DISP_Days" fld="15" subtotal="average" baseField="16" baseItem="0" numFmtId="1"/>
  </dataFields>
  <formats count="1">
    <format dxfId="147">
      <pivotArea outline="0" collapsedLevelsAreSubtotals="1" fieldPosition="0"/>
    </format>
  </format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A334DB-8443-4295-A384-BBC7A8A0DB94}" name="PivotTable14" cacheId="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W42:X54" firstHeaderRow="1" firstDataRow="1" firstDataCol="1"/>
  <pivotFields count="7">
    <pivotField showAll="0"/>
    <pivotField showAll="0"/>
    <pivotField numFmtId="14" showAll="0"/>
    <pivotField numFmtId="14" showAll="0"/>
    <pivotField dataField="1" showAll="0"/>
    <pivotField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Average of Max_DISP_Days" fld="4" subtotal="average" baseField="5" baseItem="0" numFmtId="1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E051BF-0223-4516-A065-FD32991BEA82}" name="PivotTable15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8">
  <location ref="W50:X62" firstHeaderRow="1" firstDataRow="1" firstDataCol="1"/>
  <pivotFields count="7">
    <pivotField showAll="0"/>
    <pivotField showAll="0"/>
    <pivotField numFmtId="14" showAll="0"/>
    <pivotField numFmtId="14" showAll="0"/>
    <pivotField dataField="1" showAll="0"/>
    <pivotField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Average of Max_DISP_Days" fld="4" subtotal="average" baseField="5" baseItem="0" numFmtId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992028-4A03-492C-A51A-E1F169F531A8}" name="PivotTable16" cacheId="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W77:X89" firstHeaderRow="1" firstDataRow="1" firstDataCol="1"/>
  <pivotFields count="7">
    <pivotField showAll="0"/>
    <pivotField showAll="0"/>
    <pivotField numFmtId="14" showAll="0"/>
    <pivotField numFmtId="14" showAll="0"/>
    <pivotField dataField="1" showAll="0"/>
    <pivotField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Average of Max_DISP_Days" fld="4" subtotal="average" baseField="5" baseItem="0" numFmtId="1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0CCF48-02B0-4E87-A0E6-1E1C4A518559}" name="PivotTable17" cacheId="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5">
  <location ref="W168:X180" firstHeaderRow="1" firstDataRow="1" firstDataCol="1"/>
  <pivotFields count="7">
    <pivotField showAll="0"/>
    <pivotField showAll="0"/>
    <pivotField numFmtId="14" showAll="0"/>
    <pivotField numFmtId="14" showAll="0"/>
    <pivotField dataField="1" showAll="0"/>
    <pivotField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Average of Max_DISP_Days" fld="4" subtotal="average" baseField="5" baseItem="0" numFmtId="1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AAECF-A312-4EF5-BF01-FD488AA2CF05}" name="PivotTable4" cacheId="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 colHeaderCaption="County">
  <location ref="I10:Q23" firstHeaderRow="1" firstDataRow="2" firstDataCol="1"/>
  <pivotFields count="6"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4" showAll="0"/>
    <pivotField numFmtId="14" showAll="0"/>
    <pivotField dataField="1" showAll="0"/>
    <pivotField axis="axisRow"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Max DISP_Days" fld="4" subtotal="average" baseField="5" baseItem="0" numFmtId="1"/>
  </dataFields>
  <formats count="18"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1" type="button" dataOnly="0" labelOnly="1" outline="0" axis="axisCol" fieldPosition="0"/>
    </format>
    <format dxfId="22">
      <pivotArea type="topRight" dataOnly="0" labelOnly="1" outline="0" fieldPosition="0"/>
    </format>
    <format dxfId="21">
      <pivotArea field="5" type="button" dataOnly="0" labelOnly="1" outline="0" axis="axisRow" fieldPosition="0"/>
    </format>
    <format dxfId="20">
      <pivotArea dataOnly="0" labelOnly="1" fieldPosition="0">
        <references count="1">
          <reference field="5" count="0"/>
        </references>
      </pivotArea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Col="1" outline="0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1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5" type="button" dataOnly="0" labelOnly="1" outline="0" axis="axisRow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E38C05-1319-4D6A-B992-388088ED2F9C}" name="Table5" displayName="Table5" ref="C24:D33" totalsRowShown="0" headerRowDxfId="0" dataDxfId="6" headerRowBorderDxfId="4" tableBorderDxfId="5" totalsRowBorderDxfId="3">
  <autoFilter ref="C24:D33" xr:uid="{B8E38C05-1319-4D6A-B992-388088ED2F9C}"/>
  <tableColumns count="2">
    <tableColumn id="1" xr3:uid="{5C3CE505-4D53-4820-8D88-5801B32DC1D7}" name="Sheet Name" dataDxfId="2"/>
    <tableColumn id="2" xr3:uid="{9E012C7B-427C-443D-8752-3734282FC6B7}" name="Descripti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ECBBE-8CAD-4000-9114-F94B5F8A18FB}" name="ChargesTable" displayName="ChargesTable" ref="A1:S2972" totalsRowShown="0" headerRowDxfId="276">
  <autoFilter ref="A1:S2972" xr:uid="{036ECBBE-8CAD-4000-9114-F94B5F8A18FB}"/>
  <tableColumns count="19">
    <tableColumn id="1" xr3:uid="{4D9FD511-A1AB-4EF4-8D8C-E78D48FDC3F3}" name="CHG_COUNTY_NUM" dataDxfId="275"/>
    <tableColumn id="2" xr3:uid="{CA2B2446-5399-43D3-A0B5-07E0DA5FAD27}" name="CHG_CASE_NUMBER"/>
    <tableColumn id="3" xr3:uid="{52BA4129-1F11-44D6-89D7-B84180C75C9B}" name="CHG_ENTITY_NUMBER"/>
    <tableColumn id="4" xr3:uid="{65155023-932A-4943-B406-99ECEFB8F645}" name="CHG_DATE" dataDxfId="274"/>
    <tableColumn id="5" xr3:uid="{E0376A1E-F06B-475C-9AC5-7D61C0C82605}" name="CHG_UOR_CODE" dataDxfId="273"/>
    <tableColumn id="11" xr3:uid="{35151AE5-F24C-4A77-B65C-807138B693B7}" name="Base_UOR_Code" dataDxfId="272"/>
    <tableColumn id="12" xr3:uid="{5D73D3A3-E6FA-41EE-9C60-B6872EDBC47F}" name="ASCF_Code" dataDxfId="271"/>
    <tableColumn id="6" xr3:uid="{07A56093-1365-4EDB-A1BD-B2C73B6FEB1D}" name="CHG_DISP_DATE" dataDxfId="270"/>
    <tableColumn id="7" xr3:uid="{890CBE0E-E9AF-42BE-BF45-CF86F902EB7A}" name="CHG_DISP_TYPE_CODE" dataDxfId="269"/>
    <tableColumn id="13" xr3:uid="{2AF976EE-11DA-47E8-9B69-AC9F630F8608}" name="CHG_UOR_Desc" dataDxfId="268"/>
    <tableColumn id="14" xr3:uid="{FAAEA055-2F23-4668-9E2D-D134A6702466}" name="CHG_UOR_Base_Level" dataDxfId="267"/>
    <tableColumn id="15" xr3:uid="{41118829-1BED-41FD-A5E9-E2D417329DDC}" name="ASCF_Code_Desc2" dataDxfId="266"/>
    <tableColumn id="8" xr3:uid="{F420E279-CC1F-4C50-B944-AA1405A09A1D}" name="CHG_DISP_TYPE_CODE_Desc" dataDxfId="265"/>
    <tableColumn id="9" xr3:uid="{B79BDB08-7796-43AA-B2FE-868BC2FF20AE}" name="CHG_UOR_Description" dataDxfId="264"/>
    <tableColumn id="10" xr3:uid="{2F3796E3-6A09-4C77-8649-CF0FD8ACE22B}" name="CHG_County" dataDxfId="263"/>
    <tableColumn id="16" xr3:uid="{10D7A347-419A-431C-93C1-0FC092C8158F}" name="DISP_Days" dataDxfId="262"/>
    <tableColumn id="17" xr3:uid="{A2F1B5AD-FCEB-442D-9E91-9E80EEE5AD2E}" name="Unique_Key" dataDxfId="261">
      <calculatedColumnFormula>TEXT(ChargesTable[[#This Row],[CHG_COUNTY_NUM]], "000") &amp; "-" &amp; TEXT(ChargesTable[[#This Row],[CHG_CASE_NUMBER]], "0000000")</calculatedColumnFormula>
    </tableColumn>
    <tableColumn id="18" xr3:uid="{C939CEF7-4DDD-4718-973F-AF3A4FEA6A03}" name="Max_DISP_Days" dataDxfId="260">
      <calculatedColumnFormula>_xlfn.MAXIFS(P:P, Q:Q, Q2)</calculatedColumnFormula>
    </tableColumn>
    <tableColumn id="19" xr3:uid="{2E551AA0-4849-4ECF-8ECF-CC700F3B2FB1}" name="DISP_Year" dataDxfId="259">
      <calculatedColumnFormula>+YEAR(H2)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B0B75-D7D9-4008-9B86-37367F6E9BE3}" name="MotionsTable" displayName="MotionsTable" ref="A1:G5618" totalsRowShown="0">
  <autoFilter ref="A1:G5618" xr:uid="{2B5B0B75-D7D9-4008-9B86-37367F6E9BE3}"/>
  <tableColumns count="7">
    <tableColumn id="1" xr3:uid="{13D6CEC6-54BA-4A91-91F7-080CAA5E574B}" name="MOT_COUNTY_NUM" dataDxfId="258"/>
    <tableColumn id="2" xr3:uid="{8A67FBE4-A264-41C4-9F7C-D3B0A9BDD944}" name="MOT_CASE_NUMBER"/>
    <tableColumn id="3" xr3:uid="{64B7ECFE-09C4-4804-87B2-4A4D455B8D9A}" name="Mot_Entity_Number"/>
    <tableColumn id="4" xr3:uid="{75846D03-BCD0-466F-9B63-9521564C08A7}" name="Mot_Motion_Type_Code"/>
    <tableColumn id="5" xr3:uid="{1DE3DDFF-BE5F-4131-82E1-F49E56029AC0}" name="MOT_MOTION_TYPE_CODE_DESC" dataDxfId="257"/>
    <tableColumn id="6" xr3:uid="{3B26B901-EEAE-4DFA-BA91-B41E41CB3CB3}" name="MOT_County" dataDxfId="256"/>
    <tableColumn id="7" xr3:uid="{151C0535-78F2-4955-9ED6-8836EF4AC754}" name="Unique_Key" dataDxfId="255">
      <calculatedColumnFormula>TEXT(MotionsTable[[#This Row],[MOT_COUNTY_NUM]], "000") &amp; "-" &amp; TEXT(MotionsTable[[#This Row],[MOT_CASE_NUMBER]], "0000000")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7739DB-7A81-4E3A-869B-A7B314928EAB}" name="JudgeRequestFilteredTable" displayName="JudgeRequestFilteredTable" ref="A1:R262" totalsRowShown="0" headerRowDxfId="254" dataDxfId="252" headerRowBorderDxfId="253" tableBorderDxfId="251" totalsRowBorderDxfId="250">
  <autoFilter ref="A1:R262" xr:uid="{E87739DB-7A81-4E3A-869B-A7B314928EAB}"/>
  <tableColumns count="18">
    <tableColumn id="1" xr3:uid="{BB386099-3928-40B9-98C1-971A21F56CF6}" name="CHG_COUNTY_NUM" dataDxfId="249"/>
    <tableColumn id="2" xr3:uid="{11A4C2B9-E497-4508-9C33-FD5949690CBD}" name="CHG_CASE_NUMBER" dataDxfId="248"/>
    <tableColumn id="3" xr3:uid="{D19259D1-0C2D-4C31-B3DA-670F765DD1E8}" name="CHG_ENTITY_NUMBER" dataDxfId="247"/>
    <tableColumn id="4" xr3:uid="{69305021-1E20-4FB8-94F9-60EB1468962B}" name="CHG_DATE" dataDxfId="246"/>
    <tableColumn id="5" xr3:uid="{2FB3E8C8-81FE-49BD-8595-5DADE97E2C77}" name="CHG_UOR_CODE" dataDxfId="245"/>
    <tableColumn id="6" xr3:uid="{1C9871FA-4E6F-4F6F-B2AF-AAC30E0E1962}" name="Base_UOR_Code" dataDxfId="244"/>
    <tableColumn id="7" xr3:uid="{47E7D51F-4A41-49E7-9139-8CE9F683572B}" name="ASCF_Code" dataDxfId="243"/>
    <tableColumn id="8" xr3:uid="{660B8800-C3EE-4AED-87F1-A45DA2A8A833}" name="CHG_DISP_DATE" dataDxfId="242"/>
    <tableColumn id="9" xr3:uid="{180CA5CC-B715-424A-92B0-2E3D0EA09FF9}" name="CHG_DISP_TYPE_CODE" dataDxfId="241"/>
    <tableColumn id="10" xr3:uid="{5AE10464-EDE1-49D0-88F9-42DDED88D5F7}" name="CHG_UOR_Desc" dataDxfId="240"/>
    <tableColumn id="11" xr3:uid="{F3283978-1073-488A-8CBC-ECA5ED424B28}" name="CHG_UOR_Base_Level" dataDxfId="239"/>
    <tableColumn id="12" xr3:uid="{72A4C5A3-070F-4CE4-A6DC-1AE266F04E28}" name="ASCF_Code_Desc2" dataDxfId="238"/>
    <tableColumn id="13" xr3:uid="{9E5F5584-3998-45F2-BA7D-839928BA8933}" name="CHG_DISP_TYPE_CODE_Desc" dataDxfId="237"/>
    <tableColumn id="14" xr3:uid="{8940B518-C4F8-491D-A00E-EB1D421F6AE9}" name="CHG_UOR_Description" dataDxfId="236"/>
    <tableColumn id="15" xr3:uid="{9357E439-9A24-4057-8768-C5DEB1684643}" name="CHG_County" dataDxfId="235"/>
    <tableColumn id="16" xr3:uid="{0BB1EB12-0610-4094-B12B-0E96C1F83BC3}" name="DISP_Days" dataDxfId="234"/>
    <tableColumn id="17" xr3:uid="{7916C06F-F1E3-40C8-9A01-8BF581911C23}" name="Unique_Key" dataDxfId="233"/>
    <tableColumn id="18" xr3:uid="{B6B4D6F5-CEA4-4AE1-939B-9E207E8ACA37}" name="Max_DISP_Days" dataDxfId="2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F66530-4531-4B20-8664-AD1C904934FF}" name="JudgeRequestSummaryTable" displayName="JudgeRequestSummaryTable" ref="A2:G156" totalsRowShown="0" headerRowDxfId="185">
  <autoFilter ref="A2:G156" xr:uid="{06F66530-4531-4B20-8664-AD1C904934FF}"/>
  <tableColumns count="7">
    <tableColumn id="1" xr3:uid="{420E2BA6-AFEC-4092-BD33-B31591A11CA0}" name="Unique_Key"/>
    <tableColumn id="2" xr3:uid="{756B60BB-74A1-475E-96EB-D9C12E5E257A}" name="County"/>
    <tableColumn id="3" xr3:uid="{AFB6B88F-0217-4196-AE68-7A7516986E29}" name="CHG_DATE" dataDxfId="184"/>
    <tableColumn id="4" xr3:uid="{D3C5DC86-751F-4AF9-8DC2-C27EDBD979AF}" name="Last_CHG_DISP_DATE" dataDxfId="183"/>
    <tableColumn id="5" xr3:uid="{D2C09289-A9B8-4D32-BC9D-5F25C21A200C}" name="Max_DISP_Days"/>
    <tableColumn id="7" xr3:uid="{E9521BE0-5CE3-45FD-B52B-3BEEA8C70C99}" name="Disposition_Year" dataDxfId="182"/>
    <tableColumn id="6" xr3:uid="{8AB43679-DC03-4D79-BF67-DAA61E75E428}" name="Charge_Month" dataDxfId="18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8F5559-0D10-4F4E-8524-B0BBB5AADF0A}" name="JudgeReuqestTableSummaryWithMotions" displayName="JudgeReuqestTableSummaryWithMotions" ref="A1:O155" totalsRowShown="0" headerRowDxfId="178" headerRowBorderDxfId="177" tableBorderDxfId="176">
  <autoFilter ref="A1:O155" xr:uid="{D08F5559-0D10-4F4E-8524-B0BBB5AADF0A}"/>
  <tableColumns count="15">
    <tableColumn id="1" xr3:uid="{E4C6F524-3892-407C-92C1-8E9D918D7BFF}" name="Unique_Key"/>
    <tableColumn id="2" xr3:uid="{80F196A5-E0D7-4A2E-A931-C3B3DE5DABFC}" name="County"/>
    <tableColumn id="3" xr3:uid="{97DEE42B-A83E-4092-AA94-D5856B69B859}" name="Earliest CHG_DATE" dataDxfId="175"/>
    <tableColumn id="4" xr3:uid="{2D832C5C-3194-489F-9463-4899E869B409}" name="Latest CHG_DISP_DATE" dataDxfId="174"/>
    <tableColumn id="5" xr3:uid="{5E830C8E-C8B1-4C5E-B769-61DE8B32B32E}" name="Max DISP_Days"/>
    <tableColumn id="6" xr3:uid="{1221787E-2DF6-40CF-A283-3C7BBC4201EF}" name="Has_Motion"/>
    <tableColumn id="7" xr3:uid="{4FCDB18F-06C8-40D2-B634-4797788E1A01}" name="MOT_COUNTY_NUM"/>
    <tableColumn id="8" xr3:uid="{0ACB245B-888B-4629-8208-15DB82888894}" name="MOT_CASE_NUMBER"/>
    <tableColumn id="9" xr3:uid="{ED094BB3-FD87-451B-AC07-395578F1E087}" name="Mot_Entity_Number"/>
    <tableColumn id="10" xr3:uid="{4A4C9CB3-1335-4C68-9B12-3D146C32F4A4}" name="MOT_County"/>
    <tableColumn id="11" xr3:uid="{6ACC09F4-17C1-4982-AF71-DF3329141C4E}" name="Number_of_Motions"/>
    <tableColumn id="12" xr3:uid="{F4CE1642-6156-46C6-905C-AC5D2F23C96D}" name="Mot_Motion_Type_Code"/>
    <tableColumn id="13" xr3:uid="{2504B548-57D9-4D63-8F20-E86ABC47D4EF}" name="MOT_MOTION_TYPE_CODE_DESC"/>
    <tableColumn id="14" xr3:uid="{851E6A3A-59B8-43D5-82BE-AF8B52002A55}" name="Disp_Month" dataDxfId="173"/>
    <tableColumn id="15" xr3:uid="{0416E647-9ADC-4344-969F-DD60FE39CB68}" name="Month_Number" dataDxfId="172">
      <calculatedColumnFormula>MONTH(C2)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CCFAC30-41E2-402B-9344-CC844057C55D}" name="JudgeRequestFilteredAllCounties" displayName="JudgeRequestFilteredAllCounties" ref="A1:S783" totalsRowShown="0" headerRowDxfId="171" dataDxfId="169" headerRowBorderDxfId="170" tableBorderDxfId="168" totalsRowBorderDxfId="167">
  <autoFilter ref="A1:S783" xr:uid="{CCCFAC30-41E2-402B-9344-CC844057C55D}"/>
  <tableColumns count="19">
    <tableColumn id="1" xr3:uid="{8AC9D431-457D-4CEE-BDEF-09398870D3D5}" name="CHG_COUNTY_NUM" dataDxfId="166"/>
    <tableColumn id="2" xr3:uid="{FDEA70A1-0DD2-4A89-927E-EA6F28AEB441}" name="CHG_CASE_NUMBER" dataDxfId="165"/>
    <tableColumn id="3" xr3:uid="{186903DA-4798-40EC-B34A-B9DD2AB1581D}" name="CHG_ENTITY_NUMBER" dataDxfId="164"/>
    <tableColumn id="4" xr3:uid="{272583ED-4CBF-49E3-93AE-D14800979AB8}" name="CHG_DATE" dataDxfId="163"/>
    <tableColumn id="5" xr3:uid="{D72D3855-9995-43D3-92DC-61E5A5755EBD}" name="CHG_UOR_CODE" dataDxfId="162"/>
    <tableColumn id="6" xr3:uid="{E8F6903D-EAFF-4ADE-AC15-829DDE232F5E}" name="Base_UOR_Code" dataDxfId="161"/>
    <tableColumn id="7" xr3:uid="{CDD25236-296C-44A5-9992-CEEC855C3960}" name="ASCF_Code" dataDxfId="160"/>
    <tableColumn id="8" xr3:uid="{7694D858-C670-4299-AF0F-6A917D3B94E5}" name="CHG_DISP_DATE" dataDxfId="159"/>
    <tableColumn id="9" xr3:uid="{3A24EA8E-B849-4B20-B097-44474A8D8475}" name="CHG_DISP_TYPE_CODE" dataDxfId="158"/>
    <tableColumn id="10" xr3:uid="{D4364631-0365-41A3-8322-61F149F9D490}" name="CHG_UOR_Desc" dataDxfId="157"/>
    <tableColumn id="11" xr3:uid="{169AC7A4-253A-4BA8-B071-DF5703A2CE0B}" name="CHG_UOR_Base_Level" dataDxfId="156"/>
    <tableColumn id="12" xr3:uid="{0F8FC36A-11AC-467F-94E0-8671FCBACF73}" name="ASCF_Code_Desc2" dataDxfId="155"/>
    <tableColumn id="13" xr3:uid="{FFF4C891-9387-4B1C-A7AB-2D9D36D8CD73}" name="CHG_DISP_TYPE_CODE_Desc" dataDxfId="154"/>
    <tableColumn id="14" xr3:uid="{B61B3279-0219-42AE-BC7D-0148BACB02D8}" name="CHG_UOR_Description" dataDxfId="153"/>
    <tableColumn id="15" xr3:uid="{F759855F-A8DB-4841-9FFC-E4F5752B321D}" name="CHG_County" dataDxfId="152"/>
    <tableColumn id="16" xr3:uid="{B23AC7FF-659F-4972-BC3A-7E4123341593}" name="DISP_Days" dataDxfId="151"/>
    <tableColumn id="17" xr3:uid="{8A3DE55E-6196-467A-89AD-5AE821A7C8DB}" name="Unique_Key" dataDxfId="150"/>
    <tableColumn id="18" xr3:uid="{75C6BFB4-467E-4D9B-88F7-0691F8FD716B}" name="Max_DISP_Days" dataDxfId="149"/>
    <tableColumn id="19" xr3:uid="{6A969E06-9FB2-4925-A65F-632DE097FF04}" name="DISP_Year" dataDxfId="1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982DCE-96A6-4CCB-BDA5-91A8B84BCE28}" name="VanBurenTable" displayName="VanBurenTable" ref="A1:S103" totalsRowShown="0" headerRowDxfId="146" dataDxfId="144" headerRowBorderDxfId="145" tableBorderDxfId="143" totalsRowBorderDxfId="142">
  <autoFilter ref="A1:S103" xr:uid="{9E982DCE-96A6-4CCB-BDA5-91A8B84BCE28}"/>
  <tableColumns count="19">
    <tableColumn id="1" xr3:uid="{F34E8310-CDF1-4BDD-845B-62B06BA97F10}" name="CHG_COUNTY_NUM" dataDxfId="141"/>
    <tableColumn id="2" xr3:uid="{4F23E074-8DA0-4BB2-AE2B-12BA0D41ACE5}" name="CHG_CASE_NUMBER" dataDxfId="140"/>
    <tableColumn id="3" xr3:uid="{F9339DA7-9BD5-4AFE-AFAD-37983FA46B19}" name="CHG_ENTITY_NUMBER" dataDxfId="139"/>
    <tableColumn id="4" xr3:uid="{93240836-3485-4180-ADD8-69CA0FBBBA52}" name="CHG_DATE" dataDxfId="138"/>
    <tableColumn id="5" xr3:uid="{507F158D-D10E-4A96-8E18-0BF5BFD0607B}" name="CHG_UOR_CODE" dataDxfId="137"/>
    <tableColumn id="6" xr3:uid="{A57C6E92-3E30-4246-9873-C4B33B0486F1}" name="Base_UOR_Code" dataDxfId="136"/>
    <tableColumn id="7" xr3:uid="{C46F908F-4E66-4309-963B-DE5B54F7F30D}" name="ASCF_Code" dataDxfId="135"/>
    <tableColumn id="8" xr3:uid="{A996B231-74FB-4B9F-A0E6-0B668A5058C4}" name="CHG_DISP_DATE" dataDxfId="134"/>
    <tableColumn id="9" xr3:uid="{3E886307-AC84-4681-96E2-CFC5AB5B1719}" name="CHG_DISP_TYPE_CODE" dataDxfId="133"/>
    <tableColumn id="10" xr3:uid="{388A7885-8DC1-4E6C-8AAA-86D843EF3496}" name="CHG_UOR_Desc" dataDxfId="132"/>
    <tableColumn id="11" xr3:uid="{5BC76D52-5FF6-43D6-AE70-E4E276B5D562}" name="CHG_UOR_Base_Level" dataDxfId="131"/>
    <tableColumn id="12" xr3:uid="{5A40BF42-17A5-4397-855B-E80DD44965CD}" name="ASCF_Code_Desc2" dataDxfId="130"/>
    <tableColumn id="13" xr3:uid="{B974E8D9-322F-4AD5-996B-533D772D108D}" name="CHG_DISP_TYPE_CODE_Desc" dataDxfId="129"/>
    <tableColumn id="14" xr3:uid="{671DD576-B217-49C8-BCB9-55C7210B660F}" name="CHG_UOR_Description" dataDxfId="128"/>
    <tableColumn id="15" xr3:uid="{BF8452CD-AB90-4E1A-ACFA-9E763620AFB7}" name="CHG_County" dataDxfId="127"/>
    <tableColumn id="16" xr3:uid="{6E30C67F-123E-472A-B617-F0265E50A2E3}" name="DISP_Days" dataDxfId="126"/>
    <tableColumn id="17" xr3:uid="{083AFECF-B43B-476E-AC18-17E17C0FCCE4}" name="Unique_Key" dataDxfId="125"/>
    <tableColumn id="18" xr3:uid="{18537F87-E648-4314-BC21-5C5BC4294C8D}" name="Max_DISP_Days" dataDxfId="124"/>
    <tableColumn id="19" xr3:uid="{A4601CAD-753C-4791-98DE-2F77230DF0D0}" name="DISP_Year" dataDxfId="1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BE2CC38-0265-4EF8-8EAB-75081AA0F1F4}" name="TylerTable" displayName="TylerTable" ref="A1:S55" totalsRowShown="0" headerRowDxfId="122" dataDxfId="120" headerRowBorderDxfId="121" tableBorderDxfId="119" totalsRowBorderDxfId="118">
  <autoFilter ref="A1:S55" xr:uid="{0BE2CC38-0265-4EF8-8EAB-75081AA0F1F4}"/>
  <tableColumns count="19">
    <tableColumn id="1" xr3:uid="{B0AF38D4-DBFA-4A20-9FD9-91F3811C3994}" name="CHG_COUNTY_NUM" dataDxfId="117"/>
    <tableColumn id="2" xr3:uid="{E03E7765-DABA-4B00-8899-C41B5C6FD000}" name="CHG_CASE_NUMBER" dataDxfId="116"/>
    <tableColumn id="3" xr3:uid="{65E77166-F55B-4C78-AB3A-23DFD74BBA84}" name="CHG_ENTITY_NUMBER" dataDxfId="115"/>
    <tableColumn id="4" xr3:uid="{E3021568-BC6A-402E-A49E-8CC1BBEA491F}" name="CHG_DATE" dataDxfId="114"/>
    <tableColumn id="5" xr3:uid="{769E5000-22BD-4514-B4FF-530942EDDE95}" name="CHG_UOR_CODE" dataDxfId="113"/>
    <tableColumn id="6" xr3:uid="{5BCDD253-EAF8-4EDF-B1C8-540143052665}" name="Base_UOR_Code" dataDxfId="112"/>
    <tableColumn id="7" xr3:uid="{1A74965D-85C0-4D49-86C5-E5674DB03327}" name="ASCF_Code" dataDxfId="111"/>
    <tableColumn id="8" xr3:uid="{D4F8D04F-356C-4E83-9C27-7B4C565870FE}" name="CHG_DISP_DATE" dataDxfId="110"/>
    <tableColumn id="9" xr3:uid="{D7EB4A07-C9B0-48D0-9A36-F5977A2395A2}" name="CHG_DISP_TYPE_CODE" dataDxfId="109"/>
    <tableColumn id="10" xr3:uid="{2A13CC8B-9898-495B-AD8A-981B49B926AE}" name="CHG_UOR_Desc" dataDxfId="108"/>
    <tableColumn id="11" xr3:uid="{86ED77E4-0EFA-435F-9FC9-76EDCAE71281}" name="CHG_UOR_Base_Level" dataDxfId="107"/>
    <tableColumn id="12" xr3:uid="{5E3280E5-51F1-47BD-8540-685A86FDA906}" name="ASCF_Code_Desc2" dataDxfId="106"/>
    <tableColumn id="13" xr3:uid="{525D7E18-3DA4-4B5A-919E-90200FEB4EE6}" name="CHG_DISP_TYPE_CODE_Desc" dataDxfId="105"/>
    <tableColumn id="14" xr3:uid="{AE0B974A-9F4F-4994-92D6-EA39BBB55153}" name="CHG_UOR_Description" dataDxfId="104"/>
    <tableColumn id="15" xr3:uid="{2DA53346-A70D-43FC-820A-49CAFA15E8CA}" name="CHG_County" dataDxfId="103"/>
    <tableColumn id="16" xr3:uid="{828EDCCE-4ACF-40B2-8DD2-659700168C72}" name="DISP_Days" dataDxfId="102"/>
    <tableColumn id="17" xr3:uid="{CAE6F4D5-AD1C-4F29-9152-15853769E794}" name="Unique_Key" dataDxfId="101"/>
    <tableColumn id="18" xr3:uid="{B5DE1F44-DE5F-49DF-A9F0-ED701ED2CA8E}" name="Max_DISP_Days" dataDxfId="100"/>
    <tableColumn id="19" xr3:uid="{AC914A48-ED3F-4FE1-A11B-E10B3CE05CC4}" name="DISP_Year" dataDxfId="9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3A5796D-DDD6-4D2A-BCA7-4CAC13275266}" name="BuchananTable" displayName="BuchananTable" ref="A1:S58" totalsRowShown="0" headerRowDxfId="98" dataDxfId="96" headerRowBorderDxfId="97" tableBorderDxfId="95" totalsRowBorderDxfId="94">
  <autoFilter ref="A1:S58" xr:uid="{43A5796D-DDD6-4D2A-BCA7-4CAC13275266}"/>
  <tableColumns count="19">
    <tableColumn id="1" xr3:uid="{3FE20FE5-87D4-41B5-B70C-8E04A543A537}" name="CHG_COUNTY_NUM" dataDxfId="93"/>
    <tableColumn id="2" xr3:uid="{78D51D30-DA58-4E65-94AB-F2B28A369017}" name="CHG_CASE_NUMBER" dataDxfId="92"/>
    <tableColumn id="3" xr3:uid="{172D4030-B866-4D66-9ED3-5A29C5492BDE}" name="CHG_ENTITY_NUMBER" dataDxfId="91"/>
    <tableColumn id="4" xr3:uid="{60F7D66D-BFE7-4AAA-825A-AC948CFA8367}" name="CHG_DATE" dataDxfId="90"/>
    <tableColumn id="5" xr3:uid="{9243FEE4-A328-4977-863D-7B8959ACBB3A}" name="CHG_UOR_CODE" dataDxfId="89"/>
    <tableColumn id="6" xr3:uid="{DA3C1E10-0CA2-44F6-B124-64A8BE4E13B2}" name="Base_UOR_Code" dataDxfId="88"/>
    <tableColumn id="7" xr3:uid="{74D373CF-9B1F-4FBC-84FE-740F77921276}" name="ASCF_Code" dataDxfId="87"/>
    <tableColumn id="8" xr3:uid="{71120AAD-B51E-421E-A484-BE3B2D4360A5}" name="CHG_DISP_DATE" dataDxfId="86"/>
    <tableColumn id="9" xr3:uid="{4378BED9-70E4-431D-AAE9-83CDF35E0264}" name="CHG_DISP_TYPE_CODE" dataDxfId="85"/>
    <tableColumn id="10" xr3:uid="{C71F494B-32E0-4B7C-9F7F-F6D06604B400}" name="CHG_UOR_Desc" dataDxfId="84"/>
    <tableColumn id="11" xr3:uid="{93561B8C-8E9F-4B9A-AB05-BA2A45205FFF}" name="CHG_UOR_Base_Level" dataDxfId="83"/>
    <tableColumn id="12" xr3:uid="{66E98760-8869-4817-8099-F352628DF611}" name="ASCF_Code_Desc2" dataDxfId="82"/>
    <tableColumn id="13" xr3:uid="{20DD7EEB-E0A7-4B86-AB58-AC7F3DF14D63}" name="CHG_DISP_TYPE_CODE_Desc" dataDxfId="81"/>
    <tableColumn id="14" xr3:uid="{AABF69DD-098B-46E3-88D4-40CDE1261CA2}" name="CHG_UOR_Description" dataDxfId="80"/>
    <tableColumn id="15" xr3:uid="{337D3031-240D-40B3-9701-7CCB392F354F}" name="CHG_County" dataDxfId="79"/>
    <tableColumn id="16" xr3:uid="{7A91EA80-926E-4DB7-AB68-BE24CB5E991D}" name="DISP_Days" dataDxfId="78"/>
    <tableColumn id="17" xr3:uid="{08E25B94-686B-4A5D-8A0C-BBED3CF56610}" name="Unique_Key" dataDxfId="77"/>
    <tableColumn id="18" xr3:uid="{46C871FE-F5D9-4BCF-8DEF-2EE084E282C4}" name="Max_DISP_Days" dataDxfId="76"/>
    <tableColumn id="19" xr3:uid="{EB910ABB-EE79-40A9-92FB-4636A8373458}" name="DISP_Year" dataDxfId="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8CE4907-4A90-42F4-B322-C3A9CA94EC8F}" name="Table19" displayName="Table19" ref="A1:S98" totalsRowShown="0" headerRowDxfId="74" dataDxfId="72" headerRowBorderDxfId="73" tableBorderDxfId="71" totalsRowBorderDxfId="70">
  <autoFilter ref="A1:S98" xr:uid="{48CE4907-4A90-42F4-B322-C3A9CA94EC8F}"/>
  <tableColumns count="19">
    <tableColumn id="1" xr3:uid="{8377B577-80CD-41AD-A838-F557A59879CC}" name="CHG_COUNTY_NUM" dataDxfId="69"/>
    <tableColumn id="2" xr3:uid="{05263407-7171-48CC-A6B2-ED18585DE37E}" name="CHG_CASE_NUMBER" dataDxfId="68"/>
    <tableColumn id="3" xr3:uid="{C2B233FD-4D87-43CB-BAF2-F145B161CFDB}" name="CHG_ENTITY_NUMBER" dataDxfId="67"/>
    <tableColumn id="4" xr3:uid="{AEEF1992-232A-4E3F-8AC1-AF18A2758F7A}" name="CHG_DATE" dataDxfId="66"/>
    <tableColumn id="5" xr3:uid="{DCBB854D-1636-4DC6-A40B-21867E935B04}" name="CHG_UOR_CODE" dataDxfId="65"/>
    <tableColumn id="6" xr3:uid="{8E5DD1CC-F68E-4C0C-B875-E185690A8E8A}" name="Base_UOR_Code" dataDxfId="64"/>
    <tableColumn id="7" xr3:uid="{2A3EE9E9-7B41-44F3-8162-1CC6B7A882CC}" name="ASCF_Code" dataDxfId="63"/>
    <tableColumn id="8" xr3:uid="{85314E6C-3562-474E-A71C-AF63119F6AD5}" name="CHG_DISP_DATE" dataDxfId="62"/>
    <tableColumn id="9" xr3:uid="{B6156C7F-2099-4D61-B687-3933B7E5FA27}" name="CHG_DISP_TYPE_CODE" dataDxfId="61"/>
    <tableColumn id="10" xr3:uid="{8F38AD04-ADFA-4A52-ABC1-53CD93D5D9A6}" name="CHG_UOR_Desc" dataDxfId="60"/>
    <tableColumn id="11" xr3:uid="{2FB844D6-3BF5-451F-999E-FE79BE62FBEC}" name="CHG_UOR_Base_Level" dataDxfId="59"/>
    <tableColumn id="12" xr3:uid="{F03DA17E-8E6D-4CF1-B76F-BD334273CDF8}" name="ASCF_Code_Desc2" dataDxfId="58"/>
    <tableColumn id="13" xr3:uid="{804EE56E-5EA1-4C73-BCDD-066033642335}" name="CHG_DISP_TYPE_CODE_Desc" dataDxfId="57"/>
    <tableColumn id="14" xr3:uid="{1E0E767F-DEE7-43B7-9B70-2419751386E7}" name="CHG_UOR_Description" dataDxfId="56"/>
    <tableColumn id="15" xr3:uid="{BBBDCD7F-ABF1-4378-8F4E-26DEE49FABB3}" name="CHG_County" dataDxfId="55"/>
    <tableColumn id="16" xr3:uid="{5297C607-234F-4C85-88AD-89D88E2EB774}" name="DISP_Days" dataDxfId="54"/>
    <tableColumn id="17" xr3:uid="{FE562AB9-C88C-43A9-B352-FAB099AB9C07}" name="Unique_Key" dataDxfId="53"/>
    <tableColumn id="18" xr3:uid="{1F10E176-8EA5-45BF-B951-D38F0322791C}" name="Max_DISP_Days" dataDxfId="52"/>
    <tableColumn id="19" xr3:uid="{80645EF7-9585-4A9C-BB60-6D9DBBA37FDC}" name="DISP_Year" dataDxfId="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2271C56-C175-4B66-9726-531B94F487F3}" name="PolkTable" displayName="PolkTable" ref="A1:S212" totalsRowShown="0" headerRowDxfId="50" dataDxfId="48" headerRowBorderDxfId="49" tableBorderDxfId="47" totalsRowBorderDxfId="46">
  <autoFilter ref="A1:S212" xr:uid="{02271C56-C175-4B66-9726-531B94F487F3}"/>
  <tableColumns count="19">
    <tableColumn id="1" xr3:uid="{31761EE2-83D8-4CD1-B6BB-2C3F724EF3E7}" name="CHG_COUNTY_NUM" dataDxfId="45"/>
    <tableColumn id="2" xr3:uid="{87D3F58F-E21D-40DF-B1FF-138A33B8DEAC}" name="CHG_CASE_NUMBER" dataDxfId="44"/>
    <tableColumn id="3" xr3:uid="{DB51E889-1779-47E4-83CE-B8465C8E3EAC}" name="CHG_ENTITY_NUMBER" dataDxfId="43"/>
    <tableColumn id="4" xr3:uid="{888CA12F-8F92-4F52-9DB1-3BC431059572}" name="CHG_DATE" dataDxfId="42"/>
    <tableColumn id="5" xr3:uid="{8D3F1987-7278-4233-B770-EC3608645E0F}" name="CHG_UOR_CODE" dataDxfId="41"/>
    <tableColumn id="6" xr3:uid="{17C96219-EFB8-4268-A706-504FADAEC26A}" name="Base_UOR_Code" dataDxfId="40"/>
    <tableColumn id="7" xr3:uid="{4328A06A-1177-424C-B823-EC5CC2A6235B}" name="ASCF_Code" dataDxfId="39"/>
    <tableColumn id="8" xr3:uid="{78611835-7FFE-4752-9BB8-8738BE43632C}" name="CHG_DISP_DATE" dataDxfId="38"/>
    <tableColumn id="9" xr3:uid="{F0C7FA58-0D01-4660-900C-A8D7216F6A24}" name="CHG_DISP_TYPE_CODE" dataDxfId="37"/>
    <tableColumn id="10" xr3:uid="{B8A6686D-95CD-44F7-8483-C63AF23C45D4}" name="CHG_UOR_Desc" dataDxfId="36"/>
    <tableColumn id="11" xr3:uid="{8BA2E062-7481-4CCA-9E6A-C22E2C8BAF0D}" name="CHG_UOR_Base_Level" dataDxfId="35"/>
    <tableColumn id="12" xr3:uid="{AF49794F-0C23-4182-B073-6687C8CDE091}" name="ASCF_Code_Desc2" dataDxfId="34"/>
    <tableColumn id="13" xr3:uid="{A707A4CC-E75B-4479-A22B-98B892B90384}" name="CHG_DISP_TYPE_CODE_Desc" dataDxfId="33"/>
    <tableColumn id="14" xr3:uid="{1C80EBAC-E652-402A-BF4E-B81FA716BDE0}" name="CHG_UOR_Description" dataDxfId="32"/>
    <tableColumn id="15" xr3:uid="{83BB3152-B1D8-47D2-B3BC-F05A3CF4AE5C}" name="CHG_County" dataDxfId="31"/>
    <tableColumn id="16" xr3:uid="{68DCE722-CF39-468D-854D-9F231C2F1532}" name="DISP_Days" dataDxfId="30"/>
    <tableColumn id="17" xr3:uid="{A35F73BA-F9B3-4647-B486-435C68403774}" name="Unique_Key" dataDxfId="29"/>
    <tableColumn id="18" xr3:uid="{D65C3963-0BB6-4FC8-9C68-6EB5B750CB30}" name="Max_DISP_Days" dataDxfId="28"/>
    <tableColumn id="19" xr3:uid="{00F5BBE8-D9B8-4520-A298-C83A0E3FE05D}" name="DISP_Year" dataDxfId="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353918-E3B0-45C9-BC58-7695751673EF}" name="AllCountiesReport" displayName="AllCountiesReport" ref="A1:F548" totalsRowShown="0">
  <autoFilter ref="A1:F548" xr:uid="{9C353918-E3B0-45C9-BC58-7695751673EF}"/>
  <tableColumns count="6">
    <tableColumn id="1" xr3:uid="{87A2778D-3AD1-45B3-896C-2C7168E99A52}" name="Unique_Key"/>
    <tableColumn id="2" xr3:uid="{B7A0E095-BBE3-4FDB-AAB2-A09B5B37E7F1}" name="County"/>
    <tableColumn id="3" xr3:uid="{DF1BCA85-81E1-4CC0-A57F-F7916A83572E}" name="Earliest CHG_DATE" dataDxfId="8"/>
    <tableColumn id="4" xr3:uid="{8693C8B4-5862-41A8-BF35-8A37CAFD6761}" name="Latest CHG_DISP_DATE" dataDxfId="7"/>
    <tableColumn id="5" xr3:uid="{F304D5D7-8922-4C5F-9B7C-90AB3D76EE34}" name="Max DISP_Days"/>
    <tableColumn id="6" xr3:uid="{43DE545C-A4E9-42AA-9C39-A736493C1122}" name="Charge_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864B-A855-4BAF-8819-7E72347AF9FA}">
  <dimension ref="C2:D33"/>
  <sheetViews>
    <sheetView tabSelected="1" workbookViewId="0">
      <selection activeCell="G22" sqref="G22"/>
    </sheetView>
  </sheetViews>
  <sheetFormatPr defaultRowHeight="14.5"/>
  <cols>
    <col min="3" max="3" width="38.26953125" customWidth="1"/>
    <col min="4" max="4" width="48.6328125" customWidth="1"/>
  </cols>
  <sheetData>
    <row r="2" spans="3:4">
      <c r="C2" s="63" t="s">
        <v>875</v>
      </c>
      <c r="D2" s="63"/>
    </row>
    <row r="3" spans="3:4">
      <c r="C3" s="63"/>
      <c r="D3" s="63"/>
    </row>
    <row r="24" spans="3:4">
      <c r="C24" s="64" t="s">
        <v>855</v>
      </c>
      <c r="D24" s="65" t="s">
        <v>856</v>
      </c>
    </row>
    <row r="25" spans="3:4" ht="29">
      <c r="C25" s="66" t="s">
        <v>857</v>
      </c>
      <c r="D25" s="67" t="s">
        <v>858</v>
      </c>
    </row>
    <row r="26" spans="3:4" ht="29">
      <c r="C26" s="66" t="s">
        <v>859</v>
      </c>
      <c r="D26" s="67" t="s">
        <v>860</v>
      </c>
    </row>
    <row r="27" spans="3:4" ht="43.5">
      <c r="C27" s="66" t="s">
        <v>861</v>
      </c>
      <c r="D27" s="67" t="s">
        <v>862</v>
      </c>
    </row>
    <row r="28" spans="3:4" ht="29">
      <c r="C28" s="66" t="s">
        <v>863</v>
      </c>
      <c r="D28" s="67" t="s">
        <v>864</v>
      </c>
    </row>
    <row r="29" spans="3:4" ht="29">
      <c r="C29" s="66" t="s">
        <v>865</v>
      </c>
      <c r="D29" s="67" t="s">
        <v>866</v>
      </c>
    </row>
    <row r="30" spans="3:4" ht="29">
      <c r="C30" s="66" t="s">
        <v>867</v>
      </c>
      <c r="D30" s="67" t="s">
        <v>868</v>
      </c>
    </row>
    <row r="31" spans="3:4" ht="29">
      <c r="C31" s="66" t="s">
        <v>869</v>
      </c>
      <c r="D31" s="67" t="s">
        <v>870</v>
      </c>
    </row>
    <row r="32" spans="3:4" ht="29">
      <c r="C32" s="66" t="s">
        <v>871</v>
      </c>
      <c r="D32" s="67" t="s">
        <v>872</v>
      </c>
    </row>
    <row r="33" spans="3:4" ht="29">
      <c r="C33" s="68" t="s">
        <v>873</v>
      </c>
      <c r="D33" s="69" t="s">
        <v>874</v>
      </c>
    </row>
  </sheetData>
  <mergeCells count="1">
    <mergeCell ref="C2:D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2416-F9C3-4359-9518-53A0F1197284}">
  <dimension ref="A1:S2972"/>
  <sheetViews>
    <sheetView topLeftCell="D1" zoomScale="80" workbookViewId="0">
      <selection activeCell="N26" sqref="N26"/>
    </sheetView>
  </sheetViews>
  <sheetFormatPr defaultRowHeight="14.5"/>
  <cols>
    <col min="1" max="1" width="22.90625" bestFit="1" customWidth="1"/>
    <col min="2" max="2" width="21.36328125" bestFit="1" customWidth="1"/>
    <col min="3" max="3" width="22.90625" bestFit="1" customWidth="1"/>
    <col min="4" max="4" width="14.81640625" bestFit="1" customWidth="1"/>
    <col min="5" max="5" width="18.08984375" style="2" bestFit="1" customWidth="1"/>
    <col min="6" max="7" width="18.08984375" style="2" customWidth="1"/>
    <col min="8" max="8" width="19.90625" bestFit="1" customWidth="1"/>
    <col min="9" max="9" width="25.90625" bestFit="1" customWidth="1"/>
    <col min="10" max="10" width="38.54296875" customWidth="1"/>
    <col min="11" max="11" width="24.90625" bestFit="1" customWidth="1"/>
    <col min="12" max="12" width="21.81640625" bestFit="1" customWidth="1"/>
    <col min="13" max="13" width="31.1796875" customWidth="1"/>
    <col min="14" max="14" width="60.26953125" bestFit="1" customWidth="1"/>
    <col min="15" max="15" width="11.7265625" bestFit="1" customWidth="1"/>
    <col min="16" max="16" width="14.54296875" bestFit="1" customWidth="1"/>
    <col min="17" max="17" width="16.54296875" bestFit="1" customWidth="1"/>
    <col min="18" max="18" width="20" bestFit="1" customWidth="1"/>
  </cols>
  <sheetData>
    <row r="1" spans="1:19" s="8" customFormat="1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44</v>
      </c>
      <c r="G1" s="9" t="s">
        <v>45</v>
      </c>
      <c r="H1" s="8" t="s">
        <v>5</v>
      </c>
      <c r="I1" s="8" t="s">
        <v>6</v>
      </c>
      <c r="J1" s="9" t="s">
        <v>46</v>
      </c>
      <c r="K1" s="9" t="s">
        <v>48</v>
      </c>
      <c r="L1" s="9" t="s">
        <v>47</v>
      </c>
      <c r="M1" s="9" t="s">
        <v>121</v>
      </c>
      <c r="N1" s="9" t="s">
        <v>49</v>
      </c>
      <c r="O1" s="9" t="s">
        <v>124</v>
      </c>
      <c r="P1" s="9" t="s">
        <v>122</v>
      </c>
      <c r="Q1" s="9" t="s">
        <v>125</v>
      </c>
      <c r="R1" s="9" t="s">
        <v>126</v>
      </c>
      <c r="S1" s="9" t="s">
        <v>682</v>
      </c>
    </row>
    <row r="2" spans="1:19">
      <c r="A2" s="1">
        <v>1</v>
      </c>
      <c r="B2">
        <v>1</v>
      </c>
      <c r="C2">
        <v>1</v>
      </c>
      <c r="D2" s="3">
        <v>44562</v>
      </c>
      <c r="E2" s="2">
        <v>470003</v>
      </c>
      <c r="F2" s="2">
        <v>47000</v>
      </c>
      <c r="G2" s="2">
        <v>3</v>
      </c>
      <c r="H2" s="5">
        <v>44988.71</v>
      </c>
      <c r="I2" t="s">
        <v>7</v>
      </c>
      <c r="J2" s="6" t="s">
        <v>34</v>
      </c>
      <c r="K2" s="6" t="s">
        <v>35</v>
      </c>
      <c r="L2" s="6" t="s">
        <v>40</v>
      </c>
      <c r="M2" t="s">
        <v>8</v>
      </c>
      <c r="N2" s="6" t="s">
        <v>50</v>
      </c>
      <c r="O2" t="s">
        <v>9</v>
      </c>
      <c r="P2" s="4">
        <v>426</v>
      </c>
      <c r="Q2" t="str">
        <f>TEXT(ChargesTable[[#This Row],[CHG_COUNTY_NUM]], "000") &amp; "-" &amp; TEXT(ChargesTable[[#This Row],[CHG_CASE_NUMBER]], "0000000")</f>
        <v>001-0000001</v>
      </c>
      <c r="R2">
        <f t="shared" ref="R2:R65" si="0">_xlfn.MAXIFS(P:P, Q:Q, Q2)</f>
        <v>583</v>
      </c>
      <c r="S2">
        <f t="shared" ref="S2:S65" si="1">+YEAR(H2)</f>
        <v>2023</v>
      </c>
    </row>
    <row r="3" spans="1:19">
      <c r="A3" s="1">
        <v>1</v>
      </c>
      <c r="B3">
        <v>1</v>
      </c>
      <c r="C3">
        <v>2</v>
      </c>
      <c r="D3" s="3">
        <v>44562</v>
      </c>
      <c r="E3" s="2">
        <v>3470</v>
      </c>
      <c r="F3" s="2">
        <v>347</v>
      </c>
      <c r="G3" s="2">
        <v>0</v>
      </c>
      <c r="H3" s="5">
        <v>44992.6</v>
      </c>
      <c r="I3" t="s">
        <v>10</v>
      </c>
      <c r="J3" s="6" t="s">
        <v>29</v>
      </c>
      <c r="K3" s="6" t="s">
        <v>28</v>
      </c>
      <c r="L3" s="6" t="s">
        <v>37</v>
      </c>
      <c r="M3" t="s">
        <v>11</v>
      </c>
      <c r="N3" s="6" t="s">
        <v>51</v>
      </c>
      <c r="O3" t="s">
        <v>9</v>
      </c>
      <c r="P3" s="4">
        <v>430</v>
      </c>
      <c r="Q3" t="str">
        <f>TEXT(ChargesTable[[#This Row],[CHG_COUNTY_NUM]], "000") &amp; "-" &amp; TEXT(ChargesTable[[#This Row],[CHG_CASE_NUMBER]], "0000000")</f>
        <v>001-0000001</v>
      </c>
      <c r="R3">
        <f t="shared" si="0"/>
        <v>583</v>
      </c>
      <c r="S3">
        <f t="shared" si="1"/>
        <v>2023</v>
      </c>
    </row>
    <row r="4" spans="1:19">
      <c r="A4" s="1">
        <v>1</v>
      </c>
      <c r="B4">
        <v>1</v>
      </c>
      <c r="C4">
        <v>3</v>
      </c>
      <c r="D4" s="3">
        <v>44562</v>
      </c>
      <c r="E4" s="2">
        <v>3470</v>
      </c>
      <c r="F4" s="2">
        <v>347</v>
      </c>
      <c r="G4" s="2">
        <v>0</v>
      </c>
      <c r="H4" s="5">
        <v>45145.599999999999</v>
      </c>
      <c r="I4" t="s">
        <v>10</v>
      </c>
      <c r="J4" s="6" t="s">
        <v>29</v>
      </c>
      <c r="K4" s="6" t="s">
        <v>28</v>
      </c>
      <c r="L4" s="6" t="s">
        <v>37</v>
      </c>
      <c r="M4" t="s">
        <v>11</v>
      </c>
      <c r="N4" s="6" t="s">
        <v>51</v>
      </c>
      <c r="O4" t="s">
        <v>9</v>
      </c>
      <c r="P4" s="4">
        <v>583</v>
      </c>
      <c r="Q4" t="str">
        <f>TEXT(ChargesTable[[#This Row],[CHG_COUNTY_NUM]], "000") &amp; "-" &amp; TEXT(ChargesTable[[#This Row],[CHG_CASE_NUMBER]], "0000000")</f>
        <v>001-0000001</v>
      </c>
      <c r="R4">
        <f t="shared" si="0"/>
        <v>583</v>
      </c>
      <c r="S4">
        <f t="shared" si="1"/>
        <v>2023</v>
      </c>
    </row>
    <row r="5" spans="1:19">
      <c r="A5" s="1">
        <v>1</v>
      </c>
      <c r="B5">
        <v>2</v>
      </c>
      <c r="C5">
        <v>2</v>
      </c>
      <c r="D5" s="3">
        <v>44564</v>
      </c>
      <c r="E5" s="2">
        <v>782200</v>
      </c>
      <c r="F5" s="2">
        <v>78220</v>
      </c>
      <c r="G5" s="2">
        <v>0</v>
      </c>
      <c r="H5" s="5">
        <v>44589.3</v>
      </c>
      <c r="I5" t="s">
        <v>12</v>
      </c>
      <c r="J5" s="6" t="s">
        <v>36</v>
      </c>
      <c r="K5" s="6" t="s">
        <v>35</v>
      </c>
      <c r="L5" s="6" t="s">
        <v>37</v>
      </c>
      <c r="M5" t="s">
        <v>13</v>
      </c>
      <c r="N5" s="6" t="s">
        <v>53</v>
      </c>
      <c r="O5" t="s">
        <v>9</v>
      </c>
      <c r="P5" s="4">
        <v>25</v>
      </c>
      <c r="Q5" t="str">
        <f>TEXT(ChargesTable[[#This Row],[CHG_COUNTY_NUM]], "000") &amp; "-" &amp; TEXT(ChargesTable[[#This Row],[CHG_CASE_NUMBER]], "0000000")</f>
        <v>001-0000002</v>
      </c>
      <c r="R5">
        <f t="shared" si="0"/>
        <v>25</v>
      </c>
      <c r="S5">
        <f t="shared" si="1"/>
        <v>2022</v>
      </c>
    </row>
    <row r="6" spans="1:19">
      <c r="A6" s="1">
        <v>1</v>
      </c>
      <c r="B6">
        <v>2</v>
      </c>
      <c r="C6">
        <v>3</v>
      </c>
      <c r="D6" s="3">
        <v>44564</v>
      </c>
      <c r="E6" s="2">
        <v>463700</v>
      </c>
      <c r="F6" s="2">
        <v>46370</v>
      </c>
      <c r="G6" s="2">
        <v>0</v>
      </c>
      <c r="H6" s="5">
        <v>44589.2</v>
      </c>
      <c r="I6" t="s">
        <v>10</v>
      </c>
      <c r="J6" s="6" t="s">
        <v>30</v>
      </c>
      <c r="K6" s="6" t="s">
        <v>26</v>
      </c>
      <c r="L6" s="6" t="s">
        <v>37</v>
      </c>
      <c r="M6" t="s">
        <v>11</v>
      </c>
      <c r="N6" s="6" t="s">
        <v>54</v>
      </c>
      <c r="O6" t="s">
        <v>9</v>
      </c>
      <c r="P6" s="4">
        <v>25</v>
      </c>
      <c r="Q6" t="str">
        <f>TEXT(ChargesTable[[#This Row],[CHG_COUNTY_NUM]], "000") &amp; "-" &amp; TEXT(ChargesTable[[#This Row],[CHG_CASE_NUMBER]], "0000000")</f>
        <v>001-0000002</v>
      </c>
      <c r="R6">
        <f t="shared" si="0"/>
        <v>25</v>
      </c>
      <c r="S6">
        <f t="shared" si="1"/>
        <v>2022</v>
      </c>
    </row>
    <row r="7" spans="1:19">
      <c r="A7" s="1">
        <v>1</v>
      </c>
      <c r="B7">
        <v>3</v>
      </c>
      <c r="C7">
        <v>2</v>
      </c>
      <c r="D7" s="3">
        <v>44568</v>
      </c>
      <c r="E7" s="2">
        <v>3400</v>
      </c>
      <c r="F7" s="2">
        <v>340</v>
      </c>
      <c r="G7" s="2">
        <v>0</v>
      </c>
      <c r="H7" s="5">
        <v>44591.17</v>
      </c>
      <c r="I7" t="s">
        <v>12</v>
      </c>
      <c r="J7" s="6" t="s">
        <v>25</v>
      </c>
      <c r="K7" s="6" t="s">
        <v>26</v>
      </c>
      <c r="L7" s="6" t="s">
        <v>37</v>
      </c>
      <c r="M7" t="s">
        <v>13</v>
      </c>
      <c r="N7" s="6" t="s">
        <v>55</v>
      </c>
      <c r="O7" t="s">
        <v>9</v>
      </c>
      <c r="P7" s="4">
        <v>23</v>
      </c>
      <c r="Q7" t="str">
        <f>TEXT(ChargesTable[[#This Row],[CHG_COUNTY_NUM]], "000") &amp; "-" &amp; TEXT(ChargesTable[[#This Row],[CHG_CASE_NUMBER]], "0000000")</f>
        <v>001-0000003</v>
      </c>
      <c r="R7">
        <f t="shared" si="0"/>
        <v>25</v>
      </c>
      <c r="S7">
        <f t="shared" si="1"/>
        <v>2022</v>
      </c>
    </row>
    <row r="8" spans="1:19">
      <c r="A8" s="1">
        <v>1</v>
      </c>
      <c r="B8">
        <v>3</v>
      </c>
      <c r="C8">
        <v>1</v>
      </c>
      <c r="D8" s="3">
        <v>44568</v>
      </c>
      <c r="E8" s="2">
        <v>782200</v>
      </c>
      <c r="F8" s="2">
        <v>78220</v>
      </c>
      <c r="G8" s="2">
        <v>0</v>
      </c>
      <c r="H8" s="5">
        <v>44592.18</v>
      </c>
      <c r="I8" t="s">
        <v>7</v>
      </c>
      <c r="J8" s="6" t="s">
        <v>36</v>
      </c>
      <c r="K8" s="6" t="s">
        <v>35</v>
      </c>
      <c r="L8" s="6" t="s">
        <v>37</v>
      </c>
      <c r="M8" t="s">
        <v>8</v>
      </c>
      <c r="N8" s="6" t="s">
        <v>53</v>
      </c>
      <c r="O8" t="s">
        <v>9</v>
      </c>
      <c r="P8" s="4">
        <v>24</v>
      </c>
      <c r="Q8" t="str">
        <f>TEXT(ChargesTable[[#This Row],[CHG_COUNTY_NUM]], "000") &amp; "-" &amp; TEXT(ChargesTable[[#This Row],[CHG_CASE_NUMBER]], "0000000")</f>
        <v>001-0000003</v>
      </c>
      <c r="R8">
        <f t="shared" si="0"/>
        <v>25</v>
      </c>
      <c r="S8">
        <f t="shared" si="1"/>
        <v>2022</v>
      </c>
    </row>
    <row r="9" spans="1:19">
      <c r="A9" s="1">
        <v>1</v>
      </c>
      <c r="B9">
        <v>3</v>
      </c>
      <c r="C9">
        <v>3</v>
      </c>
      <c r="D9" s="3">
        <v>44568</v>
      </c>
      <c r="E9" s="2">
        <v>3400</v>
      </c>
      <c r="F9" s="2">
        <v>340</v>
      </c>
      <c r="G9" s="2">
        <v>0</v>
      </c>
      <c r="H9" s="5">
        <v>44593.17</v>
      </c>
      <c r="I9" t="s">
        <v>12</v>
      </c>
      <c r="J9" s="6" t="s">
        <v>25</v>
      </c>
      <c r="K9" s="6" t="s">
        <v>26</v>
      </c>
      <c r="L9" s="6" t="s">
        <v>37</v>
      </c>
      <c r="M9" t="s">
        <v>13</v>
      </c>
      <c r="N9" s="6" t="s">
        <v>55</v>
      </c>
      <c r="O9" t="s">
        <v>9</v>
      </c>
      <c r="P9" s="4">
        <v>25</v>
      </c>
      <c r="Q9" t="str">
        <f>TEXT(ChargesTable[[#This Row],[CHG_COUNTY_NUM]], "000") &amp; "-" &amp; TEXT(ChargesTable[[#This Row],[CHG_CASE_NUMBER]], "0000000")</f>
        <v>001-0000003</v>
      </c>
      <c r="R9">
        <f t="shared" si="0"/>
        <v>25</v>
      </c>
      <c r="S9">
        <f t="shared" si="1"/>
        <v>2022</v>
      </c>
    </row>
    <row r="10" spans="1:19">
      <c r="A10" s="1">
        <v>1</v>
      </c>
      <c r="B10">
        <v>4</v>
      </c>
      <c r="C10">
        <v>3</v>
      </c>
      <c r="D10" s="3">
        <v>44569</v>
      </c>
      <c r="E10" s="2">
        <v>463700</v>
      </c>
      <c r="F10" s="2">
        <v>46370</v>
      </c>
      <c r="G10" s="2">
        <v>0</v>
      </c>
      <c r="H10" s="5">
        <v>44933.455995370372</v>
      </c>
      <c r="I10" t="s">
        <v>10</v>
      </c>
      <c r="J10" s="6" t="s">
        <v>30</v>
      </c>
      <c r="K10" s="6" t="s">
        <v>26</v>
      </c>
      <c r="L10" s="6" t="s">
        <v>37</v>
      </c>
      <c r="M10" t="s">
        <v>11</v>
      </c>
      <c r="N10" s="6" t="s">
        <v>54</v>
      </c>
      <c r="O10" t="s">
        <v>9</v>
      </c>
      <c r="P10" s="4">
        <v>364</v>
      </c>
      <c r="Q10" t="str">
        <f>TEXT(ChargesTable[[#This Row],[CHG_COUNTY_NUM]], "000") &amp; "-" &amp; TEXT(ChargesTable[[#This Row],[CHG_CASE_NUMBER]], "0000000")</f>
        <v>001-0000004</v>
      </c>
      <c r="R10">
        <f t="shared" si="0"/>
        <v>550</v>
      </c>
      <c r="S10">
        <f t="shared" si="1"/>
        <v>2023</v>
      </c>
    </row>
    <row r="11" spans="1:19">
      <c r="A11" s="1">
        <v>1</v>
      </c>
      <c r="B11">
        <v>4</v>
      </c>
      <c r="C11">
        <v>1</v>
      </c>
      <c r="D11" s="3">
        <v>44569</v>
      </c>
      <c r="E11" s="2">
        <v>3400</v>
      </c>
      <c r="F11" s="2">
        <v>340</v>
      </c>
      <c r="G11" s="2">
        <v>0</v>
      </c>
      <c r="H11" s="5">
        <v>44934.400000000001</v>
      </c>
      <c r="I11" t="s">
        <v>12</v>
      </c>
      <c r="J11" s="6" t="s">
        <v>25</v>
      </c>
      <c r="K11" s="6" t="s">
        <v>26</v>
      </c>
      <c r="L11" s="6" t="s">
        <v>37</v>
      </c>
      <c r="M11" t="s">
        <v>13</v>
      </c>
      <c r="N11" s="6" t="s">
        <v>55</v>
      </c>
      <c r="O11" t="s">
        <v>9</v>
      </c>
      <c r="P11" s="4">
        <v>365</v>
      </c>
      <c r="Q11" t="str">
        <f>TEXT(ChargesTable[[#This Row],[CHG_COUNTY_NUM]], "000") &amp; "-" &amp; TEXT(ChargesTable[[#This Row],[CHG_CASE_NUMBER]], "0000000")</f>
        <v>001-0000004</v>
      </c>
      <c r="R11">
        <f t="shared" si="0"/>
        <v>550</v>
      </c>
      <c r="S11">
        <f t="shared" si="1"/>
        <v>2023</v>
      </c>
    </row>
    <row r="12" spans="1:19">
      <c r="A12" s="1">
        <v>1</v>
      </c>
      <c r="B12">
        <v>4</v>
      </c>
      <c r="C12">
        <v>2</v>
      </c>
      <c r="D12" s="3">
        <v>44569</v>
      </c>
      <c r="E12" s="2">
        <v>3460</v>
      </c>
      <c r="F12" s="2">
        <v>346</v>
      </c>
      <c r="G12" s="2">
        <v>0</v>
      </c>
      <c r="H12" s="5">
        <v>45119.4</v>
      </c>
      <c r="I12" t="s">
        <v>7</v>
      </c>
      <c r="J12" s="6" t="s">
        <v>27</v>
      </c>
      <c r="K12" s="6" t="s">
        <v>28</v>
      </c>
      <c r="L12" s="6" t="s">
        <v>37</v>
      </c>
      <c r="M12" t="s">
        <v>8</v>
      </c>
      <c r="N12" s="6" t="s">
        <v>52</v>
      </c>
      <c r="O12" t="s">
        <v>9</v>
      </c>
      <c r="P12" s="4">
        <v>550</v>
      </c>
      <c r="Q12" t="str">
        <f>TEXT(ChargesTable[[#This Row],[CHG_COUNTY_NUM]], "000") &amp; "-" &amp; TEXT(ChargesTable[[#This Row],[CHG_CASE_NUMBER]], "0000000")</f>
        <v>001-0000004</v>
      </c>
      <c r="R12">
        <f t="shared" si="0"/>
        <v>550</v>
      </c>
      <c r="S12">
        <f t="shared" si="1"/>
        <v>2023</v>
      </c>
    </row>
    <row r="13" spans="1:19">
      <c r="A13" s="1">
        <v>1</v>
      </c>
      <c r="B13">
        <v>5</v>
      </c>
      <c r="C13">
        <v>2</v>
      </c>
      <c r="D13" s="3">
        <v>44571</v>
      </c>
      <c r="E13" s="2">
        <v>782200</v>
      </c>
      <c r="F13" s="2">
        <v>78220</v>
      </c>
      <c r="G13" s="2">
        <v>0</v>
      </c>
      <c r="H13" s="5">
        <v>44684.4</v>
      </c>
      <c r="I13" t="s">
        <v>10</v>
      </c>
      <c r="J13" s="6" t="s">
        <v>36</v>
      </c>
      <c r="K13" s="6" t="s">
        <v>35</v>
      </c>
      <c r="L13" s="6" t="s">
        <v>37</v>
      </c>
      <c r="M13" t="s">
        <v>11</v>
      </c>
      <c r="N13" s="6" t="s">
        <v>53</v>
      </c>
      <c r="O13" t="s">
        <v>9</v>
      </c>
      <c r="P13" s="4">
        <v>113</v>
      </c>
      <c r="Q13" t="str">
        <f>TEXT(ChargesTable[[#This Row],[CHG_COUNTY_NUM]], "000") &amp; "-" &amp; TEXT(ChargesTable[[#This Row],[CHG_CASE_NUMBER]], "0000000")</f>
        <v>001-0000005</v>
      </c>
      <c r="R13">
        <f t="shared" si="0"/>
        <v>141</v>
      </c>
      <c r="S13">
        <f t="shared" si="1"/>
        <v>2022</v>
      </c>
    </row>
    <row r="14" spans="1:19">
      <c r="A14" s="1">
        <v>1</v>
      </c>
      <c r="B14">
        <v>5</v>
      </c>
      <c r="C14">
        <v>1</v>
      </c>
      <c r="D14" s="3">
        <v>44571</v>
      </c>
      <c r="E14" s="2">
        <v>3400</v>
      </c>
      <c r="F14" s="2">
        <v>340</v>
      </c>
      <c r="G14" s="2">
        <v>0</v>
      </c>
      <c r="H14" s="5">
        <v>44712.2</v>
      </c>
      <c r="I14" t="s">
        <v>12</v>
      </c>
      <c r="J14" s="6" t="s">
        <v>25</v>
      </c>
      <c r="K14" s="6" t="s">
        <v>26</v>
      </c>
      <c r="L14" s="6" t="s">
        <v>37</v>
      </c>
      <c r="M14" t="s">
        <v>13</v>
      </c>
      <c r="N14" s="6" t="s">
        <v>55</v>
      </c>
      <c r="O14" t="s">
        <v>9</v>
      </c>
      <c r="P14" s="4">
        <v>141</v>
      </c>
      <c r="Q14" t="str">
        <f>TEXT(ChargesTable[[#This Row],[CHG_COUNTY_NUM]], "000") &amp; "-" &amp; TEXT(ChargesTable[[#This Row],[CHG_CASE_NUMBER]], "0000000")</f>
        <v>001-0000005</v>
      </c>
      <c r="R14">
        <f t="shared" si="0"/>
        <v>141</v>
      </c>
      <c r="S14">
        <f t="shared" si="1"/>
        <v>2022</v>
      </c>
    </row>
    <row r="15" spans="1:19">
      <c r="A15" s="1">
        <v>1</v>
      </c>
      <c r="B15">
        <v>6</v>
      </c>
      <c r="C15">
        <v>2</v>
      </c>
      <c r="D15" s="3">
        <v>44572</v>
      </c>
      <c r="E15" s="2">
        <v>3401</v>
      </c>
      <c r="F15" s="2">
        <v>340</v>
      </c>
      <c r="G15" s="2">
        <v>1</v>
      </c>
      <c r="H15" s="5">
        <v>44693.4</v>
      </c>
      <c r="I15" t="s">
        <v>10</v>
      </c>
      <c r="J15" s="6" t="s">
        <v>25</v>
      </c>
      <c r="K15" s="6" t="s">
        <v>26</v>
      </c>
      <c r="L15" s="6" t="s">
        <v>38</v>
      </c>
      <c r="M15" t="s">
        <v>11</v>
      </c>
      <c r="N15" s="6" t="s">
        <v>56</v>
      </c>
      <c r="O15" t="s">
        <v>9</v>
      </c>
      <c r="P15" s="4">
        <v>121</v>
      </c>
      <c r="Q15" t="str">
        <f>TEXT(ChargesTable[[#This Row],[CHG_COUNTY_NUM]], "000") &amp; "-" &amp; TEXT(ChargesTable[[#This Row],[CHG_CASE_NUMBER]], "0000000")</f>
        <v>001-0000006</v>
      </c>
      <c r="R15">
        <f t="shared" si="0"/>
        <v>213</v>
      </c>
      <c r="S15">
        <f t="shared" si="1"/>
        <v>2022</v>
      </c>
    </row>
    <row r="16" spans="1:19">
      <c r="A16" s="1">
        <v>1</v>
      </c>
      <c r="B16">
        <v>6</v>
      </c>
      <c r="C16">
        <v>1</v>
      </c>
      <c r="D16" s="3">
        <v>44572</v>
      </c>
      <c r="E16" s="2">
        <v>782200</v>
      </c>
      <c r="F16" s="2">
        <v>78220</v>
      </c>
      <c r="G16" s="2">
        <v>0</v>
      </c>
      <c r="H16" s="5">
        <v>44785.8</v>
      </c>
      <c r="I16" t="s">
        <v>12</v>
      </c>
      <c r="J16" s="6" t="s">
        <v>36</v>
      </c>
      <c r="K16" s="6" t="s">
        <v>35</v>
      </c>
      <c r="L16" s="6" t="s">
        <v>37</v>
      </c>
      <c r="M16" t="s">
        <v>13</v>
      </c>
      <c r="N16" s="6" t="s">
        <v>53</v>
      </c>
      <c r="O16" t="s">
        <v>9</v>
      </c>
      <c r="P16" s="4">
        <v>213</v>
      </c>
      <c r="Q16" t="str">
        <f>TEXT(ChargesTable[[#This Row],[CHG_COUNTY_NUM]], "000") &amp; "-" &amp; TEXT(ChargesTable[[#This Row],[CHG_CASE_NUMBER]], "0000000")</f>
        <v>001-0000006</v>
      </c>
      <c r="R16">
        <f t="shared" si="0"/>
        <v>213</v>
      </c>
      <c r="S16">
        <f t="shared" si="1"/>
        <v>2022</v>
      </c>
    </row>
    <row r="17" spans="1:19">
      <c r="A17" s="1">
        <v>1</v>
      </c>
      <c r="B17">
        <v>7</v>
      </c>
      <c r="C17">
        <v>1</v>
      </c>
      <c r="D17" s="3">
        <v>44572</v>
      </c>
      <c r="E17" s="2">
        <v>3470</v>
      </c>
      <c r="F17" s="2">
        <v>347</v>
      </c>
      <c r="G17" s="2">
        <v>0</v>
      </c>
      <c r="H17" s="5">
        <v>44583.3</v>
      </c>
      <c r="I17" t="s">
        <v>10</v>
      </c>
      <c r="J17" s="6" t="s">
        <v>29</v>
      </c>
      <c r="K17" s="6" t="s">
        <v>28</v>
      </c>
      <c r="L17" s="6" t="s">
        <v>37</v>
      </c>
      <c r="M17" t="s">
        <v>11</v>
      </c>
      <c r="N17" s="6" t="s">
        <v>51</v>
      </c>
      <c r="O17" t="s">
        <v>9</v>
      </c>
      <c r="P17" s="4">
        <v>11</v>
      </c>
      <c r="Q17" t="str">
        <f>TEXT(ChargesTable[[#This Row],[CHG_COUNTY_NUM]], "000") &amp; "-" &amp; TEXT(ChargesTable[[#This Row],[CHG_CASE_NUMBER]], "0000000")</f>
        <v>001-0000007</v>
      </c>
      <c r="R17">
        <f t="shared" si="0"/>
        <v>11</v>
      </c>
      <c r="S17">
        <f t="shared" si="1"/>
        <v>2022</v>
      </c>
    </row>
    <row r="18" spans="1:19">
      <c r="A18" s="1">
        <v>1</v>
      </c>
      <c r="B18">
        <v>8</v>
      </c>
      <c r="C18">
        <v>1</v>
      </c>
      <c r="D18" s="3">
        <v>44573</v>
      </c>
      <c r="E18" s="2">
        <v>463700</v>
      </c>
      <c r="F18" s="2">
        <v>46370</v>
      </c>
      <c r="G18" s="2">
        <v>0</v>
      </c>
      <c r="H18" s="5">
        <v>44590.5</v>
      </c>
      <c r="I18" t="s">
        <v>12</v>
      </c>
      <c r="J18" s="6" t="s">
        <v>30</v>
      </c>
      <c r="K18" s="6" t="s">
        <v>26</v>
      </c>
      <c r="L18" s="6" t="s">
        <v>37</v>
      </c>
      <c r="M18" t="s">
        <v>13</v>
      </c>
      <c r="N18" s="6" t="s">
        <v>54</v>
      </c>
      <c r="O18" t="s">
        <v>9</v>
      </c>
      <c r="P18" s="4">
        <v>17</v>
      </c>
      <c r="Q18" t="str">
        <f>TEXT(ChargesTable[[#This Row],[CHG_COUNTY_NUM]], "000") &amp; "-" &amp; TEXT(ChargesTable[[#This Row],[CHG_CASE_NUMBER]], "0000000")</f>
        <v>001-0000008</v>
      </c>
      <c r="R18">
        <f t="shared" si="0"/>
        <v>18</v>
      </c>
      <c r="S18">
        <f t="shared" si="1"/>
        <v>2022</v>
      </c>
    </row>
    <row r="19" spans="1:19">
      <c r="A19" s="1">
        <v>1</v>
      </c>
      <c r="B19">
        <v>8</v>
      </c>
      <c r="C19">
        <v>2</v>
      </c>
      <c r="D19" s="3">
        <v>44573</v>
      </c>
      <c r="E19" s="2">
        <v>782200</v>
      </c>
      <c r="F19" s="2">
        <v>78220</v>
      </c>
      <c r="G19" s="2">
        <v>0</v>
      </c>
      <c r="H19" s="5">
        <v>44591.519999999997</v>
      </c>
      <c r="I19" t="s">
        <v>10</v>
      </c>
      <c r="J19" s="6" t="s">
        <v>36</v>
      </c>
      <c r="K19" s="6" t="s">
        <v>35</v>
      </c>
      <c r="L19" s="6" t="s">
        <v>37</v>
      </c>
      <c r="M19" t="s">
        <v>11</v>
      </c>
      <c r="N19" s="6" t="s">
        <v>53</v>
      </c>
      <c r="O19" t="s">
        <v>9</v>
      </c>
      <c r="P19" s="4">
        <v>18</v>
      </c>
      <c r="Q19" t="str">
        <f>TEXT(ChargesTable[[#This Row],[CHG_COUNTY_NUM]], "000") &amp; "-" &amp; TEXT(ChargesTable[[#This Row],[CHG_CASE_NUMBER]], "0000000")</f>
        <v>001-0000008</v>
      </c>
      <c r="R19">
        <f t="shared" si="0"/>
        <v>18</v>
      </c>
      <c r="S19">
        <f t="shared" si="1"/>
        <v>2022</v>
      </c>
    </row>
    <row r="20" spans="1:19">
      <c r="A20" s="1">
        <v>1</v>
      </c>
      <c r="B20">
        <v>9</v>
      </c>
      <c r="C20">
        <v>3</v>
      </c>
      <c r="D20" s="3">
        <v>44573</v>
      </c>
      <c r="E20" s="2">
        <v>463700</v>
      </c>
      <c r="F20" s="2">
        <v>46370</v>
      </c>
      <c r="G20" s="2">
        <v>0</v>
      </c>
      <c r="H20" s="5">
        <v>44625.95</v>
      </c>
      <c r="I20" t="s">
        <v>12</v>
      </c>
      <c r="J20" s="6" t="s">
        <v>30</v>
      </c>
      <c r="K20" s="6" t="s">
        <v>26</v>
      </c>
      <c r="L20" s="6" t="s">
        <v>37</v>
      </c>
      <c r="M20" t="s">
        <v>13</v>
      </c>
      <c r="N20" s="6" t="s">
        <v>54</v>
      </c>
      <c r="O20" t="s">
        <v>9</v>
      </c>
      <c r="P20" s="4">
        <v>52</v>
      </c>
      <c r="Q20" t="str">
        <f>TEXT(ChargesTable[[#This Row],[CHG_COUNTY_NUM]], "000") &amp; "-" &amp; TEXT(ChargesTable[[#This Row],[CHG_CASE_NUMBER]], "0000000")</f>
        <v>001-0000009</v>
      </c>
      <c r="R20">
        <f t="shared" si="0"/>
        <v>74</v>
      </c>
      <c r="S20">
        <f t="shared" si="1"/>
        <v>2022</v>
      </c>
    </row>
    <row r="21" spans="1:19">
      <c r="A21" s="1">
        <v>1</v>
      </c>
      <c r="B21">
        <v>9</v>
      </c>
      <c r="C21">
        <v>1</v>
      </c>
      <c r="D21" s="3">
        <v>44573</v>
      </c>
      <c r="E21" s="2">
        <v>463700</v>
      </c>
      <c r="F21" s="2">
        <v>46370</v>
      </c>
      <c r="G21" s="2">
        <v>0</v>
      </c>
      <c r="H21" s="5">
        <v>44626.5</v>
      </c>
      <c r="I21" t="s">
        <v>10</v>
      </c>
      <c r="J21" s="6" t="s">
        <v>30</v>
      </c>
      <c r="K21" s="6" t="s">
        <v>26</v>
      </c>
      <c r="L21" s="6" t="s">
        <v>37</v>
      </c>
      <c r="M21" t="s">
        <v>11</v>
      </c>
      <c r="N21" s="6" t="s">
        <v>54</v>
      </c>
      <c r="O21" t="s">
        <v>9</v>
      </c>
      <c r="P21" s="4">
        <v>53</v>
      </c>
      <c r="Q21" t="str">
        <f>TEXT(ChargesTable[[#This Row],[CHG_COUNTY_NUM]], "000") &amp; "-" &amp; TEXT(ChargesTable[[#This Row],[CHG_CASE_NUMBER]], "0000000")</f>
        <v>001-0000009</v>
      </c>
      <c r="R21">
        <f t="shared" si="0"/>
        <v>74</v>
      </c>
      <c r="S21">
        <f t="shared" si="1"/>
        <v>2022</v>
      </c>
    </row>
    <row r="22" spans="1:19">
      <c r="A22" s="1">
        <v>1</v>
      </c>
      <c r="B22">
        <v>9</v>
      </c>
      <c r="C22">
        <v>2</v>
      </c>
      <c r="D22" s="3">
        <v>44573</v>
      </c>
      <c r="E22" s="2">
        <v>3400</v>
      </c>
      <c r="F22" s="2">
        <v>340</v>
      </c>
      <c r="G22" s="2">
        <v>0</v>
      </c>
      <c r="H22" s="5">
        <v>44647.42</v>
      </c>
      <c r="I22" t="s">
        <v>7</v>
      </c>
      <c r="J22" s="6" t="s">
        <v>25</v>
      </c>
      <c r="K22" s="6" t="s">
        <v>26</v>
      </c>
      <c r="L22" s="6" t="s">
        <v>37</v>
      </c>
      <c r="M22" t="s">
        <v>8</v>
      </c>
      <c r="N22" s="6" t="s">
        <v>55</v>
      </c>
      <c r="O22" t="s">
        <v>9</v>
      </c>
      <c r="P22" s="4">
        <v>74</v>
      </c>
      <c r="Q22" t="str">
        <f>TEXT(ChargesTable[[#This Row],[CHG_COUNTY_NUM]], "000") &amp; "-" &amp; TEXT(ChargesTable[[#This Row],[CHG_CASE_NUMBER]], "0000000")</f>
        <v>001-0000009</v>
      </c>
      <c r="R22">
        <f t="shared" si="0"/>
        <v>74</v>
      </c>
      <c r="S22">
        <f t="shared" si="1"/>
        <v>2022</v>
      </c>
    </row>
    <row r="23" spans="1:19">
      <c r="A23" s="1">
        <v>1</v>
      </c>
      <c r="B23">
        <v>10</v>
      </c>
      <c r="C23">
        <v>1</v>
      </c>
      <c r="D23" s="3">
        <v>44580</v>
      </c>
      <c r="E23" s="2">
        <v>782201</v>
      </c>
      <c r="F23" s="2">
        <v>78220</v>
      </c>
      <c r="G23" s="2">
        <v>1</v>
      </c>
      <c r="H23" s="5">
        <v>44607.41</v>
      </c>
      <c r="I23" t="s">
        <v>10</v>
      </c>
      <c r="J23" s="6" t="s">
        <v>36</v>
      </c>
      <c r="K23" s="6" t="s">
        <v>35</v>
      </c>
      <c r="L23" s="6" t="s">
        <v>38</v>
      </c>
      <c r="M23" t="s">
        <v>11</v>
      </c>
      <c r="N23" s="6" t="s">
        <v>57</v>
      </c>
      <c r="O23" t="s">
        <v>9</v>
      </c>
      <c r="P23" s="4">
        <v>27</v>
      </c>
      <c r="Q23" t="str">
        <f>TEXT(ChargesTable[[#This Row],[CHG_COUNTY_NUM]], "000") &amp; "-" &amp; TEXT(ChargesTable[[#This Row],[CHG_CASE_NUMBER]], "0000000")</f>
        <v>001-0000010</v>
      </c>
      <c r="R23">
        <f t="shared" si="0"/>
        <v>31</v>
      </c>
      <c r="S23">
        <f t="shared" si="1"/>
        <v>2022</v>
      </c>
    </row>
    <row r="24" spans="1:19">
      <c r="A24" s="1">
        <v>1</v>
      </c>
      <c r="B24">
        <v>10</v>
      </c>
      <c r="C24">
        <v>3</v>
      </c>
      <c r="D24" s="3">
        <v>44580</v>
      </c>
      <c r="E24" s="2">
        <v>782200</v>
      </c>
      <c r="F24" s="2">
        <v>78220</v>
      </c>
      <c r="G24" s="2">
        <v>0</v>
      </c>
      <c r="H24" s="5">
        <v>44608.480000000003</v>
      </c>
      <c r="I24" t="s">
        <v>10</v>
      </c>
      <c r="J24" s="6" t="s">
        <v>36</v>
      </c>
      <c r="K24" s="6" t="s">
        <v>35</v>
      </c>
      <c r="L24" s="6" t="s">
        <v>37</v>
      </c>
      <c r="M24" t="s">
        <v>11</v>
      </c>
      <c r="N24" s="6" t="s">
        <v>53</v>
      </c>
      <c r="O24" t="s">
        <v>9</v>
      </c>
      <c r="P24" s="4">
        <v>28</v>
      </c>
      <c r="Q24" t="str">
        <f>TEXT(ChargesTable[[#This Row],[CHG_COUNTY_NUM]], "000") &amp; "-" &amp; TEXT(ChargesTable[[#This Row],[CHG_CASE_NUMBER]], "0000000")</f>
        <v>001-0000010</v>
      </c>
      <c r="R24">
        <f t="shared" si="0"/>
        <v>31</v>
      </c>
      <c r="S24">
        <f t="shared" si="1"/>
        <v>2022</v>
      </c>
    </row>
    <row r="25" spans="1:19">
      <c r="A25" s="1">
        <v>1</v>
      </c>
      <c r="B25">
        <v>10</v>
      </c>
      <c r="C25">
        <v>5</v>
      </c>
      <c r="D25" s="3">
        <v>44580</v>
      </c>
      <c r="E25" s="2">
        <v>3400</v>
      </c>
      <c r="F25" s="2">
        <v>340</v>
      </c>
      <c r="G25" s="2">
        <v>0</v>
      </c>
      <c r="H25" s="5">
        <v>44608.4</v>
      </c>
      <c r="I25" t="s">
        <v>7</v>
      </c>
      <c r="J25" s="6" t="s">
        <v>25</v>
      </c>
      <c r="K25" s="6" t="s">
        <v>26</v>
      </c>
      <c r="L25" s="6" t="s">
        <v>37</v>
      </c>
      <c r="M25" t="s">
        <v>8</v>
      </c>
      <c r="N25" s="6" t="s">
        <v>55</v>
      </c>
      <c r="O25" t="s">
        <v>9</v>
      </c>
      <c r="P25" s="4">
        <v>28</v>
      </c>
      <c r="Q25" t="str">
        <f>TEXT(ChargesTable[[#This Row],[CHG_COUNTY_NUM]], "000") &amp; "-" &amp; TEXT(ChargesTable[[#This Row],[CHG_CASE_NUMBER]], "0000000")</f>
        <v>001-0000010</v>
      </c>
      <c r="R25">
        <f t="shared" si="0"/>
        <v>31</v>
      </c>
      <c r="S25">
        <f t="shared" si="1"/>
        <v>2022</v>
      </c>
    </row>
    <row r="26" spans="1:19">
      <c r="A26" s="1">
        <v>1</v>
      </c>
      <c r="B26">
        <v>10</v>
      </c>
      <c r="C26">
        <v>2</v>
      </c>
      <c r="D26" s="3">
        <v>44580</v>
      </c>
      <c r="E26" s="2">
        <v>463741</v>
      </c>
      <c r="F26" s="2">
        <v>46374</v>
      </c>
      <c r="G26" s="2">
        <v>1</v>
      </c>
      <c r="H26" s="5">
        <v>44610</v>
      </c>
      <c r="I26" t="s">
        <v>10</v>
      </c>
      <c r="J26" s="6" t="s">
        <v>32</v>
      </c>
      <c r="K26" s="6" t="s">
        <v>33</v>
      </c>
      <c r="L26" s="6" t="s">
        <v>38</v>
      </c>
      <c r="M26" t="s">
        <v>11</v>
      </c>
      <c r="N26" s="6" t="s">
        <v>58</v>
      </c>
      <c r="O26" t="s">
        <v>9</v>
      </c>
      <c r="P26" s="4">
        <v>30</v>
      </c>
      <c r="Q26" t="str">
        <f>TEXT(ChargesTable[[#This Row],[CHG_COUNTY_NUM]], "000") &amp; "-" &amp; TEXT(ChargesTable[[#This Row],[CHG_CASE_NUMBER]], "0000000")</f>
        <v>001-0000010</v>
      </c>
      <c r="R26">
        <f t="shared" si="0"/>
        <v>31</v>
      </c>
      <c r="S26">
        <f t="shared" si="1"/>
        <v>2022</v>
      </c>
    </row>
    <row r="27" spans="1:19">
      <c r="A27" s="1">
        <v>1</v>
      </c>
      <c r="B27">
        <v>10</v>
      </c>
      <c r="C27">
        <v>4</v>
      </c>
      <c r="D27" s="3">
        <v>44580</v>
      </c>
      <c r="E27" s="2">
        <v>463701</v>
      </c>
      <c r="F27" s="2">
        <v>46370</v>
      </c>
      <c r="G27" s="2">
        <v>1</v>
      </c>
      <c r="H27" s="5">
        <v>44611.7</v>
      </c>
      <c r="I27" t="s">
        <v>12</v>
      </c>
      <c r="J27" s="6" t="s">
        <v>30</v>
      </c>
      <c r="K27" s="6" t="s">
        <v>26</v>
      </c>
      <c r="L27" s="6" t="s">
        <v>38</v>
      </c>
      <c r="M27" t="s">
        <v>13</v>
      </c>
      <c r="N27" s="6" t="s">
        <v>59</v>
      </c>
      <c r="O27" t="s">
        <v>9</v>
      </c>
      <c r="P27" s="4">
        <v>31</v>
      </c>
      <c r="Q27" t="str">
        <f>TEXT(ChargesTable[[#This Row],[CHG_COUNTY_NUM]], "000") &amp; "-" &amp; TEXT(ChargesTable[[#This Row],[CHG_CASE_NUMBER]], "0000000")</f>
        <v>001-0000010</v>
      </c>
      <c r="R27">
        <f t="shared" si="0"/>
        <v>31</v>
      </c>
      <c r="S27">
        <f t="shared" si="1"/>
        <v>2022</v>
      </c>
    </row>
    <row r="28" spans="1:19">
      <c r="A28" s="1">
        <v>1</v>
      </c>
      <c r="B28">
        <v>11</v>
      </c>
      <c r="C28">
        <v>2</v>
      </c>
      <c r="D28" s="3">
        <v>44581</v>
      </c>
      <c r="E28" s="2">
        <v>782200</v>
      </c>
      <c r="F28" s="2">
        <v>78220</v>
      </c>
      <c r="G28" s="2">
        <v>0</v>
      </c>
      <c r="H28" s="5">
        <v>45236.19</v>
      </c>
      <c r="I28" t="s">
        <v>7</v>
      </c>
      <c r="J28" s="6" t="s">
        <v>36</v>
      </c>
      <c r="K28" s="6" t="s">
        <v>35</v>
      </c>
      <c r="L28" s="6" t="s">
        <v>37</v>
      </c>
      <c r="M28" t="s">
        <v>8</v>
      </c>
      <c r="N28" s="6" t="s">
        <v>53</v>
      </c>
      <c r="O28" t="s">
        <v>9</v>
      </c>
      <c r="P28" s="4">
        <v>655</v>
      </c>
      <c r="Q28" t="str">
        <f>TEXT(ChargesTable[[#This Row],[CHG_COUNTY_NUM]], "000") &amp; "-" &amp; TEXT(ChargesTable[[#This Row],[CHG_CASE_NUMBER]], "0000000")</f>
        <v>001-0000011</v>
      </c>
      <c r="R28">
        <f t="shared" si="0"/>
        <v>738</v>
      </c>
      <c r="S28">
        <f t="shared" si="1"/>
        <v>2023</v>
      </c>
    </row>
    <row r="29" spans="1:19">
      <c r="A29" s="1">
        <v>1</v>
      </c>
      <c r="B29">
        <v>11</v>
      </c>
      <c r="C29">
        <v>3</v>
      </c>
      <c r="D29" s="3">
        <v>44581</v>
      </c>
      <c r="E29" s="2">
        <v>3460</v>
      </c>
      <c r="F29" s="2">
        <v>346</v>
      </c>
      <c r="G29" s="2">
        <v>0</v>
      </c>
      <c r="H29" s="5">
        <v>45236.49</v>
      </c>
      <c r="I29" t="s">
        <v>10</v>
      </c>
      <c r="J29" s="6" t="s">
        <v>27</v>
      </c>
      <c r="K29" s="6" t="s">
        <v>28</v>
      </c>
      <c r="L29" s="6" t="s">
        <v>37</v>
      </c>
      <c r="M29" t="s">
        <v>11</v>
      </c>
      <c r="N29" s="6" t="s">
        <v>52</v>
      </c>
      <c r="O29" t="s">
        <v>9</v>
      </c>
      <c r="P29" s="4">
        <v>655</v>
      </c>
      <c r="Q29" t="str">
        <f>TEXT(ChargesTable[[#This Row],[CHG_COUNTY_NUM]], "000") &amp; "-" &amp; TEXT(ChargesTable[[#This Row],[CHG_CASE_NUMBER]], "0000000")</f>
        <v>001-0000011</v>
      </c>
      <c r="R29">
        <f t="shared" si="0"/>
        <v>738</v>
      </c>
      <c r="S29">
        <f t="shared" si="1"/>
        <v>2023</v>
      </c>
    </row>
    <row r="30" spans="1:19">
      <c r="A30" s="1">
        <v>1</v>
      </c>
      <c r="B30">
        <v>11</v>
      </c>
      <c r="C30">
        <v>1</v>
      </c>
      <c r="D30" s="3">
        <v>44581</v>
      </c>
      <c r="E30" s="2">
        <v>3400</v>
      </c>
      <c r="F30" s="2">
        <v>340</v>
      </c>
      <c r="G30" s="2">
        <v>0</v>
      </c>
      <c r="H30" s="5">
        <v>45238.5</v>
      </c>
      <c r="I30" t="s">
        <v>7</v>
      </c>
      <c r="J30" s="6" t="s">
        <v>25</v>
      </c>
      <c r="K30" s="6" t="s">
        <v>26</v>
      </c>
      <c r="L30" s="6" t="s">
        <v>37</v>
      </c>
      <c r="M30" t="s">
        <v>8</v>
      </c>
      <c r="N30" s="6" t="s">
        <v>55</v>
      </c>
      <c r="O30" t="s">
        <v>9</v>
      </c>
      <c r="P30" s="4">
        <v>657</v>
      </c>
      <c r="Q30" t="str">
        <f>TEXT(ChargesTable[[#This Row],[CHG_COUNTY_NUM]], "000") &amp; "-" &amp; TEXT(ChargesTable[[#This Row],[CHG_CASE_NUMBER]], "0000000")</f>
        <v>001-0000011</v>
      </c>
      <c r="R30">
        <f t="shared" si="0"/>
        <v>738</v>
      </c>
      <c r="S30">
        <f t="shared" si="1"/>
        <v>2023</v>
      </c>
    </row>
    <row r="31" spans="1:19">
      <c r="A31" s="1">
        <v>1</v>
      </c>
      <c r="B31">
        <v>11</v>
      </c>
      <c r="C31">
        <v>4</v>
      </c>
      <c r="D31" s="3">
        <v>44581</v>
      </c>
      <c r="E31" s="2">
        <v>3400</v>
      </c>
      <c r="F31" s="2">
        <v>340</v>
      </c>
      <c r="G31" s="2">
        <v>0</v>
      </c>
      <c r="H31" s="5">
        <v>45319.5</v>
      </c>
      <c r="I31" t="s">
        <v>10</v>
      </c>
      <c r="J31" s="6" t="s">
        <v>25</v>
      </c>
      <c r="K31" s="6" t="s">
        <v>26</v>
      </c>
      <c r="L31" s="6" t="s">
        <v>37</v>
      </c>
      <c r="M31" t="s">
        <v>11</v>
      </c>
      <c r="N31" s="6" t="s">
        <v>55</v>
      </c>
      <c r="O31" t="s">
        <v>9</v>
      </c>
      <c r="P31" s="4">
        <v>738</v>
      </c>
      <c r="Q31" t="str">
        <f>TEXT(ChargesTable[[#This Row],[CHG_COUNTY_NUM]], "000") &amp; "-" &amp; TEXT(ChargesTable[[#This Row],[CHG_CASE_NUMBER]], "0000000")</f>
        <v>001-0000011</v>
      </c>
      <c r="R31">
        <f t="shared" si="0"/>
        <v>738</v>
      </c>
      <c r="S31">
        <f t="shared" si="1"/>
        <v>2024</v>
      </c>
    </row>
    <row r="32" spans="1:19">
      <c r="A32" s="1">
        <v>1</v>
      </c>
      <c r="B32">
        <v>12</v>
      </c>
      <c r="C32">
        <v>1</v>
      </c>
      <c r="D32" s="3">
        <v>44581</v>
      </c>
      <c r="E32" s="2">
        <v>463700</v>
      </c>
      <c r="F32" s="2">
        <v>46370</v>
      </c>
      <c r="G32" s="2">
        <v>0</v>
      </c>
      <c r="H32" s="5">
        <v>44621.84</v>
      </c>
      <c r="I32" t="s">
        <v>7</v>
      </c>
      <c r="J32" s="6" t="s">
        <v>30</v>
      </c>
      <c r="K32" s="6" t="s">
        <v>26</v>
      </c>
      <c r="L32" s="6" t="s">
        <v>37</v>
      </c>
      <c r="M32" t="s">
        <v>8</v>
      </c>
      <c r="N32" s="6" t="s">
        <v>54</v>
      </c>
      <c r="O32" t="s">
        <v>9</v>
      </c>
      <c r="P32" s="4">
        <v>40</v>
      </c>
      <c r="Q32" t="str">
        <f>TEXT(ChargesTable[[#This Row],[CHG_COUNTY_NUM]], "000") &amp; "-" &amp; TEXT(ChargesTable[[#This Row],[CHG_CASE_NUMBER]], "0000000")</f>
        <v>001-0000012</v>
      </c>
      <c r="R32">
        <f t="shared" si="0"/>
        <v>42</v>
      </c>
      <c r="S32">
        <f t="shared" si="1"/>
        <v>2022</v>
      </c>
    </row>
    <row r="33" spans="1:19">
      <c r="A33" s="1">
        <v>1</v>
      </c>
      <c r="B33">
        <v>12</v>
      </c>
      <c r="C33">
        <v>2</v>
      </c>
      <c r="D33" s="3">
        <v>44581</v>
      </c>
      <c r="E33" s="2">
        <v>782200</v>
      </c>
      <c r="F33" s="2">
        <v>78220</v>
      </c>
      <c r="G33" s="2">
        <v>0</v>
      </c>
      <c r="H33" s="5">
        <v>44623.38</v>
      </c>
      <c r="I33" t="s">
        <v>12</v>
      </c>
      <c r="J33" s="6" t="s">
        <v>36</v>
      </c>
      <c r="K33" s="6" t="s">
        <v>35</v>
      </c>
      <c r="L33" s="6" t="s">
        <v>37</v>
      </c>
      <c r="M33" t="s">
        <v>13</v>
      </c>
      <c r="N33" s="6" t="s">
        <v>53</v>
      </c>
      <c r="O33" t="s">
        <v>9</v>
      </c>
      <c r="P33" s="4">
        <v>42</v>
      </c>
      <c r="Q33" t="str">
        <f>TEXT(ChargesTable[[#This Row],[CHG_COUNTY_NUM]], "000") &amp; "-" &amp; TEXT(ChargesTable[[#This Row],[CHG_CASE_NUMBER]], "0000000")</f>
        <v>001-0000012</v>
      </c>
      <c r="R33">
        <f t="shared" si="0"/>
        <v>42</v>
      </c>
      <c r="S33">
        <f t="shared" si="1"/>
        <v>2022</v>
      </c>
    </row>
    <row r="34" spans="1:19">
      <c r="A34" s="1">
        <v>1</v>
      </c>
      <c r="B34">
        <v>13</v>
      </c>
      <c r="C34">
        <v>4</v>
      </c>
      <c r="D34" s="3">
        <v>44582</v>
      </c>
      <c r="E34" s="2">
        <v>463740</v>
      </c>
      <c r="F34" s="2">
        <v>46374</v>
      </c>
      <c r="G34" s="2">
        <v>0</v>
      </c>
      <c r="H34" s="5">
        <v>44743.12</v>
      </c>
      <c r="I34" t="s">
        <v>7</v>
      </c>
      <c r="J34" s="6" t="s">
        <v>32</v>
      </c>
      <c r="K34" s="6" t="s">
        <v>33</v>
      </c>
      <c r="L34" s="6" t="s">
        <v>37</v>
      </c>
      <c r="M34" t="s">
        <v>8</v>
      </c>
      <c r="N34" s="6" t="s">
        <v>60</v>
      </c>
      <c r="O34" t="s">
        <v>9</v>
      </c>
      <c r="P34" s="4">
        <v>161</v>
      </c>
      <c r="Q34" t="str">
        <f>TEXT(ChargesTable[[#This Row],[CHG_COUNTY_NUM]], "000") &amp; "-" &amp; TEXT(ChargesTable[[#This Row],[CHG_CASE_NUMBER]], "0000000")</f>
        <v>001-0000013</v>
      </c>
      <c r="R34">
        <f t="shared" si="0"/>
        <v>234</v>
      </c>
      <c r="S34">
        <f t="shared" si="1"/>
        <v>2022</v>
      </c>
    </row>
    <row r="35" spans="1:19">
      <c r="A35" s="1">
        <v>1</v>
      </c>
      <c r="B35">
        <v>13</v>
      </c>
      <c r="C35">
        <v>1</v>
      </c>
      <c r="D35" s="3">
        <v>44582</v>
      </c>
      <c r="E35" s="2">
        <v>463700</v>
      </c>
      <c r="F35" s="2">
        <v>46370</v>
      </c>
      <c r="G35" s="2">
        <v>0</v>
      </c>
      <c r="H35" s="5">
        <v>44744.12</v>
      </c>
      <c r="I35" t="s">
        <v>10</v>
      </c>
      <c r="J35" s="6" t="s">
        <v>30</v>
      </c>
      <c r="K35" s="6" t="s">
        <v>26</v>
      </c>
      <c r="L35" s="6" t="s">
        <v>37</v>
      </c>
      <c r="M35" t="s">
        <v>11</v>
      </c>
      <c r="N35" s="6" t="s">
        <v>54</v>
      </c>
      <c r="O35" t="s">
        <v>9</v>
      </c>
      <c r="P35" s="4">
        <v>162</v>
      </c>
      <c r="Q35" t="str">
        <f>TEXT(ChargesTable[[#This Row],[CHG_COUNTY_NUM]], "000") &amp; "-" &amp; TEXT(ChargesTable[[#This Row],[CHG_CASE_NUMBER]], "0000000")</f>
        <v>001-0000013</v>
      </c>
      <c r="R35">
        <f t="shared" si="0"/>
        <v>234</v>
      </c>
      <c r="S35">
        <f t="shared" si="1"/>
        <v>2022</v>
      </c>
    </row>
    <row r="36" spans="1:19">
      <c r="A36" s="1">
        <v>1</v>
      </c>
      <c r="B36">
        <v>13</v>
      </c>
      <c r="C36">
        <v>2</v>
      </c>
      <c r="D36" s="3">
        <v>44582</v>
      </c>
      <c r="E36" s="2">
        <v>3460</v>
      </c>
      <c r="F36" s="2">
        <v>346</v>
      </c>
      <c r="G36" s="2">
        <v>0</v>
      </c>
      <c r="H36" s="5">
        <v>44744.37</v>
      </c>
      <c r="I36" t="s">
        <v>10</v>
      </c>
      <c r="J36" s="6" t="s">
        <v>27</v>
      </c>
      <c r="K36" s="6" t="s">
        <v>28</v>
      </c>
      <c r="L36" s="6" t="s">
        <v>37</v>
      </c>
      <c r="M36" t="s">
        <v>11</v>
      </c>
      <c r="N36" s="6" t="s">
        <v>52</v>
      </c>
      <c r="O36" t="s">
        <v>9</v>
      </c>
      <c r="P36" s="4">
        <v>162</v>
      </c>
      <c r="Q36" t="str">
        <f>TEXT(ChargesTable[[#This Row],[CHG_COUNTY_NUM]], "000") &amp; "-" &amp; TEXT(ChargesTable[[#This Row],[CHG_CASE_NUMBER]], "0000000")</f>
        <v>001-0000013</v>
      </c>
      <c r="R36">
        <f t="shared" si="0"/>
        <v>234</v>
      </c>
      <c r="S36">
        <f t="shared" si="1"/>
        <v>2022</v>
      </c>
    </row>
    <row r="37" spans="1:19">
      <c r="A37" s="1">
        <v>1</v>
      </c>
      <c r="B37">
        <v>13</v>
      </c>
      <c r="C37">
        <v>5</v>
      </c>
      <c r="D37" s="3">
        <v>44582</v>
      </c>
      <c r="E37" s="2">
        <v>463700</v>
      </c>
      <c r="F37" s="2">
        <v>46370</v>
      </c>
      <c r="G37" s="2">
        <v>0</v>
      </c>
      <c r="H37" s="5">
        <v>44744.94</v>
      </c>
      <c r="I37" t="s">
        <v>12</v>
      </c>
      <c r="J37" s="6" t="s">
        <v>30</v>
      </c>
      <c r="K37" s="6" t="s">
        <v>26</v>
      </c>
      <c r="L37" s="6" t="s">
        <v>37</v>
      </c>
      <c r="M37" t="s">
        <v>13</v>
      </c>
      <c r="N37" s="6" t="s">
        <v>54</v>
      </c>
      <c r="O37" t="s">
        <v>9</v>
      </c>
      <c r="P37" s="4">
        <v>162</v>
      </c>
      <c r="Q37" t="str">
        <f>TEXT(ChargesTable[[#This Row],[CHG_COUNTY_NUM]], "000") &amp; "-" &amp; TEXT(ChargesTable[[#This Row],[CHG_CASE_NUMBER]], "0000000")</f>
        <v>001-0000013</v>
      </c>
      <c r="R37">
        <f t="shared" si="0"/>
        <v>234</v>
      </c>
      <c r="S37">
        <f t="shared" si="1"/>
        <v>2022</v>
      </c>
    </row>
    <row r="38" spans="1:19">
      <c r="A38" s="1">
        <v>1</v>
      </c>
      <c r="B38">
        <v>13</v>
      </c>
      <c r="C38">
        <v>3</v>
      </c>
      <c r="D38" s="3">
        <v>44582</v>
      </c>
      <c r="E38" s="2">
        <v>3470</v>
      </c>
      <c r="F38" s="2">
        <v>347</v>
      </c>
      <c r="G38" s="2">
        <v>0</v>
      </c>
      <c r="H38" s="5">
        <v>44816.37</v>
      </c>
      <c r="I38" t="s">
        <v>10</v>
      </c>
      <c r="J38" s="6" t="s">
        <v>29</v>
      </c>
      <c r="K38" s="6" t="s">
        <v>28</v>
      </c>
      <c r="L38" s="6" t="s">
        <v>37</v>
      </c>
      <c r="M38" t="s">
        <v>11</v>
      </c>
      <c r="N38" s="6" t="s">
        <v>51</v>
      </c>
      <c r="O38" t="s">
        <v>9</v>
      </c>
      <c r="P38" s="4">
        <v>234</v>
      </c>
      <c r="Q38" t="str">
        <f>TEXT(ChargesTable[[#This Row],[CHG_COUNTY_NUM]], "000") &amp; "-" &amp; TEXT(ChargesTable[[#This Row],[CHG_CASE_NUMBER]], "0000000")</f>
        <v>001-0000013</v>
      </c>
      <c r="R38">
        <f t="shared" si="0"/>
        <v>234</v>
      </c>
      <c r="S38">
        <f t="shared" si="1"/>
        <v>2022</v>
      </c>
    </row>
    <row r="39" spans="1:19">
      <c r="A39" s="1">
        <v>1</v>
      </c>
      <c r="B39">
        <v>14</v>
      </c>
      <c r="C39">
        <v>3</v>
      </c>
      <c r="D39" s="3">
        <v>44584</v>
      </c>
      <c r="E39" s="2">
        <v>782200</v>
      </c>
      <c r="F39" s="2">
        <v>78220</v>
      </c>
      <c r="G39" s="2">
        <v>0</v>
      </c>
      <c r="H39" s="5">
        <v>44616.5</v>
      </c>
      <c r="I39" t="s">
        <v>10</v>
      </c>
      <c r="J39" s="6" t="s">
        <v>36</v>
      </c>
      <c r="K39" s="6" t="s">
        <v>35</v>
      </c>
      <c r="L39" s="6" t="s">
        <v>37</v>
      </c>
      <c r="M39" t="s">
        <v>11</v>
      </c>
      <c r="N39" s="6" t="s">
        <v>53</v>
      </c>
      <c r="O39" t="s">
        <v>9</v>
      </c>
      <c r="P39" s="4">
        <v>32</v>
      </c>
      <c r="Q39" t="str">
        <f>TEXT(ChargesTable[[#This Row],[CHG_COUNTY_NUM]], "000") &amp; "-" &amp; TEXT(ChargesTable[[#This Row],[CHG_CASE_NUMBER]], "0000000")</f>
        <v>001-0000014</v>
      </c>
      <c r="R39">
        <f t="shared" si="0"/>
        <v>51</v>
      </c>
      <c r="S39">
        <f t="shared" si="1"/>
        <v>2022</v>
      </c>
    </row>
    <row r="40" spans="1:19">
      <c r="A40" s="1">
        <v>1</v>
      </c>
      <c r="B40">
        <v>14</v>
      </c>
      <c r="C40">
        <v>2</v>
      </c>
      <c r="D40" s="3">
        <v>44584</v>
      </c>
      <c r="E40" s="2">
        <v>463700</v>
      </c>
      <c r="F40" s="2">
        <v>46370</v>
      </c>
      <c r="G40" s="2">
        <v>0</v>
      </c>
      <c r="H40" s="5">
        <v>44633.8</v>
      </c>
      <c r="I40" t="s">
        <v>7</v>
      </c>
      <c r="J40" s="6" t="s">
        <v>30</v>
      </c>
      <c r="K40" s="6" t="s">
        <v>26</v>
      </c>
      <c r="L40" s="6" t="s">
        <v>37</v>
      </c>
      <c r="M40" t="s">
        <v>8</v>
      </c>
      <c r="N40" s="6" t="s">
        <v>54</v>
      </c>
      <c r="O40" t="s">
        <v>9</v>
      </c>
      <c r="P40" s="4">
        <v>49</v>
      </c>
      <c r="Q40" t="str">
        <f>TEXT(ChargesTable[[#This Row],[CHG_COUNTY_NUM]], "000") &amp; "-" &amp; TEXT(ChargesTable[[#This Row],[CHG_CASE_NUMBER]], "0000000")</f>
        <v>001-0000014</v>
      </c>
      <c r="R40">
        <f t="shared" si="0"/>
        <v>51</v>
      </c>
      <c r="S40">
        <f t="shared" si="1"/>
        <v>2022</v>
      </c>
    </row>
    <row r="41" spans="1:19">
      <c r="A41" s="1">
        <v>1</v>
      </c>
      <c r="B41">
        <v>14</v>
      </c>
      <c r="C41">
        <v>1</v>
      </c>
      <c r="D41" s="3">
        <v>44584</v>
      </c>
      <c r="E41" s="2">
        <v>463704</v>
      </c>
      <c r="F41" s="2">
        <v>46370</v>
      </c>
      <c r="G41" s="2">
        <v>4</v>
      </c>
      <c r="H41" s="5">
        <v>44635.6</v>
      </c>
      <c r="I41" t="s">
        <v>10</v>
      </c>
      <c r="J41" s="6" t="s">
        <v>30</v>
      </c>
      <c r="K41" s="6" t="s">
        <v>26</v>
      </c>
      <c r="L41" s="6" t="s">
        <v>41</v>
      </c>
      <c r="M41" t="s">
        <v>11</v>
      </c>
      <c r="N41" s="6" t="s">
        <v>61</v>
      </c>
      <c r="O41" t="s">
        <v>9</v>
      </c>
      <c r="P41" s="4">
        <v>51</v>
      </c>
      <c r="Q41" t="str">
        <f>TEXT(ChargesTable[[#This Row],[CHG_COUNTY_NUM]], "000") &amp; "-" &amp; TEXT(ChargesTable[[#This Row],[CHG_CASE_NUMBER]], "0000000")</f>
        <v>001-0000014</v>
      </c>
      <c r="R41">
        <f t="shared" si="0"/>
        <v>51</v>
      </c>
      <c r="S41">
        <f t="shared" si="1"/>
        <v>2022</v>
      </c>
    </row>
    <row r="42" spans="1:19">
      <c r="A42" s="1">
        <v>1</v>
      </c>
      <c r="B42">
        <v>15</v>
      </c>
      <c r="C42">
        <v>1</v>
      </c>
      <c r="D42" s="3">
        <v>44586</v>
      </c>
      <c r="E42" s="2">
        <v>3402</v>
      </c>
      <c r="F42" s="2">
        <v>340</v>
      </c>
      <c r="G42" s="2">
        <v>2</v>
      </c>
      <c r="H42" s="5">
        <v>44644.6</v>
      </c>
      <c r="I42" t="s">
        <v>10</v>
      </c>
      <c r="J42" s="6" t="s">
        <v>25</v>
      </c>
      <c r="K42" s="6" t="s">
        <v>26</v>
      </c>
      <c r="L42" s="6" t="s">
        <v>39</v>
      </c>
      <c r="M42" t="s">
        <v>11</v>
      </c>
      <c r="N42" s="6" t="s">
        <v>62</v>
      </c>
      <c r="O42" t="s">
        <v>9</v>
      </c>
      <c r="P42" s="4">
        <v>58</v>
      </c>
      <c r="Q42" t="str">
        <f>TEXT(ChargesTable[[#This Row],[CHG_COUNTY_NUM]], "000") &amp; "-" &amp; TEXT(ChargesTable[[#This Row],[CHG_CASE_NUMBER]], "0000000")</f>
        <v>001-0000015</v>
      </c>
      <c r="R42">
        <f t="shared" si="0"/>
        <v>66</v>
      </c>
      <c r="S42">
        <f t="shared" si="1"/>
        <v>2022</v>
      </c>
    </row>
    <row r="43" spans="1:19">
      <c r="A43" s="1">
        <v>1</v>
      </c>
      <c r="B43">
        <v>15</v>
      </c>
      <c r="C43">
        <v>2</v>
      </c>
      <c r="D43" s="3">
        <v>44586</v>
      </c>
      <c r="E43" s="2">
        <v>3400</v>
      </c>
      <c r="F43" s="2">
        <v>340</v>
      </c>
      <c r="G43" s="2">
        <v>0</v>
      </c>
      <c r="H43" s="5">
        <v>44652.18</v>
      </c>
      <c r="I43" t="s">
        <v>10</v>
      </c>
      <c r="J43" s="6" t="s">
        <v>25</v>
      </c>
      <c r="K43" s="6" t="s">
        <v>26</v>
      </c>
      <c r="L43" s="6" t="s">
        <v>37</v>
      </c>
      <c r="M43" t="s">
        <v>11</v>
      </c>
      <c r="N43" s="6" t="s">
        <v>55</v>
      </c>
      <c r="O43" t="s">
        <v>9</v>
      </c>
      <c r="P43" s="4">
        <v>66</v>
      </c>
      <c r="Q43" t="str">
        <f>TEXT(ChargesTable[[#This Row],[CHG_COUNTY_NUM]], "000") &amp; "-" &amp; TEXT(ChargesTable[[#This Row],[CHG_CASE_NUMBER]], "0000000")</f>
        <v>001-0000015</v>
      </c>
      <c r="R43">
        <f t="shared" si="0"/>
        <v>66</v>
      </c>
      <c r="S43">
        <f t="shared" si="1"/>
        <v>2022</v>
      </c>
    </row>
    <row r="44" spans="1:19">
      <c r="A44" s="1">
        <v>1</v>
      </c>
      <c r="B44">
        <v>16</v>
      </c>
      <c r="C44">
        <v>1</v>
      </c>
      <c r="D44" s="3">
        <v>44586</v>
      </c>
      <c r="E44" s="2">
        <v>3400</v>
      </c>
      <c r="F44" s="2">
        <v>340</v>
      </c>
      <c r="G44" s="2">
        <v>0</v>
      </c>
      <c r="H44" s="5">
        <v>44600.6</v>
      </c>
      <c r="I44" t="s">
        <v>10</v>
      </c>
      <c r="J44" s="6" t="s">
        <v>25</v>
      </c>
      <c r="K44" s="6" t="s">
        <v>26</v>
      </c>
      <c r="L44" s="6" t="s">
        <v>37</v>
      </c>
      <c r="M44" t="s">
        <v>11</v>
      </c>
      <c r="N44" s="6" t="s">
        <v>55</v>
      </c>
      <c r="O44" t="s">
        <v>9</v>
      </c>
      <c r="P44" s="4">
        <v>14</v>
      </c>
      <c r="Q44" t="str">
        <f>TEXT(ChargesTable[[#This Row],[CHG_COUNTY_NUM]], "000") &amp; "-" &amp; TEXT(ChargesTable[[#This Row],[CHG_CASE_NUMBER]], "0000000")</f>
        <v>001-0000016</v>
      </c>
      <c r="R44">
        <f t="shared" si="0"/>
        <v>21</v>
      </c>
      <c r="S44">
        <f t="shared" si="1"/>
        <v>2022</v>
      </c>
    </row>
    <row r="45" spans="1:19">
      <c r="A45" s="1">
        <v>1</v>
      </c>
      <c r="B45">
        <v>16</v>
      </c>
      <c r="C45">
        <v>2</v>
      </c>
      <c r="D45" s="3">
        <v>44586</v>
      </c>
      <c r="E45" s="2">
        <v>3405</v>
      </c>
      <c r="F45" s="2">
        <v>340</v>
      </c>
      <c r="G45" s="2">
        <v>5</v>
      </c>
      <c r="H45" s="5">
        <v>44607.6</v>
      </c>
      <c r="I45" t="s">
        <v>10</v>
      </c>
      <c r="J45" s="6" t="s">
        <v>25</v>
      </c>
      <c r="K45" s="6" t="s">
        <v>26</v>
      </c>
      <c r="L45" s="6" t="s">
        <v>42</v>
      </c>
      <c r="M45" t="s">
        <v>11</v>
      </c>
      <c r="N45" s="6" t="s">
        <v>63</v>
      </c>
      <c r="O45" t="s">
        <v>9</v>
      </c>
      <c r="P45" s="4">
        <v>21</v>
      </c>
      <c r="Q45" t="str">
        <f>TEXT(ChargesTable[[#This Row],[CHG_COUNTY_NUM]], "000") &amp; "-" &amp; TEXT(ChargesTable[[#This Row],[CHG_CASE_NUMBER]], "0000000")</f>
        <v>001-0000016</v>
      </c>
      <c r="R45">
        <f t="shared" si="0"/>
        <v>21</v>
      </c>
      <c r="S45">
        <f t="shared" si="1"/>
        <v>2022</v>
      </c>
    </row>
    <row r="46" spans="1:19">
      <c r="A46" s="1">
        <v>1</v>
      </c>
      <c r="B46">
        <v>17</v>
      </c>
      <c r="C46">
        <v>1</v>
      </c>
      <c r="D46" s="3">
        <v>44587</v>
      </c>
      <c r="E46" s="2">
        <v>782201</v>
      </c>
      <c r="F46" s="2">
        <v>78220</v>
      </c>
      <c r="G46" s="2">
        <v>1</v>
      </c>
      <c r="H46" s="5">
        <v>44591.305</v>
      </c>
      <c r="I46" t="s">
        <v>10</v>
      </c>
      <c r="J46" s="6" t="s">
        <v>36</v>
      </c>
      <c r="K46" s="6" t="s">
        <v>35</v>
      </c>
      <c r="L46" s="6" t="s">
        <v>38</v>
      </c>
      <c r="M46" t="s">
        <v>11</v>
      </c>
      <c r="N46" s="6" t="s">
        <v>57</v>
      </c>
      <c r="O46" t="s">
        <v>9</v>
      </c>
      <c r="P46" s="4">
        <v>4</v>
      </c>
      <c r="Q46" t="str">
        <f>TEXT(ChargesTable[[#This Row],[CHG_COUNTY_NUM]], "000") &amp; "-" &amp; TEXT(ChargesTable[[#This Row],[CHG_CASE_NUMBER]], "0000000")</f>
        <v>001-0000017</v>
      </c>
      <c r="R46">
        <f t="shared" si="0"/>
        <v>4</v>
      </c>
      <c r="S46">
        <f t="shared" si="1"/>
        <v>2022</v>
      </c>
    </row>
    <row r="47" spans="1:19">
      <c r="A47" s="1">
        <v>1</v>
      </c>
      <c r="B47">
        <v>18</v>
      </c>
      <c r="C47">
        <v>1</v>
      </c>
      <c r="D47" s="3">
        <v>44587</v>
      </c>
      <c r="E47" s="2">
        <v>782206</v>
      </c>
      <c r="F47" s="2">
        <v>78220</v>
      </c>
      <c r="G47" s="2">
        <v>6</v>
      </c>
      <c r="H47" s="5">
        <v>44701.65</v>
      </c>
      <c r="I47" t="s">
        <v>12</v>
      </c>
      <c r="J47" s="6" t="s">
        <v>36</v>
      </c>
      <c r="K47" s="6" t="s">
        <v>35</v>
      </c>
      <c r="L47" s="6" t="s">
        <v>43</v>
      </c>
      <c r="M47" t="s">
        <v>13</v>
      </c>
      <c r="N47" s="6" t="s">
        <v>64</v>
      </c>
      <c r="O47" t="s">
        <v>9</v>
      </c>
      <c r="P47" s="4">
        <v>114</v>
      </c>
      <c r="Q47" t="str">
        <f>TEXT(ChargesTable[[#This Row],[CHG_COUNTY_NUM]], "000") &amp; "-" &amp; TEXT(ChargesTable[[#This Row],[CHG_CASE_NUMBER]], "0000000")</f>
        <v>001-0000018</v>
      </c>
      <c r="R47">
        <f t="shared" si="0"/>
        <v>141</v>
      </c>
      <c r="S47">
        <f t="shared" si="1"/>
        <v>2022</v>
      </c>
    </row>
    <row r="48" spans="1:19">
      <c r="A48" s="1">
        <v>1</v>
      </c>
      <c r="B48">
        <v>18</v>
      </c>
      <c r="C48">
        <v>2</v>
      </c>
      <c r="D48" s="3">
        <v>44587</v>
      </c>
      <c r="E48" s="2">
        <v>3400</v>
      </c>
      <c r="F48" s="2">
        <v>340</v>
      </c>
      <c r="G48" s="2">
        <v>0</v>
      </c>
      <c r="H48" s="5">
        <v>44704.800000000003</v>
      </c>
      <c r="I48" t="s">
        <v>12</v>
      </c>
      <c r="J48" s="6" t="s">
        <v>25</v>
      </c>
      <c r="K48" s="6" t="s">
        <v>26</v>
      </c>
      <c r="L48" s="6" t="s">
        <v>37</v>
      </c>
      <c r="M48" t="s">
        <v>13</v>
      </c>
      <c r="N48" s="6" t="s">
        <v>55</v>
      </c>
      <c r="O48" t="s">
        <v>9</v>
      </c>
      <c r="P48" s="4">
        <v>117</v>
      </c>
      <c r="Q48" t="str">
        <f>TEXT(ChargesTable[[#This Row],[CHG_COUNTY_NUM]], "000") &amp; "-" &amp; TEXT(ChargesTable[[#This Row],[CHG_CASE_NUMBER]], "0000000")</f>
        <v>001-0000018</v>
      </c>
      <c r="R48">
        <f t="shared" si="0"/>
        <v>141</v>
      </c>
      <c r="S48">
        <f t="shared" si="1"/>
        <v>2022</v>
      </c>
    </row>
    <row r="49" spans="1:19">
      <c r="A49" s="1">
        <v>1</v>
      </c>
      <c r="B49">
        <v>18</v>
      </c>
      <c r="C49">
        <v>3</v>
      </c>
      <c r="D49" s="3">
        <v>44587</v>
      </c>
      <c r="E49" s="2">
        <v>3406</v>
      </c>
      <c r="F49" s="2">
        <v>340</v>
      </c>
      <c r="G49" s="2">
        <v>6</v>
      </c>
      <c r="H49" s="5">
        <v>44728.800000000003</v>
      </c>
      <c r="I49" t="s">
        <v>10</v>
      </c>
      <c r="J49" s="6" t="s">
        <v>25</v>
      </c>
      <c r="K49" s="6" t="s">
        <v>26</v>
      </c>
      <c r="L49" s="6" t="s">
        <v>43</v>
      </c>
      <c r="M49" t="s">
        <v>11</v>
      </c>
      <c r="N49" s="6" t="s">
        <v>65</v>
      </c>
      <c r="O49" t="s">
        <v>9</v>
      </c>
      <c r="P49" s="4">
        <v>141</v>
      </c>
      <c r="Q49" t="str">
        <f>TEXT(ChargesTable[[#This Row],[CHG_COUNTY_NUM]], "000") &amp; "-" &amp; TEXT(ChargesTable[[#This Row],[CHG_CASE_NUMBER]], "0000000")</f>
        <v>001-0000018</v>
      </c>
      <c r="R49">
        <f t="shared" si="0"/>
        <v>141</v>
      </c>
      <c r="S49">
        <f t="shared" si="1"/>
        <v>2022</v>
      </c>
    </row>
    <row r="50" spans="1:19">
      <c r="A50" s="1">
        <v>1</v>
      </c>
      <c r="B50">
        <v>19</v>
      </c>
      <c r="C50">
        <v>1</v>
      </c>
      <c r="D50" s="3">
        <v>44588</v>
      </c>
      <c r="E50" s="2">
        <v>3400</v>
      </c>
      <c r="F50" s="2">
        <v>340</v>
      </c>
      <c r="G50" s="2">
        <v>0</v>
      </c>
      <c r="H50" s="5">
        <v>44608.755995370368</v>
      </c>
      <c r="I50" t="s">
        <v>12</v>
      </c>
      <c r="J50" s="6" t="s">
        <v>25</v>
      </c>
      <c r="K50" s="6" t="s">
        <v>26</v>
      </c>
      <c r="L50" s="6" t="s">
        <v>37</v>
      </c>
      <c r="M50" t="s">
        <v>13</v>
      </c>
      <c r="N50" s="6" t="s">
        <v>55</v>
      </c>
      <c r="O50" t="s">
        <v>9</v>
      </c>
      <c r="P50" s="4">
        <v>20</v>
      </c>
      <c r="Q50" t="str">
        <f>TEXT(ChargesTable[[#This Row],[CHG_COUNTY_NUM]], "000") &amp; "-" &amp; TEXT(ChargesTable[[#This Row],[CHG_CASE_NUMBER]], "0000000")</f>
        <v>001-0000019</v>
      </c>
      <c r="R50">
        <f t="shared" si="0"/>
        <v>30</v>
      </c>
      <c r="S50">
        <f t="shared" si="1"/>
        <v>2022</v>
      </c>
    </row>
    <row r="51" spans="1:19">
      <c r="A51" s="1">
        <v>1</v>
      </c>
      <c r="B51">
        <v>19</v>
      </c>
      <c r="C51">
        <v>2</v>
      </c>
      <c r="D51" s="3">
        <v>44588</v>
      </c>
      <c r="E51" s="2">
        <v>3400</v>
      </c>
      <c r="F51" s="2">
        <v>340</v>
      </c>
      <c r="G51" s="2">
        <v>0</v>
      </c>
      <c r="H51" s="5">
        <v>44618.755995370368</v>
      </c>
      <c r="I51" t="s">
        <v>10</v>
      </c>
      <c r="J51" s="6" t="s">
        <v>25</v>
      </c>
      <c r="K51" s="6" t="s">
        <v>26</v>
      </c>
      <c r="L51" s="6" t="s">
        <v>37</v>
      </c>
      <c r="M51" t="s">
        <v>11</v>
      </c>
      <c r="N51" s="6" t="s">
        <v>55</v>
      </c>
      <c r="O51" t="s">
        <v>9</v>
      </c>
      <c r="P51" s="4">
        <v>30</v>
      </c>
      <c r="Q51" t="str">
        <f>TEXT(ChargesTable[[#This Row],[CHG_COUNTY_NUM]], "000") &amp; "-" &amp; TEXT(ChargesTable[[#This Row],[CHG_CASE_NUMBER]], "0000000")</f>
        <v>001-0000019</v>
      </c>
      <c r="R51">
        <f t="shared" si="0"/>
        <v>30</v>
      </c>
      <c r="S51">
        <f t="shared" si="1"/>
        <v>2022</v>
      </c>
    </row>
    <row r="52" spans="1:19">
      <c r="A52" s="1">
        <v>1</v>
      </c>
      <c r="B52">
        <v>20</v>
      </c>
      <c r="C52">
        <v>1</v>
      </c>
      <c r="D52" s="3">
        <v>44589</v>
      </c>
      <c r="E52" s="2">
        <v>782200</v>
      </c>
      <c r="F52" s="2">
        <v>78220</v>
      </c>
      <c r="G52" s="2">
        <v>0</v>
      </c>
      <c r="H52" s="5">
        <v>44638.3</v>
      </c>
      <c r="I52" t="s">
        <v>7</v>
      </c>
      <c r="J52" s="6" t="s">
        <v>36</v>
      </c>
      <c r="K52" s="6" t="s">
        <v>35</v>
      </c>
      <c r="L52" s="6" t="s">
        <v>37</v>
      </c>
      <c r="M52" t="s">
        <v>8</v>
      </c>
      <c r="N52" s="6" t="s">
        <v>53</v>
      </c>
      <c r="O52" t="s">
        <v>9</v>
      </c>
      <c r="P52" s="4">
        <v>49</v>
      </c>
      <c r="Q52" t="str">
        <f>TEXT(ChargesTable[[#This Row],[CHG_COUNTY_NUM]], "000") &amp; "-" &amp; TEXT(ChargesTable[[#This Row],[CHG_CASE_NUMBER]], "0000000")</f>
        <v>001-0000020</v>
      </c>
      <c r="R52">
        <f t="shared" si="0"/>
        <v>52</v>
      </c>
      <c r="S52">
        <f t="shared" si="1"/>
        <v>2022</v>
      </c>
    </row>
    <row r="53" spans="1:19">
      <c r="A53" s="1">
        <v>1</v>
      </c>
      <c r="B53">
        <v>20</v>
      </c>
      <c r="C53">
        <v>3</v>
      </c>
      <c r="D53" s="3">
        <v>44589</v>
      </c>
      <c r="E53" s="2">
        <v>3460</v>
      </c>
      <c r="F53" s="2">
        <v>346</v>
      </c>
      <c r="G53" s="2">
        <v>0</v>
      </c>
      <c r="H53" s="5">
        <v>44640.7</v>
      </c>
      <c r="I53" t="s">
        <v>10</v>
      </c>
      <c r="J53" s="6" t="s">
        <v>27</v>
      </c>
      <c r="K53" s="6" t="s">
        <v>28</v>
      </c>
      <c r="L53" s="6" t="s">
        <v>37</v>
      </c>
      <c r="M53" t="s">
        <v>11</v>
      </c>
      <c r="N53" s="6" t="s">
        <v>52</v>
      </c>
      <c r="O53" t="s">
        <v>9</v>
      </c>
      <c r="P53" s="4">
        <v>51</v>
      </c>
      <c r="Q53" t="str">
        <f>TEXT(ChargesTable[[#This Row],[CHG_COUNTY_NUM]], "000") &amp; "-" &amp; TEXT(ChargesTable[[#This Row],[CHG_CASE_NUMBER]], "0000000")</f>
        <v>001-0000020</v>
      </c>
      <c r="R53">
        <f t="shared" si="0"/>
        <v>52</v>
      </c>
      <c r="S53">
        <f t="shared" si="1"/>
        <v>2022</v>
      </c>
    </row>
    <row r="54" spans="1:19">
      <c r="A54" s="1">
        <v>1</v>
      </c>
      <c r="B54">
        <v>20</v>
      </c>
      <c r="C54">
        <v>2</v>
      </c>
      <c r="D54" s="3">
        <v>44589</v>
      </c>
      <c r="E54" s="2">
        <v>3466</v>
      </c>
      <c r="F54" s="2">
        <v>346</v>
      </c>
      <c r="G54" s="2">
        <v>6</v>
      </c>
      <c r="H54" s="5">
        <v>44641.5</v>
      </c>
      <c r="I54" t="s">
        <v>10</v>
      </c>
      <c r="J54" s="6" t="s">
        <v>27</v>
      </c>
      <c r="K54" s="6" t="s">
        <v>28</v>
      </c>
      <c r="L54" s="6" t="s">
        <v>43</v>
      </c>
      <c r="M54" t="s">
        <v>11</v>
      </c>
      <c r="N54" s="6" t="s">
        <v>66</v>
      </c>
      <c r="O54" t="s">
        <v>9</v>
      </c>
      <c r="P54" s="4">
        <v>52</v>
      </c>
      <c r="Q54" t="str">
        <f>TEXT(ChargesTable[[#This Row],[CHG_COUNTY_NUM]], "000") &amp; "-" &amp; TEXT(ChargesTable[[#This Row],[CHG_CASE_NUMBER]], "0000000")</f>
        <v>001-0000020</v>
      </c>
      <c r="R54">
        <f t="shared" si="0"/>
        <v>52</v>
      </c>
      <c r="S54">
        <f t="shared" si="1"/>
        <v>2022</v>
      </c>
    </row>
    <row r="55" spans="1:19">
      <c r="A55" s="1">
        <v>1</v>
      </c>
      <c r="B55">
        <v>21</v>
      </c>
      <c r="C55">
        <v>2</v>
      </c>
      <c r="D55" s="3">
        <v>44590</v>
      </c>
      <c r="E55" s="2">
        <v>3460</v>
      </c>
      <c r="F55" s="2">
        <v>346</v>
      </c>
      <c r="G55" s="2">
        <v>0</v>
      </c>
      <c r="H55" s="5">
        <v>44613.8</v>
      </c>
      <c r="I55" t="s">
        <v>10</v>
      </c>
      <c r="J55" s="6" t="s">
        <v>27</v>
      </c>
      <c r="K55" s="6" t="s">
        <v>28</v>
      </c>
      <c r="L55" s="6" t="s">
        <v>37</v>
      </c>
      <c r="M55" t="s">
        <v>11</v>
      </c>
      <c r="N55" s="6" t="s">
        <v>52</v>
      </c>
      <c r="O55" t="s">
        <v>9</v>
      </c>
      <c r="P55" s="4">
        <v>23</v>
      </c>
      <c r="Q55" t="str">
        <f>TEXT(ChargesTable[[#This Row],[CHG_COUNTY_NUM]], "000") &amp; "-" &amp; TEXT(ChargesTable[[#This Row],[CHG_CASE_NUMBER]], "0000000")</f>
        <v>001-0000021</v>
      </c>
      <c r="R55">
        <f t="shared" si="0"/>
        <v>33</v>
      </c>
      <c r="S55">
        <f t="shared" si="1"/>
        <v>2022</v>
      </c>
    </row>
    <row r="56" spans="1:19">
      <c r="A56" s="1">
        <v>1</v>
      </c>
      <c r="B56">
        <v>21</v>
      </c>
      <c r="C56">
        <v>1</v>
      </c>
      <c r="D56" s="3">
        <v>44590</v>
      </c>
      <c r="E56" s="2">
        <v>470000</v>
      </c>
      <c r="F56" s="2">
        <v>47000</v>
      </c>
      <c r="G56" s="2">
        <v>0</v>
      </c>
      <c r="H56" s="5">
        <v>44617.04</v>
      </c>
      <c r="I56" t="s">
        <v>12</v>
      </c>
      <c r="J56" s="6" t="s">
        <v>34</v>
      </c>
      <c r="K56" s="6" t="s">
        <v>35</v>
      </c>
      <c r="L56" s="6" t="s">
        <v>37</v>
      </c>
      <c r="M56" t="s">
        <v>13</v>
      </c>
      <c r="N56" s="6" t="s">
        <v>67</v>
      </c>
      <c r="O56" t="s">
        <v>9</v>
      </c>
      <c r="P56" s="4">
        <v>27</v>
      </c>
      <c r="Q56" t="str">
        <f>TEXT(ChargesTable[[#This Row],[CHG_COUNTY_NUM]], "000") &amp; "-" &amp; TEXT(ChargesTable[[#This Row],[CHG_CASE_NUMBER]], "0000000")</f>
        <v>001-0000021</v>
      </c>
      <c r="R56">
        <f t="shared" si="0"/>
        <v>33</v>
      </c>
      <c r="S56">
        <f t="shared" si="1"/>
        <v>2022</v>
      </c>
    </row>
    <row r="57" spans="1:19">
      <c r="A57" s="1">
        <v>1</v>
      </c>
      <c r="B57">
        <v>21</v>
      </c>
      <c r="C57">
        <v>4</v>
      </c>
      <c r="D57" s="3">
        <v>44590</v>
      </c>
      <c r="E57" s="2">
        <v>3400</v>
      </c>
      <c r="F57" s="2">
        <v>340</v>
      </c>
      <c r="G57" s="2">
        <v>0</v>
      </c>
      <c r="H57" s="5">
        <v>44623.74</v>
      </c>
      <c r="I57" t="s">
        <v>10</v>
      </c>
      <c r="J57" s="6" t="s">
        <v>25</v>
      </c>
      <c r="K57" s="6" t="s">
        <v>26</v>
      </c>
      <c r="L57" s="6" t="s">
        <v>37</v>
      </c>
      <c r="M57" t="s">
        <v>11</v>
      </c>
      <c r="N57" s="6" t="s">
        <v>55</v>
      </c>
      <c r="O57" t="s">
        <v>9</v>
      </c>
      <c r="P57" s="4">
        <v>33</v>
      </c>
      <c r="Q57" t="str">
        <f>TEXT(ChargesTable[[#This Row],[CHG_COUNTY_NUM]], "000") &amp; "-" &amp; TEXT(ChargesTable[[#This Row],[CHG_CASE_NUMBER]], "0000000")</f>
        <v>001-0000021</v>
      </c>
      <c r="R57">
        <f t="shared" si="0"/>
        <v>33</v>
      </c>
      <c r="S57">
        <f t="shared" si="1"/>
        <v>2022</v>
      </c>
    </row>
    <row r="58" spans="1:19">
      <c r="A58" s="1">
        <v>1</v>
      </c>
      <c r="B58">
        <v>22</v>
      </c>
      <c r="C58">
        <v>1</v>
      </c>
      <c r="D58" s="3">
        <v>44601</v>
      </c>
      <c r="E58" s="2">
        <v>3400</v>
      </c>
      <c r="F58" s="2">
        <v>340</v>
      </c>
      <c r="G58" s="2">
        <v>0</v>
      </c>
      <c r="H58" s="5">
        <v>45247.39</v>
      </c>
      <c r="I58" t="s">
        <v>10</v>
      </c>
      <c r="J58" s="6" t="s">
        <v>25</v>
      </c>
      <c r="K58" s="6" t="s">
        <v>26</v>
      </c>
      <c r="L58" s="6" t="s">
        <v>37</v>
      </c>
      <c r="M58" t="s">
        <v>11</v>
      </c>
      <c r="N58" s="6" t="s">
        <v>55</v>
      </c>
      <c r="O58" t="s">
        <v>9</v>
      </c>
      <c r="P58" s="4">
        <v>646</v>
      </c>
      <c r="Q58" t="str">
        <f>TEXT(ChargesTable[[#This Row],[CHG_COUNTY_NUM]], "000") &amp; "-" &amp; TEXT(ChargesTable[[#This Row],[CHG_CASE_NUMBER]], "0000000")</f>
        <v>001-0000022</v>
      </c>
      <c r="R58">
        <f t="shared" si="0"/>
        <v>890</v>
      </c>
      <c r="S58">
        <f t="shared" si="1"/>
        <v>2023</v>
      </c>
    </row>
    <row r="59" spans="1:19">
      <c r="A59" s="1">
        <v>1</v>
      </c>
      <c r="B59">
        <v>22</v>
      </c>
      <c r="C59">
        <v>2</v>
      </c>
      <c r="D59" s="3">
        <v>44601</v>
      </c>
      <c r="E59" s="2">
        <v>3403</v>
      </c>
      <c r="F59" s="2">
        <v>340</v>
      </c>
      <c r="G59" s="2">
        <v>3</v>
      </c>
      <c r="H59" s="5">
        <v>45491.5</v>
      </c>
      <c r="I59" t="s">
        <v>10</v>
      </c>
      <c r="J59" s="6" t="s">
        <v>25</v>
      </c>
      <c r="K59" s="6" t="s">
        <v>26</v>
      </c>
      <c r="L59" s="6" t="s">
        <v>40</v>
      </c>
      <c r="M59" t="s">
        <v>11</v>
      </c>
      <c r="N59" s="6" t="s">
        <v>68</v>
      </c>
      <c r="O59" t="s">
        <v>9</v>
      </c>
      <c r="P59" s="4">
        <v>890</v>
      </c>
      <c r="Q59" t="str">
        <f>TEXT(ChargesTable[[#This Row],[CHG_COUNTY_NUM]], "000") &amp; "-" &amp; TEXT(ChargesTable[[#This Row],[CHG_CASE_NUMBER]], "0000000")</f>
        <v>001-0000022</v>
      </c>
      <c r="R59">
        <f t="shared" si="0"/>
        <v>890</v>
      </c>
      <c r="S59">
        <f t="shared" si="1"/>
        <v>2024</v>
      </c>
    </row>
    <row r="60" spans="1:19">
      <c r="A60" s="1">
        <v>1</v>
      </c>
      <c r="B60">
        <v>23</v>
      </c>
      <c r="C60">
        <v>1</v>
      </c>
      <c r="D60" s="3">
        <v>44603</v>
      </c>
      <c r="E60" s="2">
        <v>3400</v>
      </c>
      <c r="F60" s="2">
        <v>340</v>
      </c>
      <c r="G60" s="2">
        <v>0</v>
      </c>
      <c r="H60" s="5">
        <v>44697.37</v>
      </c>
      <c r="I60" t="s">
        <v>10</v>
      </c>
      <c r="J60" s="6" t="s">
        <v>25</v>
      </c>
      <c r="K60" s="6" t="s">
        <v>26</v>
      </c>
      <c r="L60" s="6" t="s">
        <v>37</v>
      </c>
      <c r="M60" t="s">
        <v>11</v>
      </c>
      <c r="N60" s="6" t="s">
        <v>55</v>
      </c>
      <c r="O60" t="s">
        <v>9</v>
      </c>
      <c r="P60" s="4">
        <v>94</v>
      </c>
      <c r="Q60" t="str">
        <f>TEXT(ChargesTable[[#This Row],[CHG_COUNTY_NUM]], "000") &amp; "-" &amp; TEXT(ChargesTable[[#This Row],[CHG_CASE_NUMBER]], "0000000")</f>
        <v>001-0000023</v>
      </c>
      <c r="R60">
        <f t="shared" si="0"/>
        <v>117</v>
      </c>
      <c r="S60">
        <f t="shared" si="1"/>
        <v>2022</v>
      </c>
    </row>
    <row r="61" spans="1:19">
      <c r="A61" s="1">
        <v>1</v>
      </c>
      <c r="B61">
        <v>23</v>
      </c>
      <c r="C61">
        <v>2</v>
      </c>
      <c r="D61" s="3">
        <v>44603</v>
      </c>
      <c r="E61" s="2">
        <v>3401</v>
      </c>
      <c r="F61" s="2">
        <v>340</v>
      </c>
      <c r="G61" s="2">
        <v>1</v>
      </c>
      <c r="H61" s="5">
        <v>44720.37</v>
      </c>
      <c r="I61" t="s">
        <v>10</v>
      </c>
      <c r="J61" s="6" t="s">
        <v>25</v>
      </c>
      <c r="K61" s="6" t="s">
        <v>26</v>
      </c>
      <c r="L61" s="6" t="s">
        <v>38</v>
      </c>
      <c r="M61" t="s">
        <v>11</v>
      </c>
      <c r="N61" s="6" t="s">
        <v>56</v>
      </c>
      <c r="O61" t="s">
        <v>9</v>
      </c>
      <c r="P61" s="4">
        <v>117</v>
      </c>
      <c r="Q61" t="str">
        <f>TEXT(ChargesTable[[#This Row],[CHG_COUNTY_NUM]], "000") &amp; "-" &amp; TEXT(ChargesTable[[#This Row],[CHG_CASE_NUMBER]], "0000000")</f>
        <v>001-0000023</v>
      </c>
      <c r="R61">
        <f t="shared" si="0"/>
        <v>117</v>
      </c>
      <c r="S61">
        <f t="shared" si="1"/>
        <v>2022</v>
      </c>
    </row>
    <row r="62" spans="1:19">
      <c r="A62" s="1">
        <v>1</v>
      </c>
      <c r="B62">
        <v>24</v>
      </c>
      <c r="C62">
        <v>1</v>
      </c>
      <c r="D62" s="3">
        <v>44604</v>
      </c>
      <c r="E62" s="2">
        <v>3400</v>
      </c>
      <c r="F62" s="2">
        <v>340</v>
      </c>
      <c r="G62" s="2">
        <v>0</v>
      </c>
      <c r="H62" s="5">
        <v>44605.86</v>
      </c>
      <c r="I62" t="s">
        <v>10</v>
      </c>
      <c r="J62" s="6" t="s">
        <v>25</v>
      </c>
      <c r="K62" s="6" t="s">
        <v>26</v>
      </c>
      <c r="L62" s="6" t="s">
        <v>37</v>
      </c>
      <c r="M62" t="s">
        <v>11</v>
      </c>
      <c r="N62" s="6" t="s">
        <v>55</v>
      </c>
      <c r="O62" t="s">
        <v>9</v>
      </c>
      <c r="P62" s="4">
        <v>1</v>
      </c>
      <c r="Q62" t="str">
        <f>TEXT(ChargesTable[[#This Row],[CHG_COUNTY_NUM]], "000") &amp; "-" &amp; TEXT(ChargesTable[[#This Row],[CHG_CASE_NUMBER]], "0000000")</f>
        <v>001-0000024</v>
      </c>
      <c r="R62">
        <f t="shared" si="0"/>
        <v>4</v>
      </c>
      <c r="S62">
        <f t="shared" si="1"/>
        <v>2022</v>
      </c>
    </row>
    <row r="63" spans="1:19">
      <c r="A63" s="1">
        <v>1</v>
      </c>
      <c r="B63">
        <v>24</v>
      </c>
      <c r="C63">
        <v>3</v>
      </c>
      <c r="D63" s="3">
        <v>44604</v>
      </c>
      <c r="E63" s="2">
        <v>3400</v>
      </c>
      <c r="F63" s="2">
        <v>340</v>
      </c>
      <c r="G63" s="2">
        <v>0</v>
      </c>
      <c r="H63" s="5">
        <v>44605.91</v>
      </c>
      <c r="I63" t="s">
        <v>12</v>
      </c>
      <c r="J63" s="6" t="s">
        <v>25</v>
      </c>
      <c r="K63" s="6" t="s">
        <v>26</v>
      </c>
      <c r="L63" s="6" t="s">
        <v>37</v>
      </c>
      <c r="M63" t="s">
        <v>13</v>
      </c>
      <c r="N63" s="6" t="s">
        <v>55</v>
      </c>
      <c r="O63" t="s">
        <v>9</v>
      </c>
      <c r="P63" s="4">
        <v>1</v>
      </c>
      <c r="Q63" t="str">
        <f>TEXT(ChargesTable[[#This Row],[CHG_COUNTY_NUM]], "000") &amp; "-" &amp; TEXT(ChargesTable[[#This Row],[CHG_CASE_NUMBER]], "0000000")</f>
        <v>001-0000024</v>
      </c>
      <c r="R63">
        <f t="shared" si="0"/>
        <v>4</v>
      </c>
      <c r="S63">
        <f t="shared" si="1"/>
        <v>2022</v>
      </c>
    </row>
    <row r="64" spans="1:19">
      <c r="A64" s="1">
        <v>1</v>
      </c>
      <c r="B64">
        <v>24</v>
      </c>
      <c r="C64">
        <v>2</v>
      </c>
      <c r="D64" s="3">
        <v>44604</v>
      </c>
      <c r="E64" s="2">
        <v>782200</v>
      </c>
      <c r="F64" s="2">
        <v>78220</v>
      </c>
      <c r="G64" s="2">
        <v>0</v>
      </c>
      <c r="H64" s="5">
        <v>44608.18</v>
      </c>
      <c r="I64" t="s">
        <v>10</v>
      </c>
      <c r="J64" s="6" t="s">
        <v>36</v>
      </c>
      <c r="K64" s="6" t="s">
        <v>35</v>
      </c>
      <c r="L64" s="6" t="s">
        <v>37</v>
      </c>
      <c r="M64" t="s">
        <v>11</v>
      </c>
      <c r="N64" s="6" t="s">
        <v>53</v>
      </c>
      <c r="O64" t="s">
        <v>9</v>
      </c>
      <c r="P64" s="4">
        <v>4</v>
      </c>
      <c r="Q64" t="str">
        <f>TEXT(ChargesTable[[#This Row],[CHG_COUNTY_NUM]], "000") &amp; "-" &amp; TEXT(ChargesTable[[#This Row],[CHG_CASE_NUMBER]], "0000000")</f>
        <v>001-0000024</v>
      </c>
      <c r="R64">
        <f t="shared" si="0"/>
        <v>4</v>
      </c>
      <c r="S64">
        <f t="shared" si="1"/>
        <v>2022</v>
      </c>
    </row>
    <row r="65" spans="1:19">
      <c r="A65" s="1">
        <v>1</v>
      </c>
      <c r="B65">
        <v>25</v>
      </c>
      <c r="C65">
        <v>1</v>
      </c>
      <c r="D65" s="3">
        <v>44607</v>
      </c>
      <c r="E65" s="2">
        <v>3400</v>
      </c>
      <c r="F65" s="2">
        <v>340</v>
      </c>
      <c r="G65" s="2">
        <v>0</v>
      </c>
      <c r="H65" s="5">
        <v>44628.43</v>
      </c>
      <c r="I65" t="s">
        <v>10</v>
      </c>
      <c r="J65" s="6" t="s">
        <v>25</v>
      </c>
      <c r="K65" s="6" t="s">
        <v>26</v>
      </c>
      <c r="L65" s="6" t="s">
        <v>37</v>
      </c>
      <c r="M65" t="s">
        <v>11</v>
      </c>
      <c r="N65" s="6" t="s">
        <v>55</v>
      </c>
      <c r="O65" t="s">
        <v>9</v>
      </c>
      <c r="P65" s="4">
        <v>21</v>
      </c>
      <c r="Q65" t="str">
        <f>TEXT(ChargesTable[[#This Row],[CHG_COUNTY_NUM]], "000") &amp; "-" &amp; TEXT(ChargesTable[[#This Row],[CHG_CASE_NUMBER]], "0000000")</f>
        <v>001-0000025</v>
      </c>
      <c r="R65">
        <f t="shared" si="0"/>
        <v>21</v>
      </c>
      <c r="S65">
        <f t="shared" si="1"/>
        <v>2022</v>
      </c>
    </row>
    <row r="66" spans="1:19">
      <c r="A66" s="1">
        <v>1</v>
      </c>
      <c r="B66">
        <v>26</v>
      </c>
      <c r="C66">
        <v>4</v>
      </c>
      <c r="D66" s="3">
        <v>44608</v>
      </c>
      <c r="E66" s="2">
        <v>463706</v>
      </c>
      <c r="F66" s="2">
        <v>46370</v>
      </c>
      <c r="G66" s="2">
        <v>6</v>
      </c>
      <c r="H66" s="5">
        <v>44621.47</v>
      </c>
      <c r="I66" t="s">
        <v>10</v>
      </c>
      <c r="J66" s="6" t="s">
        <v>30</v>
      </c>
      <c r="K66" s="6" t="s">
        <v>26</v>
      </c>
      <c r="L66" s="6" t="s">
        <v>43</v>
      </c>
      <c r="M66" t="s">
        <v>11</v>
      </c>
      <c r="N66" s="6" t="s">
        <v>69</v>
      </c>
      <c r="O66" t="s">
        <v>9</v>
      </c>
      <c r="P66" s="4">
        <v>13</v>
      </c>
      <c r="Q66" t="str">
        <f>TEXT(ChargesTable[[#This Row],[CHG_COUNTY_NUM]], "000") &amp; "-" &amp; TEXT(ChargesTable[[#This Row],[CHG_CASE_NUMBER]], "0000000")</f>
        <v>001-0000026</v>
      </c>
      <c r="R66">
        <f t="shared" ref="R66:R129" si="2">_xlfn.MAXIFS(P:P, Q:Q, Q66)</f>
        <v>745</v>
      </c>
      <c r="S66">
        <f t="shared" ref="S66:S129" si="3">+YEAR(H66)</f>
        <v>2022</v>
      </c>
    </row>
    <row r="67" spans="1:19">
      <c r="A67" s="1">
        <v>1</v>
      </c>
      <c r="B67">
        <v>26</v>
      </c>
      <c r="C67">
        <v>1</v>
      </c>
      <c r="D67" s="3">
        <v>44608</v>
      </c>
      <c r="E67" s="2">
        <v>3400</v>
      </c>
      <c r="F67" s="2">
        <v>340</v>
      </c>
      <c r="G67" s="2">
        <v>0</v>
      </c>
      <c r="H67" s="5">
        <v>44622.54</v>
      </c>
      <c r="I67" t="s">
        <v>10</v>
      </c>
      <c r="J67" s="6" t="s">
        <v>25</v>
      </c>
      <c r="K67" s="6" t="s">
        <v>26</v>
      </c>
      <c r="L67" s="6" t="s">
        <v>37</v>
      </c>
      <c r="M67" t="s">
        <v>11</v>
      </c>
      <c r="N67" s="6" t="s">
        <v>55</v>
      </c>
      <c r="O67" t="s">
        <v>9</v>
      </c>
      <c r="P67" s="4">
        <v>14</v>
      </c>
      <c r="Q67" t="str">
        <f>TEXT(ChargesTable[[#This Row],[CHG_COUNTY_NUM]], "000") &amp; "-" &amp; TEXT(ChargesTable[[#This Row],[CHG_CASE_NUMBER]], "0000000")</f>
        <v>001-0000026</v>
      </c>
      <c r="R67">
        <f t="shared" si="2"/>
        <v>745</v>
      </c>
      <c r="S67">
        <f t="shared" si="3"/>
        <v>2022</v>
      </c>
    </row>
    <row r="68" spans="1:19">
      <c r="A68" s="1">
        <v>1</v>
      </c>
      <c r="B68">
        <v>26</v>
      </c>
      <c r="C68">
        <v>3</v>
      </c>
      <c r="D68" s="3">
        <v>44608</v>
      </c>
      <c r="E68" s="2">
        <v>3460</v>
      </c>
      <c r="F68" s="2">
        <v>346</v>
      </c>
      <c r="G68" s="2">
        <v>0</v>
      </c>
      <c r="H68" s="5">
        <v>44625.54</v>
      </c>
      <c r="I68" t="s">
        <v>10</v>
      </c>
      <c r="J68" s="6" t="s">
        <v>27</v>
      </c>
      <c r="K68" s="6" t="s">
        <v>28</v>
      </c>
      <c r="L68" s="6" t="s">
        <v>37</v>
      </c>
      <c r="M68" t="s">
        <v>11</v>
      </c>
      <c r="N68" s="6" t="s">
        <v>52</v>
      </c>
      <c r="O68" t="s">
        <v>9</v>
      </c>
      <c r="P68" s="4">
        <v>17</v>
      </c>
      <c r="Q68" t="str">
        <f>TEXT(ChargesTable[[#This Row],[CHG_COUNTY_NUM]], "000") &amp; "-" &amp; TEXT(ChargesTable[[#This Row],[CHG_CASE_NUMBER]], "0000000")</f>
        <v>001-0000026</v>
      </c>
      <c r="R68">
        <f t="shared" si="2"/>
        <v>745</v>
      </c>
      <c r="S68">
        <f t="shared" si="3"/>
        <v>2022</v>
      </c>
    </row>
    <row r="69" spans="1:19">
      <c r="A69" s="1">
        <v>1</v>
      </c>
      <c r="B69">
        <v>26</v>
      </c>
      <c r="C69">
        <v>2</v>
      </c>
      <c r="D69" s="3">
        <v>44608</v>
      </c>
      <c r="E69" s="2">
        <v>3400</v>
      </c>
      <c r="F69" s="2">
        <v>340</v>
      </c>
      <c r="G69" s="2">
        <v>0</v>
      </c>
      <c r="H69" s="5">
        <v>45353.33</v>
      </c>
      <c r="I69" t="s">
        <v>12</v>
      </c>
      <c r="J69" s="6" t="s">
        <v>25</v>
      </c>
      <c r="K69" s="6" t="s">
        <v>26</v>
      </c>
      <c r="L69" s="6" t="s">
        <v>37</v>
      </c>
      <c r="M69" t="s">
        <v>13</v>
      </c>
      <c r="N69" s="6" t="s">
        <v>55</v>
      </c>
      <c r="O69" t="s">
        <v>9</v>
      </c>
      <c r="P69" s="4">
        <v>745</v>
      </c>
      <c r="Q69" t="str">
        <f>TEXT(ChargesTable[[#This Row],[CHG_COUNTY_NUM]], "000") &amp; "-" &amp; TEXT(ChargesTable[[#This Row],[CHG_CASE_NUMBER]], "0000000")</f>
        <v>001-0000026</v>
      </c>
      <c r="R69">
        <f t="shared" si="2"/>
        <v>745</v>
      </c>
      <c r="S69">
        <f t="shared" si="3"/>
        <v>2024</v>
      </c>
    </row>
    <row r="70" spans="1:19">
      <c r="A70" s="1">
        <v>1</v>
      </c>
      <c r="B70">
        <v>27</v>
      </c>
      <c r="C70">
        <v>1</v>
      </c>
      <c r="D70" s="3">
        <v>44608</v>
      </c>
      <c r="E70" s="2">
        <v>463705</v>
      </c>
      <c r="F70" s="2">
        <v>46370</v>
      </c>
      <c r="G70" s="2">
        <v>5</v>
      </c>
      <c r="H70" s="5">
        <v>44687.78</v>
      </c>
      <c r="I70" t="s">
        <v>7</v>
      </c>
      <c r="J70" s="6" t="s">
        <v>30</v>
      </c>
      <c r="K70" s="6" t="s">
        <v>26</v>
      </c>
      <c r="L70" s="6" t="s">
        <v>42</v>
      </c>
      <c r="M70" t="s">
        <v>8</v>
      </c>
      <c r="N70" s="6" t="s">
        <v>70</v>
      </c>
      <c r="O70" t="s">
        <v>9</v>
      </c>
      <c r="P70" s="4">
        <v>79</v>
      </c>
      <c r="Q70" t="str">
        <f>TEXT(ChargesTable[[#This Row],[CHG_COUNTY_NUM]], "000") &amp; "-" &amp; TEXT(ChargesTable[[#This Row],[CHG_CASE_NUMBER]], "0000000")</f>
        <v>001-0000027</v>
      </c>
      <c r="R70">
        <f t="shared" si="2"/>
        <v>79</v>
      </c>
      <c r="S70">
        <f t="shared" si="3"/>
        <v>2022</v>
      </c>
    </row>
    <row r="71" spans="1:19">
      <c r="A71" s="1">
        <v>1</v>
      </c>
      <c r="B71">
        <v>28</v>
      </c>
      <c r="C71">
        <v>3</v>
      </c>
      <c r="D71" s="3">
        <v>44609</v>
      </c>
      <c r="E71" s="2">
        <v>463700</v>
      </c>
      <c r="F71" s="2">
        <v>46370</v>
      </c>
      <c r="G71" s="2">
        <v>0</v>
      </c>
      <c r="H71" s="5">
        <v>44814.1</v>
      </c>
      <c r="I71" t="s">
        <v>7</v>
      </c>
      <c r="J71" s="6" t="s">
        <v>30</v>
      </c>
      <c r="K71" s="6" t="s">
        <v>26</v>
      </c>
      <c r="L71" s="6" t="s">
        <v>37</v>
      </c>
      <c r="M71" t="s">
        <v>8</v>
      </c>
      <c r="N71" s="6" t="s">
        <v>54</v>
      </c>
      <c r="O71" t="s">
        <v>9</v>
      </c>
      <c r="P71" s="4">
        <v>205</v>
      </c>
      <c r="Q71" t="str">
        <f>TEXT(ChargesTable[[#This Row],[CHG_COUNTY_NUM]], "000") &amp; "-" &amp; TEXT(ChargesTable[[#This Row],[CHG_CASE_NUMBER]], "0000000")</f>
        <v>001-0000028</v>
      </c>
      <c r="R71">
        <f t="shared" si="2"/>
        <v>289</v>
      </c>
      <c r="S71">
        <f t="shared" si="3"/>
        <v>2022</v>
      </c>
    </row>
    <row r="72" spans="1:19">
      <c r="A72" s="1">
        <v>1</v>
      </c>
      <c r="B72">
        <v>28</v>
      </c>
      <c r="C72">
        <v>2</v>
      </c>
      <c r="D72" s="3">
        <v>44609</v>
      </c>
      <c r="E72" s="2">
        <v>470000</v>
      </c>
      <c r="F72" s="2">
        <v>47000</v>
      </c>
      <c r="G72" s="2">
        <v>0</v>
      </c>
      <c r="H72" s="5">
        <v>44818.84</v>
      </c>
      <c r="I72" t="s">
        <v>12</v>
      </c>
      <c r="J72" s="6" t="s">
        <v>34</v>
      </c>
      <c r="K72" s="6" t="s">
        <v>35</v>
      </c>
      <c r="L72" s="6" t="s">
        <v>37</v>
      </c>
      <c r="M72" t="s">
        <v>13</v>
      </c>
      <c r="N72" s="6" t="s">
        <v>67</v>
      </c>
      <c r="O72" t="s">
        <v>9</v>
      </c>
      <c r="P72" s="4">
        <v>209</v>
      </c>
      <c r="Q72" t="str">
        <f>TEXT(ChargesTable[[#This Row],[CHG_COUNTY_NUM]], "000") &amp; "-" &amp; TEXT(ChargesTable[[#This Row],[CHG_CASE_NUMBER]], "0000000")</f>
        <v>001-0000028</v>
      </c>
      <c r="R72">
        <f t="shared" si="2"/>
        <v>289</v>
      </c>
      <c r="S72">
        <f t="shared" si="3"/>
        <v>2022</v>
      </c>
    </row>
    <row r="73" spans="1:19">
      <c r="A73" s="1">
        <v>1</v>
      </c>
      <c r="B73">
        <v>28</v>
      </c>
      <c r="C73">
        <v>6</v>
      </c>
      <c r="D73" s="3">
        <v>44609</v>
      </c>
      <c r="E73" s="2">
        <v>470000</v>
      </c>
      <c r="F73" s="2">
        <v>47000</v>
      </c>
      <c r="G73" s="2">
        <v>0</v>
      </c>
      <c r="H73" s="5">
        <v>44819.59</v>
      </c>
      <c r="I73" t="s">
        <v>10</v>
      </c>
      <c r="J73" s="6" t="s">
        <v>34</v>
      </c>
      <c r="K73" s="6" t="s">
        <v>35</v>
      </c>
      <c r="L73" s="6" t="s">
        <v>37</v>
      </c>
      <c r="M73" t="s">
        <v>11</v>
      </c>
      <c r="N73" s="6" t="s">
        <v>67</v>
      </c>
      <c r="O73" t="s">
        <v>9</v>
      </c>
      <c r="P73" s="4">
        <v>210</v>
      </c>
      <c r="Q73" t="str">
        <f>TEXT(ChargesTable[[#This Row],[CHG_COUNTY_NUM]], "000") &amp; "-" &amp; TEXT(ChargesTable[[#This Row],[CHG_CASE_NUMBER]], "0000000")</f>
        <v>001-0000028</v>
      </c>
      <c r="R73">
        <f t="shared" si="2"/>
        <v>289</v>
      </c>
      <c r="S73">
        <f t="shared" si="3"/>
        <v>2022</v>
      </c>
    </row>
    <row r="74" spans="1:19">
      <c r="A74" s="1">
        <v>1</v>
      </c>
      <c r="B74">
        <v>28</v>
      </c>
      <c r="C74">
        <v>1</v>
      </c>
      <c r="D74" s="3">
        <v>44609</v>
      </c>
      <c r="E74" s="2">
        <v>470006</v>
      </c>
      <c r="F74" s="2">
        <v>47000</v>
      </c>
      <c r="G74" s="2">
        <v>6</v>
      </c>
      <c r="H74" s="5">
        <v>44820</v>
      </c>
      <c r="I74" t="s">
        <v>7</v>
      </c>
      <c r="J74" s="6" t="s">
        <v>34</v>
      </c>
      <c r="K74" s="6" t="s">
        <v>35</v>
      </c>
      <c r="L74" s="6" t="s">
        <v>43</v>
      </c>
      <c r="M74" t="s">
        <v>8</v>
      </c>
      <c r="N74" s="6" t="s">
        <v>71</v>
      </c>
      <c r="O74" t="s">
        <v>9</v>
      </c>
      <c r="P74" s="4">
        <v>211</v>
      </c>
      <c r="Q74" t="str">
        <f>TEXT(ChargesTable[[#This Row],[CHG_COUNTY_NUM]], "000") &amp; "-" &amp; TEXT(ChargesTable[[#This Row],[CHG_CASE_NUMBER]], "0000000")</f>
        <v>001-0000028</v>
      </c>
      <c r="R74">
        <f t="shared" si="2"/>
        <v>289</v>
      </c>
      <c r="S74">
        <f t="shared" si="3"/>
        <v>2022</v>
      </c>
    </row>
    <row r="75" spans="1:19">
      <c r="A75" s="1">
        <v>1</v>
      </c>
      <c r="B75">
        <v>28</v>
      </c>
      <c r="C75">
        <v>4</v>
      </c>
      <c r="D75" s="3">
        <v>44609</v>
      </c>
      <c r="E75" s="2">
        <v>3460</v>
      </c>
      <c r="F75" s="2">
        <v>346</v>
      </c>
      <c r="G75" s="2">
        <v>0</v>
      </c>
      <c r="H75" s="5">
        <v>44820.800000000003</v>
      </c>
      <c r="I75" t="s">
        <v>12</v>
      </c>
      <c r="J75" s="6" t="s">
        <v>27</v>
      </c>
      <c r="K75" s="6" t="s">
        <v>28</v>
      </c>
      <c r="L75" s="6" t="s">
        <v>37</v>
      </c>
      <c r="M75" t="s">
        <v>13</v>
      </c>
      <c r="N75" s="6" t="s">
        <v>52</v>
      </c>
      <c r="O75" t="s">
        <v>9</v>
      </c>
      <c r="P75" s="4">
        <v>211</v>
      </c>
      <c r="Q75" t="str">
        <f>TEXT(ChargesTable[[#This Row],[CHG_COUNTY_NUM]], "000") &amp; "-" &amp; TEXT(ChargesTable[[#This Row],[CHG_CASE_NUMBER]], "0000000")</f>
        <v>001-0000028</v>
      </c>
      <c r="R75">
        <f t="shared" si="2"/>
        <v>289</v>
      </c>
      <c r="S75">
        <f t="shared" si="3"/>
        <v>2022</v>
      </c>
    </row>
    <row r="76" spans="1:19">
      <c r="A76" s="1">
        <v>1</v>
      </c>
      <c r="B76">
        <v>28</v>
      </c>
      <c r="C76">
        <v>5</v>
      </c>
      <c r="D76" s="3">
        <v>44609</v>
      </c>
      <c r="E76" s="2">
        <v>3400</v>
      </c>
      <c r="F76" s="2">
        <v>340</v>
      </c>
      <c r="G76" s="2">
        <v>0</v>
      </c>
      <c r="H76" s="5">
        <v>44898.8</v>
      </c>
      <c r="I76" t="s">
        <v>12</v>
      </c>
      <c r="J76" s="6" t="s">
        <v>25</v>
      </c>
      <c r="K76" s="6" t="s">
        <v>26</v>
      </c>
      <c r="L76" s="6" t="s">
        <v>37</v>
      </c>
      <c r="M76" t="s">
        <v>13</v>
      </c>
      <c r="N76" s="6" t="s">
        <v>55</v>
      </c>
      <c r="O76" t="s">
        <v>9</v>
      </c>
      <c r="P76" s="4">
        <v>289</v>
      </c>
      <c r="Q76" t="str">
        <f>TEXT(ChargesTable[[#This Row],[CHG_COUNTY_NUM]], "000") &amp; "-" &amp; TEXT(ChargesTable[[#This Row],[CHG_CASE_NUMBER]], "0000000")</f>
        <v>001-0000028</v>
      </c>
      <c r="R76">
        <f t="shared" si="2"/>
        <v>289</v>
      </c>
      <c r="S76">
        <f t="shared" si="3"/>
        <v>2022</v>
      </c>
    </row>
    <row r="77" spans="1:19">
      <c r="A77" s="1">
        <v>1</v>
      </c>
      <c r="B77">
        <v>29</v>
      </c>
      <c r="C77">
        <v>4</v>
      </c>
      <c r="D77" s="3">
        <v>44609</v>
      </c>
      <c r="E77" s="2">
        <v>782200</v>
      </c>
      <c r="F77" s="2">
        <v>78220</v>
      </c>
      <c r="G77" s="2">
        <v>0</v>
      </c>
      <c r="H77" s="5">
        <v>44670.85</v>
      </c>
      <c r="I77" t="s">
        <v>12</v>
      </c>
      <c r="J77" s="6" t="s">
        <v>36</v>
      </c>
      <c r="K77" s="6" t="s">
        <v>35</v>
      </c>
      <c r="L77" s="6" t="s">
        <v>37</v>
      </c>
      <c r="M77" t="s">
        <v>13</v>
      </c>
      <c r="N77" s="6" t="s">
        <v>53</v>
      </c>
      <c r="O77" t="s">
        <v>9</v>
      </c>
      <c r="P77" s="4">
        <v>61</v>
      </c>
      <c r="Q77" t="str">
        <f>TEXT(ChargesTable[[#This Row],[CHG_COUNTY_NUM]], "000") &amp; "-" &amp; TEXT(ChargesTable[[#This Row],[CHG_CASE_NUMBER]], "0000000")</f>
        <v>001-0000029</v>
      </c>
      <c r="R77">
        <f t="shared" si="2"/>
        <v>84</v>
      </c>
      <c r="S77">
        <f t="shared" si="3"/>
        <v>2022</v>
      </c>
    </row>
    <row r="78" spans="1:19">
      <c r="A78" s="1">
        <v>1</v>
      </c>
      <c r="B78">
        <v>29</v>
      </c>
      <c r="C78">
        <v>2</v>
      </c>
      <c r="D78" s="3">
        <v>44609</v>
      </c>
      <c r="E78" s="2">
        <v>3400</v>
      </c>
      <c r="F78" s="2">
        <v>340</v>
      </c>
      <c r="G78" s="2">
        <v>0</v>
      </c>
      <c r="H78" s="5">
        <v>44672.47</v>
      </c>
      <c r="I78" t="s">
        <v>10</v>
      </c>
      <c r="J78" s="6" t="s">
        <v>25</v>
      </c>
      <c r="K78" s="6" t="s">
        <v>26</v>
      </c>
      <c r="L78" s="6" t="s">
        <v>37</v>
      </c>
      <c r="M78" t="s">
        <v>11</v>
      </c>
      <c r="N78" s="6" t="s">
        <v>55</v>
      </c>
      <c r="O78" t="s">
        <v>9</v>
      </c>
      <c r="P78" s="4">
        <v>63</v>
      </c>
      <c r="Q78" t="str">
        <f>TEXT(ChargesTable[[#This Row],[CHG_COUNTY_NUM]], "000") &amp; "-" &amp; TEXT(ChargesTable[[#This Row],[CHG_CASE_NUMBER]], "0000000")</f>
        <v>001-0000029</v>
      </c>
      <c r="R78">
        <f t="shared" si="2"/>
        <v>84</v>
      </c>
      <c r="S78">
        <f t="shared" si="3"/>
        <v>2022</v>
      </c>
    </row>
    <row r="79" spans="1:19">
      <c r="A79" s="1">
        <v>1</v>
      </c>
      <c r="B79">
        <v>29</v>
      </c>
      <c r="C79">
        <v>1</v>
      </c>
      <c r="D79" s="3">
        <v>44609</v>
      </c>
      <c r="E79" s="2">
        <v>3460</v>
      </c>
      <c r="F79" s="2">
        <v>346</v>
      </c>
      <c r="G79" s="2">
        <v>0</v>
      </c>
      <c r="H79" s="5">
        <v>44674.15</v>
      </c>
      <c r="I79" t="s">
        <v>12</v>
      </c>
      <c r="J79" s="6" t="s">
        <v>27</v>
      </c>
      <c r="K79" s="6" t="s">
        <v>28</v>
      </c>
      <c r="L79" s="6" t="s">
        <v>37</v>
      </c>
      <c r="M79" t="s">
        <v>13</v>
      </c>
      <c r="N79" s="6" t="s">
        <v>52</v>
      </c>
      <c r="O79" t="s">
        <v>9</v>
      </c>
      <c r="P79" s="4">
        <v>65</v>
      </c>
      <c r="Q79" t="str">
        <f>TEXT(ChargesTable[[#This Row],[CHG_COUNTY_NUM]], "000") &amp; "-" &amp; TEXT(ChargesTable[[#This Row],[CHG_CASE_NUMBER]], "0000000")</f>
        <v>001-0000029</v>
      </c>
      <c r="R79">
        <f t="shared" si="2"/>
        <v>84</v>
      </c>
      <c r="S79">
        <f t="shared" si="3"/>
        <v>2022</v>
      </c>
    </row>
    <row r="80" spans="1:19">
      <c r="A80" s="1">
        <v>1</v>
      </c>
      <c r="B80">
        <v>29</v>
      </c>
      <c r="C80">
        <v>3</v>
      </c>
      <c r="D80" s="3">
        <v>44609</v>
      </c>
      <c r="E80" s="2">
        <v>3470</v>
      </c>
      <c r="F80" s="2">
        <v>347</v>
      </c>
      <c r="G80" s="2">
        <v>0</v>
      </c>
      <c r="H80" s="5">
        <v>44693.15</v>
      </c>
      <c r="I80" t="s">
        <v>10</v>
      </c>
      <c r="J80" s="6" t="s">
        <v>29</v>
      </c>
      <c r="K80" s="6" t="s">
        <v>28</v>
      </c>
      <c r="L80" s="6" t="s">
        <v>37</v>
      </c>
      <c r="M80" t="s">
        <v>11</v>
      </c>
      <c r="N80" s="6" t="s">
        <v>51</v>
      </c>
      <c r="O80" t="s">
        <v>9</v>
      </c>
      <c r="P80" s="4">
        <v>84</v>
      </c>
      <c r="Q80" t="str">
        <f>TEXT(ChargesTable[[#This Row],[CHG_COUNTY_NUM]], "000") &amp; "-" &amp; TEXT(ChargesTable[[#This Row],[CHG_CASE_NUMBER]], "0000000")</f>
        <v>001-0000029</v>
      </c>
      <c r="R80">
        <f t="shared" si="2"/>
        <v>84</v>
      </c>
      <c r="S80">
        <f t="shared" si="3"/>
        <v>2022</v>
      </c>
    </row>
    <row r="81" spans="1:19">
      <c r="A81" s="1">
        <v>1</v>
      </c>
      <c r="B81">
        <v>30</v>
      </c>
      <c r="C81">
        <v>3</v>
      </c>
      <c r="D81" s="3">
        <v>44613</v>
      </c>
      <c r="E81" s="2">
        <v>463720</v>
      </c>
      <c r="F81" s="2">
        <v>46372</v>
      </c>
      <c r="G81" s="2">
        <v>0</v>
      </c>
      <c r="H81" s="5">
        <v>44918.58</v>
      </c>
      <c r="I81" t="s">
        <v>7</v>
      </c>
      <c r="J81" s="6" t="s">
        <v>31</v>
      </c>
      <c r="K81" s="6" t="s">
        <v>28</v>
      </c>
      <c r="L81" s="6" t="s">
        <v>37</v>
      </c>
      <c r="M81" t="s">
        <v>8</v>
      </c>
      <c r="N81" s="6" t="s">
        <v>72</v>
      </c>
      <c r="O81" t="s">
        <v>9</v>
      </c>
      <c r="P81" s="4">
        <v>305</v>
      </c>
      <c r="Q81" t="str">
        <f>TEXT(ChargesTable[[#This Row],[CHG_COUNTY_NUM]], "000") &amp; "-" &amp; TEXT(ChargesTable[[#This Row],[CHG_CASE_NUMBER]], "0000000")</f>
        <v>001-0000030</v>
      </c>
      <c r="R81">
        <f t="shared" si="2"/>
        <v>397</v>
      </c>
      <c r="S81">
        <f t="shared" si="3"/>
        <v>2022</v>
      </c>
    </row>
    <row r="82" spans="1:19">
      <c r="A82" s="1">
        <v>1</v>
      </c>
      <c r="B82">
        <v>30</v>
      </c>
      <c r="C82">
        <v>1</v>
      </c>
      <c r="D82" s="3">
        <v>44613</v>
      </c>
      <c r="E82" s="2">
        <v>3400</v>
      </c>
      <c r="F82" s="2">
        <v>340</v>
      </c>
      <c r="G82" s="2">
        <v>0</v>
      </c>
      <c r="H82" s="5">
        <v>44919.45</v>
      </c>
      <c r="I82" t="s">
        <v>7</v>
      </c>
      <c r="J82" s="6" t="s">
        <v>25</v>
      </c>
      <c r="K82" s="6" t="s">
        <v>26</v>
      </c>
      <c r="L82" s="6" t="s">
        <v>37</v>
      </c>
      <c r="M82" t="s">
        <v>8</v>
      </c>
      <c r="N82" s="6" t="s">
        <v>55</v>
      </c>
      <c r="O82" t="s">
        <v>9</v>
      </c>
      <c r="P82" s="4">
        <v>306</v>
      </c>
      <c r="Q82" t="str">
        <f>TEXT(ChargesTable[[#This Row],[CHG_COUNTY_NUM]], "000") &amp; "-" &amp; TEXT(ChargesTable[[#This Row],[CHG_CASE_NUMBER]], "0000000")</f>
        <v>001-0000030</v>
      </c>
      <c r="R82">
        <f t="shared" si="2"/>
        <v>397</v>
      </c>
      <c r="S82">
        <f t="shared" si="3"/>
        <v>2022</v>
      </c>
    </row>
    <row r="83" spans="1:19">
      <c r="A83" s="1">
        <v>1</v>
      </c>
      <c r="B83">
        <v>30</v>
      </c>
      <c r="C83">
        <v>2</v>
      </c>
      <c r="D83" s="3">
        <v>44613</v>
      </c>
      <c r="E83" s="2">
        <v>3470</v>
      </c>
      <c r="F83" s="2">
        <v>347</v>
      </c>
      <c r="G83" s="2">
        <v>0</v>
      </c>
      <c r="H83" s="5">
        <v>44919.93</v>
      </c>
      <c r="I83" t="s">
        <v>10</v>
      </c>
      <c r="J83" s="6" t="s">
        <v>29</v>
      </c>
      <c r="K83" s="6" t="s">
        <v>28</v>
      </c>
      <c r="L83" s="6" t="s">
        <v>37</v>
      </c>
      <c r="M83" t="s">
        <v>11</v>
      </c>
      <c r="N83" s="6" t="s">
        <v>51</v>
      </c>
      <c r="O83" t="s">
        <v>9</v>
      </c>
      <c r="P83" s="4">
        <v>306</v>
      </c>
      <c r="Q83" t="str">
        <f>TEXT(ChargesTable[[#This Row],[CHG_COUNTY_NUM]], "000") &amp; "-" &amp; TEXT(ChargesTable[[#This Row],[CHG_CASE_NUMBER]], "0000000")</f>
        <v>001-0000030</v>
      </c>
      <c r="R83">
        <f t="shared" si="2"/>
        <v>397</v>
      </c>
      <c r="S83">
        <f t="shared" si="3"/>
        <v>2022</v>
      </c>
    </row>
    <row r="84" spans="1:19">
      <c r="A84" s="1">
        <v>1</v>
      </c>
      <c r="B84">
        <v>30</v>
      </c>
      <c r="C84">
        <v>4</v>
      </c>
      <c r="D84" s="3">
        <v>44613</v>
      </c>
      <c r="E84" s="2">
        <v>3462</v>
      </c>
      <c r="F84" s="2">
        <v>346</v>
      </c>
      <c r="G84" s="2">
        <v>2</v>
      </c>
      <c r="H84" s="5">
        <v>45010.93</v>
      </c>
      <c r="I84" t="s">
        <v>10</v>
      </c>
      <c r="J84" s="6" t="s">
        <v>27</v>
      </c>
      <c r="K84" s="6" t="s">
        <v>28</v>
      </c>
      <c r="L84" s="6" t="s">
        <v>39</v>
      </c>
      <c r="M84" t="s">
        <v>11</v>
      </c>
      <c r="N84" s="6" t="s">
        <v>73</v>
      </c>
      <c r="O84" t="s">
        <v>9</v>
      </c>
      <c r="P84" s="4">
        <v>397</v>
      </c>
      <c r="Q84" t="str">
        <f>TEXT(ChargesTable[[#This Row],[CHG_COUNTY_NUM]], "000") &amp; "-" &amp; TEXT(ChargesTable[[#This Row],[CHG_CASE_NUMBER]], "0000000")</f>
        <v>001-0000030</v>
      </c>
      <c r="R84">
        <f t="shared" si="2"/>
        <v>397</v>
      </c>
      <c r="S84">
        <f t="shared" si="3"/>
        <v>2023</v>
      </c>
    </row>
    <row r="85" spans="1:19">
      <c r="A85" s="1">
        <v>1</v>
      </c>
      <c r="B85">
        <v>31</v>
      </c>
      <c r="C85">
        <v>1</v>
      </c>
      <c r="D85" s="3">
        <v>44613</v>
      </c>
      <c r="E85" s="2">
        <v>3400</v>
      </c>
      <c r="F85" s="2">
        <v>340</v>
      </c>
      <c r="G85" s="2">
        <v>0</v>
      </c>
      <c r="H85" s="5">
        <v>44631.13</v>
      </c>
      <c r="I85" t="s">
        <v>7</v>
      </c>
      <c r="J85" s="6" t="s">
        <v>25</v>
      </c>
      <c r="K85" s="6" t="s">
        <v>26</v>
      </c>
      <c r="L85" s="6" t="s">
        <v>37</v>
      </c>
      <c r="M85" t="s">
        <v>8</v>
      </c>
      <c r="N85" s="6" t="s">
        <v>55</v>
      </c>
      <c r="O85" t="s">
        <v>9</v>
      </c>
      <c r="P85" s="4">
        <v>18</v>
      </c>
      <c r="Q85" t="str">
        <f>TEXT(ChargesTable[[#This Row],[CHG_COUNTY_NUM]], "000") &amp; "-" &amp; TEXT(ChargesTable[[#This Row],[CHG_CASE_NUMBER]], "0000000")</f>
        <v>001-0000031</v>
      </c>
      <c r="R85">
        <f t="shared" si="2"/>
        <v>18</v>
      </c>
      <c r="S85">
        <f t="shared" si="3"/>
        <v>2022</v>
      </c>
    </row>
    <row r="86" spans="1:19">
      <c r="A86" s="1">
        <v>1</v>
      </c>
      <c r="B86">
        <v>32</v>
      </c>
      <c r="C86">
        <v>2</v>
      </c>
      <c r="D86" s="3">
        <v>44615</v>
      </c>
      <c r="E86" s="2">
        <v>782200</v>
      </c>
      <c r="F86" s="2">
        <v>78220</v>
      </c>
      <c r="G86" s="2">
        <v>0</v>
      </c>
      <c r="H86" s="5">
        <v>44673.7</v>
      </c>
      <c r="I86" t="s">
        <v>10</v>
      </c>
      <c r="J86" s="6" t="s">
        <v>36</v>
      </c>
      <c r="K86" s="6" t="s">
        <v>35</v>
      </c>
      <c r="L86" s="6" t="s">
        <v>37</v>
      </c>
      <c r="M86" t="s">
        <v>11</v>
      </c>
      <c r="N86" s="6" t="s">
        <v>53</v>
      </c>
      <c r="O86" t="s">
        <v>9</v>
      </c>
      <c r="P86" s="4">
        <v>58</v>
      </c>
      <c r="Q86" t="str">
        <f>TEXT(ChargesTable[[#This Row],[CHG_COUNTY_NUM]], "000") &amp; "-" &amp; TEXT(ChargesTable[[#This Row],[CHG_CASE_NUMBER]], "0000000")</f>
        <v>001-0000032</v>
      </c>
      <c r="R86">
        <f t="shared" si="2"/>
        <v>77</v>
      </c>
      <c r="S86">
        <f t="shared" si="3"/>
        <v>2022</v>
      </c>
    </row>
    <row r="87" spans="1:19">
      <c r="A87" s="1">
        <v>1</v>
      </c>
      <c r="B87">
        <v>32</v>
      </c>
      <c r="C87">
        <v>3</v>
      </c>
      <c r="D87" s="3">
        <v>44615</v>
      </c>
      <c r="E87" s="2">
        <v>782200</v>
      </c>
      <c r="F87" s="2">
        <v>78220</v>
      </c>
      <c r="G87" s="2">
        <v>0</v>
      </c>
      <c r="H87" s="5">
        <v>44674.59</v>
      </c>
      <c r="I87" t="s">
        <v>12</v>
      </c>
      <c r="J87" s="6" t="s">
        <v>36</v>
      </c>
      <c r="K87" s="6" t="s">
        <v>35</v>
      </c>
      <c r="L87" s="6" t="s">
        <v>37</v>
      </c>
      <c r="M87" t="s">
        <v>13</v>
      </c>
      <c r="N87" s="6" t="s">
        <v>53</v>
      </c>
      <c r="O87" t="s">
        <v>9</v>
      </c>
      <c r="P87" s="4">
        <v>59</v>
      </c>
      <c r="Q87" t="str">
        <f>TEXT(ChargesTable[[#This Row],[CHG_COUNTY_NUM]], "000") &amp; "-" &amp; TEXT(ChargesTable[[#This Row],[CHG_CASE_NUMBER]], "0000000")</f>
        <v>001-0000032</v>
      </c>
      <c r="R87">
        <f t="shared" si="2"/>
        <v>77</v>
      </c>
      <c r="S87">
        <f t="shared" si="3"/>
        <v>2022</v>
      </c>
    </row>
    <row r="88" spans="1:19">
      <c r="A88" s="1">
        <v>1</v>
      </c>
      <c r="B88">
        <v>32</v>
      </c>
      <c r="C88">
        <v>1</v>
      </c>
      <c r="D88" s="3">
        <v>44615</v>
      </c>
      <c r="E88" s="2">
        <v>3470</v>
      </c>
      <c r="F88" s="2">
        <v>347</v>
      </c>
      <c r="G88" s="2">
        <v>0</v>
      </c>
      <c r="H88" s="5">
        <v>44692.36</v>
      </c>
      <c r="I88" t="s">
        <v>10</v>
      </c>
      <c r="J88" s="6" t="s">
        <v>29</v>
      </c>
      <c r="K88" s="6" t="s">
        <v>28</v>
      </c>
      <c r="L88" s="6" t="s">
        <v>37</v>
      </c>
      <c r="M88" t="s">
        <v>11</v>
      </c>
      <c r="N88" s="6" t="s">
        <v>51</v>
      </c>
      <c r="O88" t="s">
        <v>9</v>
      </c>
      <c r="P88" s="4">
        <v>77</v>
      </c>
      <c r="Q88" t="str">
        <f>TEXT(ChargesTable[[#This Row],[CHG_COUNTY_NUM]], "000") &amp; "-" &amp; TEXT(ChargesTable[[#This Row],[CHG_CASE_NUMBER]], "0000000")</f>
        <v>001-0000032</v>
      </c>
      <c r="R88">
        <f t="shared" si="2"/>
        <v>77</v>
      </c>
      <c r="S88">
        <f t="shared" si="3"/>
        <v>2022</v>
      </c>
    </row>
    <row r="89" spans="1:19">
      <c r="A89" s="1">
        <v>1</v>
      </c>
      <c r="B89">
        <v>33</v>
      </c>
      <c r="C89">
        <v>4</v>
      </c>
      <c r="D89" s="3">
        <v>44616</v>
      </c>
      <c r="E89" s="2">
        <v>463706</v>
      </c>
      <c r="F89" s="2">
        <v>46370</v>
      </c>
      <c r="G89" s="2">
        <v>6</v>
      </c>
      <c r="H89" s="5">
        <v>44633.54</v>
      </c>
      <c r="I89" t="s">
        <v>12</v>
      </c>
      <c r="J89" s="6" t="s">
        <v>30</v>
      </c>
      <c r="K89" s="6" t="s">
        <v>26</v>
      </c>
      <c r="L89" s="6" t="s">
        <v>43</v>
      </c>
      <c r="M89" t="s">
        <v>13</v>
      </c>
      <c r="N89" s="6" t="s">
        <v>69</v>
      </c>
      <c r="O89" t="s">
        <v>9</v>
      </c>
      <c r="P89" s="4">
        <v>17</v>
      </c>
      <c r="Q89" t="str">
        <f>TEXT(ChargesTable[[#This Row],[CHG_COUNTY_NUM]], "000") &amp; "-" &amp; TEXT(ChargesTable[[#This Row],[CHG_CASE_NUMBER]], "0000000")</f>
        <v>001-0000033</v>
      </c>
      <c r="R89">
        <f t="shared" si="2"/>
        <v>25</v>
      </c>
      <c r="S89">
        <f t="shared" si="3"/>
        <v>2022</v>
      </c>
    </row>
    <row r="90" spans="1:19">
      <c r="A90" s="1">
        <v>1</v>
      </c>
      <c r="B90">
        <v>33</v>
      </c>
      <c r="C90">
        <v>2</v>
      </c>
      <c r="D90" s="3">
        <v>44616</v>
      </c>
      <c r="E90" s="2">
        <v>463700</v>
      </c>
      <c r="F90" s="2">
        <v>46370</v>
      </c>
      <c r="G90" s="2">
        <v>0</v>
      </c>
      <c r="H90" s="5">
        <v>44634.04</v>
      </c>
      <c r="I90" t="s">
        <v>10</v>
      </c>
      <c r="J90" s="6" t="s">
        <v>30</v>
      </c>
      <c r="K90" s="6" t="s">
        <v>26</v>
      </c>
      <c r="L90" s="6" t="s">
        <v>37</v>
      </c>
      <c r="M90" t="s">
        <v>11</v>
      </c>
      <c r="N90" s="6" t="s">
        <v>54</v>
      </c>
      <c r="O90" t="s">
        <v>9</v>
      </c>
      <c r="P90" s="4">
        <v>18</v>
      </c>
      <c r="Q90" t="str">
        <f>TEXT(ChargesTable[[#This Row],[CHG_COUNTY_NUM]], "000") &amp; "-" &amp; TEXT(ChargesTable[[#This Row],[CHG_CASE_NUMBER]], "0000000")</f>
        <v>001-0000033</v>
      </c>
      <c r="R90">
        <f t="shared" si="2"/>
        <v>25</v>
      </c>
      <c r="S90">
        <f t="shared" si="3"/>
        <v>2022</v>
      </c>
    </row>
    <row r="91" spans="1:19">
      <c r="A91" s="1">
        <v>1</v>
      </c>
      <c r="B91">
        <v>33</v>
      </c>
      <c r="C91">
        <v>3</v>
      </c>
      <c r="D91" s="3">
        <v>44616</v>
      </c>
      <c r="E91" s="2">
        <v>463700</v>
      </c>
      <c r="F91" s="2">
        <v>46370</v>
      </c>
      <c r="G91" s="2">
        <v>0</v>
      </c>
      <c r="H91" s="5">
        <v>44635.63</v>
      </c>
      <c r="I91" t="s">
        <v>7</v>
      </c>
      <c r="J91" s="6" t="s">
        <v>30</v>
      </c>
      <c r="K91" s="6" t="s">
        <v>26</v>
      </c>
      <c r="L91" s="6" t="s">
        <v>37</v>
      </c>
      <c r="M91" t="s">
        <v>8</v>
      </c>
      <c r="N91" s="6" t="s">
        <v>54</v>
      </c>
      <c r="O91" t="s">
        <v>9</v>
      </c>
      <c r="P91" s="4">
        <v>19</v>
      </c>
      <c r="Q91" t="str">
        <f>TEXT(ChargesTable[[#This Row],[CHG_COUNTY_NUM]], "000") &amp; "-" &amp; TEXT(ChargesTable[[#This Row],[CHG_CASE_NUMBER]], "0000000")</f>
        <v>001-0000033</v>
      </c>
      <c r="R91">
        <f t="shared" si="2"/>
        <v>25</v>
      </c>
      <c r="S91">
        <f t="shared" si="3"/>
        <v>2022</v>
      </c>
    </row>
    <row r="92" spans="1:19">
      <c r="A92" s="1">
        <v>1</v>
      </c>
      <c r="B92">
        <v>33</v>
      </c>
      <c r="C92">
        <v>1</v>
      </c>
      <c r="D92" s="3">
        <v>44616</v>
      </c>
      <c r="E92" s="2">
        <v>3400</v>
      </c>
      <c r="F92" s="2">
        <v>340</v>
      </c>
      <c r="G92" s="2">
        <v>0</v>
      </c>
      <c r="H92" s="5">
        <v>44641.3</v>
      </c>
      <c r="I92" t="s">
        <v>12</v>
      </c>
      <c r="J92" s="6" t="s">
        <v>25</v>
      </c>
      <c r="K92" s="6" t="s">
        <v>26</v>
      </c>
      <c r="L92" s="6" t="s">
        <v>37</v>
      </c>
      <c r="M92" t="s">
        <v>13</v>
      </c>
      <c r="N92" s="6" t="s">
        <v>55</v>
      </c>
      <c r="O92" t="s">
        <v>9</v>
      </c>
      <c r="P92" s="4">
        <v>25</v>
      </c>
      <c r="Q92" t="str">
        <f>TEXT(ChargesTable[[#This Row],[CHG_COUNTY_NUM]], "000") &amp; "-" &amp; TEXT(ChargesTable[[#This Row],[CHG_CASE_NUMBER]], "0000000")</f>
        <v>001-0000033</v>
      </c>
      <c r="R92">
        <f t="shared" si="2"/>
        <v>25</v>
      </c>
      <c r="S92">
        <f t="shared" si="3"/>
        <v>2022</v>
      </c>
    </row>
    <row r="93" spans="1:19">
      <c r="A93" s="1">
        <v>1</v>
      </c>
      <c r="B93">
        <v>34</v>
      </c>
      <c r="C93">
        <v>3</v>
      </c>
      <c r="D93" s="3">
        <v>44616</v>
      </c>
      <c r="E93" s="2">
        <v>3460</v>
      </c>
      <c r="F93" s="2">
        <v>346</v>
      </c>
      <c r="G93" s="2">
        <v>0</v>
      </c>
      <c r="H93" s="5">
        <v>44780.9</v>
      </c>
      <c r="I93" t="s">
        <v>12</v>
      </c>
      <c r="J93" s="6" t="s">
        <v>27</v>
      </c>
      <c r="K93" s="6" t="s">
        <v>28</v>
      </c>
      <c r="L93" s="6" t="s">
        <v>37</v>
      </c>
      <c r="M93" t="s">
        <v>13</v>
      </c>
      <c r="N93" s="6" t="s">
        <v>52</v>
      </c>
      <c r="O93" t="s">
        <v>9</v>
      </c>
      <c r="P93" s="4">
        <v>164</v>
      </c>
      <c r="Q93" t="str">
        <f>TEXT(ChargesTable[[#This Row],[CHG_COUNTY_NUM]], "000") &amp; "-" &amp; TEXT(ChargesTable[[#This Row],[CHG_CASE_NUMBER]], "0000000")</f>
        <v>001-0000034</v>
      </c>
      <c r="R93">
        <f t="shared" si="2"/>
        <v>238</v>
      </c>
      <c r="S93">
        <f t="shared" si="3"/>
        <v>2022</v>
      </c>
    </row>
    <row r="94" spans="1:19">
      <c r="A94" s="1">
        <v>1</v>
      </c>
      <c r="B94">
        <v>34</v>
      </c>
      <c r="C94">
        <v>5</v>
      </c>
      <c r="D94" s="3">
        <v>44616</v>
      </c>
      <c r="E94" s="2">
        <v>470006</v>
      </c>
      <c r="F94" s="2">
        <v>47000</v>
      </c>
      <c r="G94" s="2">
        <v>6</v>
      </c>
      <c r="H94" s="5">
        <v>44780.800000000003</v>
      </c>
      <c r="I94" t="s">
        <v>10</v>
      </c>
      <c r="J94" s="6" t="s">
        <v>34</v>
      </c>
      <c r="K94" s="6" t="s">
        <v>35</v>
      </c>
      <c r="L94" s="6" t="s">
        <v>43</v>
      </c>
      <c r="M94" t="s">
        <v>11</v>
      </c>
      <c r="N94" s="6" t="s">
        <v>71</v>
      </c>
      <c r="O94" t="s">
        <v>9</v>
      </c>
      <c r="P94" s="4">
        <v>164</v>
      </c>
      <c r="Q94" t="str">
        <f>TEXT(ChargesTable[[#This Row],[CHG_COUNTY_NUM]], "000") &amp; "-" &amp; TEXT(ChargesTable[[#This Row],[CHG_CASE_NUMBER]], "0000000")</f>
        <v>001-0000034</v>
      </c>
      <c r="R94">
        <f t="shared" si="2"/>
        <v>238</v>
      </c>
      <c r="S94">
        <f t="shared" si="3"/>
        <v>2022</v>
      </c>
    </row>
    <row r="95" spans="1:19">
      <c r="A95" s="1">
        <v>1</v>
      </c>
      <c r="B95">
        <v>34</v>
      </c>
      <c r="C95">
        <v>1</v>
      </c>
      <c r="D95" s="3">
        <v>44616</v>
      </c>
      <c r="E95" s="2">
        <v>782200</v>
      </c>
      <c r="F95" s="2">
        <v>78220</v>
      </c>
      <c r="G95" s="2">
        <v>0</v>
      </c>
      <c r="H95" s="5">
        <v>44781.82</v>
      </c>
      <c r="I95" t="s">
        <v>14</v>
      </c>
      <c r="J95" s="6" t="s">
        <v>36</v>
      </c>
      <c r="K95" s="6" t="s">
        <v>35</v>
      </c>
      <c r="L95" s="6" t="s">
        <v>37</v>
      </c>
      <c r="M95" t="s">
        <v>15</v>
      </c>
      <c r="N95" s="6" t="s">
        <v>53</v>
      </c>
      <c r="O95" t="s">
        <v>9</v>
      </c>
      <c r="P95" s="4">
        <v>165</v>
      </c>
      <c r="Q95" t="str">
        <f>TEXT(ChargesTable[[#This Row],[CHG_COUNTY_NUM]], "000") &amp; "-" &amp; TEXT(ChargesTable[[#This Row],[CHG_CASE_NUMBER]], "0000000")</f>
        <v>001-0000034</v>
      </c>
      <c r="R95">
        <f t="shared" si="2"/>
        <v>238</v>
      </c>
      <c r="S95">
        <f t="shared" si="3"/>
        <v>2022</v>
      </c>
    </row>
    <row r="96" spans="1:19">
      <c r="A96" s="1">
        <v>1</v>
      </c>
      <c r="B96">
        <v>34</v>
      </c>
      <c r="C96">
        <v>2</v>
      </c>
      <c r="D96" s="3">
        <v>44616</v>
      </c>
      <c r="E96" s="2">
        <v>782206</v>
      </c>
      <c r="F96" s="2">
        <v>78220</v>
      </c>
      <c r="G96" s="2">
        <v>6</v>
      </c>
      <c r="H96" s="5">
        <v>44782.96</v>
      </c>
      <c r="I96" t="s">
        <v>10</v>
      </c>
      <c r="J96" s="6" t="s">
        <v>36</v>
      </c>
      <c r="K96" s="6" t="s">
        <v>35</v>
      </c>
      <c r="L96" s="6" t="s">
        <v>43</v>
      </c>
      <c r="M96" t="s">
        <v>11</v>
      </c>
      <c r="N96" s="6" t="s">
        <v>64</v>
      </c>
      <c r="O96" t="s">
        <v>9</v>
      </c>
      <c r="P96" s="4">
        <v>166</v>
      </c>
      <c r="Q96" t="str">
        <f>TEXT(ChargesTable[[#This Row],[CHG_COUNTY_NUM]], "000") &amp; "-" &amp; TEXT(ChargesTable[[#This Row],[CHG_CASE_NUMBER]], "0000000")</f>
        <v>001-0000034</v>
      </c>
      <c r="R96">
        <f t="shared" si="2"/>
        <v>238</v>
      </c>
      <c r="S96">
        <f t="shared" si="3"/>
        <v>2022</v>
      </c>
    </row>
    <row r="97" spans="1:19">
      <c r="A97" s="1">
        <v>1</v>
      </c>
      <c r="B97">
        <v>34</v>
      </c>
      <c r="C97">
        <v>4</v>
      </c>
      <c r="D97" s="3">
        <v>44616</v>
      </c>
      <c r="E97" s="2">
        <v>3460</v>
      </c>
      <c r="F97" s="2">
        <v>346</v>
      </c>
      <c r="G97" s="2">
        <v>0</v>
      </c>
      <c r="H97" s="5">
        <v>44854.02</v>
      </c>
      <c r="I97" t="s">
        <v>10</v>
      </c>
      <c r="J97" s="6" t="s">
        <v>27</v>
      </c>
      <c r="K97" s="6" t="s">
        <v>28</v>
      </c>
      <c r="L97" s="6" t="s">
        <v>37</v>
      </c>
      <c r="M97" t="s">
        <v>11</v>
      </c>
      <c r="N97" s="6" t="s">
        <v>52</v>
      </c>
      <c r="O97" t="s">
        <v>9</v>
      </c>
      <c r="P97" s="4">
        <v>238</v>
      </c>
      <c r="Q97" t="str">
        <f>TEXT(ChargesTable[[#This Row],[CHG_COUNTY_NUM]], "000") &amp; "-" &amp; TEXT(ChargesTable[[#This Row],[CHG_CASE_NUMBER]], "0000000")</f>
        <v>001-0000034</v>
      </c>
      <c r="R97">
        <f t="shared" si="2"/>
        <v>238</v>
      </c>
      <c r="S97">
        <f t="shared" si="3"/>
        <v>2022</v>
      </c>
    </row>
    <row r="98" spans="1:19">
      <c r="A98" s="1">
        <v>1</v>
      </c>
      <c r="B98">
        <v>35</v>
      </c>
      <c r="C98">
        <v>2</v>
      </c>
      <c r="D98" s="3">
        <v>44617</v>
      </c>
      <c r="E98" s="2">
        <v>782200</v>
      </c>
      <c r="F98" s="2">
        <v>78220</v>
      </c>
      <c r="G98" s="2">
        <v>0</v>
      </c>
      <c r="H98" s="5">
        <v>44660.1</v>
      </c>
      <c r="I98" t="s">
        <v>10</v>
      </c>
      <c r="J98" s="6" t="s">
        <v>36</v>
      </c>
      <c r="K98" s="6" t="s">
        <v>35</v>
      </c>
      <c r="L98" s="6" t="s">
        <v>37</v>
      </c>
      <c r="M98" t="s">
        <v>11</v>
      </c>
      <c r="N98" s="6" t="s">
        <v>53</v>
      </c>
      <c r="O98" t="s">
        <v>9</v>
      </c>
      <c r="P98" s="4">
        <v>43</v>
      </c>
      <c r="Q98" t="str">
        <f>TEXT(ChargesTable[[#This Row],[CHG_COUNTY_NUM]], "000") &amp; "-" &amp; TEXT(ChargesTable[[#This Row],[CHG_CASE_NUMBER]], "0000000")</f>
        <v>001-0000035</v>
      </c>
      <c r="R98">
        <f t="shared" si="2"/>
        <v>47</v>
      </c>
      <c r="S98">
        <f t="shared" si="3"/>
        <v>2022</v>
      </c>
    </row>
    <row r="99" spans="1:19">
      <c r="A99" s="1">
        <v>1</v>
      </c>
      <c r="B99">
        <v>35</v>
      </c>
      <c r="C99">
        <v>1</v>
      </c>
      <c r="D99" s="3">
        <v>44617</v>
      </c>
      <c r="E99" s="2">
        <v>3460</v>
      </c>
      <c r="F99" s="2">
        <v>346</v>
      </c>
      <c r="G99" s="2">
        <v>0</v>
      </c>
      <c r="H99" s="5">
        <v>44664.41</v>
      </c>
      <c r="I99" t="s">
        <v>10</v>
      </c>
      <c r="J99" s="6" t="s">
        <v>27</v>
      </c>
      <c r="K99" s="6" t="s">
        <v>28</v>
      </c>
      <c r="L99" s="6" t="s">
        <v>37</v>
      </c>
      <c r="M99" t="s">
        <v>11</v>
      </c>
      <c r="N99" s="6" t="s">
        <v>52</v>
      </c>
      <c r="O99" t="s">
        <v>9</v>
      </c>
      <c r="P99" s="4">
        <v>47</v>
      </c>
      <c r="Q99" t="str">
        <f>TEXT(ChargesTable[[#This Row],[CHG_COUNTY_NUM]], "000") &amp; "-" &amp; TEXT(ChargesTable[[#This Row],[CHG_CASE_NUMBER]], "0000000")</f>
        <v>001-0000035</v>
      </c>
      <c r="R99">
        <f t="shared" si="2"/>
        <v>47</v>
      </c>
      <c r="S99">
        <f t="shared" si="3"/>
        <v>2022</v>
      </c>
    </row>
    <row r="100" spans="1:19">
      <c r="A100" s="1">
        <v>1</v>
      </c>
      <c r="B100">
        <v>36</v>
      </c>
      <c r="C100">
        <v>4</v>
      </c>
      <c r="D100" s="3">
        <v>44621</v>
      </c>
      <c r="E100" s="2">
        <v>3400</v>
      </c>
      <c r="F100" s="2">
        <v>340</v>
      </c>
      <c r="G100" s="2">
        <v>0</v>
      </c>
      <c r="H100" s="5">
        <v>44673.8</v>
      </c>
      <c r="I100" t="s">
        <v>7</v>
      </c>
      <c r="J100" s="6" t="s">
        <v>25</v>
      </c>
      <c r="K100" s="6" t="s">
        <v>26</v>
      </c>
      <c r="L100" s="6" t="s">
        <v>37</v>
      </c>
      <c r="M100" t="s">
        <v>8</v>
      </c>
      <c r="N100" s="6" t="s">
        <v>55</v>
      </c>
      <c r="O100" t="s">
        <v>9</v>
      </c>
      <c r="P100" s="4">
        <v>52</v>
      </c>
      <c r="Q100" t="str">
        <f>TEXT(ChargesTable[[#This Row],[CHG_COUNTY_NUM]], "000") &amp; "-" &amp; TEXT(ChargesTable[[#This Row],[CHG_CASE_NUMBER]], "0000000")</f>
        <v>001-0000036</v>
      </c>
      <c r="R100">
        <f t="shared" si="2"/>
        <v>81</v>
      </c>
      <c r="S100">
        <f t="shared" si="3"/>
        <v>2022</v>
      </c>
    </row>
    <row r="101" spans="1:19">
      <c r="A101" s="1">
        <v>1</v>
      </c>
      <c r="B101">
        <v>36</v>
      </c>
      <c r="C101">
        <v>3</v>
      </c>
      <c r="D101" s="3">
        <v>44621</v>
      </c>
      <c r="E101" s="2">
        <v>3460</v>
      </c>
      <c r="F101" s="2">
        <v>346</v>
      </c>
      <c r="G101" s="2">
        <v>0</v>
      </c>
      <c r="H101" s="5">
        <v>44675.92</v>
      </c>
      <c r="I101" t="s">
        <v>7</v>
      </c>
      <c r="J101" s="6" t="s">
        <v>27</v>
      </c>
      <c r="K101" s="6" t="s">
        <v>28</v>
      </c>
      <c r="L101" s="6" t="s">
        <v>37</v>
      </c>
      <c r="M101" t="s">
        <v>8</v>
      </c>
      <c r="N101" s="6" t="s">
        <v>52</v>
      </c>
      <c r="O101" t="s">
        <v>9</v>
      </c>
      <c r="P101" s="4">
        <v>54</v>
      </c>
      <c r="Q101" t="str">
        <f>TEXT(ChargesTable[[#This Row],[CHG_COUNTY_NUM]], "000") &amp; "-" &amp; TEXT(ChargesTable[[#This Row],[CHG_CASE_NUMBER]], "0000000")</f>
        <v>001-0000036</v>
      </c>
      <c r="R101">
        <f t="shared" si="2"/>
        <v>81</v>
      </c>
      <c r="S101">
        <f t="shared" si="3"/>
        <v>2022</v>
      </c>
    </row>
    <row r="102" spans="1:19">
      <c r="A102" s="1">
        <v>1</v>
      </c>
      <c r="B102">
        <v>36</v>
      </c>
      <c r="C102">
        <v>5</v>
      </c>
      <c r="D102" s="3">
        <v>44621</v>
      </c>
      <c r="E102" s="2">
        <v>782200</v>
      </c>
      <c r="F102" s="2">
        <v>78220</v>
      </c>
      <c r="G102" s="2">
        <v>0</v>
      </c>
      <c r="H102" s="5">
        <v>44676.22</v>
      </c>
      <c r="I102" t="s">
        <v>12</v>
      </c>
      <c r="J102" s="6" t="s">
        <v>36</v>
      </c>
      <c r="K102" s="6" t="s">
        <v>35</v>
      </c>
      <c r="L102" s="6" t="s">
        <v>37</v>
      </c>
      <c r="M102" t="s">
        <v>13</v>
      </c>
      <c r="N102" s="6" t="s">
        <v>53</v>
      </c>
      <c r="O102" t="s">
        <v>9</v>
      </c>
      <c r="P102" s="4">
        <v>55</v>
      </c>
      <c r="Q102" t="str">
        <f>TEXT(ChargesTable[[#This Row],[CHG_COUNTY_NUM]], "000") &amp; "-" &amp; TEXT(ChargesTable[[#This Row],[CHG_CASE_NUMBER]], "0000000")</f>
        <v>001-0000036</v>
      </c>
      <c r="R102">
        <f t="shared" si="2"/>
        <v>81</v>
      </c>
      <c r="S102">
        <f t="shared" si="3"/>
        <v>2022</v>
      </c>
    </row>
    <row r="103" spans="1:19">
      <c r="A103" s="1">
        <v>1</v>
      </c>
      <c r="B103">
        <v>36</v>
      </c>
      <c r="C103">
        <v>1</v>
      </c>
      <c r="D103" s="3">
        <v>44621</v>
      </c>
      <c r="E103" s="2">
        <v>463700</v>
      </c>
      <c r="F103" s="2">
        <v>46370</v>
      </c>
      <c r="G103" s="2">
        <v>0</v>
      </c>
      <c r="H103" s="5">
        <v>44678.12</v>
      </c>
      <c r="I103" t="s">
        <v>12</v>
      </c>
      <c r="J103" s="6" t="s">
        <v>30</v>
      </c>
      <c r="K103" s="6" t="s">
        <v>26</v>
      </c>
      <c r="L103" s="6" t="s">
        <v>37</v>
      </c>
      <c r="M103" t="s">
        <v>13</v>
      </c>
      <c r="N103" s="6" t="s">
        <v>54</v>
      </c>
      <c r="O103" t="s">
        <v>9</v>
      </c>
      <c r="P103" s="4">
        <v>57</v>
      </c>
      <c r="Q103" t="str">
        <f>TEXT(ChargesTable[[#This Row],[CHG_COUNTY_NUM]], "000") &amp; "-" &amp; TEXT(ChargesTable[[#This Row],[CHG_CASE_NUMBER]], "0000000")</f>
        <v>001-0000036</v>
      </c>
      <c r="R103">
        <f t="shared" si="2"/>
        <v>81</v>
      </c>
      <c r="S103">
        <f t="shared" si="3"/>
        <v>2022</v>
      </c>
    </row>
    <row r="104" spans="1:19">
      <c r="A104" s="1">
        <v>1</v>
      </c>
      <c r="B104">
        <v>36</v>
      </c>
      <c r="C104">
        <v>6</v>
      </c>
      <c r="D104" s="3">
        <v>44621</v>
      </c>
      <c r="E104" s="2">
        <v>3406</v>
      </c>
      <c r="F104" s="2">
        <v>340</v>
      </c>
      <c r="G104" s="2">
        <v>6</v>
      </c>
      <c r="H104" s="5">
        <v>44702.92</v>
      </c>
      <c r="I104" t="s">
        <v>10</v>
      </c>
      <c r="J104" s="6" t="s">
        <v>25</v>
      </c>
      <c r="K104" s="6" t="s">
        <v>26</v>
      </c>
      <c r="L104" s="6" t="s">
        <v>43</v>
      </c>
      <c r="M104" t="s">
        <v>11</v>
      </c>
      <c r="N104" s="6" t="s">
        <v>65</v>
      </c>
      <c r="O104" t="s">
        <v>9</v>
      </c>
      <c r="P104" s="4">
        <v>81</v>
      </c>
      <c r="Q104" t="str">
        <f>TEXT(ChargesTable[[#This Row],[CHG_COUNTY_NUM]], "000") &amp; "-" &amp; TEXT(ChargesTable[[#This Row],[CHG_CASE_NUMBER]], "0000000")</f>
        <v>001-0000036</v>
      </c>
      <c r="R104">
        <f t="shared" si="2"/>
        <v>81</v>
      </c>
      <c r="S104">
        <f t="shared" si="3"/>
        <v>2022</v>
      </c>
    </row>
    <row r="105" spans="1:19">
      <c r="A105" s="1">
        <v>1</v>
      </c>
      <c r="B105">
        <v>37</v>
      </c>
      <c r="C105">
        <v>1</v>
      </c>
      <c r="D105" s="3">
        <v>44622</v>
      </c>
      <c r="E105" s="2">
        <v>782200</v>
      </c>
      <c r="F105" s="2">
        <v>78220</v>
      </c>
      <c r="G105" s="2">
        <v>0</v>
      </c>
      <c r="H105" s="5">
        <v>44850.5</v>
      </c>
      <c r="I105" t="s">
        <v>12</v>
      </c>
      <c r="J105" s="6" t="s">
        <v>36</v>
      </c>
      <c r="K105" s="6" t="s">
        <v>35</v>
      </c>
      <c r="L105" s="6" t="s">
        <v>37</v>
      </c>
      <c r="M105" t="s">
        <v>13</v>
      </c>
      <c r="N105" s="6" t="s">
        <v>53</v>
      </c>
      <c r="O105" t="s">
        <v>9</v>
      </c>
      <c r="P105" s="4">
        <v>228</v>
      </c>
      <c r="Q105" t="str">
        <f>TEXT(ChargesTable[[#This Row],[CHG_COUNTY_NUM]], "000") &amp; "-" &amp; TEXT(ChargesTable[[#This Row],[CHG_CASE_NUMBER]], "0000000")</f>
        <v>001-0000037</v>
      </c>
      <c r="R105">
        <f t="shared" si="2"/>
        <v>229</v>
      </c>
      <c r="S105">
        <f t="shared" si="3"/>
        <v>2022</v>
      </c>
    </row>
    <row r="106" spans="1:19">
      <c r="A106" s="1">
        <v>1</v>
      </c>
      <c r="B106">
        <v>37</v>
      </c>
      <c r="C106">
        <v>2</v>
      </c>
      <c r="D106" s="3">
        <v>44622</v>
      </c>
      <c r="E106" s="2">
        <v>782200</v>
      </c>
      <c r="F106" s="2">
        <v>78220</v>
      </c>
      <c r="G106" s="2">
        <v>0</v>
      </c>
      <c r="H106" s="5">
        <v>44851.3</v>
      </c>
      <c r="I106" t="s">
        <v>10</v>
      </c>
      <c r="J106" s="6" t="s">
        <v>36</v>
      </c>
      <c r="K106" s="6" t="s">
        <v>35</v>
      </c>
      <c r="L106" s="6" t="s">
        <v>37</v>
      </c>
      <c r="M106" t="s">
        <v>11</v>
      </c>
      <c r="N106" s="6" t="s">
        <v>53</v>
      </c>
      <c r="O106" t="s">
        <v>9</v>
      </c>
      <c r="P106" s="4">
        <v>229</v>
      </c>
      <c r="Q106" t="str">
        <f>TEXT(ChargesTable[[#This Row],[CHG_COUNTY_NUM]], "000") &amp; "-" &amp; TEXT(ChargesTable[[#This Row],[CHG_CASE_NUMBER]], "0000000")</f>
        <v>001-0000037</v>
      </c>
      <c r="R106">
        <f t="shared" si="2"/>
        <v>229</v>
      </c>
      <c r="S106">
        <f t="shared" si="3"/>
        <v>2022</v>
      </c>
    </row>
    <row r="107" spans="1:19">
      <c r="A107" s="1">
        <v>1</v>
      </c>
      <c r="B107">
        <v>38</v>
      </c>
      <c r="C107">
        <v>2</v>
      </c>
      <c r="D107" s="3">
        <v>44626</v>
      </c>
      <c r="E107" s="2">
        <v>470000</v>
      </c>
      <c r="F107" s="2">
        <v>47000</v>
      </c>
      <c r="G107" s="2">
        <v>0</v>
      </c>
      <c r="H107" s="5">
        <v>44650.035995370374</v>
      </c>
      <c r="I107" t="s">
        <v>10</v>
      </c>
      <c r="J107" s="6" t="s">
        <v>34</v>
      </c>
      <c r="K107" s="6" t="s">
        <v>35</v>
      </c>
      <c r="L107" s="6" t="s">
        <v>37</v>
      </c>
      <c r="M107" t="s">
        <v>11</v>
      </c>
      <c r="N107" s="6" t="s">
        <v>67</v>
      </c>
      <c r="O107" t="s">
        <v>9</v>
      </c>
      <c r="P107" s="4">
        <v>24</v>
      </c>
      <c r="Q107" t="str">
        <f>TEXT(ChargesTable[[#This Row],[CHG_COUNTY_NUM]], "000") &amp; "-" &amp; TEXT(ChargesTable[[#This Row],[CHG_CASE_NUMBER]], "0000000")</f>
        <v>001-0000038</v>
      </c>
      <c r="R107">
        <f t="shared" si="2"/>
        <v>31</v>
      </c>
      <c r="S107">
        <f t="shared" si="3"/>
        <v>2022</v>
      </c>
    </row>
    <row r="108" spans="1:19">
      <c r="A108" s="1">
        <v>1</v>
      </c>
      <c r="B108">
        <v>38</v>
      </c>
      <c r="C108">
        <v>1</v>
      </c>
      <c r="D108" s="3">
        <v>44626</v>
      </c>
      <c r="E108" s="2">
        <v>3476</v>
      </c>
      <c r="F108" s="2">
        <v>347</v>
      </c>
      <c r="G108" s="2">
        <v>6</v>
      </c>
      <c r="H108" s="5">
        <v>44657.475995370369</v>
      </c>
      <c r="I108" t="s">
        <v>10</v>
      </c>
      <c r="J108" s="6" t="s">
        <v>29</v>
      </c>
      <c r="K108" s="6" t="s">
        <v>28</v>
      </c>
      <c r="L108" s="6" t="s">
        <v>43</v>
      </c>
      <c r="M108" t="s">
        <v>11</v>
      </c>
      <c r="N108" s="6" t="s">
        <v>74</v>
      </c>
      <c r="O108" t="s">
        <v>9</v>
      </c>
      <c r="P108" s="4">
        <v>31</v>
      </c>
      <c r="Q108" t="str">
        <f>TEXT(ChargesTable[[#This Row],[CHG_COUNTY_NUM]], "000") &amp; "-" &amp; TEXT(ChargesTable[[#This Row],[CHG_CASE_NUMBER]], "0000000")</f>
        <v>001-0000038</v>
      </c>
      <c r="R108">
        <f t="shared" si="2"/>
        <v>31</v>
      </c>
      <c r="S108">
        <f t="shared" si="3"/>
        <v>2022</v>
      </c>
    </row>
    <row r="109" spans="1:19">
      <c r="A109" s="1">
        <v>1</v>
      </c>
      <c r="B109">
        <v>39</v>
      </c>
      <c r="C109">
        <v>2</v>
      </c>
      <c r="D109" s="3">
        <v>44631</v>
      </c>
      <c r="E109" s="2">
        <v>782200</v>
      </c>
      <c r="F109" s="2">
        <v>78220</v>
      </c>
      <c r="G109" s="2">
        <v>0</v>
      </c>
      <c r="H109" s="5">
        <v>44631.447476851848</v>
      </c>
      <c r="I109" t="s">
        <v>7</v>
      </c>
      <c r="J109" s="6" t="s">
        <v>36</v>
      </c>
      <c r="K109" s="6" t="s">
        <v>35</v>
      </c>
      <c r="L109" s="6" t="s">
        <v>37</v>
      </c>
      <c r="M109" t="s">
        <v>8</v>
      </c>
      <c r="N109" s="6" t="s">
        <v>53</v>
      </c>
      <c r="O109" t="s">
        <v>9</v>
      </c>
      <c r="P109" s="4">
        <v>0</v>
      </c>
      <c r="Q109" t="str">
        <f>TEXT(ChargesTable[[#This Row],[CHG_COUNTY_NUM]], "000") &amp; "-" &amp; TEXT(ChargesTable[[#This Row],[CHG_CASE_NUMBER]], "0000000")</f>
        <v>001-0000039</v>
      </c>
      <c r="R109">
        <f t="shared" si="2"/>
        <v>2</v>
      </c>
      <c r="S109">
        <f t="shared" si="3"/>
        <v>2022</v>
      </c>
    </row>
    <row r="110" spans="1:19">
      <c r="A110" s="1">
        <v>1</v>
      </c>
      <c r="B110">
        <v>39</v>
      </c>
      <c r="C110">
        <v>1</v>
      </c>
      <c r="D110" s="3">
        <v>44631</v>
      </c>
      <c r="E110" s="2">
        <v>3460</v>
      </c>
      <c r="F110" s="2">
        <v>346</v>
      </c>
      <c r="G110" s="2">
        <v>0</v>
      </c>
      <c r="H110" s="5">
        <v>44633.717476851853</v>
      </c>
      <c r="I110" t="s">
        <v>12</v>
      </c>
      <c r="J110" s="6" t="s">
        <v>27</v>
      </c>
      <c r="K110" s="6" t="s">
        <v>28</v>
      </c>
      <c r="L110" s="6" t="s">
        <v>37</v>
      </c>
      <c r="M110" t="s">
        <v>13</v>
      </c>
      <c r="N110" s="6" t="s">
        <v>52</v>
      </c>
      <c r="O110" t="s">
        <v>9</v>
      </c>
      <c r="P110" s="4">
        <v>2</v>
      </c>
      <c r="Q110" t="str">
        <f>TEXT(ChargesTable[[#This Row],[CHG_COUNTY_NUM]], "000") &amp; "-" &amp; TEXT(ChargesTable[[#This Row],[CHG_CASE_NUMBER]], "0000000")</f>
        <v>001-0000039</v>
      </c>
      <c r="R110">
        <f t="shared" si="2"/>
        <v>2</v>
      </c>
      <c r="S110">
        <f t="shared" si="3"/>
        <v>2022</v>
      </c>
    </row>
    <row r="111" spans="1:19">
      <c r="A111" s="1">
        <v>1</v>
      </c>
      <c r="B111">
        <v>39</v>
      </c>
      <c r="C111">
        <v>3</v>
      </c>
      <c r="D111" s="3">
        <v>44631</v>
      </c>
      <c r="E111" s="2">
        <v>3400</v>
      </c>
      <c r="F111" s="2">
        <v>340</v>
      </c>
      <c r="G111" s="2">
        <v>0</v>
      </c>
      <c r="H111" s="5">
        <v>44633.717476851853</v>
      </c>
      <c r="I111" t="s">
        <v>12</v>
      </c>
      <c r="J111" s="6" t="s">
        <v>25</v>
      </c>
      <c r="K111" s="6" t="s">
        <v>26</v>
      </c>
      <c r="L111" s="6" t="s">
        <v>37</v>
      </c>
      <c r="M111" t="s">
        <v>13</v>
      </c>
      <c r="N111" s="6" t="s">
        <v>55</v>
      </c>
      <c r="O111" t="s">
        <v>9</v>
      </c>
      <c r="P111" s="4">
        <v>2</v>
      </c>
      <c r="Q111" t="str">
        <f>TEXT(ChargesTable[[#This Row],[CHG_COUNTY_NUM]], "000") &amp; "-" &amp; TEXT(ChargesTable[[#This Row],[CHG_CASE_NUMBER]], "0000000")</f>
        <v>001-0000039</v>
      </c>
      <c r="R111">
        <f t="shared" si="2"/>
        <v>2</v>
      </c>
      <c r="S111">
        <f t="shared" si="3"/>
        <v>2022</v>
      </c>
    </row>
    <row r="112" spans="1:19">
      <c r="A112" s="1">
        <v>1</v>
      </c>
      <c r="B112">
        <v>40</v>
      </c>
      <c r="C112">
        <v>1</v>
      </c>
      <c r="D112" s="3">
        <v>44631</v>
      </c>
      <c r="E112" s="2">
        <v>3470</v>
      </c>
      <c r="F112" s="2">
        <v>347</v>
      </c>
      <c r="G112" s="2">
        <v>0</v>
      </c>
      <c r="H112" s="5">
        <v>44650.315000000002</v>
      </c>
      <c r="I112" t="s">
        <v>10</v>
      </c>
      <c r="J112" s="6" t="s">
        <v>29</v>
      </c>
      <c r="K112" s="6" t="s">
        <v>28</v>
      </c>
      <c r="L112" s="6" t="s">
        <v>37</v>
      </c>
      <c r="M112" t="s">
        <v>11</v>
      </c>
      <c r="N112" s="6" t="s">
        <v>51</v>
      </c>
      <c r="O112" t="s">
        <v>9</v>
      </c>
      <c r="P112" s="4">
        <v>19</v>
      </c>
      <c r="Q112" t="str">
        <f>TEXT(ChargesTable[[#This Row],[CHG_COUNTY_NUM]], "000") &amp; "-" &amp; TEXT(ChargesTable[[#This Row],[CHG_CASE_NUMBER]], "0000000")</f>
        <v>001-0000040</v>
      </c>
      <c r="R112">
        <f t="shared" si="2"/>
        <v>19</v>
      </c>
      <c r="S112">
        <f t="shared" si="3"/>
        <v>2022</v>
      </c>
    </row>
    <row r="113" spans="1:19">
      <c r="A113" s="1">
        <v>1</v>
      </c>
      <c r="B113">
        <v>41</v>
      </c>
      <c r="C113">
        <v>1</v>
      </c>
      <c r="D113" s="3">
        <v>44632</v>
      </c>
      <c r="E113" s="2">
        <v>463701</v>
      </c>
      <c r="F113" s="2">
        <v>46370</v>
      </c>
      <c r="G113" s="2">
        <v>1</v>
      </c>
      <c r="H113" s="5">
        <v>44634.95</v>
      </c>
      <c r="I113" t="s">
        <v>10</v>
      </c>
      <c r="J113" s="6" t="s">
        <v>30</v>
      </c>
      <c r="K113" s="6" t="s">
        <v>26</v>
      </c>
      <c r="L113" s="6" t="s">
        <v>38</v>
      </c>
      <c r="M113" t="s">
        <v>11</v>
      </c>
      <c r="N113" s="6" t="s">
        <v>59</v>
      </c>
      <c r="O113" t="s">
        <v>9</v>
      </c>
      <c r="P113" s="4">
        <v>2</v>
      </c>
      <c r="Q113" t="str">
        <f>TEXT(ChargesTable[[#This Row],[CHG_COUNTY_NUM]], "000") &amp; "-" &amp; TEXT(ChargesTable[[#This Row],[CHG_CASE_NUMBER]], "0000000")</f>
        <v>001-0000041</v>
      </c>
      <c r="R113">
        <f t="shared" si="2"/>
        <v>3</v>
      </c>
      <c r="S113">
        <f t="shared" si="3"/>
        <v>2022</v>
      </c>
    </row>
    <row r="114" spans="1:19">
      <c r="A114" s="1">
        <v>1</v>
      </c>
      <c r="B114">
        <v>41</v>
      </c>
      <c r="C114">
        <v>2</v>
      </c>
      <c r="D114" s="3">
        <v>44632</v>
      </c>
      <c r="E114" s="2">
        <v>782200</v>
      </c>
      <c r="F114" s="2">
        <v>78220</v>
      </c>
      <c r="G114" s="2">
        <v>0</v>
      </c>
      <c r="H114" s="5">
        <v>44635.51</v>
      </c>
      <c r="I114" t="s">
        <v>10</v>
      </c>
      <c r="J114" s="6" t="s">
        <v>36</v>
      </c>
      <c r="K114" s="6" t="s">
        <v>35</v>
      </c>
      <c r="L114" s="6" t="s">
        <v>37</v>
      </c>
      <c r="M114" t="s">
        <v>11</v>
      </c>
      <c r="N114" s="6" t="s">
        <v>53</v>
      </c>
      <c r="O114" t="s">
        <v>9</v>
      </c>
      <c r="P114" s="4">
        <v>3</v>
      </c>
      <c r="Q114" t="str">
        <f>TEXT(ChargesTable[[#This Row],[CHG_COUNTY_NUM]], "000") &amp; "-" &amp; TEXT(ChargesTable[[#This Row],[CHG_CASE_NUMBER]], "0000000")</f>
        <v>001-0000041</v>
      </c>
      <c r="R114">
        <f t="shared" si="2"/>
        <v>3</v>
      </c>
      <c r="S114">
        <f t="shared" si="3"/>
        <v>2022</v>
      </c>
    </row>
    <row r="115" spans="1:19">
      <c r="A115" s="1">
        <v>1</v>
      </c>
      <c r="B115">
        <v>42</v>
      </c>
      <c r="C115">
        <v>1</v>
      </c>
      <c r="D115" s="3">
        <v>44634</v>
      </c>
      <c r="E115" s="2">
        <v>3401</v>
      </c>
      <c r="F115" s="2">
        <v>340</v>
      </c>
      <c r="G115" s="2">
        <v>1</v>
      </c>
      <c r="H115" s="5">
        <v>44690.25</v>
      </c>
      <c r="I115" t="s">
        <v>12</v>
      </c>
      <c r="J115" s="6" t="s">
        <v>25</v>
      </c>
      <c r="K115" s="6" t="s">
        <v>26</v>
      </c>
      <c r="L115" s="6" t="s">
        <v>38</v>
      </c>
      <c r="M115" t="s">
        <v>13</v>
      </c>
      <c r="N115" s="6" t="s">
        <v>56</v>
      </c>
      <c r="O115" t="s">
        <v>9</v>
      </c>
      <c r="P115" s="4">
        <v>56</v>
      </c>
      <c r="Q115" t="str">
        <f>TEXT(ChargesTable[[#This Row],[CHG_COUNTY_NUM]], "000") &amp; "-" &amp; TEXT(ChargesTable[[#This Row],[CHG_CASE_NUMBER]], "0000000")</f>
        <v>001-0000042</v>
      </c>
      <c r="R115">
        <f t="shared" si="2"/>
        <v>56</v>
      </c>
      <c r="S115">
        <f t="shared" si="3"/>
        <v>2022</v>
      </c>
    </row>
    <row r="116" spans="1:19">
      <c r="A116" s="1">
        <v>1</v>
      </c>
      <c r="B116">
        <v>43</v>
      </c>
      <c r="C116">
        <v>2</v>
      </c>
      <c r="D116" s="3">
        <v>44635</v>
      </c>
      <c r="E116" s="2">
        <v>3400</v>
      </c>
      <c r="F116" s="2">
        <v>340</v>
      </c>
      <c r="G116" s="2">
        <v>0</v>
      </c>
      <c r="H116" s="5">
        <v>44691</v>
      </c>
      <c r="I116" t="s">
        <v>10</v>
      </c>
      <c r="J116" s="6" t="s">
        <v>25</v>
      </c>
      <c r="K116" s="6" t="s">
        <v>26</v>
      </c>
      <c r="L116" s="6" t="s">
        <v>37</v>
      </c>
      <c r="M116" t="s">
        <v>11</v>
      </c>
      <c r="N116" s="6" t="s">
        <v>55</v>
      </c>
      <c r="O116" t="s">
        <v>9</v>
      </c>
      <c r="P116" s="4">
        <v>56</v>
      </c>
      <c r="Q116" t="str">
        <f>TEXT(ChargesTable[[#This Row],[CHG_COUNTY_NUM]], "000") &amp; "-" &amp; TEXT(ChargesTable[[#This Row],[CHG_CASE_NUMBER]], "0000000")</f>
        <v>001-0000043</v>
      </c>
      <c r="R116">
        <f t="shared" si="2"/>
        <v>91</v>
      </c>
      <c r="S116">
        <f t="shared" si="3"/>
        <v>2022</v>
      </c>
    </row>
    <row r="117" spans="1:19">
      <c r="A117" s="1">
        <v>1</v>
      </c>
      <c r="B117">
        <v>43</v>
      </c>
      <c r="C117">
        <v>3</v>
      </c>
      <c r="D117" s="3">
        <v>44635</v>
      </c>
      <c r="E117" s="2">
        <v>3400</v>
      </c>
      <c r="F117" s="2">
        <v>340</v>
      </c>
      <c r="G117" s="2">
        <v>0</v>
      </c>
      <c r="H117" s="5">
        <v>44726.54</v>
      </c>
      <c r="I117" t="s">
        <v>10</v>
      </c>
      <c r="J117" s="6" t="s">
        <v>25</v>
      </c>
      <c r="K117" s="6" t="s">
        <v>26</v>
      </c>
      <c r="L117" s="6" t="s">
        <v>37</v>
      </c>
      <c r="M117" t="s">
        <v>11</v>
      </c>
      <c r="N117" s="6" t="s">
        <v>55</v>
      </c>
      <c r="O117" t="s">
        <v>9</v>
      </c>
      <c r="P117" s="4">
        <v>91</v>
      </c>
      <c r="Q117" t="str">
        <f>TEXT(ChargesTable[[#This Row],[CHG_COUNTY_NUM]], "000") &amp; "-" &amp; TEXT(ChargesTable[[#This Row],[CHG_CASE_NUMBER]], "0000000")</f>
        <v>001-0000043</v>
      </c>
      <c r="R117">
        <f t="shared" si="2"/>
        <v>91</v>
      </c>
      <c r="S117">
        <f t="shared" si="3"/>
        <v>2022</v>
      </c>
    </row>
    <row r="118" spans="1:19">
      <c r="A118" s="1">
        <v>1</v>
      </c>
      <c r="B118">
        <v>44</v>
      </c>
      <c r="C118">
        <v>2</v>
      </c>
      <c r="D118" s="3">
        <v>44636</v>
      </c>
      <c r="E118" s="2">
        <v>3405</v>
      </c>
      <c r="F118" s="2">
        <v>340</v>
      </c>
      <c r="G118" s="2">
        <v>5</v>
      </c>
      <c r="H118" s="5">
        <v>44730.37</v>
      </c>
      <c r="I118" t="s">
        <v>10</v>
      </c>
      <c r="J118" s="6" t="s">
        <v>25</v>
      </c>
      <c r="K118" s="6" t="s">
        <v>26</v>
      </c>
      <c r="L118" s="6" t="s">
        <v>42</v>
      </c>
      <c r="M118" t="s">
        <v>11</v>
      </c>
      <c r="N118" s="6" t="s">
        <v>63</v>
      </c>
      <c r="O118" t="s">
        <v>9</v>
      </c>
      <c r="P118" s="4">
        <v>94</v>
      </c>
      <c r="Q118" t="str">
        <f>TEXT(ChargesTable[[#This Row],[CHG_COUNTY_NUM]], "000") &amp; "-" &amp; TEXT(ChargesTable[[#This Row],[CHG_CASE_NUMBER]], "0000000")</f>
        <v>001-0000044</v>
      </c>
      <c r="R118">
        <f t="shared" si="2"/>
        <v>132</v>
      </c>
      <c r="S118">
        <f t="shared" si="3"/>
        <v>2022</v>
      </c>
    </row>
    <row r="119" spans="1:19">
      <c r="A119" s="1">
        <v>1</v>
      </c>
      <c r="B119">
        <v>44</v>
      </c>
      <c r="C119">
        <v>3</v>
      </c>
      <c r="D119" s="3">
        <v>44636</v>
      </c>
      <c r="E119" s="2">
        <v>463725</v>
      </c>
      <c r="F119" s="2">
        <v>46372</v>
      </c>
      <c r="G119" s="2">
        <v>5</v>
      </c>
      <c r="H119" s="5">
        <v>44730.28</v>
      </c>
      <c r="I119" t="s">
        <v>7</v>
      </c>
      <c r="J119" s="6" t="s">
        <v>31</v>
      </c>
      <c r="K119" s="6" t="s">
        <v>28</v>
      </c>
      <c r="L119" s="6" t="s">
        <v>42</v>
      </c>
      <c r="M119" t="s">
        <v>8</v>
      </c>
      <c r="N119" s="6" t="s">
        <v>75</v>
      </c>
      <c r="O119" t="s">
        <v>9</v>
      </c>
      <c r="P119" s="4">
        <v>94</v>
      </c>
      <c r="Q119" t="str">
        <f>TEXT(ChargesTable[[#This Row],[CHG_COUNTY_NUM]], "000") &amp; "-" &amp; TEXT(ChargesTable[[#This Row],[CHG_CASE_NUMBER]], "0000000")</f>
        <v>001-0000044</v>
      </c>
      <c r="R119">
        <f t="shared" si="2"/>
        <v>132</v>
      </c>
      <c r="S119">
        <f t="shared" si="3"/>
        <v>2022</v>
      </c>
    </row>
    <row r="120" spans="1:19">
      <c r="A120" s="1">
        <v>1</v>
      </c>
      <c r="B120">
        <v>44</v>
      </c>
      <c r="C120">
        <v>1</v>
      </c>
      <c r="D120" s="3">
        <v>44636</v>
      </c>
      <c r="E120" s="2">
        <v>3470</v>
      </c>
      <c r="F120" s="2">
        <v>347</v>
      </c>
      <c r="G120" s="2">
        <v>0</v>
      </c>
      <c r="H120" s="5">
        <v>44731.94</v>
      </c>
      <c r="I120" t="s">
        <v>10</v>
      </c>
      <c r="J120" s="6" t="s">
        <v>29</v>
      </c>
      <c r="K120" s="6" t="s">
        <v>28</v>
      </c>
      <c r="L120" s="6" t="s">
        <v>37</v>
      </c>
      <c r="M120" t="s">
        <v>11</v>
      </c>
      <c r="N120" s="6" t="s">
        <v>51</v>
      </c>
      <c r="O120" t="s">
        <v>9</v>
      </c>
      <c r="P120" s="4">
        <v>95</v>
      </c>
      <c r="Q120" t="str">
        <f>TEXT(ChargesTable[[#This Row],[CHG_COUNTY_NUM]], "000") &amp; "-" &amp; TEXT(ChargesTable[[#This Row],[CHG_CASE_NUMBER]], "0000000")</f>
        <v>001-0000044</v>
      </c>
      <c r="R120">
        <f t="shared" si="2"/>
        <v>132</v>
      </c>
      <c r="S120">
        <f t="shared" si="3"/>
        <v>2022</v>
      </c>
    </row>
    <row r="121" spans="1:19">
      <c r="A121" s="1">
        <v>1</v>
      </c>
      <c r="B121">
        <v>44</v>
      </c>
      <c r="C121">
        <v>4</v>
      </c>
      <c r="D121" s="3">
        <v>44636</v>
      </c>
      <c r="E121" s="2">
        <v>3402</v>
      </c>
      <c r="F121" s="2">
        <v>340</v>
      </c>
      <c r="G121" s="2">
        <v>2</v>
      </c>
      <c r="H121" s="5">
        <v>44768.94</v>
      </c>
      <c r="I121" t="s">
        <v>10</v>
      </c>
      <c r="J121" s="6" t="s">
        <v>25</v>
      </c>
      <c r="K121" s="6" t="s">
        <v>26</v>
      </c>
      <c r="L121" s="6" t="s">
        <v>39</v>
      </c>
      <c r="M121" t="s">
        <v>11</v>
      </c>
      <c r="N121" s="6" t="s">
        <v>62</v>
      </c>
      <c r="O121" t="s">
        <v>9</v>
      </c>
      <c r="P121" s="4">
        <v>132</v>
      </c>
      <c r="Q121" t="str">
        <f>TEXT(ChargesTable[[#This Row],[CHG_COUNTY_NUM]], "000") &amp; "-" &amp; TEXT(ChargesTable[[#This Row],[CHG_CASE_NUMBER]], "0000000")</f>
        <v>001-0000044</v>
      </c>
      <c r="R121">
        <f t="shared" si="2"/>
        <v>132</v>
      </c>
      <c r="S121">
        <f t="shared" si="3"/>
        <v>2022</v>
      </c>
    </row>
    <row r="122" spans="1:19">
      <c r="A122" s="1">
        <v>1</v>
      </c>
      <c r="B122">
        <v>45</v>
      </c>
      <c r="C122">
        <v>1</v>
      </c>
      <c r="D122" s="3">
        <v>44640</v>
      </c>
      <c r="E122" s="2">
        <v>463700</v>
      </c>
      <c r="F122" s="2">
        <v>46370</v>
      </c>
      <c r="G122" s="2">
        <v>0</v>
      </c>
      <c r="H122" s="5">
        <v>44670.36</v>
      </c>
      <c r="I122" t="s">
        <v>7</v>
      </c>
      <c r="J122" s="6" t="s">
        <v>30</v>
      </c>
      <c r="K122" s="6" t="s">
        <v>26</v>
      </c>
      <c r="L122" s="6" t="s">
        <v>37</v>
      </c>
      <c r="M122" t="s">
        <v>8</v>
      </c>
      <c r="N122" s="6" t="s">
        <v>54</v>
      </c>
      <c r="O122" t="s">
        <v>9</v>
      </c>
      <c r="P122" s="4">
        <v>30</v>
      </c>
      <c r="Q122" t="str">
        <f>TEXT(ChargesTable[[#This Row],[CHG_COUNTY_NUM]], "000") &amp; "-" &amp; TEXT(ChargesTable[[#This Row],[CHG_CASE_NUMBER]], "0000000")</f>
        <v>001-0000045</v>
      </c>
      <c r="R122">
        <f t="shared" si="2"/>
        <v>30</v>
      </c>
      <c r="S122">
        <f t="shared" si="3"/>
        <v>2022</v>
      </c>
    </row>
    <row r="123" spans="1:19">
      <c r="A123" s="1">
        <v>1</v>
      </c>
      <c r="B123">
        <v>46</v>
      </c>
      <c r="C123">
        <v>2</v>
      </c>
      <c r="D123" s="3">
        <v>44641</v>
      </c>
      <c r="E123" s="2">
        <v>782200</v>
      </c>
      <c r="F123" s="2">
        <v>78220</v>
      </c>
      <c r="G123" s="2">
        <v>0</v>
      </c>
      <c r="H123" s="5">
        <v>44773.599999999999</v>
      </c>
      <c r="I123" t="s">
        <v>10</v>
      </c>
      <c r="J123" s="6" t="s">
        <v>36</v>
      </c>
      <c r="K123" s="6" t="s">
        <v>35</v>
      </c>
      <c r="L123" s="6" t="s">
        <v>37</v>
      </c>
      <c r="M123" t="s">
        <v>11</v>
      </c>
      <c r="N123" s="6" t="s">
        <v>53</v>
      </c>
      <c r="O123" t="s">
        <v>9</v>
      </c>
      <c r="P123" s="4">
        <v>132</v>
      </c>
      <c r="Q123" t="str">
        <f>TEXT(ChargesTable[[#This Row],[CHG_COUNTY_NUM]], "000") &amp; "-" &amp; TEXT(ChargesTable[[#This Row],[CHG_CASE_NUMBER]], "0000000")</f>
        <v>001-0000046</v>
      </c>
      <c r="R123">
        <f t="shared" si="2"/>
        <v>210</v>
      </c>
      <c r="S123">
        <f t="shared" si="3"/>
        <v>2022</v>
      </c>
    </row>
    <row r="124" spans="1:19">
      <c r="A124" s="1">
        <v>1</v>
      </c>
      <c r="B124">
        <v>46</v>
      </c>
      <c r="C124">
        <v>1</v>
      </c>
      <c r="D124" s="3">
        <v>44641</v>
      </c>
      <c r="E124" s="2">
        <v>3470</v>
      </c>
      <c r="F124" s="2">
        <v>347</v>
      </c>
      <c r="G124" s="2">
        <v>0</v>
      </c>
      <c r="H124" s="5">
        <v>44851.8</v>
      </c>
      <c r="I124" t="s">
        <v>10</v>
      </c>
      <c r="J124" s="6" t="s">
        <v>29</v>
      </c>
      <c r="K124" s="6" t="s">
        <v>28</v>
      </c>
      <c r="L124" s="6" t="s">
        <v>37</v>
      </c>
      <c r="M124" t="s">
        <v>11</v>
      </c>
      <c r="N124" s="6" t="s">
        <v>51</v>
      </c>
      <c r="O124" t="s">
        <v>9</v>
      </c>
      <c r="P124" s="4">
        <v>210</v>
      </c>
      <c r="Q124" t="str">
        <f>TEXT(ChargesTable[[#This Row],[CHG_COUNTY_NUM]], "000") &amp; "-" &amp; TEXT(ChargesTable[[#This Row],[CHG_CASE_NUMBER]], "0000000")</f>
        <v>001-0000046</v>
      </c>
      <c r="R124">
        <f t="shared" si="2"/>
        <v>210</v>
      </c>
      <c r="S124">
        <f t="shared" si="3"/>
        <v>2022</v>
      </c>
    </row>
    <row r="125" spans="1:19">
      <c r="A125" s="1">
        <v>1</v>
      </c>
      <c r="B125">
        <v>47</v>
      </c>
      <c r="C125">
        <v>1</v>
      </c>
      <c r="D125" s="3">
        <v>44650</v>
      </c>
      <c r="E125" s="2">
        <v>3400</v>
      </c>
      <c r="F125" s="2">
        <v>340</v>
      </c>
      <c r="G125" s="2">
        <v>0</v>
      </c>
      <c r="H125" s="5">
        <v>44928.25</v>
      </c>
      <c r="I125" t="s">
        <v>12</v>
      </c>
      <c r="J125" s="6" t="s">
        <v>25</v>
      </c>
      <c r="K125" s="6" t="s">
        <v>26</v>
      </c>
      <c r="L125" s="6" t="s">
        <v>37</v>
      </c>
      <c r="M125" t="s">
        <v>13</v>
      </c>
      <c r="N125" s="6" t="s">
        <v>55</v>
      </c>
      <c r="O125" t="s">
        <v>9</v>
      </c>
      <c r="P125" s="4">
        <v>278</v>
      </c>
      <c r="Q125" t="str">
        <f>TEXT(ChargesTable[[#This Row],[CHG_COUNTY_NUM]], "000") &amp; "-" &amp; TEXT(ChargesTable[[#This Row],[CHG_CASE_NUMBER]], "0000000")</f>
        <v>001-0000047</v>
      </c>
      <c r="R125">
        <f t="shared" si="2"/>
        <v>389</v>
      </c>
      <c r="S125">
        <f t="shared" si="3"/>
        <v>2023</v>
      </c>
    </row>
    <row r="126" spans="1:19">
      <c r="A126" s="1">
        <v>1</v>
      </c>
      <c r="B126">
        <v>47</v>
      </c>
      <c r="C126">
        <v>3</v>
      </c>
      <c r="D126" s="3">
        <v>44650</v>
      </c>
      <c r="E126" s="2">
        <v>470001</v>
      </c>
      <c r="F126" s="2">
        <v>47000</v>
      </c>
      <c r="G126" s="2">
        <v>1</v>
      </c>
      <c r="H126" s="5">
        <v>44929.64</v>
      </c>
      <c r="I126" t="s">
        <v>10</v>
      </c>
      <c r="J126" s="6" t="s">
        <v>34</v>
      </c>
      <c r="K126" s="6" t="s">
        <v>35</v>
      </c>
      <c r="L126" s="6" t="s">
        <v>38</v>
      </c>
      <c r="M126" t="s">
        <v>11</v>
      </c>
      <c r="N126" s="6" t="s">
        <v>76</v>
      </c>
      <c r="O126" t="s">
        <v>9</v>
      </c>
      <c r="P126" s="4">
        <v>279</v>
      </c>
      <c r="Q126" t="str">
        <f>TEXT(ChargesTable[[#This Row],[CHG_COUNTY_NUM]], "000") &amp; "-" &amp; TEXT(ChargesTable[[#This Row],[CHG_CASE_NUMBER]], "0000000")</f>
        <v>001-0000047</v>
      </c>
      <c r="R126">
        <f t="shared" si="2"/>
        <v>389</v>
      </c>
      <c r="S126">
        <f t="shared" si="3"/>
        <v>2023</v>
      </c>
    </row>
    <row r="127" spans="1:19">
      <c r="A127" s="1">
        <v>1</v>
      </c>
      <c r="B127">
        <v>47</v>
      </c>
      <c r="C127">
        <v>4</v>
      </c>
      <c r="D127" s="3">
        <v>44650</v>
      </c>
      <c r="E127" s="2">
        <v>463700</v>
      </c>
      <c r="F127" s="2">
        <v>46370</v>
      </c>
      <c r="G127" s="2">
        <v>0</v>
      </c>
      <c r="H127" s="5">
        <v>44929.37</v>
      </c>
      <c r="I127" t="s">
        <v>10</v>
      </c>
      <c r="J127" s="6" t="s">
        <v>30</v>
      </c>
      <c r="K127" s="6" t="s">
        <v>26</v>
      </c>
      <c r="L127" s="6" t="s">
        <v>37</v>
      </c>
      <c r="M127" t="s">
        <v>11</v>
      </c>
      <c r="N127" s="6" t="s">
        <v>54</v>
      </c>
      <c r="O127" t="s">
        <v>9</v>
      </c>
      <c r="P127" s="4">
        <v>279</v>
      </c>
      <c r="Q127" t="str">
        <f>TEXT(ChargesTable[[#This Row],[CHG_COUNTY_NUM]], "000") &amp; "-" &amp; TEXT(ChargesTable[[#This Row],[CHG_CASE_NUMBER]], "0000000")</f>
        <v>001-0000047</v>
      </c>
      <c r="R127">
        <f t="shared" si="2"/>
        <v>389</v>
      </c>
      <c r="S127">
        <f t="shared" si="3"/>
        <v>2023</v>
      </c>
    </row>
    <row r="128" spans="1:19">
      <c r="A128" s="1">
        <v>1</v>
      </c>
      <c r="B128">
        <v>47</v>
      </c>
      <c r="C128">
        <v>2</v>
      </c>
      <c r="D128" s="3">
        <v>44650</v>
      </c>
      <c r="E128" s="2">
        <v>3460</v>
      </c>
      <c r="F128" s="2">
        <v>346</v>
      </c>
      <c r="G128" s="2">
        <v>0</v>
      </c>
      <c r="H128" s="5">
        <v>45039.9</v>
      </c>
      <c r="I128" t="s">
        <v>7</v>
      </c>
      <c r="J128" s="6" t="s">
        <v>27</v>
      </c>
      <c r="K128" s="6" t="s">
        <v>28</v>
      </c>
      <c r="L128" s="6" t="s">
        <v>37</v>
      </c>
      <c r="M128" t="s">
        <v>8</v>
      </c>
      <c r="N128" s="6" t="s">
        <v>52</v>
      </c>
      <c r="O128" t="s">
        <v>9</v>
      </c>
      <c r="P128" s="4">
        <v>389</v>
      </c>
      <c r="Q128" t="str">
        <f>TEXT(ChargesTable[[#This Row],[CHG_COUNTY_NUM]], "000") &amp; "-" &amp; TEXT(ChargesTable[[#This Row],[CHG_CASE_NUMBER]], "0000000")</f>
        <v>001-0000047</v>
      </c>
      <c r="R128">
        <f t="shared" si="2"/>
        <v>389</v>
      </c>
      <c r="S128">
        <f t="shared" si="3"/>
        <v>2023</v>
      </c>
    </row>
    <row r="129" spans="1:19">
      <c r="A129" s="1">
        <v>1</v>
      </c>
      <c r="B129">
        <v>48</v>
      </c>
      <c r="C129">
        <v>2</v>
      </c>
      <c r="D129" s="3">
        <v>44651</v>
      </c>
      <c r="E129" s="2">
        <v>782200</v>
      </c>
      <c r="F129" s="2">
        <v>78220</v>
      </c>
      <c r="G129" s="2">
        <v>0</v>
      </c>
      <c r="H129" s="5">
        <v>44694.05</v>
      </c>
      <c r="I129" t="s">
        <v>12</v>
      </c>
      <c r="J129" s="6" t="s">
        <v>36</v>
      </c>
      <c r="K129" s="6" t="s">
        <v>35</v>
      </c>
      <c r="L129" s="6" t="s">
        <v>37</v>
      </c>
      <c r="M129" t="s">
        <v>13</v>
      </c>
      <c r="N129" s="6" t="s">
        <v>53</v>
      </c>
      <c r="O129" t="s">
        <v>9</v>
      </c>
      <c r="P129" s="4">
        <v>43</v>
      </c>
      <c r="Q129" t="str">
        <f>TEXT(ChargesTable[[#This Row],[CHG_COUNTY_NUM]], "000") &amp; "-" &amp; TEXT(ChargesTable[[#This Row],[CHG_CASE_NUMBER]], "0000000")</f>
        <v>001-0000048</v>
      </c>
      <c r="R129">
        <f t="shared" si="2"/>
        <v>47</v>
      </c>
      <c r="S129">
        <f t="shared" si="3"/>
        <v>2022</v>
      </c>
    </row>
    <row r="130" spans="1:19">
      <c r="A130" s="1">
        <v>1</v>
      </c>
      <c r="B130">
        <v>48</v>
      </c>
      <c r="C130">
        <v>1</v>
      </c>
      <c r="D130" s="3">
        <v>44651</v>
      </c>
      <c r="E130" s="2">
        <v>463720</v>
      </c>
      <c r="F130" s="2">
        <v>46372</v>
      </c>
      <c r="G130" s="2">
        <v>0</v>
      </c>
      <c r="H130" s="5">
        <v>44698.65</v>
      </c>
      <c r="I130" t="s">
        <v>10</v>
      </c>
      <c r="J130" s="6" t="s">
        <v>31</v>
      </c>
      <c r="K130" s="6" t="s">
        <v>28</v>
      </c>
      <c r="L130" s="6" t="s">
        <v>37</v>
      </c>
      <c r="M130" t="s">
        <v>11</v>
      </c>
      <c r="N130" s="6" t="s">
        <v>72</v>
      </c>
      <c r="O130" t="s">
        <v>9</v>
      </c>
      <c r="P130" s="4">
        <v>47</v>
      </c>
      <c r="Q130" t="str">
        <f>TEXT(ChargesTable[[#This Row],[CHG_COUNTY_NUM]], "000") &amp; "-" &amp; TEXT(ChargesTable[[#This Row],[CHG_CASE_NUMBER]], "0000000")</f>
        <v>001-0000048</v>
      </c>
      <c r="R130">
        <f t="shared" ref="R130:R193" si="4">_xlfn.MAXIFS(P:P, Q:Q, Q130)</f>
        <v>47</v>
      </c>
      <c r="S130">
        <f t="shared" ref="S130:S193" si="5">+YEAR(H130)</f>
        <v>2022</v>
      </c>
    </row>
    <row r="131" spans="1:19">
      <c r="A131" s="1">
        <v>1</v>
      </c>
      <c r="B131">
        <v>50</v>
      </c>
      <c r="C131">
        <v>1</v>
      </c>
      <c r="D131" s="3">
        <v>44654</v>
      </c>
      <c r="E131" s="2">
        <v>463740</v>
      </c>
      <c r="F131" s="2">
        <v>46374</v>
      </c>
      <c r="G131" s="2">
        <v>0</v>
      </c>
      <c r="H131" s="5">
        <v>44678.34</v>
      </c>
      <c r="I131" t="s">
        <v>12</v>
      </c>
      <c r="J131" s="6" t="s">
        <v>32</v>
      </c>
      <c r="K131" s="6" t="s">
        <v>33</v>
      </c>
      <c r="L131" s="6" t="s">
        <v>37</v>
      </c>
      <c r="M131" t="s">
        <v>13</v>
      </c>
      <c r="N131" s="6" t="s">
        <v>60</v>
      </c>
      <c r="O131" t="s">
        <v>9</v>
      </c>
      <c r="P131" s="4">
        <v>24</v>
      </c>
      <c r="Q131" t="str">
        <f>TEXT(ChargesTable[[#This Row],[CHG_COUNTY_NUM]], "000") &amp; "-" &amp; TEXT(ChargesTable[[#This Row],[CHG_CASE_NUMBER]], "0000000")</f>
        <v>001-0000050</v>
      </c>
      <c r="R131">
        <f t="shared" si="4"/>
        <v>24</v>
      </c>
      <c r="S131">
        <f t="shared" si="5"/>
        <v>2022</v>
      </c>
    </row>
    <row r="132" spans="1:19">
      <c r="A132" s="1">
        <v>1</v>
      </c>
      <c r="B132">
        <v>50</v>
      </c>
      <c r="C132">
        <v>2</v>
      </c>
      <c r="D132" s="3">
        <v>44654</v>
      </c>
      <c r="E132" s="2">
        <v>463746</v>
      </c>
      <c r="F132" s="2">
        <v>46374</v>
      </c>
      <c r="G132" s="2">
        <v>6</v>
      </c>
      <c r="H132" s="5">
        <v>44678.81</v>
      </c>
      <c r="I132" t="s">
        <v>10</v>
      </c>
      <c r="J132" s="6" t="s">
        <v>32</v>
      </c>
      <c r="K132" s="6" t="s">
        <v>33</v>
      </c>
      <c r="L132" s="6" t="s">
        <v>43</v>
      </c>
      <c r="M132" t="s">
        <v>11</v>
      </c>
      <c r="N132" s="6" t="s">
        <v>77</v>
      </c>
      <c r="O132" t="s">
        <v>9</v>
      </c>
      <c r="P132" s="4">
        <v>24</v>
      </c>
      <c r="Q132" t="str">
        <f>TEXT(ChargesTable[[#This Row],[CHG_COUNTY_NUM]], "000") &amp; "-" &amp; TEXT(ChargesTable[[#This Row],[CHG_CASE_NUMBER]], "0000000")</f>
        <v>001-0000050</v>
      </c>
      <c r="R132">
        <f t="shared" si="4"/>
        <v>24</v>
      </c>
      <c r="S132">
        <f t="shared" si="5"/>
        <v>2022</v>
      </c>
    </row>
    <row r="133" spans="1:19">
      <c r="A133" s="1">
        <v>1</v>
      </c>
      <c r="B133">
        <v>51</v>
      </c>
      <c r="C133">
        <v>3</v>
      </c>
      <c r="D133" s="3">
        <v>44657</v>
      </c>
      <c r="E133" s="2">
        <v>3400</v>
      </c>
      <c r="F133" s="2">
        <v>340</v>
      </c>
      <c r="G133" s="2">
        <v>0</v>
      </c>
      <c r="H133" s="5">
        <v>45016.3</v>
      </c>
      <c r="I133" t="s">
        <v>10</v>
      </c>
      <c r="J133" s="6" t="s">
        <v>25</v>
      </c>
      <c r="K133" s="6" t="s">
        <v>26</v>
      </c>
      <c r="L133" s="6" t="s">
        <v>37</v>
      </c>
      <c r="M133" t="s">
        <v>11</v>
      </c>
      <c r="N133" s="6" t="s">
        <v>55</v>
      </c>
      <c r="O133" t="s">
        <v>9</v>
      </c>
      <c r="P133" s="4">
        <v>359</v>
      </c>
      <c r="Q133" t="str">
        <f>TEXT(ChargesTable[[#This Row],[CHG_COUNTY_NUM]], "000") &amp; "-" &amp; TEXT(ChargesTable[[#This Row],[CHG_CASE_NUMBER]], "0000000")</f>
        <v>001-0000051</v>
      </c>
      <c r="R133">
        <f t="shared" si="4"/>
        <v>499</v>
      </c>
      <c r="S133">
        <f t="shared" si="5"/>
        <v>2023</v>
      </c>
    </row>
    <row r="134" spans="1:19">
      <c r="A134" s="1">
        <v>1</v>
      </c>
      <c r="B134">
        <v>51</v>
      </c>
      <c r="C134">
        <v>2</v>
      </c>
      <c r="D134" s="3">
        <v>44657</v>
      </c>
      <c r="E134" s="2">
        <v>463700</v>
      </c>
      <c r="F134" s="2">
        <v>46370</v>
      </c>
      <c r="G134" s="2">
        <v>0</v>
      </c>
      <c r="H134" s="5">
        <v>45017.48</v>
      </c>
      <c r="I134" t="s">
        <v>10</v>
      </c>
      <c r="J134" s="6" t="s">
        <v>30</v>
      </c>
      <c r="K134" s="6" t="s">
        <v>26</v>
      </c>
      <c r="L134" s="6" t="s">
        <v>37</v>
      </c>
      <c r="M134" t="s">
        <v>11</v>
      </c>
      <c r="N134" s="6" t="s">
        <v>54</v>
      </c>
      <c r="O134" t="s">
        <v>9</v>
      </c>
      <c r="P134" s="4">
        <v>360</v>
      </c>
      <c r="Q134" t="str">
        <f>TEXT(ChargesTable[[#This Row],[CHG_COUNTY_NUM]], "000") &amp; "-" &amp; TEXT(ChargesTable[[#This Row],[CHG_CASE_NUMBER]], "0000000")</f>
        <v>001-0000051</v>
      </c>
      <c r="R134">
        <f t="shared" si="4"/>
        <v>499</v>
      </c>
      <c r="S134">
        <f t="shared" si="5"/>
        <v>2023</v>
      </c>
    </row>
    <row r="135" spans="1:19">
      <c r="A135" s="1">
        <v>1</v>
      </c>
      <c r="B135">
        <v>51</v>
      </c>
      <c r="C135">
        <v>1</v>
      </c>
      <c r="D135" s="3">
        <v>44657</v>
      </c>
      <c r="E135" s="2">
        <v>470000</v>
      </c>
      <c r="F135" s="2">
        <v>47000</v>
      </c>
      <c r="G135" s="2">
        <v>0</v>
      </c>
      <c r="H135" s="5">
        <v>45021.3</v>
      </c>
      <c r="I135" t="s">
        <v>10</v>
      </c>
      <c r="J135" s="6" t="s">
        <v>34</v>
      </c>
      <c r="K135" s="6" t="s">
        <v>35</v>
      </c>
      <c r="L135" s="6" t="s">
        <v>37</v>
      </c>
      <c r="M135" t="s">
        <v>11</v>
      </c>
      <c r="N135" s="6" t="s">
        <v>67</v>
      </c>
      <c r="O135" t="s">
        <v>9</v>
      </c>
      <c r="P135" s="4">
        <v>364</v>
      </c>
      <c r="Q135" t="str">
        <f>TEXT(ChargesTable[[#This Row],[CHG_COUNTY_NUM]], "000") &amp; "-" &amp; TEXT(ChargesTable[[#This Row],[CHG_CASE_NUMBER]], "0000000")</f>
        <v>001-0000051</v>
      </c>
      <c r="R135">
        <f t="shared" si="4"/>
        <v>499</v>
      </c>
      <c r="S135">
        <f t="shared" si="5"/>
        <v>2023</v>
      </c>
    </row>
    <row r="136" spans="1:19">
      <c r="A136" s="1">
        <v>1</v>
      </c>
      <c r="B136">
        <v>51</v>
      </c>
      <c r="C136">
        <v>4</v>
      </c>
      <c r="D136" s="3">
        <v>44657</v>
      </c>
      <c r="E136" s="2">
        <v>3460</v>
      </c>
      <c r="F136" s="2">
        <v>346</v>
      </c>
      <c r="G136" s="2">
        <v>0</v>
      </c>
      <c r="H136" s="5">
        <v>45156.3</v>
      </c>
      <c r="I136" t="s">
        <v>10</v>
      </c>
      <c r="J136" s="6" t="s">
        <v>27</v>
      </c>
      <c r="K136" s="6" t="s">
        <v>28</v>
      </c>
      <c r="L136" s="6" t="s">
        <v>37</v>
      </c>
      <c r="M136" t="s">
        <v>11</v>
      </c>
      <c r="N136" s="6" t="s">
        <v>52</v>
      </c>
      <c r="O136" t="s">
        <v>9</v>
      </c>
      <c r="P136" s="4">
        <v>499</v>
      </c>
      <c r="Q136" t="str">
        <f>TEXT(ChargesTable[[#This Row],[CHG_COUNTY_NUM]], "000") &amp; "-" &amp; TEXT(ChargesTable[[#This Row],[CHG_CASE_NUMBER]], "0000000")</f>
        <v>001-0000051</v>
      </c>
      <c r="R136">
        <f t="shared" si="4"/>
        <v>499</v>
      </c>
      <c r="S136">
        <f t="shared" si="5"/>
        <v>2023</v>
      </c>
    </row>
    <row r="137" spans="1:19">
      <c r="A137" s="1">
        <v>1</v>
      </c>
      <c r="B137">
        <v>52</v>
      </c>
      <c r="C137">
        <v>2</v>
      </c>
      <c r="D137" s="3">
        <v>44663</v>
      </c>
      <c r="E137" s="2">
        <v>470001</v>
      </c>
      <c r="F137" s="2">
        <v>47000</v>
      </c>
      <c r="G137" s="2">
        <v>1</v>
      </c>
      <c r="H137" s="5">
        <v>44735.62</v>
      </c>
      <c r="I137" t="s">
        <v>10</v>
      </c>
      <c r="J137" s="6" t="s">
        <v>34</v>
      </c>
      <c r="K137" s="6" t="s">
        <v>35</v>
      </c>
      <c r="L137" s="6" t="s">
        <v>38</v>
      </c>
      <c r="M137" t="s">
        <v>11</v>
      </c>
      <c r="N137" s="6" t="s">
        <v>76</v>
      </c>
      <c r="O137" t="s">
        <v>9</v>
      </c>
      <c r="P137" s="4">
        <v>72</v>
      </c>
      <c r="Q137" t="str">
        <f>TEXT(ChargesTable[[#This Row],[CHG_COUNTY_NUM]], "000") &amp; "-" &amp; TEXT(ChargesTable[[#This Row],[CHG_CASE_NUMBER]], "0000000")</f>
        <v>001-0000052</v>
      </c>
      <c r="R137">
        <f t="shared" si="4"/>
        <v>94</v>
      </c>
      <c r="S137">
        <f t="shared" si="5"/>
        <v>2022</v>
      </c>
    </row>
    <row r="138" spans="1:19">
      <c r="A138" s="1">
        <v>1</v>
      </c>
      <c r="B138">
        <v>52</v>
      </c>
      <c r="C138">
        <v>1</v>
      </c>
      <c r="D138" s="3">
        <v>44663</v>
      </c>
      <c r="E138" s="2">
        <v>3460</v>
      </c>
      <c r="F138" s="2">
        <v>346</v>
      </c>
      <c r="G138" s="2">
        <v>0</v>
      </c>
      <c r="H138" s="5">
        <v>44736.9</v>
      </c>
      <c r="I138" t="s">
        <v>10</v>
      </c>
      <c r="J138" s="6" t="s">
        <v>27</v>
      </c>
      <c r="K138" s="6" t="s">
        <v>28</v>
      </c>
      <c r="L138" s="6" t="s">
        <v>37</v>
      </c>
      <c r="M138" t="s">
        <v>11</v>
      </c>
      <c r="N138" s="6" t="s">
        <v>52</v>
      </c>
      <c r="O138" t="s">
        <v>9</v>
      </c>
      <c r="P138" s="4">
        <v>73</v>
      </c>
      <c r="Q138" t="str">
        <f>TEXT(ChargesTable[[#This Row],[CHG_COUNTY_NUM]], "000") &amp; "-" &amp; TEXT(ChargesTable[[#This Row],[CHG_CASE_NUMBER]], "0000000")</f>
        <v>001-0000052</v>
      </c>
      <c r="R138">
        <f t="shared" si="4"/>
        <v>94</v>
      </c>
      <c r="S138">
        <f t="shared" si="5"/>
        <v>2022</v>
      </c>
    </row>
    <row r="139" spans="1:19">
      <c r="A139" s="1">
        <v>1</v>
      </c>
      <c r="B139">
        <v>52</v>
      </c>
      <c r="C139">
        <v>4</v>
      </c>
      <c r="D139" s="3">
        <v>44663</v>
      </c>
      <c r="E139" s="2">
        <v>463700</v>
      </c>
      <c r="F139" s="2">
        <v>46370</v>
      </c>
      <c r="G139" s="2">
        <v>0</v>
      </c>
      <c r="H139" s="5">
        <v>44739.040000000001</v>
      </c>
      <c r="I139" t="s">
        <v>7</v>
      </c>
      <c r="J139" s="6" t="s">
        <v>30</v>
      </c>
      <c r="K139" s="6" t="s">
        <v>26</v>
      </c>
      <c r="L139" s="6" t="s">
        <v>37</v>
      </c>
      <c r="M139" t="s">
        <v>8</v>
      </c>
      <c r="N139" s="6" t="s">
        <v>54</v>
      </c>
      <c r="O139" t="s">
        <v>9</v>
      </c>
      <c r="P139" s="4">
        <v>76</v>
      </c>
      <c r="Q139" t="str">
        <f>TEXT(ChargesTable[[#This Row],[CHG_COUNTY_NUM]], "000") &amp; "-" &amp; TEXT(ChargesTable[[#This Row],[CHG_CASE_NUMBER]], "0000000")</f>
        <v>001-0000052</v>
      </c>
      <c r="R139">
        <f t="shared" si="4"/>
        <v>94</v>
      </c>
      <c r="S139">
        <f t="shared" si="5"/>
        <v>2022</v>
      </c>
    </row>
    <row r="140" spans="1:19">
      <c r="A140" s="1">
        <v>1</v>
      </c>
      <c r="B140">
        <v>52</v>
      </c>
      <c r="C140">
        <v>3</v>
      </c>
      <c r="D140" s="3">
        <v>44663</v>
      </c>
      <c r="E140" s="2">
        <v>3400</v>
      </c>
      <c r="F140" s="2">
        <v>340</v>
      </c>
      <c r="G140" s="2">
        <v>0</v>
      </c>
      <c r="H140" s="5">
        <v>44757.1</v>
      </c>
      <c r="I140" t="s">
        <v>10</v>
      </c>
      <c r="J140" s="6" t="s">
        <v>25</v>
      </c>
      <c r="K140" s="6" t="s">
        <v>26</v>
      </c>
      <c r="L140" s="6" t="s">
        <v>37</v>
      </c>
      <c r="M140" t="s">
        <v>11</v>
      </c>
      <c r="N140" s="6" t="s">
        <v>55</v>
      </c>
      <c r="O140" t="s">
        <v>9</v>
      </c>
      <c r="P140" s="4">
        <v>94</v>
      </c>
      <c r="Q140" t="str">
        <f>TEXT(ChargesTable[[#This Row],[CHG_COUNTY_NUM]], "000") &amp; "-" &amp; TEXT(ChargesTable[[#This Row],[CHG_CASE_NUMBER]], "0000000")</f>
        <v>001-0000052</v>
      </c>
      <c r="R140">
        <f t="shared" si="4"/>
        <v>94</v>
      </c>
      <c r="S140">
        <f t="shared" si="5"/>
        <v>2022</v>
      </c>
    </row>
    <row r="141" spans="1:19">
      <c r="A141" s="1">
        <v>1</v>
      </c>
      <c r="B141">
        <v>53</v>
      </c>
      <c r="C141">
        <v>1</v>
      </c>
      <c r="D141" s="3">
        <v>44665</v>
      </c>
      <c r="E141" s="2">
        <v>470000</v>
      </c>
      <c r="F141" s="2">
        <v>47000</v>
      </c>
      <c r="G141" s="2">
        <v>0</v>
      </c>
      <c r="H141" s="5">
        <v>44749.39</v>
      </c>
      <c r="I141" t="s">
        <v>12</v>
      </c>
      <c r="J141" s="6" t="s">
        <v>34</v>
      </c>
      <c r="K141" s="6" t="s">
        <v>35</v>
      </c>
      <c r="L141" s="6" t="s">
        <v>37</v>
      </c>
      <c r="M141" t="s">
        <v>13</v>
      </c>
      <c r="N141" s="6" t="s">
        <v>67</v>
      </c>
      <c r="O141" t="s">
        <v>9</v>
      </c>
      <c r="P141" s="4">
        <v>84</v>
      </c>
      <c r="Q141" t="str">
        <f>TEXT(ChargesTable[[#This Row],[CHG_COUNTY_NUM]], "000") &amp; "-" &amp; TEXT(ChargesTable[[#This Row],[CHG_CASE_NUMBER]], "0000000")</f>
        <v>001-0000053</v>
      </c>
      <c r="R141">
        <f t="shared" si="4"/>
        <v>84</v>
      </c>
      <c r="S141">
        <f t="shared" si="5"/>
        <v>2022</v>
      </c>
    </row>
    <row r="142" spans="1:19">
      <c r="A142" s="1">
        <v>1</v>
      </c>
      <c r="B142">
        <v>54</v>
      </c>
      <c r="C142">
        <v>2</v>
      </c>
      <c r="D142" s="3">
        <v>44673</v>
      </c>
      <c r="E142" s="2">
        <v>463700</v>
      </c>
      <c r="F142" s="2">
        <v>46370</v>
      </c>
      <c r="G142" s="2">
        <v>0</v>
      </c>
      <c r="H142" s="5">
        <v>44753.43</v>
      </c>
      <c r="I142" t="s">
        <v>12</v>
      </c>
      <c r="J142" s="6" t="s">
        <v>30</v>
      </c>
      <c r="K142" s="6" t="s">
        <v>26</v>
      </c>
      <c r="L142" s="6" t="s">
        <v>37</v>
      </c>
      <c r="M142" t="s">
        <v>13</v>
      </c>
      <c r="N142" s="6" t="s">
        <v>54</v>
      </c>
      <c r="O142" t="s">
        <v>9</v>
      </c>
      <c r="P142" s="4">
        <v>80</v>
      </c>
      <c r="Q142" t="str">
        <f>TEXT(ChargesTable[[#This Row],[CHG_COUNTY_NUM]], "000") &amp; "-" &amp; TEXT(ChargesTable[[#This Row],[CHG_CASE_NUMBER]], "0000000")</f>
        <v>001-0000054</v>
      </c>
      <c r="R142">
        <f t="shared" si="4"/>
        <v>119</v>
      </c>
      <c r="S142">
        <f t="shared" si="5"/>
        <v>2022</v>
      </c>
    </row>
    <row r="143" spans="1:19">
      <c r="A143" s="1">
        <v>1</v>
      </c>
      <c r="B143">
        <v>54</v>
      </c>
      <c r="C143">
        <v>1</v>
      </c>
      <c r="D143" s="3">
        <v>44673</v>
      </c>
      <c r="E143" s="2">
        <v>3460</v>
      </c>
      <c r="F143" s="2">
        <v>346</v>
      </c>
      <c r="G143" s="2">
        <v>0</v>
      </c>
      <c r="H143" s="5">
        <v>44792.09</v>
      </c>
      <c r="I143" t="s">
        <v>7</v>
      </c>
      <c r="J143" s="6" t="s">
        <v>27</v>
      </c>
      <c r="K143" s="6" t="s">
        <v>28</v>
      </c>
      <c r="L143" s="6" t="s">
        <v>37</v>
      </c>
      <c r="M143" t="s">
        <v>8</v>
      </c>
      <c r="N143" s="6" t="s">
        <v>52</v>
      </c>
      <c r="O143" t="s">
        <v>9</v>
      </c>
      <c r="P143" s="4">
        <v>119</v>
      </c>
      <c r="Q143" t="str">
        <f>TEXT(ChargesTable[[#This Row],[CHG_COUNTY_NUM]], "000") &amp; "-" &amp; TEXT(ChargesTable[[#This Row],[CHG_CASE_NUMBER]], "0000000")</f>
        <v>001-0000054</v>
      </c>
      <c r="R143">
        <f t="shared" si="4"/>
        <v>119</v>
      </c>
      <c r="S143">
        <f t="shared" si="5"/>
        <v>2022</v>
      </c>
    </row>
    <row r="144" spans="1:19">
      <c r="A144" s="1">
        <v>1</v>
      </c>
      <c r="B144">
        <v>55</v>
      </c>
      <c r="C144">
        <v>2</v>
      </c>
      <c r="D144" s="3">
        <v>44674</v>
      </c>
      <c r="E144" s="2">
        <v>3460</v>
      </c>
      <c r="F144" s="2">
        <v>346</v>
      </c>
      <c r="G144" s="2">
        <v>0</v>
      </c>
      <c r="H144" s="5">
        <v>45312.5</v>
      </c>
      <c r="I144" t="s">
        <v>12</v>
      </c>
      <c r="J144" s="6" t="s">
        <v>27</v>
      </c>
      <c r="K144" s="6" t="s">
        <v>28</v>
      </c>
      <c r="L144" s="6" t="s">
        <v>37</v>
      </c>
      <c r="M144" t="s">
        <v>13</v>
      </c>
      <c r="N144" s="6" t="s">
        <v>52</v>
      </c>
      <c r="O144" t="s">
        <v>9</v>
      </c>
      <c r="P144" s="4">
        <v>638</v>
      </c>
      <c r="Q144" t="str">
        <f>TEXT(ChargesTable[[#This Row],[CHG_COUNTY_NUM]], "000") &amp; "-" &amp; TEXT(ChargesTable[[#This Row],[CHG_CASE_NUMBER]], "0000000")</f>
        <v>001-0000055</v>
      </c>
      <c r="R144">
        <f t="shared" si="4"/>
        <v>888</v>
      </c>
      <c r="S144">
        <f t="shared" si="5"/>
        <v>2024</v>
      </c>
    </row>
    <row r="145" spans="1:19">
      <c r="A145" s="1">
        <v>1</v>
      </c>
      <c r="B145">
        <v>55</v>
      </c>
      <c r="C145">
        <v>1</v>
      </c>
      <c r="D145" s="3">
        <v>44674</v>
      </c>
      <c r="E145" s="2">
        <v>463700</v>
      </c>
      <c r="F145" s="2">
        <v>46370</v>
      </c>
      <c r="G145" s="2">
        <v>0</v>
      </c>
      <c r="H145" s="5">
        <v>45314.367002314815</v>
      </c>
      <c r="I145" t="s">
        <v>12</v>
      </c>
      <c r="J145" s="6" t="s">
        <v>30</v>
      </c>
      <c r="K145" s="6" t="s">
        <v>26</v>
      </c>
      <c r="L145" s="6" t="s">
        <v>37</v>
      </c>
      <c r="M145" t="s">
        <v>13</v>
      </c>
      <c r="N145" s="6" t="s">
        <v>54</v>
      </c>
      <c r="O145" t="s">
        <v>9</v>
      </c>
      <c r="P145" s="4">
        <v>640</v>
      </c>
      <c r="Q145" t="str">
        <f>TEXT(ChargesTable[[#This Row],[CHG_COUNTY_NUM]], "000") &amp; "-" &amp; TEXT(ChargesTable[[#This Row],[CHG_CASE_NUMBER]], "0000000")</f>
        <v>001-0000055</v>
      </c>
      <c r="R145">
        <f t="shared" si="4"/>
        <v>888</v>
      </c>
      <c r="S145">
        <f t="shared" si="5"/>
        <v>2024</v>
      </c>
    </row>
    <row r="146" spans="1:19">
      <c r="A146" s="1">
        <v>1</v>
      </c>
      <c r="B146">
        <v>55</v>
      </c>
      <c r="C146">
        <v>3</v>
      </c>
      <c r="D146" s="3">
        <v>44674</v>
      </c>
      <c r="E146" s="2">
        <v>3400</v>
      </c>
      <c r="F146" s="2">
        <v>340</v>
      </c>
      <c r="G146" s="2">
        <v>0</v>
      </c>
      <c r="H146" s="5">
        <v>45562.9</v>
      </c>
      <c r="I146" t="s">
        <v>10</v>
      </c>
      <c r="J146" s="6" t="s">
        <v>25</v>
      </c>
      <c r="K146" s="6" t="s">
        <v>26</v>
      </c>
      <c r="L146" s="6" t="s">
        <v>37</v>
      </c>
      <c r="M146" t="s">
        <v>11</v>
      </c>
      <c r="N146" s="6" t="s">
        <v>55</v>
      </c>
      <c r="O146" t="s">
        <v>9</v>
      </c>
      <c r="P146" s="4">
        <v>888</v>
      </c>
      <c r="Q146" t="str">
        <f>TEXT(ChargesTable[[#This Row],[CHG_COUNTY_NUM]], "000") &amp; "-" &amp; TEXT(ChargesTable[[#This Row],[CHG_CASE_NUMBER]], "0000000")</f>
        <v>001-0000055</v>
      </c>
      <c r="R146">
        <f t="shared" si="4"/>
        <v>888</v>
      </c>
      <c r="S146">
        <f t="shared" si="5"/>
        <v>2024</v>
      </c>
    </row>
    <row r="147" spans="1:19">
      <c r="A147" s="1">
        <v>1</v>
      </c>
      <c r="B147">
        <v>56</v>
      </c>
      <c r="C147">
        <v>1</v>
      </c>
      <c r="D147" s="3">
        <v>44674</v>
      </c>
      <c r="E147" s="2">
        <v>3400</v>
      </c>
      <c r="F147" s="2">
        <v>340</v>
      </c>
      <c r="G147" s="2">
        <v>0</v>
      </c>
      <c r="H147" s="5">
        <v>44739.6</v>
      </c>
      <c r="I147" t="s">
        <v>10</v>
      </c>
      <c r="J147" s="6" t="s">
        <v>25</v>
      </c>
      <c r="K147" s="6" t="s">
        <v>26</v>
      </c>
      <c r="L147" s="6" t="s">
        <v>37</v>
      </c>
      <c r="M147" t="s">
        <v>11</v>
      </c>
      <c r="N147" s="6" t="s">
        <v>55</v>
      </c>
      <c r="O147" t="s">
        <v>9</v>
      </c>
      <c r="P147" s="4">
        <v>65</v>
      </c>
      <c r="Q147" t="str">
        <f>TEXT(ChargesTable[[#This Row],[CHG_COUNTY_NUM]], "000") &amp; "-" &amp; TEXT(ChargesTable[[#This Row],[CHG_CASE_NUMBER]], "0000000")</f>
        <v>001-0000056</v>
      </c>
      <c r="R147">
        <f t="shared" si="4"/>
        <v>85</v>
      </c>
      <c r="S147">
        <f t="shared" si="5"/>
        <v>2022</v>
      </c>
    </row>
    <row r="148" spans="1:19">
      <c r="A148" s="1">
        <v>1</v>
      </c>
      <c r="B148">
        <v>56</v>
      </c>
      <c r="C148">
        <v>2</v>
      </c>
      <c r="D148" s="3">
        <v>44674</v>
      </c>
      <c r="E148" s="2">
        <v>3460</v>
      </c>
      <c r="F148" s="2">
        <v>346</v>
      </c>
      <c r="G148" s="2">
        <v>0</v>
      </c>
      <c r="H148" s="5">
        <v>44759.199999999997</v>
      </c>
      <c r="I148" t="s">
        <v>10</v>
      </c>
      <c r="J148" s="6" t="s">
        <v>27</v>
      </c>
      <c r="K148" s="6" t="s">
        <v>28</v>
      </c>
      <c r="L148" s="6" t="s">
        <v>37</v>
      </c>
      <c r="M148" t="s">
        <v>11</v>
      </c>
      <c r="N148" s="6" t="s">
        <v>52</v>
      </c>
      <c r="O148" t="s">
        <v>9</v>
      </c>
      <c r="P148" s="4">
        <v>85</v>
      </c>
      <c r="Q148" t="str">
        <f>TEXT(ChargesTable[[#This Row],[CHG_COUNTY_NUM]], "000") &amp; "-" &amp; TEXT(ChargesTable[[#This Row],[CHG_CASE_NUMBER]], "0000000")</f>
        <v>001-0000056</v>
      </c>
      <c r="R148">
        <f t="shared" si="4"/>
        <v>85</v>
      </c>
      <c r="S148">
        <f t="shared" si="5"/>
        <v>2022</v>
      </c>
    </row>
    <row r="149" spans="1:19">
      <c r="A149" s="1">
        <v>1</v>
      </c>
      <c r="B149">
        <v>57</v>
      </c>
      <c r="C149">
        <v>1</v>
      </c>
      <c r="D149" s="3">
        <v>44675</v>
      </c>
      <c r="E149" s="2">
        <v>463720</v>
      </c>
      <c r="F149" s="2">
        <v>46372</v>
      </c>
      <c r="G149" s="2">
        <v>0</v>
      </c>
      <c r="H149" s="5">
        <v>44706.29</v>
      </c>
      <c r="I149" t="s">
        <v>10</v>
      </c>
      <c r="J149" s="6" t="s">
        <v>31</v>
      </c>
      <c r="K149" s="6" t="s">
        <v>28</v>
      </c>
      <c r="L149" s="6" t="s">
        <v>37</v>
      </c>
      <c r="M149" t="s">
        <v>11</v>
      </c>
      <c r="N149" s="6" t="s">
        <v>72</v>
      </c>
      <c r="O149" t="s">
        <v>9</v>
      </c>
      <c r="P149" s="4">
        <v>31</v>
      </c>
      <c r="Q149" t="str">
        <f>TEXT(ChargesTable[[#This Row],[CHG_COUNTY_NUM]], "000") &amp; "-" &amp; TEXT(ChargesTable[[#This Row],[CHG_CASE_NUMBER]], "0000000")</f>
        <v>001-0000057</v>
      </c>
      <c r="R149">
        <f t="shared" si="4"/>
        <v>38</v>
      </c>
      <c r="S149">
        <f t="shared" si="5"/>
        <v>2022</v>
      </c>
    </row>
    <row r="150" spans="1:19">
      <c r="A150" s="1">
        <v>1</v>
      </c>
      <c r="B150">
        <v>57</v>
      </c>
      <c r="C150">
        <v>2</v>
      </c>
      <c r="D150" s="3">
        <v>44675</v>
      </c>
      <c r="E150" s="2">
        <v>3400</v>
      </c>
      <c r="F150" s="2">
        <v>340</v>
      </c>
      <c r="G150" s="2">
        <v>0</v>
      </c>
      <c r="H150" s="5">
        <v>44713.15</v>
      </c>
      <c r="I150" t="s">
        <v>7</v>
      </c>
      <c r="J150" s="6" t="s">
        <v>25</v>
      </c>
      <c r="K150" s="6" t="s">
        <v>26</v>
      </c>
      <c r="L150" s="6" t="s">
        <v>37</v>
      </c>
      <c r="M150" t="s">
        <v>8</v>
      </c>
      <c r="N150" s="6" t="s">
        <v>55</v>
      </c>
      <c r="O150" t="s">
        <v>9</v>
      </c>
      <c r="P150" s="4">
        <v>38</v>
      </c>
      <c r="Q150" t="str">
        <f>TEXT(ChargesTable[[#This Row],[CHG_COUNTY_NUM]], "000") &amp; "-" &amp; TEXT(ChargesTable[[#This Row],[CHG_CASE_NUMBER]], "0000000")</f>
        <v>001-0000057</v>
      </c>
      <c r="R150">
        <f t="shared" si="4"/>
        <v>38</v>
      </c>
      <c r="S150">
        <f t="shared" si="5"/>
        <v>2022</v>
      </c>
    </row>
    <row r="151" spans="1:19">
      <c r="A151" s="1">
        <v>1</v>
      </c>
      <c r="B151">
        <v>58</v>
      </c>
      <c r="C151">
        <v>1</v>
      </c>
      <c r="D151" s="3">
        <v>44676</v>
      </c>
      <c r="E151" s="2">
        <v>463700</v>
      </c>
      <c r="F151" s="2">
        <v>46370</v>
      </c>
      <c r="G151" s="2">
        <v>0</v>
      </c>
      <c r="H151" s="5">
        <v>44767.4</v>
      </c>
      <c r="I151" t="s">
        <v>12</v>
      </c>
      <c r="J151" s="6" t="s">
        <v>30</v>
      </c>
      <c r="K151" s="6" t="s">
        <v>26</v>
      </c>
      <c r="L151" s="6" t="s">
        <v>37</v>
      </c>
      <c r="M151" t="s">
        <v>13</v>
      </c>
      <c r="N151" s="6" t="s">
        <v>54</v>
      </c>
      <c r="O151" t="s">
        <v>9</v>
      </c>
      <c r="P151" s="4">
        <v>91</v>
      </c>
      <c r="Q151" t="str">
        <f>TEXT(ChargesTable[[#This Row],[CHG_COUNTY_NUM]], "000") &amp; "-" &amp; TEXT(ChargesTable[[#This Row],[CHG_CASE_NUMBER]], "0000000")</f>
        <v>001-0000058</v>
      </c>
      <c r="R151">
        <f t="shared" si="4"/>
        <v>91</v>
      </c>
      <c r="S151">
        <f t="shared" si="5"/>
        <v>2022</v>
      </c>
    </row>
    <row r="152" spans="1:19">
      <c r="A152" s="1">
        <v>1</v>
      </c>
      <c r="B152">
        <v>59</v>
      </c>
      <c r="C152">
        <v>1</v>
      </c>
      <c r="D152" s="3">
        <v>44676</v>
      </c>
      <c r="E152" s="2">
        <v>463700</v>
      </c>
      <c r="F152" s="2">
        <v>46370</v>
      </c>
      <c r="G152" s="2">
        <v>0</v>
      </c>
      <c r="H152" s="5">
        <v>44959.94</v>
      </c>
      <c r="I152" t="s">
        <v>10</v>
      </c>
      <c r="J152" s="6" t="s">
        <v>30</v>
      </c>
      <c r="K152" s="6" t="s">
        <v>26</v>
      </c>
      <c r="L152" s="6" t="s">
        <v>37</v>
      </c>
      <c r="M152" t="s">
        <v>11</v>
      </c>
      <c r="N152" s="6" t="s">
        <v>54</v>
      </c>
      <c r="O152" t="s">
        <v>9</v>
      </c>
      <c r="P152" s="4">
        <v>283</v>
      </c>
      <c r="Q152" t="str">
        <f>TEXT(ChargesTable[[#This Row],[CHG_COUNTY_NUM]], "000") &amp; "-" &amp; TEXT(ChargesTable[[#This Row],[CHG_CASE_NUMBER]], "0000000")</f>
        <v>001-0000059</v>
      </c>
      <c r="R152">
        <f t="shared" si="4"/>
        <v>399</v>
      </c>
      <c r="S152">
        <f t="shared" si="5"/>
        <v>2023</v>
      </c>
    </row>
    <row r="153" spans="1:19">
      <c r="A153" s="1">
        <v>1</v>
      </c>
      <c r="B153">
        <v>59</v>
      </c>
      <c r="C153">
        <v>2</v>
      </c>
      <c r="D153" s="3">
        <v>44676</v>
      </c>
      <c r="E153" s="2">
        <v>782205</v>
      </c>
      <c r="F153" s="2">
        <v>78220</v>
      </c>
      <c r="G153" s="2">
        <v>5</v>
      </c>
      <c r="H153" s="5">
        <v>44959.519999999997</v>
      </c>
      <c r="I153" t="s">
        <v>12</v>
      </c>
      <c r="J153" s="6" t="s">
        <v>36</v>
      </c>
      <c r="K153" s="6" t="s">
        <v>35</v>
      </c>
      <c r="L153" s="6" t="s">
        <v>42</v>
      </c>
      <c r="M153" t="s">
        <v>13</v>
      </c>
      <c r="N153" s="6" t="s">
        <v>78</v>
      </c>
      <c r="O153" t="s">
        <v>9</v>
      </c>
      <c r="P153" s="4">
        <v>283</v>
      </c>
      <c r="Q153" t="str">
        <f>TEXT(ChargesTable[[#This Row],[CHG_COUNTY_NUM]], "000") &amp; "-" &amp; TEXT(ChargesTable[[#This Row],[CHG_CASE_NUMBER]], "0000000")</f>
        <v>001-0000059</v>
      </c>
      <c r="R153">
        <f t="shared" si="4"/>
        <v>399</v>
      </c>
      <c r="S153">
        <f t="shared" si="5"/>
        <v>2023</v>
      </c>
    </row>
    <row r="154" spans="1:19">
      <c r="A154" s="1">
        <v>1</v>
      </c>
      <c r="B154">
        <v>59</v>
      </c>
      <c r="C154">
        <v>3</v>
      </c>
      <c r="D154" s="3">
        <v>44676</v>
      </c>
      <c r="E154" s="2">
        <v>3400</v>
      </c>
      <c r="F154" s="2">
        <v>340</v>
      </c>
      <c r="G154" s="2">
        <v>0</v>
      </c>
      <c r="H154" s="5">
        <v>45075.85</v>
      </c>
      <c r="I154" t="s">
        <v>10</v>
      </c>
      <c r="J154" s="6" t="s">
        <v>25</v>
      </c>
      <c r="K154" s="6" t="s">
        <v>26</v>
      </c>
      <c r="L154" s="6" t="s">
        <v>37</v>
      </c>
      <c r="M154" t="s">
        <v>11</v>
      </c>
      <c r="N154" s="6" t="s">
        <v>55</v>
      </c>
      <c r="O154" t="s">
        <v>9</v>
      </c>
      <c r="P154" s="4">
        <v>399</v>
      </c>
      <c r="Q154" t="str">
        <f>TEXT(ChargesTable[[#This Row],[CHG_COUNTY_NUM]], "000") &amp; "-" &amp; TEXT(ChargesTable[[#This Row],[CHG_CASE_NUMBER]], "0000000")</f>
        <v>001-0000059</v>
      </c>
      <c r="R154">
        <f t="shared" si="4"/>
        <v>399</v>
      </c>
      <c r="S154">
        <f t="shared" si="5"/>
        <v>2023</v>
      </c>
    </row>
    <row r="155" spans="1:19">
      <c r="A155" s="1">
        <v>1</v>
      </c>
      <c r="B155">
        <v>60</v>
      </c>
      <c r="C155">
        <v>1</v>
      </c>
      <c r="D155" s="3">
        <v>44680</v>
      </c>
      <c r="E155" s="2">
        <v>3466</v>
      </c>
      <c r="F155" s="2">
        <v>346</v>
      </c>
      <c r="G155" s="2">
        <v>6</v>
      </c>
      <c r="H155" s="5">
        <v>44736.800000000003</v>
      </c>
      <c r="I155" t="s">
        <v>10</v>
      </c>
      <c r="J155" s="6" t="s">
        <v>27</v>
      </c>
      <c r="K155" s="6" t="s">
        <v>28</v>
      </c>
      <c r="L155" s="6" t="s">
        <v>43</v>
      </c>
      <c r="M155" t="s">
        <v>11</v>
      </c>
      <c r="N155" s="6" t="s">
        <v>66</v>
      </c>
      <c r="O155" t="s">
        <v>9</v>
      </c>
      <c r="P155" s="4">
        <v>56</v>
      </c>
      <c r="Q155" t="str">
        <f>TEXT(ChargesTable[[#This Row],[CHG_COUNTY_NUM]], "000") &amp; "-" &amp; TEXT(ChargesTable[[#This Row],[CHG_CASE_NUMBER]], "0000000")</f>
        <v>001-0000060</v>
      </c>
      <c r="R155">
        <f t="shared" si="4"/>
        <v>77</v>
      </c>
      <c r="S155">
        <f t="shared" si="5"/>
        <v>2022</v>
      </c>
    </row>
    <row r="156" spans="1:19">
      <c r="A156" s="1">
        <v>1</v>
      </c>
      <c r="B156">
        <v>60</v>
      </c>
      <c r="C156">
        <v>2</v>
      </c>
      <c r="D156" s="3">
        <v>44680</v>
      </c>
      <c r="E156" s="2">
        <v>3400</v>
      </c>
      <c r="F156" s="2">
        <v>340</v>
      </c>
      <c r="G156" s="2">
        <v>0</v>
      </c>
      <c r="H156" s="5">
        <v>44757.3</v>
      </c>
      <c r="I156" t="s">
        <v>10</v>
      </c>
      <c r="J156" s="6" t="s">
        <v>25</v>
      </c>
      <c r="K156" s="6" t="s">
        <v>26</v>
      </c>
      <c r="L156" s="6" t="s">
        <v>37</v>
      </c>
      <c r="M156" t="s">
        <v>11</v>
      </c>
      <c r="N156" s="6" t="s">
        <v>55</v>
      </c>
      <c r="O156" t="s">
        <v>9</v>
      </c>
      <c r="P156" s="4">
        <v>77</v>
      </c>
      <c r="Q156" t="str">
        <f>TEXT(ChargesTable[[#This Row],[CHG_COUNTY_NUM]], "000") &amp; "-" &amp; TEXT(ChargesTable[[#This Row],[CHG_CASE_NUMBER]], "0000000")</f>
        <v>001-0000060</v>
      </c>
      <c r="R156">
        <f t="shared" si="4"/>
        <v>77</v>
      </c>
      <c r="S156">
        <f t="shared" si="5"/>
        <v>2022</v>
      </c>
    </row>
    <row r="157" spans="1:19">
      <c r="A157" s="1">
        <v>1</v>
      </c>
      <c r="B157">
        <v>61</v>
      </c>
      <c r="C157">
        <v>1</v>
      </c>
      <c r="D157" s="3">
        <v>44680</v>
      </c>
      <c r="E157" s="2">
        <v>3400</v>
      </c>
      <c r="F157" s="2">
        <v>340</v>
      </c>
      <c r="G157" s="2">
        <v>0</v>
      </c>
      <c r="H157" s="5">
        <v>44728.11</v>
      </c>
      <c r="I157" t="s">
        <v>7</v>
      </c>
      <c r="J157" s="6" t="s">
        <v>25</v>
      </c>
      <c r="K157" s="6" t="s">
        <v>26</v>
      </c>
      <c r="L157" s="6" t="s">
        <v>37</v>
      </c>
      <c r="M157" t="s">
        <v>8</v>
      </c>
      <c r="N157" s="6" t="s">
        <v>55</v>
      </c>
      <c r="O157" t="s">
        <v>9</v>
      </c>
      <c r="P157" s="4">
        <v>48</v>
      </c>
      <c r="Q157" t="str">
        <f>TEXT(ChargesTable[[#This Row],[CHG_COUNTY_NUM]], "000") &amp; "-" &amp; TEXT(ChargesTable[[#This Row],[CHG_CASE_NUMBER]], "0000000")</f>
        <v>001-0000061</v>
      </c>
      <c r="R157">
        <f t="shared" si="4"/>
        <v>48</v>
      </c>
      <c r="S157">
        <f t="shared" si="5"/>
        <v>2022</v>
      </c>
    </row>
    <row r="158" spans="1:19">
      <c r="A158" s="1">
        <v>1</v>
      </c>
      <c r="B158">
        <v>62</v>
      </c>
      <c r="C158">
        <v>2</v>
      </c>
      <c r="D158" s="3">
        <v>44683</v>
      </c>
      <c r="E158" s="2">
        <v>3402</v>
      </c>
      <c r="F158" s="2">
        <v>340</v>
      </c>
      <c r="G158" s="2">
        <v>2</v>
      </c>
      <c r="H158" s="5">
        <v>44714.47</v>
      </c>
      <c r="I158" t="s">
        <v>10</v>
      </c>
      <c r="J158" s="6" t="s">
        <v>25</v>
      </c>
      <c r="K158" s="6" t="s">
        <v>26</v>
      </c>
      <c r="L158" s="6" t="s">
        <v>39</v>
      </c>
      <c r="M158" t="s">
        <v>11</v>
      </c>
      <c r="N158" s="6" t="s">
        <v>62</v>
      </c>
      <c r="O158" t="s">
        <v>9</v>
      </c>
      <c r="P158" s="4">
        <v>31</v>
      </c>
      <c r="Q158" t="str">
        <f>TEXT(ChargesTable[[#This Row],[CHG_COUNTY_NUM]], "000") &amp; "-" &amp; TEXT(ChargesTable[[#This Row],[CHG_CASE_NUMBER]], "0000000")</f>
        <v>001-0000062</v>
      </c>
      <c r="R158">
        <f t="shared" si="4"/>
        <v>58</v>
      </c>
      <c r="S158">
        <f t="shared" si="5"/>
        <v>2022</v>
      </c>
    </row>
    <row r="159" spans="1:19">
      <c r="A159" s="1">
        <v>1</v>
      </c>
      <c r="B159">
        <v>62</v>
      </c>
      <c r="C159">
        <v>1</v>
      </c>
      <c r="D159" s="3">
        <v>44683</v>
      </c>
      <c r="E159" s="2">
        <v>3400</v>
      </c>
      <c r="F159" s="2">
        <v>340</v>
      </c>
      <c r="G159" s="2">
        <v>0</v>
      </c>
      <c r="H159" s="5">
        <v>44729.8</v>
      </c>
      <c r="I159" t="s">
        <v>12</v>
      </c>
      <c r="J159" s="6" t="s">
        <v>25</v>
      </c>
      <c r="K159" s="6" t="s">
        <v>26</v>
      </c>
      <c r="L159" s="6" t="s">
        <v>37</v>
      </c>
      <c r="M159" t="s">
        <v>13</v>
      </c>
      <c r="N159" s="6" t="s">
        <v>55</v>
      </c>
      <c r="O159" t="s">
        <v>9</v>
      </c>
      <c r="P159" s="4">
        <v>46</v>
      </c>
      <c r="Q159" t="str">
        <f>TEXT(ChargesTable[[#This Row],[CHG_COUNTY_NUM]], "000") &amp; "-" &amp; TEXT(ChargesTable[[#This Row],[CHG_CASE_NUMBER]], "0000000")</f>
        <v>001-0000062</v>
      </c>
      <c r="R159">
        <f t="shared" si="4"/>
        <v>58</v>
      </c>
      <c r="S159">
        <f t="shared" si="5"/>
        <v>2022</v>
      </c>
    </row>
    <row r="160" spans="1:19">
      <c r="A160" s="1">
        <v>1</v>
      </c>
      <c r="B160">
        <v>62</v>
      </c>
      <c r="C160">
        <v>3</v>
      </c>
      <c r="D160" s="3">
        <v>44683</v>
      </c>
      <c r="E160" s="2">
        <v>3400</v>
      </c>
      <c r="F160" s="2">
        <v>340</v>
      </c>
      <c r="G160" s="2">
        <v>0</v>
      </c>
      <c r="H160" s="5">
        <v>44741.58</v>
      </c>
      <c r="I160" t="s">
        <v>10</v>
      </c>
      <c r="J160" s="6" t="s">
        <v>25</v>
      </c>
      <c r="K160" s="6" t="s">
        <v>26</v>
      </c>
      <c r="L160" s="6" t="s">
        <v>37</v>
      </c>
      <c r="M160" t="s">
        <v>11</v>
      </c>
      <c r="N160" s="6" t="s">
        <v>55</v>
      </c>
      <c r="O160" t="s">
        <v>9</v>
      </c>
      <c r="P160" s="4">
        <v>58</v>
      </c>
      <c r="Q160" t="str">
        <f>TEXT(ChargesTable[[#This Row],[CHG_COUNTY_NUM]], "000") &amp; "-" &amp; TEXT(ChargesTable[[#This Row],[CHG_CASE_NUMBER]], "0000000")</f>
        <v>001-0000062</v>
      </c>
      <c r="R160">
        <f t="shared" si="4"/>
        <v>58</v>
      </c>
      <c r="S160">
        <f t="shared" si="5"/>
        <v>2022</v>
      </c>
    </row>
    <row r="161" spans="1:19">
      <c r="A161" s="1">
        <v>1</v>
      </c>
      <c r="B161">
        <v>63</v>
      </c>
      <c r="C161">
        <v>3</v>
      </c>
      <c r="D161" s="3">
        <v>44685</v>
      </c>
      <c r="E161" s="2">
        <v>3400</v>
      </c>
      <c r="F161" s="2">
        <v>340</v>
      </c>
      <c r="G161" s="2">
        <v>0</v>
      </c>
      <c r="H161" s="5">
        <v>44746.12</v>
      </c>
      <c r="I161" t="s">
        <v>10</v>
      </c>
      <c r="J161" s="6" t="s">
        <v>25</v>
      </c>
      <c r="K161" s="6" t="s">
        <v>26</v>
      </c>
      <c r="L161" s="6" t="s">
        <v>37</v>
      </c>
      <c r="M161" t="s">
        <v>11</v>
      </c>
      <c r="N161" s="6" t="s">
        <v>55</v>
      </c>
      <c r="O161" t="s">
        <v>9</v>
      </c>
      <c r="P161" s="4">
        <v>61</v>
      </c>
      <c r="Q161" t="str">
        <f>TEXT(ChargesTable[[#This Row],[CHG_COUNTY_NUM]], "000") &amp; "-" &amp; TEXT(ChargesTable[[#This Row],[CHG_CASE_NUMBER]], "0000000")</f>
        <v>001-0000063</v>
      </c>
      <c r="R161">
        <f t="shared" si="4"/>
        <v>61</v>
      </c>
      <c r="S161">
        <f t="shared" si="5"/>
        <v>2022</v>
      </c>
    </row>
    <row r="162" spans="1:19">
      <c r="A162" s="1">
        <v>1</v>
      </c>
      <c r="B162">
        <v>64</v>
      </c>
      <c r="C162">
        <v>2</v>
      </c>
      <c r="D162" s="3">
        <v>44685</v>
      </c>
      <c r="E162" s="2">
        <v>463700</v>
      </c>
      <c r="F162" s="2">
        <v>46370</v>
      </c>
      <c r="G162" s="2">
        <v>0</v>
      </c>
      <c r="H162" s="5">
        <v>44900.53</v>
      </c>
      <c r="I162" t="s">
        <v>12</v>
      </c>
      <c r="J162" s="6" t="s">
        <v>30</v>
      </c>
      <c r="K162" s="6" t="s">
        <v>26</v>
      </c>
      <c r="L162" s="6" t="s">
        <v>37</v>
      </c>
      <c r="M162" t="s">
        <v>13</v>
      </c>
      <c r="N162" s="6" t="s">
        <v>54</v>
      </c>
      <c r="O162" t="s">
        <v>9</v>
      </c>
      <c r="P162" s="4">
        <v>215</v>
      </c>
      <c r="Q162" t="str">
        <f>TEXT(ChargesTable[[#This Row],[CHG_COUNTY_NUM]], "000") &amp; "-" &amp; TEXT(ChargesTable[[#This Row],[CHG_CASE_NUMBER]], "0000000")</f>
        <v>001-0000064</v>
      </c>
      <c r="R162">
        <f t="shared" si="4"/>
        <v>288</v>
      </c>
      <c r="S162">
        <f t="shared" si="5"/>
        <v>2022</v>
      </c>
    </row>
    <row r="163" spans="1:19">
      <c r="A163" s="1">
        <v>1</v>
      </c>
      <c r="B163">
        <v>64</v>
      </c>
      <c r="C163">
        <v>3</v>
      </c>
      <c r="D163" s="3">
        <v>44685</v>
      </c>
      <c r="E163" s="2">
        <v>3400</v>
      </c>
      <c r="F163" s="2">
        <v>340</v>
      </c>
      <c r="G163" s="2">
        <v>0</v>
      </c>
      <c r="H163" s="5">
        <v>44901.51</v>
      </c>
      <c r="I163" t="s">
        <v>10</v>
      </c>
      <c r="J163" s="6" t="s">
        <v>25</v>
      </c>
      <c r="K163" s="6" t="s">
        <v>26</v>
      </c>
      <c r="L163" s="6" t="s">
        <v>37</v>
      </c>
      <c r="M163" t="s">
        <v>11</v>
      </c>
      <c r="N163" s="6" t="s">
        <v>55</v>
      </c>
      <c r="O163" t="s">
        <v>9</v>
      </c>
      <c r="P163" s="4">
        <v>216</v>
      </c>
      <c r="Q163" t="str">
        <f>TEXT(ChargesTable[[#This Row],[CHG_COUNTY_NUM]], "000") &amp; "-" &amp; TEXT(ChargesTable[[#This Row],[CHG_CASE_NUMBER]], "0000000")</f>
        <v>001-0000064</v>
      </c>
      <c r="R163">
        <f t="shared" si="4"/>
        <v>288</v>
      </c>
      <c r="S163">
        <f t="shared" si="5"/>
        <v>2022</v>
      </c>
    </row>
    <row r="164" spans="1:19">
      <c r="A164" s="1">
        <v>1</v>
      </c>
      <c r="B164">
        <v>64</v>
      </c>
      <c r="C164">
        <v>4</v>
      </c>
      <c r="D164" s="3">
        <v>44685</v>
      </c>
      <c r="E164" s="2">
        <v>3470</v>
      </c>
      <c r="F164" s="2">
        <v>347</v>
      </c>
      <c r="G164" s="2">
        <v>0</v>
      </c>
      <c r="H164" s="5">
        <v>44973.1</v>
      </c>
      <c r="I164" t="s">
        <v>10</v>
      </c>
      <c r="J164" s="6" t="s">
        <v>29</v>
      </c>
      <c r="K164" s="6" t="s">
        <v>28</v>
      </c>
      <c r="L164" s="6" t="s">
        <v>37</v>
      </c>
      <c r="M164" t="s">
        <v>11</v>
      </c>
      <c r="N164" s="6" t="s">
        <v>51</v>
      </c>
      <c r="O164" t="s">
        <v>9</v>
      </c>
      <c r="P164" s="4">
        <v>288</v>
      </c>
      <c r="Q164" t="str">
        <f>TEXT(ChargesTable[[#This Row],[CHG_COUNTY_NUM]], "000") &amp; "-" &amp; TEXT(ChargesTable[[#This Row],[CHG_CASE_NUMBER]], "0000000")</f>
        <v>001-0000064</v>
      </c>
      <c r="R164">
        <f t="shared" si="4"/>
        <v>288</v>
      </c>
      <c r="S164">
        <f t="shared" si="5"/>
        <v>2023</v>
      </c>
    </row>
    <row r="165" spans="1:19">
      <c r="A165" s="1">
        <v>1</v>
      </c>
      <c r="B165">
        <v>65</v>
      </c>
      <c r="C165">
        <v>3</v>
      </c>
      <c r="D165" s="3">
        <v>44685</v>
      </c>
      <c r="E165" s="2">
        <v>463720</v>
      </c>
      <c r="F165" s="2">
        <v>46372</v>
      </c>
      <c r="G165" s="2">
        <v>0</v>
      </c>
      <c r="H165" s="5">
        <v>44696.852002314816</v>
      </c>
      <c r="I165" t="s">
        <v>10</v>
      </c>
      <c r="J165" s="6" t="s">
        <v>31</v>
      </c>
      <c r="K165" s="6" t="s">
        <v>28</v>
      </c>
      <c r="L165" s="6" t="s">
        <v>37</v>
      </c>
      <c r="M165" t="s">
        <v>11</v>
      </c>
      <c r="N165" s="6" t="s">
        <v>72</v>
      </c>
      <c r="O165" t="s">
        <v>9</v>
      </c>
      <c r="P165" s="4">
        <v>11</v>
      </c>
      <c r="Q165" t="str">
        <f>TEXT(ChargesTable[[#This Row],[CHG_COUNTY_NUM]], "000") &amp; "-" &amp; TEXT(ChargesTable[[#This Row],[CHG_CASE_NUMBER]], "0000000")</f>
        <v>001-0000065</v>
      </c>
      <c r="R165">
        <f t="shared" si="4"/>
        <v>18</v>
      </c>
      <c r="S165">
        <f t="shared" si="5"/>
        <v>2022</v>
      </c>
    </row>
    <row r="166" spans="1:19">
      <c r="A166" s="1">
        <v>1</v>
      </c>
      <c r="B166">
        <v>65</v>
      </c>
      <c r="C166">
        <v>2</v>
      </c>
      <c r="D166" s="3">
        <v>44685</v>
      </c>
      <c r="E166" s="2">
        <v>463706</v>
      </c>
      <c r="F166" s="2">
        <v>46370</v>
      </c>
      <c r="G166" s="2">
        <v>6</v>
      </c>
      <c r="H166" s="5">
        <v>44697.452002314814</v>
      </c>
      <c r="I166" t="s">
        <v>10</v>
      </c>
      <c r="J166" s="6" t="s">
        <v>30</v>
      </c>
      <c r="K166" s="6" t="s">
        <v>26</v>
      </c>
      <c r="L166" s="6" t="s">
        <v>43</v>
      </c>
      <c r="M166" t="s">
        <v>11</v>
      </c>
      <c r="N166" s="6" t="s">
        <v>69</v>
      </c>
      <c r="O166" t="s">
        <v>9</v>
      </c>
      <c r="P166" s="4">
        <v>12</v>
      </c>
      <c r="Q166" t="str">
        <f>TEXT(ChargesTable[[#This Row],[CHG_COUNTY_NUM]], "000") &amp; "-" &amp; TEXT(ChargesTable[[#This Row],[CHG_CASE_NUMBER]], "0000000")</f>
        <v>001-0000065</v>
      </c>
      <c r="R166">
        <f t="shared" si="4"/>
        <v>18</v>
      </c>
      <c r="S166">
        <f t="shared" si="5"/>
        <v>2022</v>
      </c>
    </row>
    <row r="167" spans="1:19">
      <c r="A167" s="1">
        <v>1</v>
      </c>
      <c r="B167">
        <v>65</v>
      </c>
      <c r="C167">
        <v>1</v>
      </c>
      <c r="D167" s="3">
        <v>44685</v>
      </c>
      <c r="E167" s="2">
        <v>782200</v>
      </c>
      <c r="F167" s="2">
        <v>78220</v>
      </c>
      <c r="G167" s="2">
        <v>0</v>
      </c>
      <c r="H167" s="5">
        <v>44698.752002314817</v>
      </c>
      <c r="I167" t="s">
        <v>12</v>
      </c>
      <c r="J167" s="6" t="s">
        <v>36</v>
      </c>
      <c r="K167" s="6" t="s">
        <v>35</v>
      </c>
      <c r="L167" s="6" t="s">
        <v>37</v>
      </c>
      <c r="M167" t="s">
        <v>13</v>
      </c>
      <c r="N167" s="6" t="s">
        <v>53</v>
      </c>
      <c r="O167" t="s">
        <v>9</v>
      </c>
      <c r="P167" s="4">
        <v>13</v>
      </c>
      <c r="Q167" t="str">
        <f>TEXT(ChargesTable[[#This Row],[CHG_COUNTY_NUM]], "000") &amp; "-" &amp; TEXT(ChargesTable[[#This Row],[CHG_CASE_NUMBER]], "0000000")</f>
        <v>001-0000065</v>
      </c>
      <c r="R167">
        <f t="shared" si="4"/>
        <v>18</v>
      </c>
      <c r="S167">
        <f t="shared" si="5"/>
        <v>2022</v>
      </c>
    </row>
    <row r="168" spans="1:19">
      <c r="A168" s="1">
        <v>1</v>
      </c>
      <c r="B168">
        <v>65</v>
      </c>
      <c r="C168">
        <v>4</v>
      </c>
      <c r="D168" s="3">
        <v>44685</v>
      </c>
      <c r="E168" s="2">
        <v>3400</v>
      </c>
      <c r="F168" s="2">
        <v>340</v>
      </c>
      <c r="G168" s="2">
        <v>0</v>
      </c>
      <c r="H168" s="5">
        <v>44703.552002314813</v>
      </c>
      <c r="I168" t="s">
        <v>7</v>
      </c>
      <c r="J168" s="6" t="s">
        <v>25</v>
      </c>
      <c r="K168" s="6" t="s">
        <v>26</v>
      </c>
      <c r="L168" s="6" t="s">
        <v>37</v>
      </c>
      <c r="M168" t="s">
        <v>8</v>
      </c>
      <c r="N168" s="6" t="s">
        <v>55</v>
      </c>
      <c r="O168" t="s">
        <v>9</v>
      </c>
      <c r="P168" s="4">
        <v>18</v>
      </c>
      <c r="Q168" t="str">
        <f>TEXT(ChargesTable[[#This Row],[CHG_COUNTY_NUM]], "000") &amp; "-" &amp; TEXT(ChargesTable[[#This Row],[CHG_CASE_NUMBER]], "0000000")</f>
        <v>001-0000065</v>
      </c>
      <c r="R168">
        <f t="shared" si="4"/>
        <v>18</v>
      </c>
      <c r="S168">
        <f t="shared" si="5"/>
        <v>2022</v>
      </c>
    </row>
    <row r="169" spans="1:19">
      <c r="A169" s="1">
        <v>1</v>
      </c>
      <c r="B169">
        <v>66</v>
      </c>
      <c r="C169">
        <v>1</v>
      </c>
      <c r="D169" s="3">
        <v>44687</v>
      </c>
      <c r="E169" s="2">
        <v>463700</v>
      </c>
      <c r="F169" s="2">
        <v>46370</v>
      </c>
      <c r="G169" s="2">
        <v>0</v>
      </c>
      <c r="H169" s="5">
        <v>45055.952997685185</v>
      </c>
      <c r="I169" t="s">
        <v>12</v>
      </c>
      <c r="J169" s="6" t="s">
        <v>30</v>
      </c>
      <c r="K169" s="6" t="s">
        <v>26</v>
      </c>
      <c r="L169" s="6" t="s">
        <v>37</v>
      </c>
      <c r="M169" t="s">
        <v>13</v>
      </c>
      <c r="N169" s="6" t="s">
        <v>54</v>
      </c>
      <c r="O169" t="s">
        <v>9</v>
      </c>
      <c r="P169" s="4">
        <v>368</v>
      </c>
      <c r="Q169" t="str">
        <f>TEXT(ChargesTable[[#This Row],[CHG_COUNTY_NUM]], "000") &amp; "-" &amp; TEXT(ChargesTable[[#This Row],[CHG_CASE_NUMBER]], "0000000")</f>
        <v>001-0000066</v>
      </c>
      <c r="R169">
        <f t="shared" si="4"/>
        <v>601</v>
      </c>
      <c r="S169">
        <f t="shared" si="5"/>
        <v>2023</v>
      </c>
    </row>
    <row r="170" spans="1:19">
      <c r="A170" s="1">
        <v>1</v>
      </c>
      <c r="B170">
        <v>66</v>
      </c>
      <c r="C170">
        <v>2</v>
      </c>
      <c r="D170" s="3">
        <v>44687</v>
      </c>
      <c r="E170" s="2">
        <v>3460</v>
      </c>
      <c r="F170" s="2">
        <v>346</v>
      </c>
      <c r="G170" s="2">
        <v>0</v>
      </c>
      <c r="H170" s="5">
        <v>45274.552997685183</v>
      </c>
      <c r="I170" t="s">
        <v>10</v>
      </c>
      <c r="J170" s="6" t="s">
        <v>27</v>
      </c>
      <c r="K170" s="6" t="s">
        <v>28</v>
      </c>
      <c r="L170" s="6" t="s">
        <v>37</v>
      </c>
      <c r="M170" t="s">
        <v>11</v>
      </c>
      <c r="N170" s="6" t="s">
        <v>52</v>
      </c>
      <c r="O170" t="s">
        <v>9</v>
      </c>
      <c r="P170" s="4">
        <v>587</v>
      </c>
      <c r="Q170" t="str">
        <f>TEXT(ChargesTable[[#This Row],[CHG_COUNTY_NUM]], "000") &amp; "-" &amp; TEXT(ChargesTable[[#This Row],[CHG_CASE_NUMBER]], "0000000")</f>
        <v>001-0000066</v>
      </c>
      <c r="R170">
        <f t="shared" si="4"/>
        <v>601</v>
      </c>
      <c r="S170">
        <f t="shared" si="5"/>
        <v>2023</v>
      </c>
    </row>
    <row r="171" spans="1:19">
      <c r="A171" s="1">
        <v>1</v>
      </c>
      <c r="B171">
        <v>66</v>
      </c>
      <c r="C171">
        <v>3</v>
      </c>
      <c r="D171" s="3">
        <v>44687</v>
      </c>
      <c r="E171" s="2">
        <v>3400</v>
      </c>
      <c r="F171" s="2">
        <v>340</v>
      </c>
      <c r="G171" s="2">
        <v>0</v>
      </c>
      <c r="H171" s="5">
        <v>45288.552997685183</v>
      </c>
      <c r="I171" t="s">
        <v>10</v>
      </c>
      <c r="J171" s="6" t="s">
        <v>25</v>
      </c>
      <c r="K171" s="6" t="s">
        <v>26</v>
      </c>
      <c r="L171" s="6" t="s">
        <v>37</v>
      </c>
      <c r="M171" t="s">
        <v>11</v>
      </c>
      <c r="N171" s="6" t="s">
        <v>55</v>
      </c>
      <c r="O171" t="s">
        <v>9</v>
      </c>
      <c r="P171" s="4">
        <v>601</v>
      </c>
      <c r="Q171" t="str">
        <f>TEXT(ChargesTable[[#This Row],[CHG_COUNTY_NUM]], "000") &amp; "-" &amp; TEXT(ChargesTable[[#This Row],[CHG_CASE_NUMBER]], "0000000")</f>
        <v>001-0000066</v>
      </c>
      <c r="R171">
        <f t="shared" si="4"/>
        <v>601</v>
      </c>
      <c r="S171">
        <f t="shared" si="5"/>
        <v>2023</v>
      </c>
    </row>
    <row r="172" spans="1:19">
      <c r="A172" s="1">
        <v>1</v>
      </c>
      <c r="B172">
        <v>67</v>
      </c>
      <c r="C172">
        <v>3</v>
      </c>
      <c r="D172" s="3">
        <v>44690</v>
      </c>
      <c r="E172" s="2">
        <v>3460</v>
      </c>
      <c r="F172" s="2">
        <v>346</v>
      </c>
      <c r="G172" s="2">
        <v>0</v>
      </c>
      <c r="H172" s="5">
        <v>44963.3</v>
      </c>
      <c r="I172" t="s">
        <v>10</v>
      </c>
      <c r="J172" s="6" t="s">
        <v>27</v>
      </c>
      <c r="K172" s="6" t="s">
        <v>28</v>
      </c>
      <c r="L172" s="6" t="s">
        <v>37</v>
      </c>
      <c r="M172" t="s">
        <v>11</v>
      </c>
      <c r="N172" s="6" t="s">
        <v>52</v>
      </c>
      <c r="O172" t="s">
        <v>9</v>
      </c>
      <c r="P172" s="4">
        <v>273</v>
      </c>
      <c r="Q172" t="str">
        <f>TEXT(ChargesTable[[#This Row],[CHG_COUNTY_NUM]], "000") &amp; "-" &amp; TEXT(ChargesTable[[#This Row],[CHG_CASE_NUMBER]], "0000000")</f>
        <v>001-0000067</v>
      </c>
      <c r="R172">
        <f t="shared" si="4"/>
        <v>277</v>
      </c>
      <c r="S172">
        <f t="shared" si="5"/>
        <v>2023</v>
      </c>
    </row>
    <row r="173" spans="1:19">
      <c r="A173" s="1">
        <v>1</v>
      </c>
      <c r="B173">
        <v>67</v>
      </c>
      <c r="C173">
        <v>1</v>
      </c>
      <c r="D173" s="3">
        <v>44690</v>
      </c>
      <c r="E173" s="2">
        <v>3400</v>
      </c>
      <c r="F173" s="2">
        <v>340</v>
      </c>
      <c r="G173" s="2">
        <v>0</v>
      </c>
      <c r="H173" s="5">
        <v>44967.032997685186</v>
      </c>
      <c r="I173" t="s">
        <v>12</v>
      </c>
      <c r="J173" s="6" t="s">
        <v>25</v>
      </c>
      <c r="K173" s="6" t="s">
        <v>26</v>
      </c>
      <c r="L173" s="6" t="s">
        <v>37</v>
      </c>
      <c r="M173" t="s">
        <v>13</v>
      </c>
      <c r="N173" s="6" t="s">
        <v>55</v>
      </c>
      <c r="O173" t="s">
        <v>9</v>
      </c>
      <c r="P173" s="4">
        <v>277</v>
      </c>
      <c r="Q173" t="str">
        <f>TEXT(ChargesTable[[#This Row],[CHG_COUNTY_NUM]], "000") &amp; "-" &amp; TEXT(ChargesTable[[#This Row],[CHG_CASE_NUMBER]], "0000000")</f>
        <v>001-0000067</v>
      </c>
      <c r="R173">
        <f t="shared" si="4"/>
        <v>277</v>
      </c>
      <c r="S173">
        <f t="shared" si="5"/>
        <v>2023</v>
      </c>
    </row>
    <row r="174" spans="1:19">
      <c r="A174" s="1">
        <v>1</v>
      </c>
      <c r="B174">
        <v>68</v>
      </c>
      <c r="C174">
        <v>1</v>
      </c>
      <c r="D174" s="3">
        <v>44690</v>
      </c>
      <c r="E174" s="2">
        <v>3400</v>
      </c>
      <c r="F174" s="2">
        <v>340</v>
      </c>
      <c r="G174" s="2">
        <v>0</v>
      </c>
      <c r="H174" s="5">
        <v>45023.280995370369</v>
      </c>
      <c r="I174" t="s">
        <v>10</v>
      </c>
      <c r="J174" s="6" t="s">
        <v>25</v>
      </c>
      <c r="K174" s="6" t="s">
        <v>26</v>
      </c>
      <c r="L174" s="6" t="s">
        <v>37</v>
      </c>
      <c r="M174" t="s">
        <v>11</v>
      </c>
      <c r="N174" s="6" t="s">
        <v>55</v>
      </c>
      <c r="O174" t="s">
        <v>9</v>
      </c>
      <c r="P174" s="4">
        <v>333</v>
      </c>
      <c r="Q174" t="str">
        <f>TEXT(ChargesTable[[#This Row],[CHG_COUNTY_NUM]], "000") &amp; "-" &amp; TEXT(ChargesTable[[#This Row],[CHG_CASE_NUMBER]], "0000000")</f>
        <v>001-0000068</v>
      </c>
      <c r="R174">
        <f t="shared" si="4"/>
        <v>460</v>
      </c>
      <c r="S174">
        <f t="shared" si="5"/>
        <v>2023</v>
      </c>
    </row>
    <row r="175" spans="1:19">
      <c r="A175" s="1">
        <v>1</v>
      </c>
      <c r="B175">
        <v>68</v>
      </c>
      <c r="C175">
        <v>2</v>
      </c>
      <c r="D175" s="3">
        <v>44690</v>
      </c>
      <c r="E175" s="2">
        <v>463700</v>
      </c>
      <c r="F175" s="2">
        <v>46370</v>
      </c>
      <c r="G175" s="2">
        <v>0</v>
      </c>
      <c r="H175" s="5">
        <v>45024.01</v>
      </c>
      <c r="I175" t="s">
        <v>10</v>
      </c>
      <c r="J175" s="6" t="s">
        <v>30</v>
      </c>
      <c r="K175" s="6" t="s">
        <v>26</v>
      </c>
      <c r="L175" s="6" t="s">
        <v>37</v>
      </c>
      <c r="M175" t="s">
        <v>11</v>
      </c>
      <c r="N175" s="6" t="s">
        <v>54</v>
      </c>
      <c r="O175" t="s">
        <v>9</v>
      </c>
      <c r="P175" s="4">
        <v>334</v>
      </c>
      <c r="Q175" t="str">
        <f>TEXT(ChargesTable[[#This Row],[CHG_COUNTY_NUM]], "000") &amp; "-" &amp; TEXT(ChargesTable[[#This Row],[CHG_CASE_NUMBER]], "0000000")</f>
        <v>001-0000068</v>
      </c>
      <c r="R175">
        <f t="shared" si="4"/>
        <v>460</v>
      </c>
      <c r="S175">
        <f t="shared" si="5"/>
        <v>2023</v>
      </c>
    </row>
    <row r="176" spans="1:19">
      <c r="A176" s="1">
        <v>1</v>
      </c>
      <c r="B176">
        <v>68</v>
      </c>
      <c r="C176">
        <v>3</v>
      </c>
      <c r="D176" s="3">
        <v>44690</v>
      </c>
      <c r="E176" s="2">
        <v>463720</v>
      </c>
      <c r="F176" s="2">
        <v>46372</v>
      </c>
      <c r="G176" s="2">
        <v>0</v>
      </c>
      <c r="H176" s="5">
        <v>45025.8</v>
      </c>
      <c r="I176" t="s">
        <v>12</v>
      </c>
      <c r="J176" s="6" t="s">
        <v>31</v>
      </c>
      <c r="K176" s="6" t="s">
        <v>28</v>
      </c>
      <c r="L176" s="6" t="s">
        <v>37</v>
      </c>
      <c r="M176" t="s">
        <v>13</v>
      </c>
      <c r="N176" s="6" t="s">
        <v>72</v>
      </c>
      <c r="O176" t="s">
        <v>9</v>
      </c>
      <c r="P176" s="4">
        <v>335</v>
      </c>
      <c r="Q176" t="str">
        <f>TEXT(ChargesTable[[#This Row],[CHG_COUNTY_NUM]], "000") &amp; "-" &amp; TEXT(ChargesTable[[#This Row],[CHG_CASE_NUMBER]], "0000000")</f>
        <v>001-0000068</v>
      </c>
      <c r="R176">
        <f t="shared" si="4"/>
        <v>460</v>
      </c>
      <c r="S176">
        <f t="shared" si="5"/>
        <v>2023</v>
      </c>
    </row>
    <row r="177" spans="1:19">
      <c r="A177" s="1">
        <v>1</v>
      </c>
      <c r="B177">
        <v>68</v>
      </c>
      <c r="C177">
        <v>4</v>
      </c>
      <c r="D177" s="3">
        <v>44690</v>
      </c>
      <c r="E177" s="2">
        <v>3403</v>
      </c>
      <c r="F177" s="2">
        <v>340</v>
      </c>
      <c r="G177" s="2">
        <v>3</v>
      </c>
      <c r="H177" s="5">
        <v>45150.43</v>
      </c>
      <c r="I177" t="s">
        <v>10</v>
      </c>
      <c r="J177" s="6" t="s">
        <v>25</v>
      </c>
      <c r="K177" s="6" t="s">
        <v>26</v>
      </c>
      <c r="L177" s="6" t="s">
        <v>40</v>
      </c>
      <c r="M177" t="s">
        <v>11</v>
      </c>
      <c r="N177" s="6" t="s">
        <v>68</v>
      </c>
      <c r="O177" t="s">
        <v>9</v>
      </c>
      <c r="P177" s="4">
        <v>460</v>
      </c>
      <c r="Q177" t="str">
        <f>TEXT(ChargesTable[[#This Row],[CHG_COUNTY_NUM]], "000") &amp; "-" &amp; TEXT(ChargesTable[[#This Row],[CHG_CASE_NUMBER]], "0000000")</f>
        <v>001-0000068</v>
      </c>
      <c r="R177">
        <f t="shared" si="4"/>
        <v>460</v>
      </c>
      <c r="S177">
        <f t="shared" si="5"/>
        <v>2023</v>
      </c>
    </row>
    <row r="178" spans="1:19">
      <c r="A178" s="1">
        <v>1</v>
      </c>
      <c r="B178">
        <v>69</v>
      </c>
      <c r="C178">
        <v>2</v>
      </c>
      <c r="D178" s="3">
        <v>44692</v>
      </c>
      <c r="E178" s="2">
        <v>463700</v>
      </c>
      <c r="F178" s="2">
        <v>46370</v>
      </c>
      <c r="G178" s="2">
        <v>0</v>
      </c>
      <c r="H178" s="5">
        <v>44890.18</v>
      </c>
      <c r="I178" t="s">
        <v>12</v>
      </c>
      <c r="J178" s="6" t="s">
        <v>30</v>
      </c>
      <c r="K178" s="6" t="s">
        <v>26</v>
      </c>
      <c r="L178" s="6" t="s">
        <v>37</v>
      </c>
      <c r="M178" t="s">
        <v>13</v>
      </c>
      <c r="N178" s="6" t="s">
        <v>54</v>
      </c>
      <c r="O178" t="s">
        <v>9</v>
      </c>
      <c r="P178" s="4">
        <v>198</v>
      </c>
      <c r="Q178" t="str">
        <f>TEXT(ChargesTable[[#This Row],[CHG_COUNTY_NUM]], "000") &amp; "-" &amp; TEXT(ChargesTable[[#This Row],[CHG_CASE_NUMBER]], "0000000")</f>
        <v>001-0000069</v>
      </c>
      <c r="R178">
        <f t="shared" si="4"/>
        <v>270</v>
      </c>
      <c r="S178">
        <f t="shared" si="5"/>
        <v>2022</v>
      </c>
    </row>
    <row r="179" spans="1:19">
      <c r="A179" s="1">
        <v>1</v>
      </c>
      <c r="B179">
        <v>69</v>
      </c>
      <c r="C179">
        <v>1</v>
      </c>
      <c r="D179" s="3">
        <v>44692</v>
      </c>
      <c r="E179" s="2">
        <v>463700</v>
      </c>
      <c r="F179" s="2">
        <v>46370</v>
      </c>
      <c r="G179" s="2">
        <v>0</v>
      </c>
      <c r="H179" s="5">
        <v>44891.29</v>
      </c>
      <c r="I179" t="s">
        <v>10</v>
      </c>
      <c r="J179" s="6" t="s">
        <v>30</v>
      </c>
      <c r="K179" s="6" t="s">
        <v>26</v>
      </c>
      <c r="L179" s="6" t="s">
        <v>37</v>
      </c>
      <c r="M179" t="s">
        <v>11</v>
      </c>
      <c r="N179" s="6" t="s">
        <v>54</v>
      </c>
      <c r="O179" t="s">
        <v>9</v>
      </c>
      <c r="P179" s="4">
        <v>199</v>
      </c>
      <c r="Q179" t="str">
        <f>TEXT(ChargesTable[[#This Row],[CHG_COUNTY_NUM]], "000") &amp; "-" &amp; TEXT(ChargesTable[[#This Row],[CHG_CASE_NUMBER]], "0000000")</f>
        <v>001-0000069</v>
      </c>
      <c r="R179">
        <f t="shared" si="4"/>
        <v>270</v>
      </c>
      <c r="S179">
        <f t="shared" si="5"/>
        <v>2022</v>
      </c>
    </row>
    <row r="180" spans="1:19">
      <c r="A180" s="1">
        <v>1</v>
      </c>
      <c r="B180">
        <v>69</v>
      </c>
      <c r="C180">
        <v>3</v>
      </c>
      <c r="D180" s="3">
        <v>44692</v>
      </c>
      <c r="E180" s="2">
        <v>463720</v>
      </c>
      <c r="F180" s="2">
        <v>46372</v>
      </c>
      <c r="G180" s="2">
        <v>0</v>
      </c>
      <c r="H180" s="5">
        <v>44891.81</v>
      </c>
      <c r="I180" t="s">
        <v>14</v>
      </c>
      <c r="J180" s="6" t="s">
        <v>31</v>
      </c>
      <c r="K180" s="6" t="s">
        <v>28</v>
      </c>
      <c r="L180" s="6" t="s">
        <v>37</v>
      </c>
      <c r="M180" t="s">
        <v>15</v>
      </c>
      <c r="N180" s="6" t="s">
        <v>72</v>
      </c>
      <c r="O180" t="s">
        <v>9</v>
      </c>
      <c r="P180" s="4">
        <v>199</v>
      </c>
      <c r="Q180" t="str">
        <f>TEXT(ChargesTable[[#This Row],[CHG_COUNTY_NUM]], "000") &amp; "-" &amp; TEXT(ChargesTable[[#This Row],[CHG_CASE_NUMBER]], "0000000")</f>
        <v>001-0000069</v>
      </c>
      <c r="R180">
        <f t="shared" si="4"/>
        <v>270</v>
      </c>
      <c r="S180">
        <f t="shared" si="5"/>
        <v>2022</v>
      </c>
    </row>
    <row r="181" spans="1:19">
      <c r="A181" s="1">
        <v>1</v>
      </c>
      <c r="B181">
        <v>69</v>
      </c>
      <c r="C181">
        <v>4</v>
      </c>
      <c r="D181" s="3">
        <v>44692</v>
      </c>
      <c r="E181" s="2">
        <v>3460</v>
      </c>
      <c r="F181" s="2">
        <v>346</v>
      </c>
      <c r="G181" s="2">
        <v>0</v>
      </c>
      <c r="H181" s="5">
        <v>44962.8</v>
      </c>
      <c r="I181" t="s">
        <v>7</v>
      </c>
      <c r="J181" s="6" t="s">
        <v>27</v>
      </c>
      <c r="K181" s="6" t="s">
        <v>28</v>
      </c>
      <c r="L181" s="6" t="s">
        <v>37</v>
      </c>
      <c r="M181" t="s">
        <v>8</v>
      </c>
      <c r="N181" s="6" t="s">
        <v>52</v>
      </c>
      <c r="O181" t="s">
        <v>9</v>
      </c>
      <c r="P181" s="4">
        <v>270</v>
      </c>
      <c r="Q181" t="str">
        <f>TEXT(ChargesTable[[#This Row],[CHG_COUNTY_NUM]], "000") &amp; "-" &amp; TEXT(ChargesTable[[#This Row],[CHG_CASE_NUMBER]], "0000000")</f>
        <v>001-0000069</v>
      </c>
      <c r="R181">
        <f t="shared" si="4"/>
        <v>270</v>
      </c>
      <c r="S181">
        <f t="shared" si="5"/>
        <v>2023</v>
      </c>
    </row>
    <row r="182" spans="1:19">
      <c r="A182" s="1">
        <v>1</v>
      </c>
      <c r="B182">
        <v>70</v>
      </c>
      <c r="C182">
        <v>2</v>
      </c>
      <c r="D182" s="3">
        <v>44694</v>
      </c>
      <c r="E182" s="2">
        <v>3463</v>
      </c>
      <c r="F182" s="2">
        <v>346</v>
      </c>
      <c r="G182" s="2">
        <v>3</v>
      </c>
      <c r="H182" s="5">
        <v>44705.42</v>
      </c>
      <c r="I182" t="s">
        <v>12</v>
      </c>
      <c r="J182" s="6" t="s">
        <v>27</v>
      </c>
      <c r="K182" s="6" t="s">
        <v>28</v>
      </c>
      <c r="L182" s="6" t="s">
        <v>40</v>
      </c>
      <c r="M182" t="s">
        <v>13</v>
      </c>
      <c r="N182" s="6" t="s">
        <v>80</v>
      </c>
      <c r="O182" t="s">
        <v>9</v>
      </c>
      <c r="P182" s="4">
        <v>11</v>
      </c>
      <c r="Q182" t="str">
        <f>TEXT(ChargesTable[[#This Row],[CHG_COUNTY_NUM]], "000") &amp; "-" &amp; TEXT(ChargesTable[[#This Row],[CHG_CASE_NUMBER]], "0000000")</f>
        <v>001-0000070</v>
      </c>
      <c r="R182">
        <f t="shared" si="4"/>
        <v>11</v>
      </c>
      <c r="S182">
        <f t="shared" si="5"/>
        <v>2022</v>
      </c>
    </row>
    <row r="183" spans="1:19">
      <c r="A183" s="1">
        <v>1</v>
      </c>
      <c r="B183">
        <v>71</v>
      </c>
      <c r="C183">
        <v>2</v>
      </c>
      <c r="D183" s="3">
        <v>44695</v>
      </c>
      <c r="E183" s="2">
        <v>463720</v>
      </c>
      <c r="F183" s="2">
        <v>46372</v>
      </c>
      <c r="G183" s="2">
        <v>0</v>
      </c>
      <c r="H183" s="5">
        <v>44823.5</v>
      </c>
      <c r="I183" t="s">
        <v>10</v>
      </c>
      <c r="J183" s="6" t="s">
        <v>31</v>
      </c>
      <c r="K183" s="6" t="s">
        <v>28</v>
      </c>
      <c r="L183" s="6" t="s">
        <v>37</v>
      </c>
      <c r="M183" t="s">
        <v>11</v>
      </c>
      <c r="N183" s="6" t="s">
        <v>72</v>
      </c>
      <c r="O183" t="s">
        <v>9</v>
      </c>
      <c r="P183" s="4">
        <v>128</v>
      </c>
      <c r="Q183" t="str">
        <f>TEXT(ChargesTable[[#This Row],[CHG_COUNTY_NUM]], "000") &amp; "-" &amp; TEXT(ChargesTable[[#This Row],[CHG_CASE_NUMBER]], "0000000")</f>
        <v>001-0000071</v>
      </c>
      <c r="R183">
        <f t="shared" si="4"/>
        <v>168</v>
      </c>
      <c r="S183">
        <f t="shared" si="5"/>
        <v>2022</v>
      </c>
    </row>
    <row r="184" spans="1:19">
      <c r="A184" s="1">
        <v>1</v>
      </c>
      <c r="B184">
        <v>71</v>
      </c>
      <c r="C184">
        <v>1</v>
      </c>
      <c r="D184" s="3">
        <v>44695</v>
      </c>
      <c r="E184" s="2">
        <v>3400</v>
      </c>
      <c r="F184" s="2">
        <v>340</v>
      </c>
      <c r="G184" s="2">
        <v>0</v>
      </c>
      <c r="H184" s="5">
        <v>44824.51</v>
      </c>
      <c r="I184" t="s">
        <v>10</v>
      </c>
      <c r="J184" s="6" t="s">
        <v>25</v>
      </c>
      <c r="K184" s="6" t="s">
        <v>26</v>
      </c>
      <c r="L184" s="6" t="s">
        <v>37</v>
      </c>
      <c r="M184" t="s">
        <v>11</v>
      </c>
      <c r="N184" s="6" t="s">
        <v>55</v>
      </c>
      <c r="O184" t="s">
        <v>9</v>
      </c>
      <c r="P184" s="4">
        <v>129</v>
      </c>
      <c r="Q184" t="str">
        <f>TEXT(ChargesTable[[#This Row],[CHG_COUNTY_NUM]], "000") &amp; "-" &amp; TEXT(ChargesTable[[#This Row],[CHG_CASE_NUMBER]], "0000000")</f>
        <v>001-0000071</v>
      </c>
      <c r="R184">
        <f t="shared" si="4"/>
        <v>168</v>
      </c>
      <c r="S184">
        <f t="shared" si="5"/>
        <v>2022</v>
      </c>
    </row>
    <row r="185" spans="1:19">
      <c r="A185" s="1">
        <v>1</v>
      </c>
      <c r="B185">
        <v>71</v>
      </c>
      <c r="C185">
        <v>3</v>
      </c>
      <c r="D185" s="3">
        <v>44695</v>
      </c>
      <c r="E185" s="2">
        <v>3400</v>
      </c>
      <c r="F185" s="2">
        <v>340</v>
      </c>
      <c r="G185" s="2">
        <v>0</v>
      </c>
      <c r="H185" s="5">
        <v>44863.51</v>
      </c>
      <c r="I185" t="s">
        <v>10</v>
      </c>
      <c r="J185" s="6" t="s">
        <v>25</v>
      </c>
      <c r="K185" s="6" t="s">
        <v>26</v>
      </c>
      <c r="L185" s="6" t="s">
        <v>37</v>
      </c>
      <c r="M185" t="s">
        <v>11</v>
      </c>
      <c r="N185" s="6" t="s">
        <v>55</v>
      </c>
      <c r="O185" t="s">
        <v>9</v>
      </c>
      <c r="P185" s="4">
        <v>168</v>
      </c>
      <c r="Q185" t="str">
        <f>TEXT(ChargesTable[[#This Row],[CHG_COUNTY_NUM]], "000") &amp; "-" &amp; TEXT(ChargesTable[[#This Row],[CHG_CASE_NUMBER]], "0000000")</f>
        <v>001-0000071</v>
      </c>
      <c r="R185">
        <f t="shared" si="4"/>
        <v>168</v>
      </c>
      <c r="S185">
        <f t="shared" si="5"/>
        <v>2022</v>
      </c>
    </row>
    <row r="186" spans="1:19">
      <c r="A186" s="1">
        <v>1</v>
      </c>
      <c r="B186">
        <v>72</v>
      </c>
      <c r="C186">
        <v>1</v>
      </c>
      <c r="D186" s="3">
        <v>44695</v>
      </c>
      <c r="E186" s="2">
        <v>3460</v>
      </c>
      <c r="F186" s="2">
        <v>346</v>
      </c>
      <c r="G186" s="2">
        <v>0</v>
      </c>
      <c r="H186" s="5">
        <v>45042</v>
      </c>
      <c r="I186" t="s">
        <v>12</v>
      </c>
      <c r="J186" s="6" t="s">
        <v>27</v>
      </c>
      <c r="K186" s="6" t="s">
        <v>28</v>
      </c>
      <c r="L186" s="6" t="s">
        <v>37</v>
      </c>
      <c r="M186" t="s">
        <v>13</v>
      </c>
      <c r="N186" s="6" t="s">
        <v>52</v>
      </c>
      <c r="O186" t="s">
        <v>9</v>
      </c>
      <c r="P186" s="4">
        <v>347</v>
      </c>
      <c r="Q186" t="str">
        <f>TEXT(ChargesTable[[#This Row],[CHG_COUNTY_NUM]], "000") &amp; "-" &amp; TEXT(ChargesTable[[#This Row],[CHG_CASE_NUMBER]], "0000000")</f>
        <v>001-0000072</v>
      </c>
      <c r="R186">
        <f t="shared" si="4"/>
        <v>495</v>
      </c>
      <c r="S186">
        <f t="shared" si="5"/>
        <v>2023</v>
      </c>
    </row>
    <row r="187" spans="1:19">
      <c r="A187" s="1">
        <v>1</v>
      </c>
      <c r="B187">
        <v>72</v>
      </c>
      <c r="C187">
        <v>2</v>
      </c>
      <c r="D187" s="3">
        <v>44695</v>
      </c>
      <c r="E187" s="2">
        <v>3460</v>
      </c>
      <c r="F187" s="2">
        <v>346</v>
      </c>
      <c r="G187" s="2">
        <v>0</v>
      </c>
      <c r="H187" s="5">
        <v>45056.9</v>
      </c>
      <c r="I187" t="s">
        <v>12</v>
      </c>
      <c r="J187" s="6" t="s">
        <v>27</v>
      </c>
      <c r="K187" s="6" t="s">
        <v>28</v>
      </c>
      <c r="L187" s="6" t="s">
        <v>37</v>
      </c>
      <c r="M187" t="s">
        <v>13</v>
      </c>
      <c r="N187" s="6" t="s">
        <v>52</v>
      </c>
      <c r="O187" t="s">
        <v>9</v>
      </c>
      <c r="P187" s="4">
        <v>361</v>
      </c>
      <c r="Q187" t="str">
        <f>TEXT(ChargesTable[[#This Row],[CHG_COUNTY_NUM]], "000") &amp; "-" &amp; TEXT(ChargesTable[[#This Row],[CHG_CASE_NUMBER]], "0000000")</f>
        <v>001-0000072</v>
      </c>
      <c r="R187">
        <f t="shared" si="4"/>
        <v>495</v>
      </c>
      <c r="S187">
        <f t="shared" si="5"/>
        <v>2023</v>
      </c>
    </row>
    <row r="188" spans="1:19">
      <c r="A188" s="1">
        <v>1</v>
      </c>
      <c r="B188">
        <v>72</v>
      </c>
      <c r="C188">
        <v>3</v>
      </c>
      <c r="D188" s="3">
        <v>44695</v>
      </c>
      <c r="E188" s="2">
        <v>3460</v>
      </c>
      <c r="F188" s="2">
        <v>346</v>
      </c>
      <c r="G188" s="2">
        <v>0</v>
      </c>
      <c r="H188" s="5">
        <v>45190.11</v>
      </c>
      <c r="I188" t="s">
        <v>10</v>
      </c>
      <c r="J188" s="6" t="s">
        <v>27</v>
      </c>
      <c r="K188" s="6" t="s">
        <v>28</v>
      </c>
      <c r="L188" s="6" t="s">
        <v>37</v>
      </c>
      <c r="M188" t="s">
        <v>11</v>
      </c>
      <c r="N188" s="6" t="s">
        <v>52</v>
      </c>
      <c r="O188" t="s">
        <v>9</v>
      </c>
      <c r="P188" s="4">
        <v>495</v>
      </c>
      <c r="Q188" t="str">
        <f>TEXT(ChargesTable[[#This Row],[CHG_COUNTY_NUM]], "000") &amp; "-" &amp; TEXT(ChargesTable[[#This Row],[CHG_CASE_NUMBER]], "0000000")</f>
        <v>001-0000072</v>
      </c>
      <c r="R188">
        <f t="shared" si="4"/>
        <v>495</v>
      </c>
      <c r="S188">
        <f t="shared" si="5"/>
        <v>2023</v>
      </c>
    </row>
    <row r="189" spans="1:19">
      <c r="A189" s="1">
        <v>1</v>
      </c>
      <c r="B189">
        <v>73</v>
      </c>
      <c r="C189">
        <v>1</v>
      </c>
      <c r="D189" s="3">
        <v>44697</v>
      </c>
      <c r="E189" s="2">
        <v>3400</v>
      </c>
      <c r="F189" s="2">
        <v>340</v>
      </c>
      <c r="G189" s="2">
        <v>0</v>
      </c>
      <c r="H189" s="5">
        <v>44768.34</v>
      </c>
      <c r="I189" t="s">
        <v>10</v>
      </c>
      <c r="J189" s="6" t="s">
        <v>25</v>
      </c>
      <c r="K189" s="6" t="s">
        <v>26</v>
      </c>
      <c r="L189" s="6" t="s">
        <v>37</v>
      </c>
      <c r="M189" t="s">
        <v>11</v>
      </c>
      <c r="N189" s="6" t="s">
        <v>55</v>
      </c>
      <c r="O189" t="s">
        <v>9</v>
      </c>
      <c r="P189" s="4">
        <v>71</v>
      </c>
      <c r="Q189" t="str">
        <f>TEXT(ChargesTable[[#This Row],[CHG_COUNTY_NUM]], "000") &amp; "-" &amp; TEXT(ChargesTable[[#This Row],[CHG_CASE_NUMBER]], "0000000")</f>
        <v>001-0000073</v>
      </c>
      <c r="R189">
        <f t="shared" si="4"/>
        <v>79</v>
      </c>
      <c r="S189">
        <f t="shared" si="5"/>
        <v>2022</v>
      </c>
    </row>
    <row r="190" spans="1:19">
      <c r="A190" s="1">
        <v>1</v>
      </c>
      <c r="B190">
        <v>73</v>
      </c>
      <c r="C190">
        <v>2</v>
      </c>
      <c r="D190" s="3">
        <v>44697</v>
      </c>
      <c r="E190" s="2">
        <v>463700</v>
      </c>
      <c r="F190" s="2">
        <v>46370</v>
      </c>
      <c r="G190" s="2">
        <v>0</v>
      </c>
      <c r="H190" s="5">
        <v>44768.59</v>
      </c>
      <c r="I190" t="s">
        <v>12</v>
      </c>
      <c r="J190" s="6" t="s">
        <v>30</v>
      </c>
      <c r="K190" s="6" t="s">
        <v>26</v>
      </c>
      <c r="L190" s="6" t="s">
        <v>37</v>
      </c>
      <c r="M190" t="s">
        <v>13</v>
      </c>
      <c r="N190" s="6" t="s">
        <v>54</v>
      </c>
      <c r="O190" t="s">
        <v>9</v>
      </c>
      <c r="P190" s="4">
        <v>71</v>
      </c>
      <c r="Q190" t="str">
        <f>TEXT(ChargesTable[[#This Row],[CHG_COUNTY_NUM]], "000") &amp; "-" &amp; TEXT(ChargesTable[[#This Row],[CHG_CASE_NUMBER]], "0000000")</f>
        <v>001-0000073</v>
      </c>
      <c r="R190">
        <f t="shared" si="4"/>
        <v>79</v>
      </c>
      <c r="S190">
        <f t="shared" si="5"/>
        <v>2022</v>
      </c>
    </row>
    <row r="191" spans="1:19">
      <c r="A191" s="1">
        <v>1</v>
      </c>
      <c r="B191">
        <v>73</v>
      </c>
      <c r="C191">
        <v>3</v>
      </c>
      <c r="D191" s="3">
        <v>44697</v>
      </c>
      <c r="E191" s="2">
        <v>3400</v>
      </c>
      <c r="F191" s="2">
        <v>340</v>
      </c>
      <c r="G191" s="2">
        <v>0</v>
      </c>
      <c r="H191" s="5">
        <v>44776.34</v>
      </c>
      <c r="I191" t="s">
        <v>10</v>
      </c>
      <c r="J191" s="6" t="s">
        <v>25</v>
      </c>
      <c r="K191" s="6" t="s">
        <v>26</v>
      </c>
      <c r="L191" s="6" t="s">
        <v>37</v>
      </c>
      <c r="M191" t="s">
        <v>11</v>
      </c>
      <c r="N191" s="6" t="s">
        <v>55</v>
      </c>
      <c r="O191" t="s">
        <v>9</v>
      </c>
      <c r="P191" s="4">
        <v>79</v>
      </c>
      <c r="Q191" t="str">
        <f>TEXT(ChargesTable[[#This Row],[CHG_COUNTY_NUM]], "000") &amp; "-" &amp; TEXT(ChargesTable[[#This Row],[CHG_CASE_NUMBER]], "0000000")</f>
        <v>001-0000073</v>
      </c>
      <c r="R191">
        <f t="shared" si="4"/>
        <v>79</v>
      </c>
      <c r="S191">
        <f t="shared" si="5"/>
        <v>2022</v>
      </c>
    </row>
    <row r="192" spans="1:19">
      <c r="A192" s="1">
        <v>1</v>
      </c>
      <c r="B192">
        <v>74</v>
      </c>
      <c r="C192">
        <v>2</v>
      </c>
      <c r="D192" s="3">
        <v>44698</v>
      </c>
      <c r="E192" s="2">
        <v>3402</v>
      </c>
      <c r="F192" s="2">
        <v>340</v>
      </c>
      <c r="G192" s="2">
        <v>2</v>
      </c>
      <c r="H192" s="5">
        <v>44940.4</v>
      </c>
      <c r="I192" t="s">
        <v>12</v>
      </c>
      <c r="J192" s="6" t="s">
        <v>25</v>
      </c>
      <c r="K192" s="6" t="s">
        <v>26</v>
      </c>
      <c r="L192" s="6" t="s">
        <v>39</v>
      </c>
      <c r="M192" t="s">
        <v>13</v>
      </c>
      <c r="N192" s="6" t="s">
        <v>62</v>
      </c>
      <c r="O192" t="s">
        <v>9</v>
      </c>
      <c r="P192" s="4">
        <v>242</v>
      </c>
      <c r="Q192" t="str">
        <f>TEXT(ChargesTable[[#This Row],[CHG_COUNTY_NUM]], "000") &amp; "-" &amp; TEXT(ChargesTable[[#This Row],[CHG_CASE_NUMBER]], "0000000")</f>
        <v>001-0000074</v>
      </c>
      <c r="R192">
        <f t="shared" si="4"/>
        <v>325</v>
      </c>
      <c r="S192">
        <f t="shared" si="5"/>
        <v>2023</v>
      </c>
    </row>
    <row r="193" spans="1:19">
      <c r="A193" s="1">
        <v>1</v>
      </c>
      <c r="B193">
        <v>74</v>
      </c>
      <c r="C193">
        <v>1</v>
      </c>
      <c r="D193" s="3">
        <v>44698</v>
      </c>
      <c r="E193" s="2">
        <v>3400</v>
      </c>
      <c r="F193" s="2">
        <v>340</v>
      </c>
      <c r="G193" s="2">
        <v>0</v>
      </c>
      <c r="H193" s="5">
        <v>44942.16</v>
      </c>
      <c r="I193" t="s">
        <v>10</v>
      </c>
      <c r="J193" s="6" t="s">
        <v>25</v>
      </c>
      <c r="K193" s="6" t="s">
        <v>26</v>
      </c>
      <c r="L193" s="6" t="s">
        <v>37</v>
      </c>
      <c r="M193" t="s">
        <v>11</v>
      </c>
      <c r="N193" s="6" t="s">
        <v>55</v>
      </c>
      <c r="O193" t="s">
        <v>9</v>
      </c>
      <c r="P193" s="4">
        <v>244</v>
      </c>
      <c r="Q193" t="str">
        <f>TEXT(ChargesTable[[#This Row],[CHG_COUNTY_NUM]], "000") &amp; "-" &amp; TEXT(ChargesTable[[#This Row],[CHG_CASE_NUMBER]], "0000000")</f>
        <v>001-0000074</v>
      </c>
      <c r="R193">
        <f t="shared" si="4"/>
        <v>325</v>
      </c>
      <c r="S193">
        <f t="shared" si="5"/>
        <v>2023</v>
      </c>
    </row>
    <row r="194" spans="1:19">
      <c r="A194" s="1">
        <v>1</v>
      </c>
      <c r="B194">
        <v>74</v>
      </c>
      <c r="C194">
        <v>3</v>
      </c>
      <c r="D194" s="3">
        <v>44698</v>
      </c>
      <c r="E194" s="2">
        <v>3406</v>
      </c>
      <c r="F194" s="2">
        <v>340</v>
      </c>
      <c r="G194" s="2">
        <v>6</v>
      </c>
      <c r="H194" s="5">
        <v>45023.16</v>
      </c>
      <c r="I194" t="s">
        <v>10</v>
      </c>
      <c r="J194" s="6" t="s">
        <v>25</v>
      </c>
      <c r="K194" s="6" t="s">
        <v>26</v>
      </c>
      <c r="L194" s="6" t="s">
        <v>43</v>
      </c>
      <c r="M194" t="s">
        <v>11</v>
      </c>
      <c r="N194" s="6" t="s">
        <v>65</v>
      </c>
      <c r="O194" t="s">
        <v>9</v>
      </c>
      <c r="P194" s="4">
        <v>325</v>
      </c>
      <c r="Q194" t="str">
        <f>TEXT(ChargesTable[[#This Row],[CHG_COUNTY_NUM]], "000") &amp; "-" &amp; TEXT(ChargesTable[[#This Row],[CHG_CASE_NUMBER]], "0000000")</f>
        <v>001-0000074</v>
      </c>
      <c r="R194">
        <f t="shared" ref="R194:R257" si="6">_xlfn.MAXIFS(P:P, Q:Q, Q194)</f>
        <v>325</v>
      </c>
      <c r="S194">
        <f t="shared" ref="S194:S257" si="7">+YEAR(H194)</f>
        <v>2023</v>
      </c>
    </row>
    <row r="195" spans="1:19">
      <c r="A195" s="1">
        <v>1</v>
      </c>
      <c r="B195">
        <v>75</v>
      </c>
      <c r="C195">
        <v>1</v>
      </c>
      <c r="D195" s="3">
        <v>44700</v>
      </c>
      <c r="E195" s="2">
        <v>3460</v>
      </c>
      <c r="F195" s="2">
        <v>346</v>
      </c>
      <c r="G195" s="2">
        <v>0</v>
      </c>
      <c r="H195" s="5">
        <v>44959.69</v>
      </c>
      <c r="I195" t="s">
        <v>10</v>
      </c>
      <c r="J195" s="6" t="s">
        <v>27</v>
      </c>
      <c r="K195" s="6" t="s">
        <v>28</v>
      </c>
      <c r="L195" s="6" t="s">
        <v>37</v>
      </c>
      <c r="M195" t="s">
        <v>11</v>
      </c>
      <c r="N195" s="6" t="s">
        <v>52</v>
      </c>
      <c r="O195" t="s">
        <v>9</v>
      </c>
      <c r="P195" s="4">
        <v>259</v>
      </c>
      <c r="Q195" t="str">
        <f>TEXT(ChargesTable[[#This Row],[CHG_COUNTY_NUM]], "000") &amp; "-" &amp; TEXT(ChargesTable[[#This Row],[CHG_CASE_NUMBER]], "0000000")</f>
        <v>001-0000075</v>
      </c>
      <c r="R195">
        <f t="shared" si="6"/>
        <v>400</v>
      </c>
      <c r="S195">
        <f t="shared" si="7"/>
        <v>2023</v>
      </c>
    </row>
    <row r="196" spans="1:19">
      <c r="A196" s="1">
        <v>1</v>
      </c>
      <c r="B196">
        <v>75</v>
      </c>
      <c r="C196">
        <v>2</v>
      </c>
      <c r="D196" s="3">
        <v>44700</v>
      </c>
      <c r="E196" s="2">
        <v>463700</v>
      </c>
      <c r="F196" s="2">
        <v>46370</v>
      </c>
      <c r="G196" s="2">
        <v>0</v>
      </c>
      <c r="H196" s="5">
        <v>44959.6</v>
      </c>
      <c r="I196" t="s">
        <v>7</v>
      </c>
      <c r="J196" s="6" t="s">
        <v>30</v>
      </c>
      <c r="K196" s="6" t="s">
        <v>26</v>
      </c>
      <c r="L196" s="6" t="s">
        <v>37</v>
      </c>
      <c r="M196" t="s">
        <v>8</v>
      </c>
      <c r="N196" s="6" t="s">
        <v>54</v>
      </c>
      <c r="O196" t="s">
        <v>9</v>
      </c>
      <c r="P196" s="4">
        <v>259</v>
      </c>
      <c r="Q196" t="str">
        <f>TEXT(ChargesTable[[#This Row],[CHG_COUNTY_NUM]], "000") &amp; "-" &amp; TEXT(ChargesTable[[#This Row],[CHG_CASE_NUMBER]], "0000000")</f>
        <v>001-0000075</v>
      </c>
      <c r="R196">
        <f t="shared" si="6"/>
        <v>400</v>
      </c>
      <c r="S196">
        <f t="shared" si="7"/>
        <v>2023</v>
      </c>
    </row>
    <row r="197" spans="1:19">
      <c r="A197" s="1">
        <v>1</v>
      </c>
      <c r="B197">
        <v>75</v>
      </c>
      <c r="C197">
        <v>3</v>
      </c>
      <c r="D197" s="3">
        <v>44700</v>
      </c>
      <c r="E197" s="2">
        <v>3400</v>
      </c>
      <c r="F197" s="2">
        <v>340</v>
      </c>
      <c r="G197" s="2">
        <v>0</v>
      </c>
      <c r="H197" s="5">
        <v>44961</v>
      </c>
      <c r="I197" t="s">
        <v>10</v>
      </c>
      <c r="J197" s="6" t="s">
        <v>25</v>
      </c>
      <c r="K197" s="6" t="s">
        <v>26</v>
      </c>
      <c r="L197" s="6" t="s">
        <v>37</v>
      </c>
      <c r="M197" t="s">
        <v>11</v>
      </c>
      <c r="N197" s="6" t="s">
        <v>55</v>
      </c>
      <c r="O197" t="s">
        <v>9</v>
      </c>
      <c r="P197" s="4">
        <v>261</v>
      </c>
      <c r="Q197" t="str">
        <f>TEXT(ChargesTable[[#This Row],[CHG_COUNTY_NUM]], "000") &amp; "-" &amp; TEXT(ChargesTable[[#This Row],[CHG_CASE_NUMBER]], "0000000")</f>
        <v>001-0000075</v>
      </c>
      <c r="R197">
        <f t="shared" si="6"/>
        <v>400</v>
      </c>
      <c r="S197">
        <f t="shared" si="7"/>
        <v>2023</v>
      </c>
    </row>
    <row r="198" spans="1:19">
      <c r="A198" s="1">
        <v>1</v>
      </c>
      <c r="B198">
        <v>75</v>
      </c>
      <c r="C198">
        <v>4</v>
      </c>
      <c r="D198" s="3">
        <v>44700</v>
      </c>
      <c r="E198" s="2">
        <v>3460</v>
      </c>
      <c r="F198" s="2">
        <v>346</v>
      </c>
      <c r="G198" s="2">
        <v>0</v>
      </c>
      <c r="H198" s="5">
        <v>45100.74</v>
      </c>
      <c r="I198" t="s">
        <v>10</v>
      </c>
      <c r="J198" s="6" t="s">
        <v>27</v>
      </c>
      <c r="K198" s="6" t="s">
        <v>28</v>
      </c>
      <c r="L198" s="6" t="s">
        <v>37</v>
      </c>
      <c r="M198" t="s">
        <v>11</v>
      </c>
      <c r="N198" s="6" t="s">
        <v>52</v>
      </c>
      <c r="O198" t="s">
        <v>9</v>
      </c>
      <c r="P198" s="4">
        <v>400</v>
      </c>
      <c r="Q198" t="str">
        <f>TEXT(ChargesTable[[#This Row],[CHG_COUNTY_NUM]], "000") &amp; "-" &amp; TEXT(ChargesTable[[#This Row],[CHG_CASE_NUMBER]], "0000000")</f>
        <v>001-0000075</v>
      </c>
      <c r="R198">
        <f t="shared" si="6"/>
        <v>400</v>
      </c>
      <c r="S198">
        <f t="shared" si="7"/>
        <v>2023</v>
      </c>
    </row>
    <row r="199" spans="1:19">
      <c r="A199" s="1">
        <v>1</v>
      </c>
      <c r="B199">
        <v>77</v>
      </c>
      <c r="C199">
        <v>2</v>
      </c>
      <c r="D199" s="3">
        <v>44702</v>
      </c>
      <c r="E199" s="2">
        <v>463700</v>
      </c>
      <c r="F199" s="2">
        <v>46370</v>
      </c>
      <c r="G199" s="2">
        <v>0</v>
      </c>
      <c r="H199" s="5">
        <v>44802.7</v>
      </c>
      <c r="I199" t="s">
        <v>12</v>
      </c>
      <c r="J199" s="6" t="s">
        <v>30</v>
      </c>
      <c r="K199" s="6" t="s">
        <v>26</v>
      </c>
      <c r="L199" s="6" t="s">
        <v>37</v>
      </c>
      <c r="M199" t="s">
        <v>13</v>
      </c>
      <c r="N199" s="6" t="s">
        <v>54</v>
      </c>
      <c r="O199" t="s">
        <v>9</v>
      </c>
      <c r="P199" s="4">
        <v>100</v>
      </c>
      <c r="Q199" t="str">
        <f>TEXT(ChargesTable[[#This Row],[CHG_COUNTY_NUM]], "000") &amp; "-" &amp; TEXT(ChargesTable[[#This Row],[CHG_CASE_NUMBER]], "0000000")</f>
        <v>001-0000077</v>
      </c>
      <c r="R199">
        <f t="shared" si="6"/>
        <v>129</v>
      </c>
      <c r="S199">
        <f t="shared" si="7"/>
        <v>2022</v>
      </c>
    </row>
    <row r="200" spans="1:19">
      <c r="A200" s="1">
        <v>1</v>
      </c>
      <c r="B200">
        <v>77</v>
      </c>
      <c r="C200">
        <v>3</v>
      </c>
      <c r="D200" s="3">
        <v>44702</v>
      </c>
      <c r="E200" s="2">
        <v>782203</v>
      </c>
      <c r="F200" s="2">
        <v>78220</v>
      </c>
      <c r="G200" s="2">
        <v>3</v>
      </c>
      <c r="H200" s="5">
        <v>44804.94</v>
      </c>
      <c r="I200" t="s">
        <v>12</v>
      </c>
      <c r="J200" s="6" t="s">
        <v>36</v>
      </c>
      <c r="K200" s="6" t="s">
        <v>35</v>
      </c>
      <c r="L200" s="6" t="s">
        <v>40</v>
      </c>
      <c r="M200" t="s">
        <v>13</v>
      </c>
      <c r="N200" s="6" t="s">
        <v>81</v>
      </c>
      <c r="O200" t="s">
        <v>9</v>
      </c>
      <c r="P200" s="4">
        <v>102</v>
      </c>
      <c r="Q200" t="str">
        <f>TEXT(ChargesTable[[#This Row],[CHG_COUNTY_NUM]], "000") &amp; "-" &amp; TEXT(ChargesTable[[#This Row],[CHG_CASE_NUMBER]], "0000000")</f>
        <v>001-0000077</v>
      </c>
      <c r="R200">
        <f t="shared" si="6"/>
        <v>129</v>
      </c>
      <c r="S200">
        <f t="shared" si="7"/>
        <v>2022</v>
      </c>
    </row>
    <row r="201" spans="1:19">
      <c r="A201" s="1">
        <v>1</v>
      </c>
      <c r="B201">
        <v>77</v>
      </c>
      <c r="C201">
        <v>4</v>
      </c>
      <c r="D201" s="3">
        <v>44702</v>
      </c>
      <c r="E201" s="2">
        <v>463720</v>
      </c>
      <c r="F201" s="2">
        <v>46372</v>
      </c>
      <c r="G201" s="2">
        <v>0</v>
      </c>
      <c r="H201" s="5">
        <v>44804.15</v>
      </c>
      <c r="I201" t="s">
        <v>12</v>
      </c>
      <c r="J201" s="6" t="s">
        <v>31</v>
      </c>
      <c r="K201" s="6" t="s">
        <v>28</v>
      </c>
      <c r="L201" s="6" t="s">
        <v>37</v>
      </c>
      <c r="M201" t="s">
        <v>13</v>
      </c>
      <c r="N201" s="6" t="s">
        <v>72</v>
      </c>
      <c r="O201" t="s">
        <v>9</v>
      </c>
      <c r="P201" s="4">
        <v>102</v>
      </c>
      <c r="Q201" t="str">
        <f>TEXT(ChargesTable[[#This Row],[CHG_COUNTY_NUM]], "000") &amp; "-" &amp; TEXT(ChargesTable[[#This Row],[CHG_CASE_NUMBER]], "0000000")</f>
        <v>001-0000077</v>
      </c>
      <c r="R201">
        <f t="shared" si="6"/>
        <v>129</v>
      </c>
      <c r="S201">
        <f t="shared" si="7"/>
        <v>2022</v>
      </c>
    </row>
    <row r="202" spans="1:19">
      <c r="A202" s="1">
        <v>1</v>
      </c>
      <c r="B202">
        <v>77</v>
      </c>
      <c r="C202">
        <v>5</v>
      </c>
      <c r="D202" s="3">
        <v>44702</v>
      </c>
      <c r="E202" s="2">
        <v>782200</v>
      </c>
      <c r="F202" s="2">
        <v>78220</v>
      </c>
      <c r="G202" s="2">
        <v>0</v>
      </c>
      <c r="H202" s="5">
        <v>44806.3</v>
      </c>
      <c r="I202" t="s">
        <v>10</v>
      </c>
      <c r="J202" s="6" t="s">
        <v>36</v>
      </c>
      <c r="K202" s="6" t="s">
        <v>35</v>
      </c>
      <c r="L202" s="6" t="s">
        <v>37</v>
      </c>
      <c r="M202" t="s">
        <v>11</v>
      </c>
      <c r="N202" s="6" t="s">
        <v>53</v>
      </c>
      <c r="O202" t="s">
        <v>9</v>
      </c>
      <c r="P202" s="4">
        <v>104</v>
      </c>
      <c r="Q202" t="str">
        <f>TEXT(ChargesTable[[#This Row],[CHG_COUNTY_NUM]], "000") &amp; "-" &amp; TEXT(ChargesTable[[#This Row],[CHG_CASE_NUMBER]], "0000000")</f>
        <v>001-0000077</v>
      </c>
      <c r="R202">
        <f t="shared" si="6"/>
        <v>129</v>
      </c>
      <c r="S202">
        <f t="shared" si="7"/>
        <v>2022</v>
      </c>
    </row>
    <row r="203" spans="1:19">
      <c r="A203" s="1">
        <v>1</v>
      </c>
      <c r="B203">
        <v>77</v>
      </c>
      <c r="C203">
        <v>6</v>
      </c>
      <c r="D203" s="3">
        <v>44702</v>
      </c>
      <c r="E203" s="2">
        <v>470000</v>
      </c>
      <c r="F203" s="2">
        <v>47000</v>
      </c>
      <c r="G203" s="2">
        <v>0</v>
      </c>
      <c r="H203" s="5">
        <v>44806.1</v>
      </c>
      <c r="I203" t="s">
        <v>10</v>
      </c>
      <c r="J203" s="6" t="s">
        <v>34</v>
      </c>
      <c r="K203" s="6" t="s">
        <v>35</v>
      </c>
      <c r="L203" s="6" t="s">
        <v>37</v>
      </c>
      <c r="M203" t="s">
        <v>11</v>
      </c>
      <c r="N203" s="6" t="s">
        <v>67</v>
      </c>
      <c r="O203" t="s">
        <v>9</v>
      </c>
      <c r="P203" s="4">
        <v>104</v>
      </c>
      <c r="Q203" t="str">
        <f>TEXT(ChargesTable[[#This Row],[CHG_COUNTY_NUM]], "000") &amp; "-" &amp; TEXT(ChargesTable[[#This Row],[CHG_CASE_NUMBER]], "0000000")</f>
        <v>001-0000077</v>
      </c>
      <c r="R203">
        <f t="shared" si="6"/>
        <v>129</v>
      </c>
      <c r="S203">
        <f t="shared" si="7"/>
        <v>2022</v>
      </c>
    </row>
    <row r="204" spans="1:19">
      <c r="A204" s="1">
        <v>1</v>
      </c>
      <c r="B204">
        <v>77</v>
      </c>
      <c r="C204">
        <v>1</v>
      </c>
      <c r="D204" s="3">
        <v>44702</v>
      </c>
      <c r="E204" s="2">
        <v>3400</v>
      </c>
      <c r="F204" s="2">
        <v>340</v>
      </c>
      <c r="G204" s="2">
        <v>0</v>
      </c>
      <c r="H204" s="5">
        <v>44831.45</v>
      </c>
      <c r="I204" t="s">
        <v>10</v>
      </c>
      <c r="J204" s="6" t="s">
        <v>25</v>
      </c>
      <c r="K204" s="6" t="s">
        <v>26</v>
      </c>
      <c r="L204" s="6" t="s">
        <v>37</v>
      </c>
      <c r="M204" t="s">
        <v>11</v>
      </c>
      <c r="N204" s="6" t="s">
        <v>55</v>
      </c>
      <c r="O204" t="s">
        <v>9</v>
      </c>
      <c r="P204" s="4">
        <v>129</v>
      </c>
      <c r="Q204" t="str">
        <f>TEXT(ChargesTable[[#This Row],[CHG_COUNTY_NUM]], "000") &amp; "-" &amp; TEXT(ChargesTable[[#This Row],[CHG_CASE_NUMBER]], "0000000")</f>
        <v>001-0000077</v>
      </c>
      <c r="R204">
        <f t="shared" si="6"/>
        <v>129</v>
      </c>
      <c r="S204">
        <f t="shared" si="7"/>
        <v>2022</v>
      </c>
    </row>
    <row r="205" spans="1:19">
      <c r="A205" s="1">
        <v>1</v>
      </c>
      <c r="B205">
        <v>78</v>
      </c>
      <c r="C205">
        <v>2</v>
      </c>
      <c r="D205" s="3">
        <v>44704</v>
      </c>
      <c r="E205" s="2">
        <v>470000</v>
      </c>
      <c r="F205" s="2">
        <v>47000</v>
      </c>
      <c r="G205" s="2">
        <v>0</v>
      </c>
      <c r="H205" s="5">
        <v>44716.22</v>
      </c>
      <c r="I205" t="s">
        <v>12</v>
      </c>
      <c r="J205" s="6" t="s">
        <v>34</v>
      </c>
      <c r="K205" s="6" t="s">
        <v>35</v>
      </c>
      <c r="L205" s="6" t="s">
        <v>37</v>
      </c>
      <c r="M205" t="s">
        <v>13</v>
      </c>
      <c r="N205" s="6" t="s">
        <v>67</v>
      </c>
      <c r="O205" t="s">
        <v>9</v>
      </c>
      <c r="P205" s="4">
        <v>12</v>
      </c>
      <c r="Q205" t="str">
        <f>TEXT(ChargesTable[[#This Row],[CHG_COUNTY_NUM]], "000") &amp; "-" &amp; TEXT(ChargesTable[[#This Row],[CHG_CASE_NUMBER]], "0000000")</f>
        <v>001-0000078</v>
      </c>
      <c r="R205">
        <f t="shared" si="6"/>
        <v>18</v>
      </c>
      <c r="S205">
        <f t="shared" si="7"/>
        <v>2022</v>
      </c>
    </row>
    <row r="206" spans="1:19">
      <c r="A206" s="1">
        <v>1</v>
      </c>
      <c r="B206">
        <v>78</v>
      </c>
      <c r="C206">
        <v>1</v>
      </c>
      <c r="D206" s="3">
        <v>44704</v>
      </c>
      <c r="E206" s="2">
        <v>3400</v>
      </c>
      <c r="F206" s="2">
        <v>340</v>
      </c>
      <c r="G206" s="2">
        <v>0</v>
      </c>
      <c r="H206" s="5">
        <v>44718.09</v>
      </c>
      <c r="I206" t="s">
        <v>12</v>
      </c>
      <c r="J206" s="6" t="s">
        <v>25</v>
      </c>
      <c r="K206" s="6" t="s">
        <v>26</v>
      </c>
      <c r="L206" s="6" t="s">
        <v>37</v>
      </c>
      <c r="M206" t="s">
        <v>13</v>
      </c>
      <c r="N206" s="6" t="s">
        <v>55</v>
      </c>
      <c r="O206" t="s">
        <v>9</v>
      </c>
      <c r="P206" s="4">
        <v>14</v>
      </c>
      <c r="Q206" t="str">
        <f>TEXT(ChargesTable[[#This Row],[CHG_COUNTY_NUM]], "000") &amp; "-" &amp; TEXT(ChargesTable[[#This Row],[CHG_CASE_NUMBER]], "0000000")</f>
        <v>001-0000078</v>
      </c>
      <c r="R206">
        <f t="shared" si="6"/>
        <v>18</v>
      </c>
      <c r="S206">
        <f t="shared" si="7"/>
        <v>2022</v>
      </c>
    </row>
    <row r="207" spans="1:19">
      <c r="A207" s="1">
        <v>1</v>
      </c>
      <c r="B207">
        <v>78</v>
      </c>
      <c r="C207">
        <v>3</v>
      </c>
      <c r="D207" s="3">
        <v>44704</v>
      </c>
      <c r="E207" s="2">
        <v>3400</v>
      </c>
      <c r="F207" s="2">
        <v>340</v>
      </c>
      <c r="G207" s="2">
        <v>0</v>
      </c>
      <c r="H207" s="5">
        <v>44722.09</v>
      </c>
      <c r="I207" t="s">
        <v>12</v>
      </c>
      <c r="J207" s="6" t="s">
        <v>25</v>
      </c>
      <c r="K207" s="6" t="s">
        <v>26</v>
      </c>
      <c r="L207" s="6" t="s">
        <v>37</v>
      </c>
      <c r="M207" t="s">
        <v>13</v>
      </c>
      <c r="N207" s="6" t="s">
        <v>55</v>
      </c>
      <c r="O207" t="s">
        <v>9</v>
      </c>
      <c r="P207" s="4">
        <v>18</v>
      </c>
      <c r="Q207" t="str">
        <f>TEXT(ChargesTable[[#This Row],[CHG_COUNTY_NUM]], "000") &amp; "-" &amp; TEXT(ChargesTable[[#This Row],[CHG_CASE_NUMBER]], "0000000")</f>
        <v>001-0000078</v>
      </c>
      <c r="R207">
        <f t="shared" si="6"/>
        <v>18</v>
      </c>
      <c r="S207">
        <f t="shared" si="7"/>
        <v>2022</v>
      </c>
    </row>
    <row r="208" spans="1:19">
      <c r="A208" s="1">
        <v>1</v>
      </c>
      <c r="B208">
        <v>79</v>
      </c>
      <c r="C208">
        <v>1</v>
      </c>
      <c r="D208" s="3">
        <v>44706</v>
      </c>
      <c r="E208" s="2">
        <v>3400</v>
      </c>
      <c r="F208" s="2">
        <v>340</v>
      </c>
      <c r="G208" s="2">
        <v>0</v>
      </c>
      <c r="H208" s="5">
        <v>44960.35</v>
      </c>
      <c r="I208" t="s">
        <v>12</v>
      </c>
      <c r="J208" s="6" t="s">
        <v>25</v>
      </c>
      <c r="K208" s="6" t="s">
        <v>26</v>
      </c>
      <c r="L208" s="6" t="s">
        <v>37</v>
      </c>
      <c r="M208" t="s">
        <v>13</v>
      </c>
      <c r="N208" s="6" t="s">
        <v>55</v>
      </c>
      <c r="O208" t="s">
        <v>9</v>
      </c>
      <c r="P208" s="4">
        <v>254</v>
      </c>
      <c r="Q208" t="str">
        <f>TEXT(ChargesTable[[#This Row],[CHG_COUNTY_NUM]], "000") &amp; "-" &amp; TEXT(ChargesTable[[#This Row],[CHG_CASE_NUMBER]], "0000000")</f>
        <v>001-0000079</v>
      </c>
      <c r="R208">
        <f t="shared" si="6"/>
        <v>383</v>
      </c>
      <c r="S208">
        <f t="shared" si="7"/>
        <v>2023</v>
      </c>
    </row>
    <row r="209" spans="1:19">
      <c r="A209" s="1">
        <v>1</v>
      </c>
      <c r="B209">
        <v>79</v>
      </c>
      <c r="C209">
        <v>2</v>
      </c>
      <c r="D209" s="3">
        <v>44706</v>
      </c>
      <c r="E209" s="2">
        <v>3460</v>
      </c>
      <c r="F209" s="2">
        <v>346</v>
      </c>
      <c r="G209" s="2">
        <v>0</v>
      </c>
      <c r="H209" s="5">
        <v>44958.66</v>
      </c>
      <c r="I209" t="s">
        <v>12</v>
      </c>
      <c r="J209" s="6" t="s">
        <v>27</v>
      </c>
      <c r="K209" s="6" t="s">
        <v>28</v>
      </c>
      <c r="L209" s="6" t="s">
        <v>37</v>
      </c>
      <c r="M209" t="s">
        <v>13</v>
      </c>
      <c r="N209" s="6" t="s">
        <v>52</v>
      </c>
      <c r="O209" t="s">
        <v>9</v>
      </c>
      <c r="P209" s="4">
        <v>252</v>
      </c>
      <c r="Q209" t="str">
        <f>TEXT(ChargesTable[[#This Row],[CHG_COUNTY_NUM]], "000") &amp; "-" &amp; TEXT(ChargesTable[[#This Row],[CHG_CASE_NUMBER]], "0000000")</f>
        <v>001-0000079</v>
      </c>
      <c r="R209">
        <f t="shared" si="6"/>
        <v>383</v>
      </c>
      <c r="S209">
        <f t="shared" si="7"/>
        <v>2023</v>
      </c>
    </row>
    <row r="210" spans="1:19">
      <c r="A210" s="1">
        <v>1</v>
      </c>
      <c r="B210">
        <v>79</v>
      </c>
      <c r="C210">
        <v>3</v>
      </c>
      <c r="D210" s="3">
        <v>44706</v>
      </c>
      <c r="E210" s="2">
        <v>3400</v>
      </c>
      <c r="F210" s="2">
        <v>340</v>
      </c>
      <c r="G210" s="2">
        <v>0</v>
      </c>
      <c r="H210" s="5">
        <v>44959.83</v>
      </c>
      <c r="I210" t="s">
        <v>10</v>
      </c>
      <c r="J210" s="6" t="s">
        <v>25</v>
      </c>
      <c r="K210" s="6" t="s">
        <v>26</v>
      </c>
      <c r="L210" s="6" t="s">
        <v>37</v>
      </c>
      <c r="M210" t="s">
        <v>11</v>
      </c>
      <c r="N210" s="6" t="s">
        <v>55</v>
      </c>
      <c r="O210" t="s">
        <v>9</v>
      </c>
      <c r="P210" s="4">
        <v>253</v>
      </c>
      <c r="Q210" t="str">
        <f>TEXT(ChargesTable[[#This Row],[CHG_COUNTY_NUM]], "000") &amp; "-" &amp; TEXT(ChargesTable[[#This Row],[CHG_CASE_NUMBER]], "0000000")</f>
        <v>001-0000079</v>
      </c>
      <c r="R210">
        <f t="shared" si="6"/>
        <v>383</v>
      </c>
      <c r="S210">
        <f t="shared" si="7"/>
        <v>2023</v>
      </c>
    </row>
    <row r="211" spans="1:19">
      <c r="A211" s="1">
        <v>1</v>
      </c>
      <c r="B211">
        <v>79</v>
      </c>
      <c r="C211">
        <v>4</v>
      </c>
      <c r="D211" s="3">
        <v>44706</v>
      </c>
      <c r="E211" s="2">
        <v>470000</v>
      </c>
      <c r="F211" s="2">
        <v>47000</v>
      </c>
      <c r="G211" s="2">
        <v>0</v>
      </c>
      <c r="H211" s="5">
        <v>44959.33</v>
      </c>
      <c r="I211" t="s">
        <v>10</v>
      </c>
      <c r="J211" s="6" t="s">
        <v>34</v>
      </c>
      <c r="K211" s="6" t="s">
        <v>35</v>
      </c>
      <c r="L211" s="6" t="s">
        <v>37</v>
      </c>
      <c r="M211" t="s">
        <v>11</v>
      </c>
      <c r="N211" s="6" t="s">
        <v>67</v>
      </c>
      <c r="O211" t="s">
        <v>9</v>
      </c>
      <c r="P211" s="4">
        <v>253</v>
      </c>
      <c r="Q211" t="str">
        <f>TEXT(ChargesTable[[#This Row],[CHG_COUNTY_NUM]], "000") &amp; "-" &amp; TEXT(ChargesTable[[#This Row],[CHG_CASE_NUMBER]], "0000000")</f>
        <v>001-0000079</v>
      </c>
      <c r="R211">
        <f t="shared" si="6"/>
        <v>383</v>
      </c>
      <c r="S211">
        <f t="shared" si="7"/>
        <v>2023</v>
      </c>
    </row>
    <row r="212" spans="1:19">
      <c r="A212" s="1">
        <v>1</v>
      </c>
      <c r="B212">
        <v>79</v>
      </c>
      <c r="C212">
        <v>5</v>
      </c>
      <c r="D212" s="3">
        <v>44706</v>
      </c>
      <c r="E212" s="2">
        <v>463720</v>
      </c>
      <c r="F212" s="2">
        <v>46372</v>
      </c>
      <c r="G212" s="2">
        <v>0</v>
      </c>
      <c r="H212" s="5">
        <v>44961.7</v>
      </c>
      <c r="I212" t="s">
        <v>12</v>
      </c>
      <c r="J212" s="6" t="s">
        <v>31</v>
      </c>
      <c r="K212" s="6" t="s">
        <v>28</v>
      </c>
      <c r="L212" s="6" t="s">
        <v>37</v>
      </c>
      <c r="M212" t="s">
        <v>13</v>
      </c>
      <c r="N212" s="6" t="s">
        <v>72</v>
      </c>
      <c r="O212" t="s">
        <v>9</v>
      </c>
      <c r="P212" s="4">
        <v>255</v>
      </c>
      <c r="Q212" t="str">
        <f>TEXT(ChargesTable[[#This Row],[CHG_COUNTY_NUM]], "000") &amp; "-" &amp; TEXT(ChargesTable[[#This Row],[CHG_CASE_NUMBER]], "0000000")</f>
        <v>001-0000079</v>
      </c>
      <c r="R212">
        <f t="shared" si="6"/>
        <v>383</v>
      </c>
      <c r="S212">
        <f t="shared" si="7"/>
        <v>2023</v>
      </c>
    </row>
    <row r="213" spans="1:19">
      <c r="A213" s="1">
        <v>1</v>
      </c>
      <c r="B213">
        <v>79</v>
      </c>
      <c r="C213">
        <v>6</v>
      </c>
      <c r="D213" s="3">
        <v>44706</v>
      </c>
      <c r="E213" s="2">
        <v>3470</v>
      </c>
      <c r="F213" s="2">
        <v>347</v>
      </c>
      <c r="G213" s="2">
        <v>0</v>
      </c>
      <c r="H213" s="5">
        <v>44958.87</v>
      </c>
      <c r="I213" t="s">
        <v>7</v>
      </c>
      <c r="J213" s="6" t="s">
        <v>29</v>
      </c>
      <c r="K213" s="6" t="s">
        <v>28</v>
      </c>
      <c r="L213" s="6" t="s">
        <v>37</v>
      </c>
      <c r="M213" t="s">
        <v>8</v>
      </c>
      <c r="N213" s="6" t="s">
        <v>51</v>
      </c>
      <c r="O213" t="s">
        <v>9</v>
      </c>
      <c r="P213" s="4">
        <v>252</v>
      </c>
      <c r="Q213" t="str">
        <f>TEXT(ChargesTable[[#This Row],[CHG_COUNTY_NUM]], "000") &amp; "-" &amp; TEXT(ChargesTable[[#This Row],[CHG_CASE_NUMBER]], "0000000")</f>
        <v>001-0000079</v>
      </c>
      <c r="R213">
        <f t="shared" si="6"/>
        <v>383</v>
      </c>
      <c r="S213">
        <f t="shared" si="7"/>
        <v>2023</v>
      </c>
    </row>
    <row r="214" spans="1:19">
      <c r="A214" s="1">
        <v>1</v>
      </c>
      <c r="B214">
        <v>79</v>
      </c>
      <c r="C214">
        <v>7</v>
      </c>
      <c r="D214" s="3">
        <v>44706</v>
      </c>
      <c r="E214" s="2">
        <v>3401</v>
      </c>
      <c r="F214" s="2">
        <v>340</v>
      </c>
      <c r="G214" s="2">
        <v>1</v>
      </c>
      <c r="H214" s="5">
        <v>45089.35</v>
      </c>
      <c r="I214" t="s">
        <v>10</v>
      </c>
      <c r="J214" s="6" t="s">
        <v>25</v>
      </c>
      <c r="K214" s="6" t="s">
        <v>26</v>
      </c>
      <c r="L214" s="6" t="s">
        <v>38</v>
      </c>
      <c r="M214" t="s">
        <v>11</v>
      </c>
      <c r="N214" s="6" t="s">
        <v>56</v>
      </c>
      <c r="O214" t="s">
        <v>9</v>
      </c>
      <c r="P214" s="4">
        <v>383</v>
      </c>
      <c r="Q214" t="str">
        <f>TEXT(ChargesTable[[#This Row],[CHG_COUNTY_NUM]], "000") &amp; "-" &amp; TEXT(ChargesTable[[#This Row],[CHG_CASE_NUMBER]], "0000000")</f>
        <v>001-0000079</v>
      </c>
      <c r="R214">
        <f t="shared" si="6"/>
        <v>383</v>
      </c>
      <c r="S214">
        <f t="shared" si="7"/>
        <v>2023</v>
      </c>
    </row>
    <row r="215" spans="1:19">
      <c r="A215" s="1">
        <v>1</v>
      </c>
      <c r="B215">
        <v>80</v>
      </c>
      <c r="C215">
        <v>1</v>
      </c>
      <c r="D215" s="3">
        <v>44707</v>
      </c>
      <c r="E215" s="2">
        <v>463700</v>
      </c>
      <c r="F215" s="2">
        <v>46370</v>
      </c>
      <c r="G215" s="2">
        <v>0</v>
      </c>
      <c r="H215" s="5">
        <v>45064.800000000003</v>
      </c>
      <c r="I215" t="s">
        <v>12</v>
      </c>
      <c r="J215" s="6" t="s">
        <v>30</v>
      </c>
      <c r="K215" s="6" t="s">
        <v>26</v>
      </c>
      <c r="L215" s="6" t="s">
        <v>37</v>
      </c>
      <c r="M215" t="s">
        <v>13</v>
      </c>
      <c r="N215" s="6" t="s">
        <v>54</v>
      </c>
      <c r="O215" t="s">
        <v>9</v>
      </c>
      <c r="P215" s="4">
        <v>357</v>
      </c>
      <c r="Q215" t="str">
        <f>TEXT(ChargesTable[[#This Row],[CHG_COUNTY_NUM]], "000") &amp; "-" &amp; TEXT(ChargesTable[[#This Row],[CHG_CASE_NUMBER]], "0000000")</f>
        <v>001-0000080</v>
      </c>
      <c r="R215">
        <f t="shared" si="6"/>
        <v>468</v>
      </c>
      <c r="S215">
        <f t="shared" si="7"/>
        <v>2023</v>
      </c>
    </row>
    <row r="216" spans="1:19">
      <c r="A216" s="1">
        <v>1</v>
      </c>
      <c r="B216">
        <v>80</v>
      </c>
      <c r="C216">
        <v>3</v>
      </c>
      <c r="D216" s="3">
        <v>44707</v>
      </c>
      <c r="E216" s="2">
        <v>470000</v>
      </c>
      <c r="F216" s="2">
        <v>47000</v>
      </c>
      <c r="G216" s="2">
        <v>0</v>
      </c>
      <c r="H216" s="5">
        <v>45069.599999999999</v>
      </c>
      <c r="I216" t="s">
        <v>10</v>
      </c>
      <c r="J216" s="6" t="s">
        <v>34</v>
      </c>
      <c r="K216" s="6" t="s">
        <v>35</v>
      </c>
      <c r="L216" s="6" t="s">
        <v>37</v>
      </c>
      <c r="M216" t="s">
        <v>11</v>
      </c>
      <c r="N216" s="6" t="s">
        <v>67</v>
      </c>
      <c r="O216" t="s">
        <v>9</v>
      </c>
      <c r="P216" s="4">
        <v>362</v>
      </c>
      <c r="Q216" t="str">
        <f>TEXT(ChargesTable[[#This Row],[CHG_COUNTY_NUM]], "000") &amp; "-" &amp; TEXT(ChargesTable[[#This Row],[CHG_CASE_NUMBER]], "0000000")</f>
        <v>001-0000080</v>
      </c>
      <c r="R216">
        <f t="shared" si="6"/>
        <v>468</v>
      </c>
      <c r="S216">
        <f t="shared" si="7"/>
        <v>2023</v>
      </c>
    </row>
    <row r="217" spans="1:19">
      <c r="A217" s="1">
        <v>1</v>
      </c>
      <c r="B217">
        <v>80</v>
      </c>
      <c r="C217">
        <v>2</v>
      </c>
      <c r="D217" s="3">
        <v>44707</v>
      </c>
      <c r="E217" s="2">
        <v>3460</v>
      </c>
      <c r="F217" s="2">
        <v>346</v>
      </c>
      <c r="G217" s="2">
        <v>0</v>
      </c>
      <c r="H217" s="5">
        <v>45175.79</v>
      </c>
      <c r="I217" t="s">
        <v>12</v>
      </c>
      <c r="J217" s="6" t="s">
        <v>27</v>
      </c>
      <c r="K217" s="6" t="s">
        <v>28</v>
      </c>
      <c r="L217" s="6" t="s">
        <v>37</v>
      </c>
      <c r="M217" t="s">
        <v>13</v>
      </c>
      <c r="N217" s="6" t="s">
        <v>52</v>
      </c>
      <c r="O217" t="s">
        <v>9</v>
      </c>
      <c r="P217" s="4">
        <v>468</v>
      </c>
      <c r="Q217" t="str">
        <f>TEXT(ChargesTable[[#This Row],[CHG_COUNTY_NUM]], "000") &amp; "-" &amp; TEXT(ChargesTable[[#This Row],[CHG_CASE_NUMBER]], "0000000")</f>
        <v>001-0000080</v>
      </c>
      <c r="R217">
        <f t="shared" si="6"/>
        <v>468</v>
      </c>
      <c r="S217">
        <f t="shared" si="7"/>
        <v>2023</v>
      </c>
    </row>
    <row r="218" spans="1:19">
      <c r="A218" s="1">
        <v>1</v>
      </c>
      <c r="B218">
        <v>81</v>
      </c>
      <c r="C218">
        <v>1</v>
      </c>
      <c r="D218" s="3">
        <v>44708</v>
      </c>
      <c r="E218" s="2">
        <v>463700</v>
      </c>
      <c r="F218" s="2">
        <v>46370</v>
      </c>
      <c r="G218" s="2">
        <v>0</v>
      </c>
      <c r="H218" s="5">
        <v>44729.709004629629</v>
      </c>
      <c r="I218" t="s">
        <v>10</v>
      </c>
      <c r="J218" s="6" t="s">
        <v>30</v>
      </c>
      <c r="K218" s="6" t="s">
        <v>26</v>
      </c>
      <c r="L218" s="6" t="s">
        <v>37</v>
      </c>
      <c r="M218" t="s">
        <v>11</v>
      </c>
      <c r="N218" s="6" t="s">
        <v>54</v>
      </c>
      <c r="O218" t="s">
        <v>9</v>
      </c>
      <c r="P218" s="4">
        <v>21</v>
      </c>
      <c r="Q218" t="str">
        <f>TEXT(ChargesTable[[#This Row],[CHG_COUNTY_NUM]], "000") &amp; "-" &amp; TEXT(ChargesTable[[#This Row],[CHG_CASE_NUMBER]], "0000000")</f>
        <v>001-0000081</v>
      </c>
      <c r="R218">
        <f t="shared" si="6"/>
        <v>21</v>
      </c>
      <c r="S218">
        <f t="shared" si="7"/>
        <v>2022</v>
      </c>
    </row>
    <row r="219" spans="1:19">
      <c r="A219" s="1">
        <v>1</v>
      </c>
      <c r="B219">
        <v>82</v>
      </c>
      <c r="C219">
        <v>2</v>
      </c>
      <c r="D219" s="3">
        <v>44709</v>
      </c>
      <c r="E219" s="2">
        <v>463700</v>
      </c>
      <c r="F219" s="2">
        <v>46370</v>
      </c>
      <c r="G219" s="2">
        <v>0</v>
      </c>
      <c r="H219" s="5">
        <v>44729.18</v>
      </c>
      <c r="I219" t="s">
        <v>10</v>
      </c>
      <c r="J219" s="6" t="s">
        <v>30</v>
      </c>
      <c r="K219" s="6" t="s">
        <v>26</v>
      </c>
      <c r="L219" s="6" t="s">
        <v>37</v>
      </c>
      <c r="M219" t="s">
        <v>11</v>
      </c>
      <c r="N219" s="6" t="s">
        <v>54</v>
      </c>
      <c r="O219" t="s">
        <v>9</v>
      </c>
      <c r="P219" s="4">
        <v>20</v>
      </c>
      <c r="Q219" t="str">
        <f>TEXT(ChargesTable[[#This Row],[CHG_COUNTY_NUM]], "000") &amp; "-" &amp; TEXT(ChargesTable[[#This Row],[CHG_CASE_NUMBER]], "0000000")</f>
        <v>001-0000082</v>
      </c>
      <c r="R219">
        <f t="shared" si="6"/>
        <v>24</v>
      </c>
      <c r="S219">
        <f t="shared" si="7"/>
        <v>2022</v>
      </c>
    </row>
    <row r="220" spans="1:19">
      <c r="A220" s="1">
        <v>1</v>
      </c>
      <c r="B220">
        <v>82</v>
      </c>
      <c r="C220">
        <v>1</v>
      </c>
      <c r="D220" s="3">
        <v>44709</v>
      </c>
      <c r="E220" s="2">
        <v>3460</v>
      </c>
      <c r="F220" s="2">
        <v>346</v>
      </c>
      <c r="G220" s="2">
        <v>0</v>
      </c>
      <c r="H220" s="5">
        <v>44733.41</v>
      </c>
      <c r="I220" t="s">
        <v>7</v>
      </c>
      <c r="J220" s="6" t="s">
        <v>27</v>
      </c>
      <c r="K220" s="6" t="s">
        <v>28</v>
      </c>
      <c r="L220" s="6" t="s">
        <v>37</v>
      </c>
      <c r="M220" t="s">
        <v>8</v>
      </c>
      <c r="N220" s="6" t="s">
        <v>52</v>
      </c>
      <c r="O220" t="s">
        <v>9</v>
      </c>
      <c r="P220" s="4">
        <v>24</v>
      </c>
      <c r="Q220" t="str">
        <f>TEXT(ChargesTable[[#This Row],[CHG_COUNTY_NUM]], "000") &amp; "-" &amp; TEXT(ChargesTable[[#This Row],[CHG_CASE_NUMBER]], "0000000")</f>
        <v>001-0000082</v>
      </c>
      <c r="R220">
        <f t="shared" si="6"/>
        <v>24</v>
      </c>
      <c r="S220">
        <f t="shared" si="7"/>
        <v>2022</v>
      </c>
    </row>
    <row r="221" spans="1:19">
      <c r="A221" s="1">
        <v>1</v>
      </c>
      <c r="B221">
        <v>83</v>
      </c>
      <c r="C221">
        <v>1</v>
      </c>
      <c r="D221" s="3">
        <v>44709</v>
      </c>
      <c r="E221" s="2">
        <v>3470</v>
      </c>
      <c r="F221" s="2">
        <v>347</v>
      </c>
      <c r="G221" s="2">
        <v>0</v>
      </c>
      <c r="H221" s="5">
        <v>45097.47</v>
      </c>
      <c r="I221" t="s">
        <v>7</v>
      </c>
      <c r="J221" s="6" t="s">
        <v>29</v>
      </c>
      <c r="K221" s="6" t="s">
        <v>28</v>
      </c>
      <c r="L221" s="6" t="s">
        <v>37</v>
      </c>
      <c r="M221" t="s">
        <v>8</v>
      </c>
      <c r="N221" s="6" t="s">
        <v>51</v>
      </c>
      <c r="O221" t="s">
        <v>9</v>
      </c>
      <c r="P221" s="4">
        <v>388</v>
      </c>
      <c r="Q221" t="str">
        <f>TEXT(ChargesTable[[#This Row],[CHG_COUNTY_NUM]], "000") &amp; "-" &amp; TEXT(ChargesTable[[#This Row],[CHG_CASE_NUMBER]], "0000000")</f>
        <v>001-0000083</v>
      </c>
      <c r="R221">
        <f t="shared" si="6"/>
        <v>788</v>
      </c>
      <c r="S221">
        <f t="shared" si="7"/>
        <v>2023</v>
      </c>
    </row>
    <row r="222" spans="1:19">
      <c r="A222" s="1">
        <v>1</v>
      </c>
      <c r="B222">
        <v>83</v>
      </c>
      <c r="C222">
        <v>2</v>
      </c>
      <c r="D222" s="3">
        <v>44709</v>
      </c>
      <c r="E222" s="2">
        <v>463700</v>
      </c>
      <c r="F222" s="2">
        <v>46370</v>
      </c>
      <c r="G222" s="2">
        <v>0</v>
      </c>
      <c r="H222" s="5">
        <v>45097.97</v>
      </c>
      <c r="I222" t="s">
        <v>10</v>
      </c>
      <c r="J222" s="6" t="s">
        <v>30</v>
      </c>
      <c r="K222" s="6" t="s">
        <v>26</v>
      </c>
      <c r="L222" s="6" t="s">
        <v>37</v>
      </c>
      <c r="M222" t="s">
        <v>11</v>
      </c>
      <c r="N222" s="6" t="s">
        <v>54</v>
      </c>
      <c r="O222" t="s">
        <v>9</v>
      </c>
      <c r="P222" s="4">
        <v>388</v>
      </c>
      <c r="Q222" t="str">
        <f>TEXT(ChargesTable[[#This Row],[CHG_COUNTY_NUM]], "000") &amp; "-" &amp; TEXT(ChargesTable[[#This Row],[CHG_CASE_NUMBER]], "0000000")</f>
        <v>001-0000083</v>
      </c>
      <c r="R222">
        <f t="shared" si="6"/>
        <v>788</v>
      </c>
      <c r="S222">
        <f t="shared" si="7"/>
        <v>2023</v>
      </c>
    </row>
    <row r="223" spans="1:19">
      <c r="A223" s="1">
        <v>1</v>
      </c>
      <c r="B223">
        <v>83</v>
      </c>
      <c r="C223">
        <v>3</v>
      </c>
      <c r="D223" s="3">
        <v>44709</v>
      </c>
      <c r="E223" s="2">
        <v>3460</v>
      </c>
      <c r="F223" s="2">
        <v>346</v>
      </c>
      <c r="G223" s="2">
        <v>0</v>
      </c>
      <c r="H223" s="5">
        <v>45497.47</v>
      </c>
      <c r="I223" t="s">
        <v>10</v>
      </c>
      <c r="J223" s="6" t="s">
        <v>27</v>
      </c>
      <c r="K223" s="6" t="s">
        <v>28</v>
      </c>
      <c r="L223" s="6" t="s">
        <v>37</v>
      </c>
      <c r="M223" t="s">
        <v>11</v>
      </c>
      <c r="N223" s="6" t="s">
        <v>52</v>
      </c>
      <c r="O223" t="s">
        <v>9</v>
      </c>
      <c r="P223" s="4">
        <v>788</v>
      </c>
      <c r="Q223" t="str">
        <f>TEXT(ChargesTable[[#This Row],[CHG_COUNTY_NUM]], "000") &amp; "-" &amp; TEXT(ChargesTable[[#This Row],[CHG_CASE_NUMBER]], "0000000")</f>
        <v>001-0000083</v>
      </c>
      <c r="R223">
        <f t="shared" si="6"/>
        <v>788</v>
      </c>
      <c r="S223">
        <f t="shared" si="7"/>
        <v>2024</v>
      </c>
    </row>
    <row r="224" spans="1:19">
      <c r="A224" s="1">
        <v>1</v>
      </c>
      <c r="B224">
        <v>84</v>
      </c>
      <c r="C224">
        <v>3</v>
      </c>
      <c r="D224" s="3">
        <v>44710</v>
      </c>
      <c r="E224" s="2">
        <v>463700</v>
      </c>
      <c r="F224" s="2">
        <v>46370</v>
      </c>
      <c r="G224" s="2">
        <v>0</v>
      </c>
      <c r="H224" s="5">
        <v>45001</v>
      </c>
      <c r="I224" t="s">
        <v>12</v>
      </c>
      <c r="J224" s="6" t="s">
        <v>30</v>
      </c>
      <c r="K224" s="6" t="s">
        <v>26</v>
      </c>
      <c r="L224" s="6" t="s">
        <v>37</v>
      </c>
      <c r="M224" t="s">
        <v>13</v>
      </c>
      <c r="N224" s="6" t="s">
        <v>54</v>
      </c>
      <c r="O224" t="s">
        <v>9</v>
      </c>
      <c r="P224" s="4">
        <v>291</v>
      </c>
      <c r="Q224" t="str">
        <f>TEXT(ChargesTable[[#This Row],[CHG_COUNTY_NUM]], "000") &amp; "-" &amp; TEXT(ChargesTable[[#This Row],[CHG_CASE_NUMBER]], "0000000")</f>
        <v>001-0000084</v>
      </c>
      <c r="R224">
        <f t="shared" si="6"/>
        <v>483</v>
      </c>
      <c r="S224">
        <f t="shared" si="7"/>
        <v>2023</v>
      </c>
    </row>
    <row r="225" spans="1:19">
      <c r="A225" s="1">
        <v>1</v>
      </c>
      <c r="B225">
        <v>84</v>
      </c>
      <c r="C225">
        <v>1</v>
      </c>
      <c r="D225" s="3">
        <v>44710</v>
      </c>
      <c r="E225" s="2">
        <v>782200</v>
      </c>
      <c r="F225" s="2">
        <v>78220</v>
      </c>
      <c r="G225" s="2">
        <v>0</v>
      </c>
      <c r="H225" s="5">
        <v>45007.199999999997</v>
      </c>
      <c r="I225" t="s">
        <v>12</v>
      </c>
      <c r="J225" s="6" t="s">
        <v>36</v>
      </c>
      <c r="K225" s="6" t="s">
        <v>35</v>
      </c>
      <c r="L225" s="6" t="s">
        <v>37</v>
      </c>
      <c r="M225" t="s">
        <v>13</v>
      </c>
      <c r="N225" s="6" t="s">
        <v>53</v>
      </c>
      <c r="O225" t="s">
        <v>9</v>
      </c>
      <c r="P225" s="4">
        <v>297</v>
      </c>
      <c r="Q225" t="str">
        <f>TEXT(ChargesTable[[#This Row],[CHG_COUNTY_NUM]], "000") &amp; "-" &amp; TEXT(ChargesTable[[#This Row],[CHG_CASE_NUMBER]], "0000000")</f>
        <v>001-0000084</v>
      </c>
      <c r="R225">
        <f t="shared" si="6"/>
        <v>483</v>
      </c>
      <c r="S225">
        <f t="shared" si="7"/>
        <v>2023</v>
      </c>
    </row>
    <row r="226" spans="1:19">
      <c r="A226" s="1">
        <v>1</v>
      </c>
      <c r="B226">
        <v>84</v>
      </c>
      <c r="C226">
        <v>2</v>
      </c>
      <c r="D226" s="3">
        <v>44710</v>
      </c>
      <c r="E226" s="2">
        <v>3460</v>
      </c>
      <c r="F226" s="2">
        <v>346</v>
      </c>
      <c r="G226" s="2">
        <v>0</v>
      </c>
      <c r="H226" s="5">
        <v>45193.2</v>
      </c>
      <c r="I226" t="s">
        <v>7</v>
      </c>
      <c r="J226" s="6" t="s">
        <v>27</v>
      </c>
      <c r="K226" s="6" t="s">
        <v>28</v>
      </c>
      <c r="L226" s="6" t="s">
        <v>37</v>
      </c>
      <c r="M226" t="s">
        <v>8</v>
      </c>
      <c r="N226" s="6" t="s">
        <v>52</v>
      </c>
      <c r="O226" t="s">
        <v>9</v>
      </c>
      <c r="P226" s="4">
        <v>483</v>
      </c>
      <c r="Q226" t="str">
        <f>TEXT(ChargesTable[[#This Row],[CHG_COUNTY_NUM]], "000") &amp; "-" &amp; TEXT(ChargesTable[[#This Row],[CHG_CASE_NUMBER]], "0000000")</f>
        <v>001-0000084</v>
      </c>
      <c r="R226">
        <f t="shared" si="6"/>
        <v>483</v>
      </c>
      <c r="S226">
        <f t="shared" si="7"/>
        <v>2023</v>
      </c>
    </row>
    <row r="227" spans="1:19">
      <c r="A227" s="1">
        <v>1</v>
      </c>
      <c r="B227">
        <v>85</v>
      </c>
      <c r="C227">
        <v>5</v>
      </c>
      <c r="D227" s="3">
        <v>44713</v>
      </c>
      <c r="E227" s="2">
        <v>782200</v>
      </c>
      <c r="F227" s="2">
        <v>78220</v>
      </c>
      <c r="G227" s="2">
        <v>0</v>
      </c>
      <c r="H227" s="5">
        <v>44731.88</v>
      </c>
      <c r="I227" t="s">
        <v>10</v>
      </c>
      <c r="J227" s="6" t="s">
        <v>36</v>
      </c>
      <c r="K227" s="6" t="s">
        <v>35</v>
      </c>
      <c r="L227" s="6" t="s">
        <v>37</v>
      </c>
      <c r="M227" t="s">
        <v>11</v>
      </c>
      <c r="N227" s="6" t="s">
        <v>53</v>
      </c>
      <c r="O227" t="s">
        <v>9</v>
      </c>
      <c r="P227" s="4">
        <v>18</v>
      </c>
      <c r="Q227" t="str">
        <f>TEXT(ChargesTable[[#This Row],[CHG_COUNTY_NUM]], "000") &amp; "-" &amp; TEXT(ChargesTable[[#This Row],[CHG_CASE_NUMBER]], "0000000")</f>
        <v>001-0000085</v>
      </c>
      <c r="R227">
        <f t="shared" si="6"/>
        <v>37</v>
      </c>
      <c r="S227">
        <f t="shared" si="7"/>
        <v>2022</v>
      </c>
    </row>
    <row r="228" spans="1:19">
      <c r="A228" s="1">
        <v>1</v>
      </c>
      <c r="B228">
        <v>85</v>
      </c>
      <c r="C228">
        <v>3</v>
      </c>
      <c r="D228" s="3">
        <v>44713</v>
      </c>
      <c r="E228" s="2">
        <v>470000</v>
      </c>
      <c r="F228" s="2">
        <v>47000</v>
      </c>
      <c r="G228" s="2">
        <v>0</v>
      </c>
      <c r="H228" s="5">
        <v>44738.89</v>
      </c>
      <c r="I228" t="s">
        <v>10</v>
      </c>
      <c r="J228" s="6" t="s">
        <v>34</v>
      </c>
      <c r="K228" s="6" t="s">
        <v>35</v>
      </c>
      <c r="L228" s="6" t="s">
        <v>37</v>
      </c>
      <c r="M228" t="s">
        <v>11</v>
      </c>
      <c r="N228" s="6" t="s">
        <v>67</v>
      </c>
      <c r="O228" t="s">
        <v>9</v>
      </c>
      <c r="P228" s="4">
        <v>25</v>
      </c>
      <c r="Q228" t="str">
        <f>TEXT(ChargesTable[[#This Row],[CHG_COUNTY_NUM]], "000") &amp; "-" &amp; TEXT(ChargesTable[[#This Row],[CHG_CASE_NUMBER]], "0000000")</f>
        <v>001-0000085</v>
      </c>
      <c r="R228">
        <f t="shared" si="6"/>
        <v>37</v>
      </c>
      <c r="S228">
        <f t="shared" si="7"/>
        <v>2022</v>
      </c>
    </row>
    <row r="229" spans="1:19">
      <c r="A229" s="1">
        <v>1</v>
      </c>
      <c r="B229">
        <v>85</v>
      </c>
      <c r="C229">
        <v>4</v>
      </c>
      <c r="D229" s="3">
        <v>44713</v>
      </c>
      <c r="E229" s="2">
        <v>3400</v>
      </c>
      <c r="F229" s="2">
        <v>340</v>
      </c>
      <c r="G229" s="2">
        <v>0</v>
      </c>
      <c r="H229" s="5">
        <v>44741.91</v>
      </c>
      <c r="I229" t="s">
        <v>10</v>
      </c>
      <c r="J229" s="6" t="s">
        <v>25</v>
      </c>
      <c r="K229" s="6" t="s">
        <v>26</v>
      </c>
      <c r="L229" s="6" t="s">
        <v>37</v>
      </c>
      <c r="M229" t="s">
        <v>11</v>
      </c>
      <c r="N229" s="6" t="s">
        <v>55</v>
      </c>
      <c r="O229" t="s">
        <v>9</v>
      </c>
      <c r="P229" s="4">
        <v>28</v>
      </c>
      <c r="Q229" t="str">
        <f>TEXT(ChargesTable[[#This Row],[CHG_COUNTY_NUM]], "000") &amp; "-" &amp; TEXT(ChargesTable[[#This Row],[CHG_CASE_NUMBER]], "0000000")</f>
        <v>001-0000085</v>
      </c>
      <c r="R229">
        <f t="shared" si="6"/>
        <v>37</v>
      </c>
      <c r="S229">
        <f t="shared" si="7"/>
        <v>2022</v>
      </c>
    </row>
    <row r="230" spans="1:19">
      <c r="A230" s="1">
        <v>1</v>
      </c>
      <c r="B230">
        <v>85</v>
      </c>
      <c r="C230">
        <v>2</v>
      </c>
      <c r="D230" s="3">
        <v>44713</v>
      </c>
      <c r="E230" s="2">
        <v>463700</v>
      </c>
      <c r="F230" s="2">
        <v>46370</v>
      </c>
      <c r="G230" s="2">
        <v>0</v>
      </c>
      <c r="H230" s="5">
        <v>44743.68</v>
      </c>
      <c r="I230" t="s">
        <v>12</v>
      </c>
      <c r="J230" s="6" t="s">
        <v>30</v>
      </c>
      <c r="K230" s="6" t="s">
        <v>26</v>
      </c>
      <c r="L230" s="6" t="s">
        <v>37</v>
      </c>
      <c r="M230" t="s">
        <v>13</v>
      </c>
      <c r="N230" s="6" t="s">
        <v>54</v>
      </c>
      <c r="O230" t="s">
        <v>9</v>
      </c>
      <c r="P230" s="4">
        <v>30</v>
      </c>
      <c r="Q230" t="str">
        <f>TEXT(ChargesTable[[#This Row],[CHG_COUNTY_NUM]], "000") &amp; "-" &amp; TEXT(ChargesTable[[#This Row],[CHG_CASE_NUMBER]], "0000000")</f>
        <v>001-0000085</v>
      </c>
      <c r="R230">
        <f t="shared" si="6"/>
        <v>37</v>
      </c>
      <c r="S230">
        <f t="shared" si="7"/>
        <v>2022</v>
      </c>
    </row>
    <row r="231" spans="1:19">
      <c r="A231" s="1">
        <v>1</v>
      </c>
      <c r="B231">
        <v>85</v>
      </c>
      <c r="C231">
        <v>1</v>
      </c>
      <c r="D231" s="3">
        <v>44713</v>
      </c>
      <c r="E231" s="2">
        <v>463702</v>
      </c>
      <c r="F231" s="2">
        <v>46370</v>
      </c>
      <c r="G231" s="2">
        <v>2</v>
      </c>
      <c r="H231" s="5">
        <v>44750.58</v>
      </c>
      <c r="I231" t="s">
        <v>10</v>
      </c>
      <c r="J231" s="6" t="s">
        <v>30</v>
      </c>
      <c r="K231" s="6" t="s">
        <v>26</v>
      </c>
      <c r="L231" s="6" t="s">
        <v>39</v>
      </c>
      <c r="M231" t="s">
        <v>11</v>
      </c>
      <c r="N231" s="6" t="s">
        <v>82</v>
      </c>
      <c r="O231" t="s">
        <v>9</v>
      </c>
      <c r="P231" s="4">
        <v>37</v>
      </c>
      <c r="Q231" t="str">
        <f>TEXT(ChargesTable[[#This Row],[CHG_COUNTY_NUM]], "000") &amp; "-" &amp; TEXT(ChargesTable[[#This Row],[CHG_CASE_NUMBER]], "0000000")</f>
        <v>001-0000085</v>
      </c>
      <c r="R231">
        <f t="shared" si="6"/>
        <v>37</v>
      </c>
      <c r="S231">
        <f t="shared" si="7"/>
        <v>2022</v>
      </c>
    </row>
    <row r="232" spans="1:19">
      <c r="A232" s="1">
        <v>1</v>
      </c>
      <c r="B232">
        <v>86</v>
      </c>
      <c r="C232">
        <v>1</v>
      </c>
      <c r="D232" s="3">
        <v>44715</v>
      </c>
      <c r="E232" s="2">
        <v>463725</v>
      </c>
      <c r="F232" s="2">
        <v>46372</v>
      </c>
      <c r="G232" s="2">
        <v>5</v>
      </c>
      <c r="H232" s="5">
        <v>44735.945</v>
      </c>
      <c r="I232" t="s">
        <v>7</v>
      </c>
      <c r="J232" s="6" t="s">
        <v>31</v>
      </c>
      <c r="K232" s="6" t="s">
        <v>28</v>
      </c>
      <c r="L232" s="6" t="s">
        <v>42</v>
      </c>
      <c r="M232" t="s">
        <v>8</v>
      </c>
      <c r="N232" s="6" t="s">
        <v>75</v>
      </c>
      <c r="O232" t="s">
        <v>9</v>
      </c>
      <c r="P232" s="4">
        <v>20</v>
      </c>
      <c r="Q232" t="str">
        <f>TEXT(ChargesTable[[#This Row],[CHG_COUNTY_NUM]], "000") &amp; "-" &amp; TEXT(ChargesTable[[#This Row],[CHG_CASE_NUMBER]], "0000000")</f>
        <v>001-0000086</v>
      </c>
      <c r="R232">
        <f t="shared" si="6"/>
        <v>23</v>
      </c>
      <c r="S232">
        <f t="shared" si="7"/>
        <v>2022</v>
      </c>
    </row>
    <row r="233" spans="1:19">
      <c r="A233" s="1">
        <v>1</v>
      </c>
      <c r="B233">
        <v>86</v>
      </c>
      <c r="C233">
        <v>2</v>
      </c>
      <c r="D233" s="3">
        <v>44715</v>
      </c>
      <c r="E233" s="2">
        <v>3460</v>
      </c>
      <c r="F233" s="2">
        <v>346</v>
      </c>
      <c r="G233" s="2">
        <v>0</v>
      </c>
      <c r="H233" s="5">
        <v>44738.055</v>
      </c>
      <c r="I233" t="s">
        <v>7</v>
      </c>
      <c r="J233" s="6" t="s">
        <v>27</v>
      </c>
      <c r="K233" s="6" t="s">
        <v>28</v>
      </c>
      <c r="L233" s="6" t="s">
        <v>37</v>
      </c>
      <c r="M233" t="s">
        <v>8</v>
      </c>
      <c r="N233" s="6" t="s">
        <v>52</v>
      </c>
      <c r="O233" t="s">
        <v>9</v>
      </c>
      <c r="P233" s="4">
        <v>23</v>
      </c>
      <c r="Q233" t="str">
        <f>TEXT(ChargesTable[[#This Row],[CHG_COUNTY_NUM]], "000") &amp; "-" &amp; TEXT(ChargesTable[[#This Row],[CHG_CASE_NUMBER]], "0000000")</f>
        <v>001-0000086</v>
      </c>
      <c r="R233">
        <f t="shared" si="6"/>
        <v>23</v>
      </c>
      <c r="S233">
        <f t="shared" si="7"/>
        <v>2022</v>
      </c>
    </row>
    <row r="234" spans="1:19">
      <c r="A234" s="1">
        <v>1</v>
      </c>
      <c r="B234">
        <v>87</v>
      </c>
      <c r="C234">
        <v>1</v>
      </c>
      <c r="D234" s="3">
        <v>44716</v>
      </c>
      <c r="E234" s="2">
        <v>3400</v>
      </c>
      <c r="F234" s="2">
        <v>340</v>
      </c>
      <c r="G234" s="2">
        <v>0</v>
      </c>
      <c r="H234" s="5">
        <v>44832.66</v>
      </c>
      <c r="I234" t="s">
        <v>12</v>
      </c>
      <c r="J234" s="6" t="s">
        <v>25</v>
      </c>
      <c r="K234" s="6" t="s">
        <v>26</v>
      </c>
      <c r="L234" s="6" t="s">
        <v>37</v>
      </c>
      <c r="M234" t="s">
        <v>13</v>
      </c>
      <c r="N234" s="6" t="s">
        <v>55</v>
      </c>
      <c r="O234" t="s">
        <v>9</v>
      </c>
      <c r="P234" s="4">
        <v>116</v>
      </c>
      <c r="Q234" t="str">
        <f>TEXT(ChargesTable[[#This Row],[CHG_COUNTY_NUM]], "000") &amp; "-" &amp; TEXT(ChargesTable[[#This Row],[CHG_CASE_NUMBER]], "0000000")</f>
        <v>001-0000087</v>
      </c>
      <c r="R234">
        <f t="shared" si="6"/>
        <v>164</v>
      </c>
      <c r="S234">
        <f t="shared" si="7"/>
        <v>2022</v>
      </c>
    </row>
    <row r="235" spans="1:19">
      <c r="A235" s="1">
        <v>1</v>
      </c>
      <c r="B235">
        <v>87</v>
      </c>
      <c r="C235">
        <v>2</v>
      </c>
      <c r="D235" s="3">
        <v>44716</v>
      </c>
      <c r="E235" s="2">
        <v>3400</v>
      </c>
      <c r="F235" s="2">
        <v>340</v>
      </c>
      <c r="G235" s="2">
        <v>0</v>
      </c>
      <c r="H235" s="5">
        <v>44832.15</v>
      </c>
      <c r="I235" t="s">
        <v>12</v>
      </c>
      <c r="J235" s="6" t="s">
        <v>25</v>
      </c>
      <c r="K235" s="6" t="s">
        <v>26</v>
      </c>
      <c r="L235" s="6" t="s">
        <v>37</v>
      </c>
      <c r="M235" t="s">
        <v>13</v>
      </c>
      <c r="N235" s="6" t="s">
        <v>55</v>
      </c>
      <c r="O235" t="s">
        <v>9</v>
      </c>
      <c r="P235" s="4">
        <v>116</v>
      </c>
      <c r="Q235" t="str">
        <f>TEXT(ChargesTable[[#This Row],[CHG_COUNTY_NUM]], "000") &amp; "-" &amp; TEXT(ChargesTable[[#This Row],[CHG_CASE_NUMBER]], "0000000")</f>
        <v>001-0000087</v>
      </c>
      <c r="R235">
        <f t="shared" si="6"/>
        <v>164</v>
      </c>
      <c r="S235">
        <f t="shared" si="7"/>
        <v>2022</v>
      </c>
    </row>
    <row r="236" spans="1:19">
      <c r="A236" s="1">
        <v>1</v>
      </c>
      <c r="B236">
        <v>87</v>
      </c>
      <c r="C236">
        <v>3</v>
      </c>
      <c r="D236" s="3">
        <v>44716</v>
      </c>
      <c r="E236" s="2">
        <v>463706</v>
      </c>
      <c r="F236" s="2">
        <v>46370</v>
      </c>
      <c r="G236" s="2">
        <v>6</v>
      </c>
      <c r="H236" s="5">
        <v>44832.43</v>
      </c>
      <c r="I236" t="s">
        <v>7</v>
      </c>
      <c r="J236" s="6" t="s">
        <v>30</v>
      </c>
      <c r="K236" s="6" t="s">
        <v>26</v>
      </c>
      <c r="L236" s="6" t="s">
        <v>43</v>
      </c>
      <c r="M236" t="s">
        <v>8</v>
      </c>
      <c r="N236" s="6" t="s">
        <v>69</v>
      </c>
      <c r="O236" t="s">
        <v>9</v>
      </c>
      <c r="P236" s="4">
        <v>116</v>
      </c>
      <c r="Q236" t="str">
        <f>TEXT(ChargesTable[[#This Row],[CHG_COUNTY_NUM]], "000") &amp; "-" &amp; TEXT(ChargesTable[[#This Row],[CHG_CASE_NUMBER]], "0000000")</f>
        <v>001-0000087</v>
      </c>
      <c r="R236">
        <f t="shared" si="6"/>
        <v>164</v>
      </c>
      <c r="S236">
        <f t="shared" si="7"/>
        <v>2022</v>
      </c>
    </row>
    <row r="237" spans="1:19">
      <c r="A237" s="1">
        <v>1</v>
      </c>
      <c r="B237">
        <v>87</v>
      </c>
      <c r="C237">
        <v>4</v>
      </c>
      <c r="D237" s="3">
        <v>44716</v>
      </c>
      <c r="E237" s="2">
        <v>3460</v>
      </c>
      <c r="F237" s="2">
        <v>346</v>
      </c>
      <c r="G237" s="2">
        <v>0</v>
      </c>
      <c r="H237" s="5">
        <v>44833.03</v>
      </c>
      <c r="I237" t="s">
        <v>10</v>
      </c>
      <c r="J237" s="6" t="s">
        <v>27</v>
      </c>
      <c r="K237" s="6" t="s">
        <v>28</v>
      </c>
      <c r="L237" s="6" t="s">
        <v>37</v>
      </c>
      <c r="M237" t="s">
        <v>11</v>
      </c>
      <c r="N237" s="6" t="s">
        <v>52</v>
      </c>
      <c r="O237" t="s">
        <v>9</v>
      </c>
      <c r="P237" s="4">
        <v>117</v>
      </c>
      <c r="Q237" t="str">
        <f>TEXT(ChargesTable[[#This Row],[CHG_COUNTY_NUM]], "000") &amp; "-" &amp; TEXT(ChargesTable[[#This Row],[CHG_CASE_NUMBER]], "0000000")</f>
        <v>001-0000087</v>
      </c>
      <c r="R237">
        <f t="shared" si="6"/>
        <v>164</v>
      </c>
      <c r="S237">
        <f t="shared" si="7"/>
        <v>2022</v>
      </c>
    </row>
    <row r="238" spans="1:19">
      <c r="A238" s="1">
        <v>1</v>
      </c>
      <c r="B238">
        <v>87</v>
      </c>
      <c r="C238">
        <v>5</v>
      </c>
      <c r="D238" s="3">
        <v>44716</v>
      </c>
      <c r="E238" s="2">
        <v>3460</v>
      </c>
      <c r="F238" s="2">
        <v>346</v>
      </c>
      <c r="G238" s="2">
        <v>0</v>
      </c>
      <c r="H238" s="5">
        <v>44833.41</v>
      </c>
      <c r="I238" t="s">
        <v>10</v>
      </c>
      <c r="J238" s="6" t="s">
        <v>27</v>
      </c>
      <c r="K238" s="6" t="s">
        <v>28</v>
      </c>
      <c r="L238" s="6" t="s">
        <v>37</v>
      </c>
      <c r="M238" t="s">
        <v>11</v>
      </c>
      <c r="N238" s="6" t="s">
        <v>52</v>
      </c>
      <c r="O238" t="s">
        <v>9</v>
      </c>
      <c r="P238" s="4">
        <v>117</v>
      </c>
      <c r="Q238" t="str">
        <f>TEXT(ChargesTable[[#This Row],[CHG_COUNTY_NUM]], "000") &amp; "-" &amp; TEXT(ChargesTable[[#This Row],[CHG_CASE_NUMBER]], "0000000")</f>
        <v>001-0000087</v>
      </c>
      <c r="R238">
        <f t="shared" si="6"/>
        <v>164</v>
      </c>
      <c r="S238">
        <f t="shared" si="7"/>
        <v>2022</v>
      </c>
    </row>
    <row r="239" spans="1:19">
      <c r="A239" s="1">
        <v>1</v>
      </c>
      <c r="B239">
        <v>87</v>
      </c>
      <c r="C239">
        <v>6</v>
      </c>
      <c r="D239" s="3">
        <v>44716</v>
      </c>
      <c r="E239" s="2">
        <v>3400</v>
      </c>
      <c r="F239" s="2">
        <v>340</v>
      </c>
      <c r="G239" s="2">
        <v>0</v>
      </c>
      <c r="H239" s="5">
        <v>44880.41</v>
      </c>
      <c r="I239" t="s">
        <v>10</v>
      </c>
      <c r="J239" s="6" t="s">
        <v>25</v>
      </c>
      <c r="K239" s="6" t="s">
        <v>26</v>
      </c>
      <c r="L239" s="6" t="s">
        <v>37</v>
      </c>
      <c r="M239" t="s">
        <v>11</v>
      </c>
      <c r="N239" s="6" t="s">
        <v>55</v>
      </c>
      <c r="O239" t="s">
        <v>9</v>
      </c>
      <c r="P239" s="4">
        <v>164</v>
      </c>
      <c r="Q239" t="str">
        <f>TEXT(ChargesTable[[#This Row],[CHG_COUNTY_NUM]], "000") &amp; "-" &amp; TEXT(ChargesTable[[#This Row],[CHG_CASE_NUMBER]], "0000000")</f>
        <v>001-0000087</v>
      </c>
      <c r="R239">
        <f t="shared" si="6"/>
        <v>164</v>
      </c>
      <c r="S239">
        <f t="shared" si="7"/>
        <v>2022</v>
      </c>
    </row>
    <row r="240" spans="1:19">
      <c r="A240" s="1">
        <v>1</v>
      </c>
      <c r="B240">
        <v>88</v>
      </c>
      <c r="C240">
        <v>3</v>
      </c>
      <c r="D240" s="3">
        <v>44717</v>
      </c>
      <c r="E240" s="2">
        <v>3400</v>
      </c>
      <c r="F240" s="2">
        <v>340</v>
      </c>
      <c r="G240" s="2">
        <v>0</v>
      </c>
      <c r="H240" s="5">
        <v>44959.81</v>
      </c>
      <c r="I240" t="s">
        <v>12</v>
      </c>
      <c r="J240" s="6" t="s">
        <v>25</v>
      </c>
      <c r="K240" s="6" t="s">
        <v>26</v>
      </c>
      <c r="L240" s="6" t="s">
        <v>37</v>
      </c>
      <c r="M240" t="s">
        <v>13</v>
      </c>
      <c r="N240" s="6" t="s">
        <v>55</v>
      </c>
      <c r="O240" t="s">
        <v>9</v>
      </c>
      <c r="P240" s="4">
        <v>242</v>
      </c>
      <c r="Q240" t="str">
        <f>TEXT(ChargesTable[[#This Row],[CHG_COUNTY_NUM]], "000") &amp; "-" &amp; TEXT(ChargesTable[[#This Row],[CHG_CASE_NUMBER]], "0000000")</f>
        <v>001-0000088</v>
      </c>
      <c r="R240">
        <f t="shared" si="6"/>
        <v>279</v>
      </c>
      <c r="S240">
        <f t="shared" si="7"/>
        <v>2023</v>
      </c>
    </row>
    <row r="241" spans="1:19">
      <c r="A241" s="1">
        <v>1</v>
      </c>
      <c r="B241">
        <v>88</v>
      </c>
      <c r="C241">
        <v>1</v>
      </c>
      <c r="D241" s="3">
        <v>44717</v>
      </c>
      <c r="E241" s="2">
        <v>463746</v>
      </c>
      <c r="F241" s="2">
        <v>46374</v>
      </c>
      <c r="G241" s="2">
        <v>6</v>
      </c>
      <c r="H241" s="5">
        <v>44961.31</v>
      </c>
      <c r="I241" t="s">
        <v>14</v>
      </c>
      <c r="J241" s="6" t="s">
        <v>32</v>
      </c>
      <c r="K241" s="6" t="s">
        <v>33</v>
      </c>
      <c r="L241" s="6" t="s">
        <v>43</v>
      </c>
      <c r="M241" t="s">
        <v>15</v>
      </c>
      <c r="N241" s="6" t="s">
        <v>77</v>
      </c>
      <c r="O241" t="s">
        <v>9</v>
      </c>
      <c r="P241" s="4">
        <v>244</v>
      </c>
      <c r="Q241" t="str">
        <f>TEXT(ChargesTable[[#This Row],[CHG_COUNTY_NUM]], "000") &amp; "-" &amp; TEXT(ChargesTable[[#This Row],[CHG_CASE_NUMBER]], "0000000")</f>
        <v>001-0000088</v>
      </c>
      <c r="R241">
        <f t="shared" si="6"/>
        <v>279</v>
      </c>
      <c r="S241">
        <f t="shared" si="7"/>
        <v>2023</v>
      </c>
    </row>
    <row r="242" spans="1:19">
      <c r="A242" s="1">
        <v>1</v>
      </c>
      <c r="B242">
        <v>88</v>
      </c>
      <c r="C242">
        <v>2</v>
      </c>
      <c r="D242" s="3">
        <v>44717</v>
      </c>
      <c r="E242" s="2">
        <v>463700</v>
      </c>
      <c r="F242" s="2">
        <v>46370</v>
      </c>
      <c r="G242" s="2">
        <v>0</v>
      </c>
      <c r="H242" s="5">
        <v>44962.51</v>
      </c>
      <c r="I242" t="s">
        <v>12</v>
      </c>
      <c r="J242" s="6" t="s">
        <v>30</v>
      </c>
      <c r="K242" s="6" t="s">
        <v>26</v>
      </c>
      <c r="L242" s="6" t="s">
        <v>37</v>
      </c>
      <c r="M242" t="s">
        <v>13</v>
      </c>
      <c r="N242" s="6" t="s">
        <v>54</v>
      </c>
      <c r="O242" t="s">
        <v>9</v>
      </c>
      <c r="P242" s="4">
        <v>245</v>
      </c>
      <c r="Q242" t="str">
        <f>TEXT(ChargesTable[[#This Row],[CHG_COUNTY_NUM]], "000") &amp; "-" &amp; TEXT(ChargesTable[[#This Row],[CHG_CASE_NUMBER]], "0000000")</f>
        <v>001-0000088</v>
      </c>
      <c r="R242">
        <f t="shared" si="6"/>
        <v>279</v>
      </c>
      <c r="S242">
        <f t="shared" si="7"/>
        <v>2023</v>
      </c>
    </row>
    <row r="243" spans="1:19">
      <c r="A243" s="1">
        <v>1</v>
      </c>
      <c r="B243">
        <v>88</v>
      </c>
      <c r="C243">
        <v>4</v>
      </c>
      <c r="D243" s="3">
        <v>44717</v>
      </c>
      <c r="E243" s="2">
        <v>3464</v>
      </c>
      <c r="F243" s="2">
        <v>346</v>
      </c>
      <c r="G243" s="2">
        <v>4</v>
      </c>
      <c r="H243" s="5">
        <v>44996</v>
      </c>
      <c r="I243" t="s">
        <v>12</v>
      </c>
      <c r="J243" s="6" t="s">
        <v>27</v>
      </c>
      <c r="K243" s="6" t="s">
        <v>28</v>
      </c>
      <c r="L243" s="6" t="s">
        <v>41</v>
      </c>
      <c r="M243" t="s">
        <v>13</v>
      </c>
      <c r="N243" s="6" t="s">
        <v>83</v>
      </c>
      <c r="O243" t="s">
        <v>9</v>
      </c>
      <c r="P243" s="4">
        <v>279</v>
      </c>
      <c r="Q243" t="str">
        <f>TEXT(ChargesTable[[#This Row],[CHG_COUNTY_NUM]], "000") &amp; "-" &amp; TEXT(ChargesTable[[#This Row],[CHG_CASE_NUMBER]], "0000000")</f>
        <v>001-0000088</v>
      </c>
      <c r="R243">
        <f t="shared" si="6"/>
        <v>279</v>
      </c>
      <c r="S243">
        <f t="shared" si="7"/>
        <v>2023</v>
      </c>
    </row>
    <row r="244" spans="1:19">
      <c r="A244" s="1">
        <v>1</v>
      </c>
      <c r="B244">
        <v>89</v>
      </c>
      <c r="C244">
        <v>1</v>
      </c>
      <c r="D244" s="3">
        <v>44717</v>
      </c>
      <c r="E244" s="2">
        <v>463700</v>
      </c>
      <c r="F244" s="2">
        <v>46370</v>
      </c>
      <c r="G244" s="2">
        <v>0</v>
      </c>
      <c r="H244" s="5">
        <v>44731.854004629633</v>
      </c>
      <c r="I244" t="s">
        <v>10</v>
      </c>
      <c r="J244" s="6" t="s">
        <v>30</v>
      </c>
      <c r="K244" s="6" t="s">
        <v>26</v>
      </c>
      <c r="L244" s="6" t="s">
        <v>37</v>
      </c>
      <c r="M244" t="s">
        <v>11</v>
      </c>
      <c r="N244" s="6" t="s">
        <v>54</v>
      </c>
      <c r="O244" t="s">
        <v>9</v>
      </c>
      <c r="P244" s="4">
        <v>14</v>
      </c>
      <c r="Q244" t="str">
        <f>TEXT(ChargesTable[[#This Row],[CHG_COUNTY_NUM]], "000") &amp; "-" &amp; TEXT(ChargesTable[[#This Row],[CHG_CASE_NUMBER]], "0000000")</f>
        <v>001-0000089</v>
      </c>
      <c r="R244">
        <f t="shared" si="6"/>
        <v>20</v>
      </c>
      <c r="S244">
        <f t="shared" si="7"/>
        <v>2022</v>
      </c>
    </row>
    <row r="245" spans="1:19">
      <c r="A245" s="1">
        <v>1</v>
      </c>
      <c r="B245">
        <v>89</v>
      </c>
      <c r="C245">
        <v>2</v>
      </c>
      <c r="D245" s="3">
        <v>44717</v>
      </c>
      <c r="E245" s="2">
        <v>3400</v>
      </c>
      <c r="F245" s="2">
        <v>340</v>
      </c>
      <c r="G245" s="2">
        <v>0</v>
      </c>
      <c r="H245" s="5">
        <v>44732.05</v>
      </c>
      <c r="I245" t="s">
        <v>12</v>
      </c>
      <c r="J245" s="6" t="s">
        <v>25</v>
      </c>
      <c r="K245" s="6" t="s">
        <v>26</v>
      </c>
      <c r="L245" s="6" t="s">
        <v>37</v>
      </c>
      <c r="M245" t="s">
        <v>13</v>
      </c>
      <c r="N245" s="6" t="s">
        <v>55</v>
      </c>
      <c r="O245" t="s">
        <v>9</v>
      </c>
      <c r="P245" s="4">
        <v>15</v>
      </c>
      <c r="Q245" t="str">
        <f>TEXT(ChargesTable[[#This Row],[CHG_COUNTY_NUM]], "000") &amp; "-" &amp; TEXT(ChargesTable[[#This Row],[CHG_CASE_NUMBER]], "0000000")</f>
        <v>001-0000089</v>
      </c>
      <c r="R245">
        <f t="shared" si="6"/>
        <v>20</v>
      </c>
      <c r="S245">
        <f t="shared" si="7"/>
        <v>2022</v>
      </c>
    </row>
    <row r="246" spans="1:19">
      <c r="A246" s="1">
        <v>1</v>
      </c>
      <c r="B246">
        <v>89</v>
      </c>
      <c r="C246">
        <v>3</v>
      </c>
      <c r="D246" s="3">
        <v>44717</v>
      </c>
      <c r="E246" s="2">
        <v>3400</v>
      </c>
      <c r="F246" s="2">
        <v>340</v>
      </c>
      <c r="G246" s="2">
        <v>0</v>
      </c>
      <c r="H246" s="5">
        <v>44733.78</v>
      </c>
      <c r="I246" t="s">
        <v>12</v>
      </c>
      <c r="J246" s="6" t="s">
        <v>25</v>
      </c>
      <c r="K246" s="6" t="s">
        <v>26</v>
      </c>
      <c r="L246" s="6" t="s">
        <v>37</v>
      </c>
      <c r="M246" t="s">
        <v>13</v>
      </c>
      <c r="N246" s="6" t="s">
        <v>55</v>
      </c>
      <c r="O246" t="s">
        <v>9</v>
      </c>
      <c r="P246" s="4">
        <v>16</v>
      </c>
      <c r="Q246" t="str">
        <f>TEXT(ChargesTable[[#This Row],[CHG_COUNTY_NUM]], "000") &amp; "-" &amp; TEXT(ChargesTable[[#This Row],[CHG_CASE_NUMBER]], "0000000")</f>
        <v>001-0000089</v>
      </c>
      <c r="R246">
        <f t="shared" si="6"/>
        <v>20</v>
      </c>
      <c r="S246">
        <f t="shared" si="7"/>
        <v>2022</v>
      </c>
    </row>
    <row r="247" spans="1:19">
      <c r="A247" s="1">
        <v>1</v>
      </c>
      <c r="B247">
        <v>89</v>
      </c>
      <c r="C247">
        <v>4</v>
      </c>
      <c r="D247" s="3">
        <v>44717</v>
      </c>
      <c r="E247" s="2">
        <v>463740</v>
      </c>
      <c r="F247" s="2">
        <v>46374</v>
      </c>
      <c r="G247" s="2">
        <v>0</v>
      </c>
      <c r="H247" s="5">
        <v>44734.38</v>
      </c>
      <c r="I247" t="s">
        <v>7</v>
      </c>
      <c r="J247" s="6" t="s">
        <v>32</v>
      </c>
      <c r="K247" s="6" t="s">
        <v>33</v>
      </c>
      <c r="L247" s="6" t="s">
        <v>37</v>
      </c>
      <c r="M247" t="s">
        <v>8</v>
      </c>
      <c r="N247" s="6" t="s">
        <v>60</v>
      </c>
      <c r="O247" t="s">
        <v>9</v>
      </c>
      <c r="P247" s="4">
        <v>17</v>
      </c>
      <c r="Q247" t="str">
        <f>TEXT(ChargesTable[[#This Row],[CHG_COUNTY_NUM]], "000") &amp; "-" &amp; TEXT(ChargesTable[[#This Row],[CHG_CASE_NUMBER]], "0000000")</f>
        <v>001-0000089</v>
      </c>
      <c r="R247">
        <f t="shared" si="6"/>
        <v>20</v>
      </c>
      <c r="S247">
        <f t="shared" si="7"/>
        <v>2022</v>
      </c>
    </row>
    <row r="248" spans="1:19">
      <c r="A248" s="1">
        <v>1</v>
      </c>
      <c r="B248">
        <v>89</v>
      </c>
      <c r="C248">
        <v>5</v>
      </c>
      <c r="D248" s="3">
        <v>44717</v>
      </c>
      <c r="E248" s="2">
        <v>3406</v>
      </c>
      <c r="F248" s="2">
        <v>340</v>
      </c>
      <c r="G248" s="2">
        <v>6</v>
      </c>
      <c r="H248" s="5">
        <v>44737.78</v>
      </c>
      <c r="I248" t="s">
        <v>10</v>
      </c>
      <c r="J248" s="6" t="s">
        <v>25</v>
      </c>
      <c r="K248" s="6" t="s">
        <v>26</v>
      </c>
      <c r="L248" s="6" t="s">
        <v>43</v>
      </c>
      <c r="M248" t="s">
        <v>11</v>
      </c>
      <c r="N248" s="6" t="s">
        <v>65</v>
      </c>
      <c r="O248" t="s">
        <v>9</v>
      </c>
      <c r="P248" s="4">
        <v>20</v>
      </c>
      <c r="Q248" t="str">
        <f>TEXT(ChargesTable[[#This Row],[CHG_COUNTY_NUM]], "000") &amp; "-" &amp; TEXT(ChargesTable[[#This Row],[CHG_CASE_NUMBER]], "0000000")</f>
        <v>001-0000089</v>
      </c>
      <c r="R248">
        <f t="shared" si="6"/>
        <v>20</v>
      </c>
      <c r="S248">
        <f t="shared" si="7"/>
        <v>2022</v>
      </c>
    </row>
    <row r="249" spans="1:19">
      <c r="A249" s="1">
        <v>1</v>
      </c>
      <c r="B249">
        <v>90</v>
      </c>
      <c r="C249">
        <v>1</v>
      </c>
      <c r="D249" s="3">
        <v>44719</v>
      </c>
      <c r="E249" s="2">
        <v>3460</v>
      </c>
      <c r="F249" s="2">
        <v>346</v>
      </c>
      <c r="G249" s="2">
        <v>0</v>
      </c>
      <c r="H249" s="5">
        <v>45377.19</v>
      </c>
      <c r="I249" t="s">
        <v>7</v>
      </c>
      <c r="J249" s="6" t="s">
        <v>27</v>
      </c>
      <c r="K249" s="6" t="s">
        <v>28</v>
      </c>
      <c r="L249" s="6" t="s">
        <v>37</v>
      </c>
      <c r="M249" t="s">
        <v>8</v>
      </c>
      <c r="N249" s="6" t="s">
        <v>52</v>
      </c>
      <c r="O249" t="s">
        <v>9</v>
      </c>
      <c r="P249" s="4">
        <v>658</v>
      </c>
      <c r="Q249" t="str">
        <f>TEXT(ChargesTable[[#This Row],[CHG_COUNTY_NUM]], "000") &amp; "-" &amp; TEXT(ChargesTable[[#This Row],[CHG_CASE_NUMBER]], "0000000")</f>
        <v>001-0000090</v>
      </c>
      <c r="R249">
        <f t="shared" si="6"/>
        <v>658</v>
      </c>
      <c r="S249">
        <f t="shared" si="7"/>
        <v>2024</v>
      </c>
    </row>
    <row r="250" spans="1:19">
      <c r="A250" s="1">
        <v>1</v>
      </c>
      <c r="B250">
        <v>91</v>
      </c>
      <c r="C250">
        <v>1</v>
      </c>
      <c r="D250" s="3">
        <v>44719</v>
      </c>
      <c r="E250" s="2">
        <v>470001</v>
      </c>
      <c r="F250" s="2">
        <v>47000</v>
      </c>
      <c r="G250" s="2">
        <v>1</v>
      </c>
      <c r="H250" s="5">
        <v>44810.45</v>
      </c>
      <c r="I250" t="s">
        <v>7</v>
      </c>
      <c r="J250" s="6" t="s">
        <v>34</v>
      </c>
      <c r="K250" s="6" t="s">
        <v>35</v>
      </c>
      <c r="L250" s="6" t="s">
        <v>38</v>
      </c>
      <c r="M250" t="s">
        <v>8</v>
      </c>
      <c r="N250" s="6" t="s">
        <v>76</v>
      </c>
      <c r="O250" t="s">
        <v>9</v>
      </c>
      <c r="P250" s="4">
        <v>91</v>
      </c>
      <c r="Q250" t="str">
        <f>TEXT(ChargesTable[[#This Row],[CHG_COUNTY_NUM]], "000") &amp; "-" &amp; TEXT(ChargesTable[[#This Row],[CHG_CASE_NUMBER]], "0000000")</f>
        <v>001-0000091</v>
      </c>
      <c r="R250">
        <f t="shared" si="6"/>
        <v>91</v>
      </c>
      <c r="S250">
        <f t="shared" si="7"/>
        <v>2022</v>
      </c>
    </row>
    <row r="251" spans="1:19">
      <c r="A251" s="1">
        <v>1</v>
      </c>
      <c r="B251">
        <v>92</v>
      </c>
      <c r="C251">
        <v>1</v>
      </c>
      <c r="D251" s="3">
        <v>44720</v>
      </c>
      <c r="E251" s="2">
        <v>3400</v>
      </c>
      <c r="F251" s="2">
        <v>340</v>
      </c>
      <c r="G251" s="2">
        <v>0</v>
      </c>
      <c r="H251" s="5">
        <v>44899.58</v>
      </c>
      <c r="I251" t="s">
        <v>7</v>
      </c>
      <c r="J251" s="6" t="s">
        <v>25</v>
      </c>
      <c r="K251" s="6" t="s">
        <v>26</v>
      </c>
      <c r="L251" s="6" t="s">
        <v>37</v>
      </c>
      <c r="M251" t="s">
        <v>8</v>
      </c>
      <c r="N251" s="6" t="s">
        <v>55</v>
      </c>
      <c r="O251" t="s">
        <v>9</v>
      </c>
      <c r="P251" s="4">
        <v>179</v>
      </c>
      <c r="Q251" t="str">
        <f>TEXT(ChargesTable[[#This Row],[CHG_COUNTY_NUM]], "000") &amp; "-" &amp; TEXT(ChargesTable[[#This Row],[CHG_CASE_NUMBER]], "0000000")</f>
        <v>001-0000092</v>
      </c>
      <c r="R251">
        <f t="shared" si="6"/>
        <v>289</v>
      </c>
      <c r="S251">
        <f t="shared" si="7"/>
        <v>2022</v>
      </c>
    </row>
    <row r="252" spans="1:19">
      <c r="A252" s="1">
        <v>1</v>
      </c>
      <c r="B252">
        <v>92</v>
      </c>
      <c r="C252">
        <v>3</v>
      </c>
      <c r="D252" s="3">
        <v>44720</v>
      </c>
      <c r="E252" s="2">
        <v>463700</v>
      </c>
      <c r="F252" s="2">
        <v>46370</v>
      </c>
      <c r="G252" s="2">
        <v>0</v>
      </c>
      <c r="H252" s="5">
        <v>44900.39</v>
      </c>
      <c r="I252" t="s">
        <v>10</v>
      </c>
      <c r="J252" s="6" t="s">
        <v>30</v>
      </c>
      <c r="K252" s="6" t="s">
        <v>26</v>
      </c>
      <c r="L252" s="6" t="s">
        <v>37</v>
      </c>
      <c r="M252" t="s">
        <v>11</v>
      </c>
      <c r="N252" s="6" t="s">
        <v>54</v>
      </c>
      <c r="O252" t="s">
        <v>9</v>
      </c>
      <c r="P252" s="4">
        <v>180</v>
      </c>
      <c r="Q252" t="str">
        <f>TEXT(ChargesTable[[#This Row],[CHG_COUNTY_NUM]], "000") &amp; "-" &amp; TEXT(ChargesTable[[#This Row],[CHG_CASE_NUMBER]], "0000000")</f>
        <v>001-0000092</v>
      </c>
      <c r="R252">
        <f t="shared" si="6"/>
        <v>289</v>
      </c>
      <c r="S252">
        <f t="shared" si="7"/>
        <v>2022</v>
      </c>
    </row>
    <row r="253" spans="1:19">
      <c r="A253" s="1">
        <v>1</v>
      </c>
      <c r="B253">
        <v>92</v>
      </c>
      <c r="C253">
        <v>2</v>
      </c>
      <c r="D253" s="3">
        <v>44720</v>
      </c>
      <c r="E253" s="2">
        <v>3400</v>
      </c>
      <c r="F253" s="2">
        <v>340</v>
      </c>
      <c r="G253" s="2">
        <v>0</v>
      </c>
      <c r="H253" s="5">
        <v>45009.68</v>
      </c>
      <c r="I253" t="s">
        <v>12</v>
      </c>
      <c r="J253" s="6" t="s">
        <v>25</v>
      </c>
      <c r="K253" s="6" t="s">
        <v>26</v>
      </c>
      <c r="L253" s="6" t="s">
        <v>37</v>
      </c>
      <c r="M253" t="s">
        <v>13</v>
      </c>
      <c r="N253" s="6" t="s">
        <v>55</v>
      </c>
      <c r="O253" t="s">
        <v>9</v>
      </c>
      <c r="P253" s="4">
        <v>289</v>
      </c>
      <c r="Q253" t="str">
        <f>TEXT(ChargesTable[[#This Row],[CHG_COUNTY_NUM]], "000") &amp; "-" &amp; TEXT(ChargesTable[[#This Row],[CHG_CASE_NUMBER]], "0000000")</f>
        <v>001-0000092</v>
      </c>
      <c r="R253">
        <f t="shared" si="6"/>
        <v>289</v>
      </c>
      <c r="S253">
        <f t="shared" si="7"/>
        <v>2023</v>
      </c>
    </row>
    <row r="254" spans="1:19">
      <c r="A254" s="1">
        <v>1</v>
      </c>
      <c r="B254">
        <v>93</v>
      </c>
      <c r="C254">
        <v>3</v>
      </c>
      <c r="D254" s="3">
        <v>44721</v>
      </c>
      <c r="E254" s="2">
        <v>3400</v>
      </c>
      <c r="F254" s="2">
        <v>340</v>
      </c>
      <c r="G254" s="2">
        <v>0</v>
      </c>
      <c r="H254" s="5">
        <v>44771.8</v>
      </c>
      <c r="I254" t="s">
        <v>7</v>
      </c>
      <c r="J254" s="6" t="s">
        <v>25</v>
      </c>
      <c r="K254" s="6" t="s">
        <v>26</v>
      </c>
      <c r="L254" s="6" t="s">
        <v>37</v>
      </c>
      <c r="M254" t="s">
        <v>8</v>
      </c>
      <c r="N254" s="6" t="s">
        <v>55</v>
      </c>
      <c r="O254" t="s">
        <v>9</v>
      </c>
      <c r="P254" s="4">
        <v>50</v>
      </c>
      <c r="Q254" t="str">
        <f>TEXT(ChargesTable[[#This Row],[CHG_COUNTY_NUM]], "000") &amp; "-" &amp; TEXT(ChargesTable[[#This Row],[CHG_CASE_NUMBER]], "0000000")</f>
        <v>001-0000093</v>
      </c>
      <c r="R254">
        <f t="shared" si="6"/>
        <v>74</v>
      </c>
      <c r="S254">
        <f t="shared" si="7"/>
        <v>2022</v>
      </c>
    </row>
    <row r="255" spans="1:19">
      <c r="A255" s="1">
        <v>1</v>
      </c>
      <c r="B255">
        <v>93</v>
      </c>
      <c r="C255">
        <v>2</v>
      </c>
      <c r="D255" s="3">
        <v>44721</v>
      </c>
      <c r="E255" s="2">
        <v>3460</v>
      </c>
      <c r="F255" s="2">
        <v>346</v>
      </c>
      <c r="G255" s="2">
        <v>0</v>
      </c>
      <c r="H255" s="5">
        <v>44772.97</v>
      </c>
      <c r="I255" t="s">
        <v>12</v>
      </c>
      <c r="J255" s="6" t="s">
        <v>27</v>
      </c>
      <c r="K255" s="6" t="s">
        <v>28</v>
      </c>
      <c r="L255" s="6" t="s">
        <v>37</v>
      </c>
      <c r="M255" t="s">
        <v>13</v>
      </c>
      <c r="N255" s="6" t="s">
        <v>52</v>
      </c>
      <c r="O255" t="s">
        <v>9</v>
      </c>
      <c r="P255" s="4">
        <v>51</v>
      </c>
      <c r="Q255" t="str">
        <f>TEXT(ChargesTable[[#This Row],[CHG_COUNTY_NUM]], "000") &amp; "-" &amp; TEXT(ChargesTable[[#This Row],[CHG_CASE_NUMBER]], "0000000")</f>
        <v>001-0000093</v>
      </c>
      <c r="R255">
        <f t="shared" si="6"/>
        <v>74</v>
      </c>
      <c r="S255">
        <f t="shared" si="7"/>
        <v>2022</v>
      </c>
    </row>
    <row r="256" spans="1:19">
      <c r="A256" s="1">
        <v>1</v>
      </c>
      <c r="B256">
        <v>93</v>
      </c>
      <c r="C256">
        <v>1</v>
      </c>
      <c r="D256" s="3">
        <v>44721</v>
      </c>
      <c r="E256" s="2">
        <v>3460</v>
      </c>
      <c r="F256" s="2">
        <v>346</v>
      </c>
      <c r="G256" s="2">
        <v>0</v>
      </c>
      <c r="H256" s="5">
        <v>44773.4</v>
      </c>
      <c r="I256" t="s">
        <v>12</v>
      </c>
      <c r="J256" s="6" t="s">
        <v>27</v>
      </c>
      <c r="K256" s="6" t="s">
        <v>28</v>
      </c>
      <c r="L256" s="6" t="s">
        <v>37</v>
      </c>
      <c r="M256" t="s">
        <v>13</v>
      </c>
      <c r="N256" s="6" t="s">
        <v>52</v>
      </c>
      <c r="O256" t="s">
        <v>9</v>
      </c>
      <c r="P256" s="4">
        <v>52</v>
      </c>
      <c r="Q256" t="str">
        <f>TEXT(ChargesTable[[#This Row],[CHG_COUNTY_NUM]], "000") &amp; "-" &amp; TEXT(ChargesTable[[#This Row],[CHG_CASE_NUMBER]], "0000000")</f>
        <v>001-0000093</v>
      </c>
      <c r="R256">
        <f t="shared" si="6"/>
        <v>74</v>
      </c>
      <c r="S256">
        <f t="shared" si="7"/>
        <v>2022</v>
      </c>
    </row>
    <row r="257" spans="1:19">
      <c r="A257" s="1">
        <v>1</v>
      </c>
      <c r="B257">
        <v>93</v>
      </c>
      <c r="C257">
        <v>4</v>
      </c>
      <c r="D257" s="3">
        <v>44721</v>
      </c>
      <c r="E257" s="2">
        <v>3400</v>
      </c>
      <c r="F257" s="2">
        <v>340</v>
      </c>
      <c r="G257" s="2">
        <v>0</v>
      </c>
      <c r="H257" s="5">
        <v>44795.8</v>
      </c>
      <c r="I257" t="s">
        <v>10</v>
      </c>
      <c r="J257" s="6" t="s">
        <v>25</v>
      </c>
      <c r="K257" s="6" t="s">
        <v>26</v>
      </c>
      <c r="L257" s="6" t="s">
        <v>37</v>
      </c>
      <c r="M257" t="s">
        <v>11</v>
      </c>
      <c r="N257" s="6" t="s">
        <v>55</v>
      </c>
      <c r="O257" t="s">
        <v>9</v>
      </c>
      <c r="P257" s="4">
        <v>74</v>
      </c>
      <c r="Q257" t="str">
        <f>TEXT(ChargesTable[[#This Row],[CHG_COUNTY_NUM]], "000") &amp; "-" &amp; TEXT(ChargesTable[[#This Row],[CHG_CASE_NUMBER]], "0000000")</f>
        <v>001-0000093</v>
      </c>
      <c r="R257">
        <f t="shared" si="6"/>
        <v>74</v>
      </c>
      <c r="S257">
        <f t="shared" si="7"/>
        <v>2022</v>
      </c>
    </row>
    <row r="258" spans="1:19">
      <c r="A258" s="1">
        <v>1</v>
      </c>
      <c r="B258">
        <v>94</v>
      </c>
      <c r="C258">
        <v>4</v>
      </c>
      <c r="D258" s="3">
        <v>44722</v>
      </c>
      <c r="E258" s="2">
        <v>3470</v>
      </c>
      <c r="F258" s="2">
        <v>347</v>
      </c>
      <c r="G258" s="2">
        <v>0</v>
      </c>
      <c r="H258" s="5">
        <v>44745.3</v>
      </c>
      <c r="I258" t="s">
        <v>10</v>
      </c>
      <c r="J258" s="6" t="s">
        <v>29</v>
      </c>
      <c r="K258" s="6" t="s">
        <v>28</v>
      </c>
      <c r="L258" s="6" t="s">
        <v>37</v>
      </c>
      <c r="M258" t="s">
        <v>11</v>
      </c>
      <c r="N258" s="6" t="s">
        <v>51</v>
      </c>
      <c r="O258" t="s">
        <v>9</v>
      </c>
      <c r="P258" s="4">
        <v>23</v>
      </c>
      <c r="Q258" t="str">
        <f>TEXT(ChargesTable[[#This Row],[CHG_COUNTY_NUM]], "000") &amp; "-" &amp; TEXT(ChargesTable[[#This Row],[CHG_CASE_NUMBER]], "0000000")</f>
        <v>001-0000094</v>
      </c>
      <c r="R258">
        <f t="shared" ref="R258:R321" si="8">_xlfn.MAXIFS(P:P, Q:Q, Q258)</f>
        <v>39</v>
      </c>
      <c r="S258">
        <f t="shared" ref="S258:S321" si="9">+YEAR(H258)</f>
        <v>2022</v>
      </c>
    </row>
    <row r="259" spans="1:19">
      <c r="A259" s="1">
        <v>1</v>
      </c>
      <c r="B259">
        <v>94</v>
      </c>
      <c r="C259">
        <v>2</v>
      </c>
      <c r="D259" s="3">
        <v>44722</v>
      </c>
      <c r="E259" s="2">
        <v>782200</v>
      </c>
      <c r="F259" s="2">
        <v>78220</v>
      </c>
      <c r="G259" s="2">
        <v>0</v>
      </c>
      <c r="H259" s="5">
        <v>44747.1</v>
      </c>
      <c r="I259" t="s">
        <v>7</v>
      </c>
      <c r="J259" s="6" t="s">
        <v>36</v>
      </c>
      <c r="K259" s="6" t="s">
        <v>35</v>
      </c>
      <c r="L259" s="6" t="s">
        <v>37</v>
      </c>
      <c r="M259" t="s">
        <v>8</v>
      </c>
      <c r="N259" s="6" t="s">
        <v>53</v>
      </c>
      <c r="O259" t="s">
        <v>9</v>
      </c>
      <c r="P259" s="4">
        <v>25</v>
      </c>
      <c r="Q259" t="str">
        <f>TEXT(ChargesTable[[#This Row],[CHG_COUNTY_NUM]], "000") &amp; "-" &amp; TEXT(ChargesTable[[#This Row],[CHG_CASE_NUMBER]], "0000000")</f>
        <v>001-0000094</v>
      </c>
      <c r="R259">
        <f t="shared" si="8"/>
        <v>39</v>
      </c>
      <c r="S259">
        <f t="shared" si="9"/>
        <v>2022</v>
      </c>
    </row>
    <row r="260" spans="1:19">
      <c r="A260" s="1">
        <v>1</v>
      </c>
      <c r="B260">
        <v>94</v>
      </c>
      <c r="C260">
        <v>1</v>
      </c>
      <c r="D260" s="3">
        <v>44722</v>
      </c>
      <c r="E260" s="2">
        <v>3470</v>
      </c>
      <c r="F260" s="2">
        <v>347</v>
      </c>
      <c r="G260" s="2">
        <v>0</v>
      </c>
      <c r="H260" s="5">
        <v>44748.550995370373</v>
      </c>
      <c r="I260" t="s">
        <v>10</v>
      </c>
      <c r="J260" s="6" t="s">
        <v>29</v>
      </c>
      <c r="K260" s="6" t="s">
        <v>28</v>
      </c>
      <c r="L260" s="6" t="s">
        <v>37</v>
      </c>
      <c r="M260" t="s">
        <v>11</v>
      </c>
      <c r="N260" s="6" t="s">
        <v>51</v>
      </c>
      <c r="O260" t="s">
        <v>9</v>
      </c>
      <c r="P260" s="4">
        <v>26</v>
      </c>
      <c r="Q260" t="str">
        <f>TEXT(ChargesTable[[#This Row],[CHG_COUNTY_NUM]], "000") &amp; "-" &amp; TEXT(ChargesTable[[#This Row],[CHG_CASE_NUMBER]], "0000000")</f>
        <v>001-0000094</v>
      </c>
      <c r="R260">
        <f t="shared" si="8"/>
        <v>39</v>
      </c>
      <c r="S260">
        <f t="shared" si="9"/>
        <v>2022</v>
      </c>
    </row>
    <row r="261" spans="1:19">
      <c r="A261" s="1">
        <v>1</v>
      </c>
      <c r="B261">
        <v>94</v>
      </c>
      <c r="C261">
        <v>3</v>
      </c>
      <c r="D261" s="3">
        <v>44722</v>
      </c>
      <c r="E261" s="2">
        <v>470000</v>
      </c>
      <c r="F261" s="2">
        <v>47000</v>
      </c>
      <c r="G261" s="2">
        <v>0</v>
      </c>
      <c r="H261" s="5">
        <v>44748.29</v>
      </c>
      <c r="I261" t="s">
        <v>7</v>
      </c>
      <c r="J261" s="6" t="s">
        <v>34</v>
      </c>
      <c r="K261" s="6" t="s">
        <v>35</v>
      </c>
      <c r="L261" s="6" t="s">
        <v>37</v>
      </c>
      <c r="M261" t="s">
        <v>8</v>
      </c>
      <c r="N261" s="6" t="s">
        <v>67</v>
      </c>
      <c r="O261" t="s">
        <v>9</v>
      </c>
      <c r="P261" s="4">
        <v>26</v>
      </c>
      <c r="Q261" t="str">
        <f>TEXT(ChargesTable[[#This Row],[CHG_COUNTY_NUM]], "000") &amp; "-" &amp; TEXT(ChargesTable[[#This Row],[CHG_CASE_NUMBER]], "0000000")</f>
        <v>001-0000094</v>
      </c>
      <c r="R261">
        <f t="shared" si="8"/>
        <v>39</v>
      </c>
      <c r="S261">
        <f t="shared" si="9"/>
        <v>2022</v>
      </c>
    </row>
    <row r="262" spans="1:19">
      <c r="A262" s="1">
        <v>1</v>
      </c>
      <c r="B262">
        <v>94</v>
      </c>
      <c r="C262">
        <v>5</v>
      </c>
      <c r="D262" s="3">
        <v>44722</v>
      </c>
      <c r="E262" s="2">
        <v>3400</v>
      </c>
      <c r="F262" s="2">
        <v>340</v>
      </c>
      <c r="G262" s="2">
        <v>0</v>
      </c>
      <c r="H262" s="5">
        <v>44761</v>
      </c>
      <c r="I262" t="s">
        <v>10</v>
      </c>
      <c r="J262" s="6" t="s">
        <v>25</v>
      </c>
      <c r="K262" s="6" t="s">
        <v>26</v>
      </c>
      <c r="L262" s="6" t="s">
        <v>37</v>
      </c>
      <c r="M262" t="s">
        <v>11</v>
      </c>
      <c r="N262" s="6" t="s">
        <v>55</v>
      </c>
      <c r="O262" t="s">
        <v>9</v>
      </c>
      <c r="P262" s="4">
        <v>39</v>
      </c>
      <c r="Q262" t="str">
        <f>TEXT(ChargesTable[[#This Row],[CHG_COUNTY_NUM]], "000") &amp; "-" &amp; TEXT(ChargesTable[[#This Row],[CHG_CASE_NUMBER]], "0000000")</f>
        <v>001-0000094</v>
      </c>
      <c r="R262">
        <f t="shared" si="8"/>
        <v>39</v>
      </c>
      <c r="S262">
        <f t="shared" si="9"/>
        <v>2022</v>
      </c>
    </row>
    <row r="263" spans="1:19">
      <c r="A263" s="1">
        <v>1</v>
      </c>
      <c r="B263">
        <v>95</v>
      </c>
      <c r="C263">
        <v>3</v>
      </c>
      <c r="D263" s="3">
        <v>44722</v>
      </c>
      <c r="E263" s="2">
        <v>463700</v>
      </c>
      <c r="F263" s="2">
        <v>46370</v>
      </c>
      <c r="G263" s="2">
        <v>0</v>
      </c>
      <c r="H263" s="5">
        <v>44768.959999999999</v>
      </c>
      <c r="I263" t="s">
        <v>10</v>
      </c>
      <c r="J263" s="6" t="s">
        <v>30</v>
      </c>
      <c r="K263" s="6" t="s">
        <v>26</v>
      </c>
      <c r="L263" s="6" t="s">
        <v>37</v>
      </c>
      <c r="M263" t="s">
        <v>11</v>
      </c>
      <c r="N263" s="6" t="s">
        <v>54</v>
      </c>
      <c r="O263" t="s">
        <v>9</v>
      </c>
      <c r="P263" s="4">
        <v>46</v>
      </c>
      <c r="Q263" t="str">
        <f>TEXT(ChargesTable[[#This Row],[CHG_COUNTY_NUM]], "000") &amp; "-" &amp; TEXT(ChargesTable[[#This Row],[CHG_CASE_NUMBER]], "0000000")</f>
        <v>001-0000095</v>
      </c>
      <c r="R263">
        <f t="shared" si="8"/>
        <v>48</v>
      </c>
      <c r="S263">
        <f t="shared" si="9"/>
        <v>2022</v>
      </c>
    </row>
    <row r="264" spans="1:19">
      <c r="A264" s="1">
        <v>1</v>
      </c>
      <c r="B264">
        <v>95</v>
      </c>
      <c r="C264">
        <v>2</v>
      </c>
      <c r="D264" s="3">
        <v>44722</v>
      </c>
      <c r="E264" s="2">
        <v>3460</v>
      </c>
      <c r="F264" s="2">
        <v>346</v>
      </c>
      <c r="G264" s="2">
        <v>0</v>
      </c>
      <c r="H264" s="5">
        <v>44769.01</v>
      </c>
      <c r="I264" t="s">
        <v>12</v>
      </c>
      <c r="J264" s="6" t="s">
        <v>27</v>
      </c>
      <c r="K264" s="6" t="s">
        <v>28</v>
      </c>
      <c r="L264" s="6" t="s">
        <v>37</v>
      </c>
      <c r="M264" t="s">
        <v>13</v>
      </c>
      <c r="N264" s="6" t="s">
        <v>52</v>
      </c>
      <c r="O264" t="s">
        <v>9</v>
      </c>
      <c r="P264" s="4">
        <v>47</v>
      </c>
      <c r="Q264" t="str">
        <f>TEXT(ChargesTable[[#This Row],[CHG_COUNTY_NUM]], "000") &amp; "-" &amp; TEXT(ChargesTable[[#This Row],[CHG_CASE_NUMBER]], "0000000")</f>
        <v>001-0000095</v>
      </c>
      <c r="R264">
        <f t="shared" si="8"/>
        <v>48</v>
      </c>
      <c r="S264">
        <f t="shared" si="9"/>
        <v>2022</v>
      </c>
    </row>
    <row r="265" spans="1:19">
      <c r="A265" s="1">
        <v>1</v>
      </c>
      <c r="B265">
        <v>95</v>
      </c>
      <c r="C265">
        <v>1</v>
      </c>
      <c r="D265" s="3">
        <v>44722</v>
      </c>
      <c r="E265" s="2">
        <v>3400</v>
      </c>
      <c r="F265" s="2">
        <v>340</v>
      </c>
      <c r="G265" s="2">
        <v>0</v>
      </c>
      <c r="H265" s="5">
        <v>44770.35</v>
      </c>
      <c r="I265" t="s">
        <v>12</v>
      </c>
      <c r="J265" s="6" t="s">
        <v>25</v>
      </c>
      <c r="K265" s="6" t="s">
        <v>26</v>
      </c>
      <c r="L265" s="6" t="s">
        <v>37</v>
      </c>
      <c r="M265" t="s">
        <v>13</v>
      </c>
      <c r="N265" s="6" t="s">
        <v>55</v>
      </c>
      <c r="O265" t="s">
        <v>9</v>
      </c>
      <c r="P265" s="4">
        <v>48</v>
      </c>
      <c r="Q265" t="str">
        <f>TEXT(ChargesTable[[#This Row],[CHG_COUNTY_NUM]], "000") &amp; "-" &amp; TEXT(ChargesTable[[#This Row],[CHG_CASE_NUMBER]], "0000000")</f>
        <v>001-0000095</v>
      </c>
      <c r="R265">
        <f t="shared" si="8"/>
        <v>48</v>
      </c>
      <c r="S265">
        <f t="shared" si="9"/>
        <v>2022</v>
      </c>
    </row>
    <row r="266" spans="1:19">
      <c r="A266" s="1">
        <v>1</v>
      </c>
      <c r="B266">
        <v>96</v>
      </c>
      <c r="C266">
        <v>1</v>
      </c>
      <c r="D266" s="3">
        <v>44723</v>
      </c>
      <c r="E266" s="2">
        <v>463720</v>
      </c>
      <c r="F266" s="2">
        <v>46372</v>
      </c>
      <c r="G266" s="2">
        <v>0</v>
      </c>
      <c r="H266" s="5">
        <v>44763.83</v>
      </c>
      <c r="I266" t="s">
        <v>7</v>
      </c>
      <c r="J266" s="6" t="s">
        <v>31</v>
      </c>
      <c r="K266" s="6" t="s">
        <v>28</v>
      </c>
      <c r="L266" s="6" t="s">
        <v>37</v>
      </c>
      <c r="M266" t="s">
        <v>8</v>
      </c>
      <c r="N266" s="6" t="s">
        <v>72</v>
      </c>
      <c r="O266" t="s">
        <v>9</v>
      </c>
      <c r="P266" s="4">
        <v>40</v>
      </c>
      <c r="Q266" t="str">
        <f>TEXT(ChargesTable[[#This Row],[CHG_COUNTY_NUM]], "000") &amp; "-" &amp; TEXT(ChargesTable[[#This Row],[CHG_CASE_NUMBER]], "0000000")</f>
        <v>001-0000096</v>
      </c>
      <c r="R266">
        <f t="shared" si="8"/>
        <v>67</v>
      </c>
      <c r="S266">
        <f t="shared" si="9"/>
        <v>2022</v>
      </c>
    </row>
    <row r="267" spans="1:19">
      <c r="A267" s="1">
        <v>1</v>
      </c>
      <c r="B267">
        <v>96</v>
      </c>
      <c r="C267">
        <v>2</v>
      </c>
      <c r="D267" s="3">
        <v>44723</v>
      </c>
      <c r="E267" s="2">
        <v>3400</v>
      </c>
      <c r="F267" s="2">
        <v>340</v>
      </c>
      <c r="G267" s="2">
        <v>0</v>
      </c>
      <c r="H267" s="5">
        <v>44766.64</v>
      </c>
      <c r="I267" t="s">
        <v>10</v>
      </c>
      <c r="J267" s="6" t="s">
        <v>25</v>
      </c>
      <c r="K267" s="6" t="s">
        <v>26</v>
      </c>
      <c r="L267" s="6" t="s">
        <v>37</v>
      </c>
      <c r="M267" t="s">
        <v>11</v>
      </c>
      <c r="N267" s="6" t="s">
        <v>55</v>
      </c>
      <c r="O267" t="s">
        <v>9</v>
      </c>
      <c r="P267" s="4">
        <v>43</v>
      </c>
      <c r="Q267" t="str">
        <f>TEXT(ChargesTable[[#This Row],[CHG_COUNTY_NUM]], "000") &amp; "-" &amp; TEXT(ChargesTable[[#This Row],[CHG_CASE_NUMBER]], "0000000")</f>
        <v>001-0000096</v>
      </c>
      <c r="R267">
        <f t="shared" si="8"/>
        <v>67</v>
      </c>
      <c r="S267">
        <f t="shared" si="9"/>
        <v>2022</v>
      </c>
    </row>
    <row r="268" spans="1:19">
      <c r="A268" s="1">
        <v>1</v>
      </c>
      <c r="B268">
        <v>96</v>
      </c>
      <c r="C268">
        <v>3</v>
      </c>
      <c r="D268" s="3">
        <v>44723</v>
      </c>
      <c r="E268" s="2">
        <v>3400</v>
      </c>
      <c r="F268" s="2">
        <v>340</v>
      </c>
      <c r="G268" s="2">
        <v>0</v>
      </c>
      <c r="H268" s="5">
        <v>44790.94</v>
      </c>
      <c r="I268" t="s">
        <v>10</v>
      </c>
      <c r="J268" s="6" t="s">
        <v>25</v>
      </c>
      <c r="K268" s="6" t="s">
        <v>26</v>
      </c>
      <c r="L268" s="6" t="s">
        <v>37</v>
      </c>
      <c r="M268" t="s">
        <v>11</v>
      </c>
      <c r="N268" s="6" t="s">
        <v>55</v>
      </c>
      <c r="O268" t="s">
        <v>9</v>
      </c>
      <c r="P268" s="4">
        <v>67</v>
      </c>
      <c r="Q268" t="str">
        <f>TEXT(ChargesTable[[#This Row],[CHG_COUNTY_NUM]], "000") &amp; "-" &amp; TEXT(ChargesTable[[#This Row],[CHG_CASE_NUMBER]], "0000000")</f>
        <v>001-0000096</v>
      </c>
      <c r="R268">
        <f t="shared" si="8"/>
        <v>67</v>
      </c>
      <c r="S268">
        <f t="shared" si="9"/>
        <v>2022</v>
      </c>
    </row>
    <row r="269" spans="1:19">
      <c r="A269" s="1">
        <v>1</v>
      </c>
      <c r="B269">
        <v>97</v>
      </c>
      <c r="C269">
        <v>1</v>
      </c>
      <c r="D269" s="3">
        <v>44724</v>
      </c>
      <c r="E269" s="2">
        <v>3460</v>
      </c>
      <c r="F269" s="2">
        <v>346</v>
      </c>
      <c r="G269" s="2">
        <v>0</v>
      </c>
      <c r="H269" s="5">
        <v>44975.58</v>
      </c>
      <c r="I269" t="s">
        <v>10</v>
      </c>
      <c r="J269" s="6" t="s">
        <v>27</v>
      </c>
      <c r="K269" s="6" t="s">
        <v>28</v>
      </c>
      <c r="L269" s="6" t="s">
        <v>37</v>
      </c>
      <c r="M269" t="s">
        <v>11</v>
      </c>
      <c r="N269" s="6" t="s">
        <v>52</v>
      </c>
      <c r="O269" t="s">
        <v>9</v>
      </c>
      <c r="P269" s="4">
        <v>251</v>
      </c>
      <c r="Q269" t="str">
        <f>TEXT(ChargesTable[[#This Row],[CHG_COUNTY_NUM]], "000") &amp; "-" &amp; TEXT(ChargesTable[[#This Row],[CHG_CASE_NUMBER]], "0000000")</f>
        <v>001-0000097</v>
      </c>
      <c r="R269">
        <f t="shared" si="8"/>
        <v>317</v>
      </c>
      <c r="S269">
        <f t="shared" si="9"/>
        <v>2023</v>
      </c>
    </row>
    <row r="270" spans="1:19">
      <c r="A270" s="1">
        <v>1</v>
      </c>
      <c r="B270">
        <v>97</v>
      </c>
      <c r="C270">
        <v>2</v>
      </c>
      <c r="D270" s="3">
        <v>44724</v>
      </c>
      <c r="E270" s="2">
        <v>3460</v>
      </c>
      <c r="F270" s="2">
        <v>346</v>
      </c>
      <c r="G270" s="2">
        <v>0</v>
      </c>
      <c r="H270" s="5">
        <v>45041.3</v>
      </c>
      <c r="I270" t="s">
        <v>10</v>
      </c>
      <c r="J270" s="6" t="s">
        <v>27</v>
      </c>
      <c r="K270" s="6" t="s">
        <v>28</v>
      </c>
      <c r="L270" s="6" t="s">
        <v>37</v>
      </c>
      <c r="M270" t="s">
        <v>11</v>
      </c>
      <c r="N270" s="6" t="s">
        <v>52</v>
      </c>
      <c r="O270" t="s">
        <v>9</v>
      </c>
      <c r="P270" s="4">
        <v>317</v>
      </c>
      <c r="Q270" t="str">
        <f>TEXT(ChargesTable[[#This Row],[CHG_COUNTY_NUM]], "000") &amp; "-" &amp; TEXT(ChargesTable[[#This Row],[CHG_CASE_NUMBER]], "0000000")</f>
        <v>001-0000097</v>
      </c>
      <c r="R270">
        <f t="shared" si="8"/>
        <v>317</v>
      </c>
      <c r="S270">
        <f t="shared" si="9"/>
        <v>2023</v>
      </c>
    </row>
    <row r="271" spans="1:19">
      <c r="A271" s="1">
        <v>1</v>
      </c>
      <c r="B271">
        <v>98</v>
      </c>
      <c r="C271">
        <v>1</v>
      </c>
      <c r="D271" s="3">
        <v>44725</v>
      </c>
      <c r="E271" s="2">
        <v>3460</v>
      </c>
      <c r="F271" s="2">
        <v>346</v>
      </c>
      <c r="G271" s="2">
        <v>0</v>
      </c>
      <c r="H271" s="5">
        <v>44959.95</v>
      </c>
      <c r="I271" t="s">
        <v>10</v>
      </c>
      <c r="J271" s="6" t="s">
        <v>27</v>
      </c>
      <c r="K271" s="6" t="s">
        <v>28</v>
      </c>
      <c r="L271" s="6" t="s">
        <v>37</v>
      </c>
      <c r="M271" t="s">
        <v>11</v>
      </c>
      <c r="N271" s="6" t="s">
        <v>52</v>
      </c>
      <c r="O271" t="s">
        <v>9</v>
      </c>
      <c r="P271" s="4">
        <v>234</v>
      </c>
      <c r="Q271" t="str">
        <f>TEXT(ChargesTable[[#This Row],[CHG_COUNTY_NUM]], "000") &amp; "-" &amp; TEXT(ChargesTable[[#This Row],[CHG_CASE_NUMBER]], "0000000")</f>
        <v>001-0000098</v>
      </c>
      <c r="R271">
        <f t="shared" si="8"/>
        <v>315</v>
      </c>
      <c r="S271">
        <f t="shared" si="9"/>
        <v>2023</v>
      </c>
    </row>
    <row r="272" spans="1:19">
      <c r="A272" s="1">
        <v>1</v>
      </c>
      <c r="B272">
        <v>98</v>
      </c>
      <c r="C272">
        <v>2</v>
      </c>
      <c r="D272" s="3">
        <v>44725</v>
      </c>
      <c r="E272" s="2">
        <v>3400</v>
      </c>
      <c r="F272" s="2">
        <v>340</v>
      </c>
      <c r="G272" s="2">
        <v>0</v>
      </c>
      <c r="H272" s="5">
        <v>44962.7</v>
      </c>
      <c r="I272" t="s">
        <v>7</v>
      </c>
      <c r="J272" s="6" t="s">
        <v>25</v>
      </c>
      <c r="K272" s="6" t="s">
        <v>26</v>
      </c>
      <c r="L272" s="6" t="s">
        <v>37</v>
      </c>
      <c r="M272" t="s">
        <v>8</v>
      </c>
      <c r="N272" s="6" t="s">
        <v>55</v>
      </c>
      <c r="O272" t="s">
        <v>9</v>
      </c>
      <c r="P272" s="4">
        <v>237</v>
      </c>
      <c r="Q272" t="str">
        <f>TEXT(ChargesTable[[#This Row],[CHG_COUNTY_NUM]], "000") &amp; "-" &amp; TEXT(ChargesTable[[#This Row],[CHG_CASE_NUMBER]], "0000000")</f>
        <v>001-0000098</v>
      </c>
      <c r="R272">
        <f t="shared" si="8"/>
        <v>315</v>
      </c>
      <c r="S272">
        <f t="shared" si="9"/>
        <v>2023</v>
      </c>
    </row>
    <row r="273" spans="1:19">
      <c r="A273" s="1">
        <v>1</v>
      </c>
      <c r="B273">
        <v>98</v>
      </c>
      <c r="C273">
        <v>3</v>
      </c>
      <c r="D273" s="3">
        <v>44725</v>
      </c>
      <c r="E273" s="2">
        <v>3400</v>
      </c>
      <c r="F273" s="2">
        <v>340</v>
      </c>
      <c r="G273" s="2">
        <v>0</v>
      </c>
      <c r="H273" s="5">
        <v>45040.7</v>
      </c>
      <c r="I273" t="s">
        <v>10</v>
      </c>
      <c r="J273" s="6" t="s">
        <v>25</v>
      </c>
      <c r="K273" s="6" t="s">
        <v>26</v>
      </c>
      <c r="L273" s="6" t="s">
        <v>37</v>
      </c>
      <c r="M273" t="s">
        <v>11</v>
      </c>
      <c r="N273" s="6" t="s">
        <v>55</v>
      </c>
      <c r="O273" t="s">
        <v>9</v>
      </c>
      <c r="P273" s="4">
        <v>315</v>
      </c>
      <c r="Q273" t="str">
        <f>TEXT(ChargesTable[[#This Row],[CHG_COUNTY_NUM]], "000") &amp; "-" &amp; TEXT(ChargesTable[[#This Row],[CHG_CASE_NUMBER]], "0000000")</f>
        <v>001-0000098</v>
      </c>
      <c r="R273">
        <f t="shared" si="8"/>
        <v>315</v>
      </c>
      <c r="S273">
        <f t="shared" si="9"/>
        <v>2023</v>
      </c>
    </row>
    <row r="274" spans="1:19">
      <c r="A274" s="1">
        <v>1</v>
      </c>
      <c r="B274">
        <v>99</v>
      </c>
      <c r="C274">
        <v>2</v>
      </c>
      <c r="D274" s="3">
        <v>44726</v>
      </c>
      <c r="E274" s="2">
        <v>470000</v>
      </c>
      <c r="F274" s="2">
        <v>47000</v>
      </c>
      <c r="G274" s="2">
        <v>0</v>
      </c>
      <c r="H274" s="5">
        <v>45091.199999999997</v>
      </c>
      <c r="I274" t="s">
        <v>12</v>
      </c>
      <c r="J274" s="6" t="s">
        <v>34</v>
      </c>
      <c r="K274" s="6" t="s">
        <v>35</v>
      </c>
      <c r="L274" s="6" t="s">
        <v>37</v>
      </c>
      <c r="M274" t="s">
        <v>13</v>
      </c>
      <c r="N274" s="6" t="s">
        <v>67</v>
      </c>
      <c r="O274" t="s">
        <v>9</v>
      </c>
      <c r="P274" s="4">
        <v>365</v>
      </c>
      <c r="Q274" t="str">
        <f>TEXT(ChargesTable[[#This Row],[CHG_COUNTY_NUM]], "000") &amp; "-" &amp; TEXT(ChargesTable[[#This Row],[CHG_CASE_NUMBER]], "0000000")</f>
        <v>001-0000099</v>
      </c>
      <c r="R274">
        <f t="shared" si="8"/>
        <v>369</v>
      </c>
      <c r="S274">
        <f t="shared" si="9"/>
        <v>2023</v>
      </c>
    </row>
    <row r="275" spans="1:19">
      <c r="A275" s="1">
        <v>1</v>
      </c>
      <c r="B275">
        <v>99</v>
      </c>
      <c r="C275">
        <v>1</v>
      </c>
      <c r="D275" s="3">
        <v>44726</v>
      </c>
      <c r="E275" s="2">
        <v>463700</v>
      </c>
      <c r="F275" s="2">
        <v>46370</v>
      </c>
      <c r="G275" s="2">
        <v>0</v>
      </c>
      <c r="H275" s="5">
        <v>45095.34</v>
      </c>
      <c r="I275" t="s">
        <v>10</v>
      </c>
      <c r="J275" s="6" t="s">
        <v>30</v>
      </c>
      <c r="K275" s="6" t="s">
        <v>26</v>
      </c>
      <c r="L275" s="6" t="s">
        <v>37</v>
      </c>
      <c r="M275" t="s">
        <v>11</v>
      </c>
      <c r="N275" s="6" t="s">
        <v>54</v>
      </c>
      <c r="O275" t="s">
        <v>9</v>
      </c>
      <c r="P275" s="4">
        <v>369</v>
      </c>
      <c r="Q275" t="str">
        <f>TEXT(ChargesTable[[#This Row],[CHG_COUNTY_NUM]], "000") &amp; "-" &amp; TEXT(ChargesTable[[#This Row],[CHG_CASE_NUMBER]], "0000000")</f>
        <v>001-0000099</v>
      </c>
      <c r="R275">
        <f t="shared" si="8"/>
        <v>369</v>
      </c>
      <c r="S275">
        <f t="shared" si="9"/>
        <v>2023</v>
      </c>
    </row>
    <row r="276" spans="1:19">
      <c r="A276" s="1">
        <v>1</v>
      </c>
      <c r="B276">
        <v>100</v>
      </c>
      <c r="C276">
        <v>1</v>
      </c>
      <c r="D276" s="3">
        <v>44726</v>
      </c>
      <c r="E276" s="2">
        <v>3460</v>
      </c>
      <c r="F276" s="2">
        <v>346</v>
      </c>
      <c r="G276" s="2">
        <v>0</v>
      </c>
      <c r="H276" s="5">
        <v>44942.25</v>
      </c>
      <c r="I276" t="s">
        <v>12</v>
      </c>
      <c r="J276" s="6" t="s">
        <v>27</v>
      </c>
      <c r="K276" s="6" t="s">
        <v>28</v>
      </c>
      <c r="L276" s="6" t="s">
        <v>37</v>
      </c>
      <c r="M276" t="s">
        <v>13</v>
      </c>
      <c r="N276" s="6" t="s">
        <v>52</v>
      </c>
      <c r="O276" t="s">
        <v>9</v>
      </c>
      <c r="P276" s="4">
        <v>216</v>
      </c>
      <c r="Q276" t="str">
        <f>TEXT(ChargesTable[[#This Row],[CHG_COUNTY_NUM]], "000") &amp; "-" &amp; TEXT(ChargesTable[[#This Row],[CHG_CASE_NUMBER]], "0000000")</f>
        <v>001-0000100</v>
      </c>
      <c r="R276">
        <f t="shared" si="8"/>
        <v>216</v>
      </c>
      <c r="S276">
        <f t="shared" si="9"/>
        <v>2023</v>
      </c>
    </row>
    <row r="277" spans="1:19">
      <c r="A277" s="1">
        <v>1</v>
      </c>
      <c r="B277">
        <v>101</v>
      </c>
      <c r="C277">
        <v>1</v>
      </c>
      <c r="D277" s="3">
        <v>44733</v>
      </c>
      <c r="E277" s="2">
        <v>782200</v>
      </c>
      <c r="F277" s="2">
        <v>78220</v>
      </c>
      <c r="G277" s="2">
        <v>0</v>
      </c>
      <c r="H277" s="5">
        <v>44948.800000000003</v>
      </c>
      <c r="I277" t="s">
        <v>10</v>
      </c>
      <c r="J277" s="6" t="s">
        <v>36</v>
      </c>
      <c r="K277" s="6" t="s">
        <v>35</v>
      </c>
      <c r="L277" s="6" t="s">
        <v>37</v>
      </c>
      <c r="M277" t="s">
        <v>11</v>
      </c>
      <c r="N277" s="6" t="s">
        <v>53</v>
      </c>
      <c r="O277" t="s">
        <v>9</v>
      </c>
      <c r="P277" s="4">
        <v>215</v>
      </c>
      <c r="Q277" t="str">
        <f>TEXT(ChargesTable[[#This Row],[CHG_COUNTY_NUM]], "000") &amp; "-" &amp; TEXT(ChargesTable[[#This Row],[CHG_CASE_NUMBER]], "0000000")</f>
        <v>001-0000101</v>
      </c>
      <c r="R277">
        <f t="shared" si="8"/>
        <v>294</v>
      </c>
      <c r="S277">
        <f t="shared" si="9"/>
        <v>2023</v>
      </c>
    </row>
    <row r="278" spans="1:19">
      <c r="A278" s="1">
        <v>1</v>
      </c>
      <c r="B278">
        <v>101</v>
      </c>
      <c r="C278">
        <v>2</v>
      </c>
      <c r="D278" s="3">
        <v>44733</v>
      </c>
      <c r="E278" s="2">
        <v>3403</v>
      </c>
      <c r="F278" s="2">
        <v>340</v>
      </c>
      <c r="G278" s="2">
        <v>3</v>
      </c>
      <c r="H278" s="5">
        <v>44950.11</v>
      </c>
      <c r="I278" t="s">
        <v>10</v>
      </c>
      <c r="J278" s="6" t="s">
        <v>25</v>
      </c>
      <c r="K278" s="6" t="s">
        <v>26</v>
      </c>
      <c r="L278" s="6" t="s">
        <v>40</v>
      </c>
      <c r="M278" t="s">
        <v>11</v>
      </c>
      <c r="N278" s="6" t="s">
        <v>68</v>
      </c>
      <c r="O278" t="s">
        <v>9</v>
      </c>
      <c r="P278" s="4">
        <v>217</v>
      </c>
      <c r="Q278" t="str">
        <f>TEXT(ChargesTable[[#This Row],[CHG_COUNTY_NUM]], "000") &amp; "-" &amp; TEXT(ChargesTable[[#This Row],[CHG_CASE_NUMBER]], "0000000")</f>
        <v>001-0000101</v>
      </c>
      <c r="R278">
        <f t="shared" si="8"/>
        <v>294</v>
      </c>
      <c r="S278">
        <f t="shared" si="9"/>
        <v>2023</v>
      </c>
    </row>
    <row r="279" spans="1:19">
      <c r="A279" s="1">
        <v>1</v>
      </c>
      <c r="B279">
        <v>101</v>
      </c>
      <c r="C279">
        <v>3</v>
      </c>
      <c r="D279" s="3">
        <v>44733</v>
      </c>
      <c r="E279" s="2">
        <v>463700</v>
      </c>
      <c r="F279" s="2">
        <v>46370</v>
      </c>
      <c r="G279" s="2">
        <v>0</v>
      </c>
      <c r="H279" s="5">
        <v>44951.8</v>
      </c>
      <c r="I279" t="s">
        <v>10</v>
      </c>
      <c r="J279" s="6" t="s">
        <v>30</v>
      </c>
      <c r="K279" s="6" t="s">
        <v>26</v>
      </c>
      <c r="L279" s="6" t="s">
        <v>37</v>
      </c>
      <c r="M279" t="s">
        <v>11</v>
      </c>
      <c r="N279" s="6" t="s">
        <v>54</v>
      </c>
      <c r="O279" t="s">
        <v>9</v>
      </c>
      <c r="P279" s="4">
        <v>218</v>
      </c>
      <c r="Q279" t="str">
        <f>TEXT(ChargesTable[[#This Row],[CHG_COUNTY_NUM]], "000") &amp; "-" &amp; TEXT(ChargesTable[[#This Row],[CHG_CASE_NUMBER]], "0000000")</f>
        <v>001-0000101</v>
      </c>
      <c r="R279">
        <f t="shared" si="8"/>
        <v>294</v>
      </c>
      <c r="S279">
        <f t="shared" si="9"/>
        <v>2023</v>
      </c>
    </row>
    <row r="280" spans="1:19">
      <c r="A280" s="1">
        <v>1</v>
      </c>
      <c r="B280">
        <v>101</v>
      </c>
      <c r="C280">
        <v>4</v>
      </c>
      <c r="D280" s="3">
        <v>44733</v>
      </c>
      <c r="E280" s="2">
        <v>3400</v>
      </c>
      <c r="F280" s="2">
        <v>340</v>
      </c>
      <c r="G280" s="2">
        <v>0</v>
      </c>
      <c r="H280" s="5">
        <v>45027.11</v>
      </c>
      <c r="I280" t="s">
        <v>10</v>
      </c>
      <c r="J280" s="6" t="s">
        <v>25</v>
      </c>
      <c r="K280" s="6" t="s">
        <v>26</v>
      </c>
      <c r="L280" s="6" t="s">
        <v>37</v>
      </c>
      <c r="M280" t="s">
        <v>11</v>
      </c>
      <c r="N280" s="6" t="s">
        <v>55</v>
      </c>
      <c r="O280" t="s">
        <v>9</v>
      </c>
      <c r="P280" s="4">
        <v>294</v>
      </c>
      <c r="Q280" t="str">
        <f>TEXT(ChargesTable[[#This Row],[CHG_COUNTY_NUM]], "000") &amp; "-" &amp; TEXT(ChargesTable[[#This Row],[CHG_CASE_NUMBER]], "0000000")</f>
        <v>001-0000101</v>
      </c>
      <c r="R280">
        <f t="shared" si="8"/>
        <v>294</v>
      </c>
      <c r="S280">
        <f t="shared" si="9"/>
        <v>2023</v>
      </c>
    </row>
    <row r="281" spans="1:19">
      <c r="A281" s="1">
        <v>1</v>
      </c>
      <c r="B281">
        <v>102</v>
      </c>
      <c r="C281">
        <v>1</v>
      </c>
      <c r="D281" s="3">
        <v>44734</v>
      </c>
      <c r="E281" s="2">
        <v>782200</v>
      </c>
      <c r="F281" s="2">
        <v>78220</v>
      </c>
      <c r="G281" s="2">
        <v>0</v>
      </c>
      <c r="H281" s="5">
        <v>44770.7</v>
      </c>
      <c r="I281" t="s">
        <v>12</v>
      </c>
      <c r="J281" s="6" t="s">
        <v>36</v>
      </c>
      <c r="K281" s="6" t="s">
        <v>35</v>
      </c>
      <c r="L281" s="6" t="s">
        <v>37</v>
      </c>
      <c r="M281" t="s">
        <v>13</v>
      </c>
      <c r="N281" s="6" t="s">
        <v>53</v>
      </c>
      <c r="O281" t="s">
        <v>9</v>
      </c>
      <c r="P281" s="4">
        <v>36</v>
      </c>
      <c r="Q281" t="str">
        <f>TEXT(ChargesTable[[#This Row],[CHG_COUNTY_NUM]], "000") &amp; "-" &amp; TEXT(ChargesTable[[#This Row],[CHG_CASE_NUMBER]], "0000000")</f>
        <v>001-0000102</v>
      </c>
      <c r="R281">
        <f t="shared" si="8"/>
        <v>46</v>
      </c>
      <c r="S281">
        <f t="shared" si="9"/>
        <v>2022</v>
      </c>
    </row>
    <row r="282" spans="1:19">
      <c r="A282" s="1">
        <v>1</v>
      </c>
      <c r="B282">
        <v>102</v>
      </c>
      <c r="C282">
        <v>3</v>
      </c>
      <c r="D282" s="3">
        <v>44734</v>
      </c>
      <c r="E282" s="2">
        <v>3400</v>
      </c>
      <c r="F282" s="2">
        <v>340</v>
      </c>
      <c r="G282" s="2">
        <v>0</v>
      </c>
      <c r="H282" s="5">
        <v>44780.24</v>
      </c>
      <c r="I282" t="s">
        <v>10</v>
      </c>
      <c r="J282" s="6" t="s">
        <v>25</v>
      </c>
      <c r="K282" s="6" t="s">
        <v>26</v>
      </c>
      <c r="L282" s="6" t="s">
        <v>37</v>
      </c>
      <c r="M282" t="s">
        <v>11</v>
      </c>
      <c r="N282" s="6" t="s">
        <v>55</v>
      </c>
      <c r="O282" t="s">
        <v>9</v>
      </c>
      <c r="P282" s="4">
        <v>46</v>
      </c>
      <c r="Q282" t="str">
        <f>TEXT(ChargesTable[[#This Row],[CHG_COUNTY_NUM]], "000") &amp; "-" &amp; TEXT(ChargesTable[[#This Row],[CHG_CASE_NUMBER]], "0000000")</f>
        <v>001-0000102</v>
      </c>
      <c r="R282">
        <f t="shared" si="8"/>
        <v>46</v>
      </c>
      <c r="S282">
        <f t="shared" si="9"/>
        <v>2022</v>
      </c>
    </row>
    <row r="283" spans="1:19">
      <c r="A283" s="1">
        <v>1</v>
      </c>
      <c r="B283">
        <v>103</v>
      </c>
      <c r="C283">
        <v>1</v>
      </c>
      <c r="D283" s="3">
        <v>44736</v>
      </c>
      <c r="E283" s="2">
        <v>3400</v>
      </c>
      <c r="F283" s="2">
        <v>340</v>
      </c>
      <c r="G283" s="2">
        <v>0</v>
      </c>
      <c r="H283" s="5">
        <v>44778.75</v>
      </c>
      <c r="I283" t="s">
        <v>12</v>
      </c>
      <c r="J283" s="6" t="s">
        <v>25</v>
      </c>
      <c r="K283" s="6" t="s">
        <v>26</v>
      </c>
      <c r="L283" s="6" t="s">
        <v>37</v>
      </c>
      <c r="M283" t="s">
        <v>13</v>
      </c>
      <c r="N283" s="6" t="s">
        <v>55</v>
      </c>
      <c r="O283" t="s">
        <v>9</v>
      </c>
      <c r="P283" s="4">
        <v>42</v>
      </c>
      <c r="Q283" t="str">
        <f>TEXT(ChargesTable[[#This Row],[CHG_COUNTY_NUM]], "000") &amp; "-" &amp; TEXT(ChargesTable[[#This Row],[CHG_CASE_NUMBER]], "0000000")</f>
        <v>001-0000103</v>
      </c>
      <c r="R283">
        <f t="shared" si="8"/>
        <v>60</v>
      </c>
      <c r="S283">
        <f t="shared" si="9"/>
        <v>2022</v>
      </c>
    </row>
    <row r="284" spans="1:19">
      <c r="A284" s="1">
        <v>1</v>
      </c>
      <c r="B284">
        <v>103</v>
      </c>
      <c r="C284">
        <v>2</v>
      </c>
      <c r="D284" s="3">
        <v>44736</v>
      </c>
      <c r="E284" s="2">
        <v>3465</v>
      </c>
      <c r="F284" s="2">
        <v>346</v>
      </c>
      <c r="G284" s="2">
        <v>5</v>
      </c>
      <c r="H284" s="5">
        <v>44796.75</v>
      </c>
      <c r="I284" t="s">
        <v>10</v>
      </c>
      <c r="J284" s="6" t="s">
        <v>27</v>
      </c>
      <c r="K284" s="6" t="s">
        <v>28</v>
      </c>
      <c r="L284" s="6" t="s">
        <v>42</v>
      </c>
      <c r="M284" t="s">
        <v>11</v>
      </c>
      <c r="N284" s="6" t="s">
        <v>84</v>
      </c>
      <c r="O284" t="s">
        <v>9</v>
      </c>
      <c r="P284" s="4">
        <v>60</v>
      </c>
      <c r="Q284" t="str">
        <f>TEXT(ChargesTable[[#This Row],[CHG_COUNTY_NUM]], "000") &amp; "-" &amp; TEXT(ChargesTable[[#This Row],[CHG_CASE_NUMBER]], "0000000")</f>
        <v>001-0000103</v>
      </c>
      <c r="R284">
        <f t="shared" si="8"/>
        <v>60</v>
      </c>
      <c r="S284">
        <f t="shared" si="9"/>
        <v>2022</v>
      </c>
    </row>
    <row r="285" spans="1:19">
      <c r="A285" s="1">
        <v>1</v>
      </c>
      <c r="B285">
        <v>104</v>
      </c>
      <c r="C285">
        <v>2</v>
      </c>
      <c r="D285" s="3">
        <v>44737</v>
      </c>
      <c r="E285" s="2">
        <v>782200</v>
      </c>
      <c r="F285" s="2">
        <v>78220</v>
      </c>
      <c r="G285" s="2">
        <v>0</v>
      </c>
      <c r="H285" s="5">
        <v>45263.73</v>
      </c>
      <c r="I285" t="s">
        <v>12</v>
      </c>
      <c r="J285" s="6" t="s">
        <v>36</v>
      </c>
      <c r="K285" s="6" t="s">
        <v>35</v>
      </c>
      <c r="L285" s="6" t="s">
        <v>37</v>
      </c>
      <c r="M285" t="s">
        <v>13</v>
      </c>
      <c r="N285" s="6" t="s">
        <v>53</v>
      </c>
      <c r="O285" t="s">
        <v>9</v>
      </c>
      <c r="P285" s="4">
        <v>526</v>
      </c>
      <c r="Q285" t="str">
        <f>TEXT(ChargesTable[[#This Row],[CHG_COUNTY_NUM]], "000") &amp; "-" &amp; TEXT(ChargesTable[[#This Row],[CHG_CASE_NUMBER]], "0000000")</f>
        <v>001-0000104</v>
      </c>
      <c r="R285">
        <f t="shared" si="8"/>
        <v>792</v>
      </c>
      <c r="S285">
        <f t="shared" si="9"/>
        <v>2023</v>
      </c>
    </row>
    <row r="286" spans="1:19">
      <c r="A286" s="1">
        <v>1</v>
      </c>
      <c r="B286">
        <v>104</v>
      </c>
      <c r="C286">
        <v>1</v>
      </c>
      <c r="D286" s="3">
        <v>44737</v>
      </c>
      <c r="E286" s="2">
        <v>3460</v>
      </c>
      <c r="F286" s="2">
        <v>346</v>
      </c>
      <c r="G286" s="2">
        <v>0</v>
      </c>
      <c r="H286" s="5">
        <v>45529.7</v>
      </c>
      <c r="I286" t="s">
        <v>7</v>
      </c>
      <c r="J286" s="6" t="s">
        <v>27</v>
      </c>
      <c r="K286" s="6" t="s">
        <v>28</v>
      </c>
      <c r="L286" s="6" t="s">
        <v>37</v>
      </c>
      <c r="M286" t="s">
        <v>8</v>
      </c>
      <c r="N286" s="6" t="s">
        <v>52</v>
      </c>
      <c r="O286" t="s">
        <v>9</v>
      </c>
      <c r="P286" s="4">
        <v>792</v>
      </c>
      <c r="Q286" t="str">
        <f>TEXT(ChargesTable[[#This Row],[CHG_COUNTY_NUM]], "000") &amp; "-" &amp; TEXT(ChargesTable[[#This Row],[CHG_CASE_NUMBER]], "0000000")</f>
        <v>001-0000104</v>
      </c>
      <c r="R286">
        <f t="shared" si="8"/>
        <v>792</v>
      </c>
      <c r="S286">
        <f t="shared" si="9"/>
        <v>2024</v>
      </c>
    </row>
    <row r="287" spans="1:19">
      <c r="A287" s="1">
        <v>1</v>
      </c>
      <c r="B287">
        <v>105</v>
      </c>
      <c r="C287">
        <v>1</v>
      </c>
      <c r="D287" s="3">
        <v>44738</v>
      </c>
      <c r="E287" s="2">
        <v>463720</v>
      </c>
      <c r="F287" s="2">
        <v>46372</v>
      </c>
      <c r="G287" s="2">
        <v>0</v>
      </c>
      <c r="H287" s="5">
        <v>44897.91</v>
      </c>
      <c r="I287" t="s">
        <v>10</v>
      </c>
      <c r="J287" s="6" t="s">
        <v>31</v>
      </c>
      <c r="K287" s="6" t="s">
        <v>28</v>
      </c>
      <c r="L287" s="6" t="s">
        <v>37</v>
      </c>
      <c r="M287" t="s">
        <v>11</v>
      </c>
      <c r="N287" s="6" t="s">
        <v>72</v>
      </c>
      <c r="O287" t="s">
        <v>9</v>
      </c>
      <c r="P287" s="4">
        <v>159</v>
      </c>
      <c r="Q287" t="str">
        <f>TEXT(ChargesTable[[#This Row],[CHG_COUNTY_NUM]], "000") &amp; "-" &amp; TEXT(ChargesTable[[#This Row],[CHG_CASE_NUMBER]], "0000000")</f>
        <v>001-0000105</v>
      </c>
      <c r="R287">
        <f t="shared" si="8"/>
        <v>159</v>
      </c>
      <c r="S287">
        <f t="shared" si="9"/>
        <v>2022</v>
      </c>
    </row>
    <row r="288" spans="1:19">
      <c r="A288" s="1">
        <v>1</v>
      </c>
      <c r="B288">
        <v>106</v>
      </c>
      <c r="C288">
        <v>4</v>
      </c>
      <c r="D288" s="3">
        <v>44740</v>
      </c>
      <c r="E288" s="2">
        <v>3460</v>
      </c>
      <c r="F288" s="2">
        <v>346</v>
      </c>
      <c r="G288" s="2">
        <v>0</v>
      </c>
      <c r="H288" s="5">
        <v>44791.7</v>
      </c>
      <c r="I288" t="s">
        <v>10</v>
      </c>
      <c r="J288" s="6" t="s">
        <v>27</v>
      </c>
      <c r="K288" s="6" t="s">
        <v>28</v>
      </c>
      <c r="L288" s="6" t="s">
        <v>37</v>
      </c>
      <c r="M288" t="s">
        <v>11</v>
      </c>
      <c r="N288" s="6" t="s">
        <v>52</v>
      </c>
      <c r="O288" t="s">
        <v>9</v>
      </c>
      <c r="P288" s="4">
        <v>51</v>
      </c>
      <c r="Q288" t="str">
        <f>TEXT(ChargesTable[[#This Row],[CHG_COUNTY_NUM]], "000") &amp; "-" &amp; TEXT(ChargesTable[[#This Row],[CHG_CASE_NUMBER]], "0000000")</f>
        <v>001-0000106</v>
      </c>
      <c r="R288">
        <f t="shared" si="8"/>
        <v>56</v>
      </c>
      <c r="S288">
        <f t="shared" si="9"/>
        <v>2022</v>
      </c>
    </row>
    <row r="289" spans="1:19">
      <c r="A289" s="1">
        <v>1</v>
      </c>
      <c r="B289">
        <v>106</v>
      </c>
      <c r="C289">
        <v>2</v>
      </c>
      <c r="D289" s="3">
        <v>44740</v>
      </c>
      <c r="E289" s="2">
        <v>463700</v>
      </c>
      <c r="F289" s="2">
        <v>46370</v>
      </c>
      <c r="G289" s="2">
        <v>0</v>
      </c>
      <c r="H289" s="5">
        <v>44793.26</v>
      </c>
      <c r="I289" t="s">
        <v>10</v>
      </c>
      <c r="J289" s="6" t="s">
        <v>30</v>
      </c>
      <c r="K289" s="6" t="s">
        <v>26</v>
      </c>
      <c r="L289" s="6" t="s">
        <v>37</v>
      </c>
      <c r="M289" t="s">
        <v>11</v>
      </c>
      <c r="N289" s="6" t="s">
        <v>54</v>
      </c>
      <c r="O289" t="s">
        <v>9</v>
      </c>
      <c r="P289" s="4">
        <v>53</v>
      </c>
      <c r="Q289" t="str">
        <f>TEXT(ChargesTable[[#This Row],[CHG_COUNTY_NUM]], "000") &amp; "-" &amp; TEXT(ChargesTable[[#This Row],[CHG_CASE_NUMBER]], "0000000")</f>
        <v>001-0000106</v>
      </c>
      <c r="R289">
        <f t="shared" si="8"/>
        <v>56</v>
      </c>
      <c r="S289">
        <f t="shared" si="9"/>
        <v>2022</v>
      </c>
    </row>
    <row r="290" spans="1:19">
      <c r="A290" s="1">
        <v>1</v>
      </c>
      <c r="B290">
        <v>106</v>
      </c>
      <c r="C290">
        <v>3</v>
      </c>
      <c r="D290" s="3">
        <v>44740</v>
      </c>
      <c r="E290" s="2">
        <v>470000</v>
      </c>
      <c r="F290" s="2">
        <v>47000</v>
      </c>
      <c r="G290" s="2">
        <v>0</v>
      </c>
      <c r="H290" s="5">
        <v>44793.84</v>
      </c>
      <c r="I290" t="s">
        <v>10</v>
      </c>
      <c r="J290" s="6" t="s">
        <v>34</v>
      </c>
      <c r="K290" s="6" t="s">
        <v>35</v>
      </c>
      <c r="L290" s="6" t="s">
        <v>37</v>
      </c>
      <c r="M290" t="s">
        <v>11</v>
      </c>
      <c r="N290" s="6" t="s">
        <v>67</v>
      </c>
      <c r="O290" t="s">
        <v>9</v>
      </c>
      <c r="P290" s="4">
        <v>53</v>
      </c>
      <c r="Q290" t="str">
        <f>TEXT(ChargesTable[[#This Row],[CHG_COUNTY_NUM]], "000") &amp; "-" &amp; TEXT(ChargesTable[[#This Row],[CHG_CASE_NUMBER]], "0000000")</f>
        <v>001-0000106</v>
      </c>
      <c r="R290">
        <f t="shared" si="8"/>
        <v>56</v>
      </c>
      <c r="S290">
        <f t="shared" si="9"/>
        <v>2022</v>
      </c>
    </row>
    <row r="291" spans="1:19">
      <c r="A291" s="1">
        <v>1</v>
      </c>
      <c r="B291">
        <v>106</v>
      </c>
      <c r="C291">
        <v>1</v>
      </c>
      <c r="D291" s="3">
        <v>44740</v>
      </c>
      <c r="E291" s="2">
        <v>3460</v>
      </c>
      <c r="F291" s="2">
        <v>346</v>
      </c>
      <c r="G291" s="2">
        <v>0</v>
      </c>
      <c r="H291" s="5">
        <v>44796.7</v>
      </c>
      <c r="I291" t="s">
        <v>10</v>
      </c>
      <c r="J291" s="6" t="s">
        <v>27</v>
      </c>
      <c r="K291" s="6" t="s">
        <v>28</v>
      </c>
      <c r="L291" s="6" t="s">
        <v>37</v>
      </c>
      <c r="M291" t="s">
        <v>11</v>
      </c>
      <c r="N291" s="6" t="s">
        <v>52</v>
      </c>
      <c r="O291" t="s">
        <v>9</v>
      </c>
      <c r="P291" s="4">
        <v>56</v>
      </c>
      <c r="Q291" t="str">
        <f>TEXT(ChargesTable[[#This Row],[CHG_COUNTY_NUM]], "000") &amp; "-" &amp; TEXT(ChargesTable[[#This Row],[CHG_CASE_NUMBER]], "0000000")</f>
        <v>001-0000106</v>
      </c>
      <c r="R291">
        <f t="shared" si="8"/>
        <v>56</v>
      </c>
      <c r="S291">
        <f t="shared" si="9"/>
        <v>2022</v>
      </c>
    </row>
    <row r="292" spans="1:19">
      <c r="A292" s="1">
        <v>1</v>
      </c>
      <c r="B292">
        <v>107</v>
      </c>
      <c r="C292">
        <v>3</v>
      </c>
      <c r="D292" s="3">
        <v>44744</v>
      </c>
      <c r="E292" s="2">
        <v>3476</v>
      </c>
      <c r="F292" s="2">
        <v>347</v>
      </c>
      <c r="G292" s="2">
        <v>6</v>
      </c>
      <c r="H292" s="5">
        <v>44749.255995370368</v>
      </c>
      <c r="I292" t="s">
        <v>12</v>
      </c>
      <c r="J292" s="6" t="s">
        <v>29</v>
      </c>
      <c r="K292" s="6" t="s">
        <v>28</v>
      </c>
      <c r="L292" s="6" t="s">
        <v>43</v>
      </c>
      <c r="M292" t="s">
        <v>13</v>
      </c>
      <c r="N292" s="6" t="s">
        <v>74</v>
      </c>
      <c r="O292" t="s">
        <v>9</v>
      </c>
      <c r="P292" s="4">
        <v>5</v>
      </c>
      <c r="Q292" t="str">
        <f>TEXT(ChargesTable[[#This Row],[CHG_COUNTY_NUM]], "000") &amp; "-" &amp; TEXT(ChargesTable[[#This Row],[CHG_CASE_NUMBER]], "0000000")</f>
        <v>001-0000107</v>
      </c>
      <c r="R292">
        <f t="shared" si="8"/>
        <v>12</v>
      </c>
      <c r="S292">
        <f t="shared" si="9"/>
        <v>2022</v>
      </c>
    </row>
    <row r="293" spans="1:19">
      <c r="A293" s="1">
        <v>1</v>
      </c>
      <c r="B293">
        <v>107</v>
      </c>
      <c r="C293">
        <v>5</v>
      </c>
      <c r="D293" s="3">
        <v>44744</v>
      </c>
      <c r="E293" s="2">
        <v>3465</v>
      </c>
      <c r="F293" s="2">
        <v>346</v>
      </c>
      <c r="G293" s="2">
        <v>5</v>
      </c>
      <c r="H293" s="5">
        <v>44750.325995370367</v>
      </c>
      <c r="I293" t="s">
        <v>10</v>
      </c>
      <c r="J293" s="6" t="s">
        <v>27</v>
      </c>
      <c r="K293" s="6" t="s">
        <v>28</v>
      </c>
      <c r="L293" s="6" t="s">
        <v>42</v>
      </c>
      <c r="M293" t="s">
        <v>11</v>
      </c>
      <c r="N293" s="6" t="s">
        <v>84</v>
      </c>
      <c r="O293" t="s">
        <v>9</v>
      </c>
      <c r="P293" s="4">
        <v>6</v>
      </c>
      <c r="Q293" t="str">
        <f>TEXT(ChargesTable[[#This Row],[CHG_COUNTY_NUM]], "000") &amp; "-" &amp; TEXT(ChargesTable[[#This Row],[CHG_CASE_NUMBER]], "0000000")</f>
        <v>001-0000107</v>
      </c>
      <c r="R293">
        <f t="shared" si="8"/>
        <v>12</v>
      </c>
      <c r="S293">
        <f t="shared" si="9"/>
        <v>2022</v>
      </c>
    </row>
    <row r="294" spans="1:19">
      <c r="A294" s="1">
        <v>1</v>
      </c>
      <c r="B294">
        <v>107</v>
      </c>
      <c r="C294">
        <v>1</v>
      </c>
      <c r="D294" s="3">
        <v>44744</v>
      </c>
      <c r="E294" s="2">
        <v>463720</v>
      </c>
      <c r="F294" s="2">
        <v>46372</v>
      </c>
      <c r="G294" s="2">
        <v>0</v>
      </c>
      <c r="H294" s="5">
        <v>44751.87599537037</v>
      </c>
      <c r="I294" t="s">
        <v>7</v>
      </c>
      <c r="J294" s="6" t="s">
        <v>31</v>
      </c>
      <c r="K294" s="6" t="s">
        <v>28</v>
      </c>
      <c r="L294" s="6" t="s">
        <v>37</v>
      </c>
      <c r="M294" t="s">
        <v>8</v>
      </c>
      <c r="N294" s="6" t="s">
        <v>72</v>
      </c>
      <c r="O294" t="s">
        <v>9</v>
      </c>
      <c r="P294" s="4">
        <v>7</v>
      </c>
      <c r="Q294" t="str">
        <f>TEXT(ChargesTable[[#This Row],[CHG_COUNTY_NUM]], "000") &amp; "-" &amp; TEXT(ChargesTable[[#This Row],[CHG_CASE_NUMBER]], "0000000")</f>
        <v>001-0000107</v>
      </c>
      <c r="R294">
        <f t="shared" si="8"/>
        <v>12</v>
      </c>
      <c r="S294">
        <f t="shared" si="9"/>
        <v>2022</v>
      </c>
    </row>
    <row r="295" spans="1:19">
      <c r="A295" s="1">
        <v>1</v>
      </c>
      <c r="B295">
        <v>107</v>
      </c>
      <c r="C295">
        <v>2</v>
      </c>
      <c r="D295" s="3">
        <v>44744</v>
      </c>
      <c r="E295" s="2">
        <v>3470</v>
      </c>
      <c r="F295" s="2">
        <v>347</v>
      </c>
      <c r="G295" s="2">
        <v>0</v>
      </c>
      <c r="H295" s="5">
        <v>44751.215995370374</v>
      </c>
      <c r="I295" t="s">
        <v>7</v>
      </c>
      <c r="J295" s="6" t="s">
        <v>29</v>
      </c>
      <c r="K295" s="6" t="s">
        <v>28</v>
      </c>
      <c r="L295" s="6" t="s">
        <v>37</v>
      </c>
      <c r="M295" t="s">
        <v>8</v>
      </c>
      <c r="N295" s="6" t="s">
        <v>51</v>
      </c>
      <c r="O295" t="s">
        <v>9</v>
      </c>
      <c r="P295" s="4">
        <v>7</v>
      </c>
      <c r="Q295" t="str">
        <f>TEXT(ChargesTable[[#This Row],[CHG_COUNTY_NUM]], "000") &amp; "-" &amp; TEXT(ChargesTable[[#This Row],[CHG_CASE_NUMBER]], "0000000")</f>
        <v>001-0000107</v>
      </c>
      <c r="R295">
        <f t="shared" si="8"/>
        <v>12</v>
      </c>
      <c r="S295">
        <f t="shared" si="9"/>
        <v>2022</v>
      </c>
    </row>
    <row r="296" spans="1:19">
      <c r="A296" s="1">
        <v>1</v>
      </c>
      <c r="B296">
        <v>107</v>
      </c>
      <c r="C296">
        <v>4</v>
      </c>
      <c r="D296" s="3">
        <v>44744</v>
      </c>
      <c r="E296" s="2">
        <v>3460</v>
      </c>
      <c r="F296" s="2">
        <v>346</v>
      </c>
      <c r="G296" s="2">
        <v>0</v>
      </c>
      <c r="H296" s="5">
        <v>44751.925995370373</v>
      </c>
      <c r="I296" t="s">
        <v>12</v>
      </c>
      <c r="J296" s="6" t="s">
        <v>27</v>
      </c>
      <c r="K296" s="6" t="s">
        <v>28</v>
      </c>
      <c r="L296" s="6" t="s">
        <v>37</v>
      </c>
      <c r="M296" t="s">
        <v>13</v>
      </c>
      <c r="N296" s="6" t="s">
        <v>52</v>
      </c>
      <c r="O296" t="s">
        <v>9</v>
      </c>
      <c r="P296" s="4">
        <v>7</v>
      </c>
      <c r="Q296" t="str">
        <f>TEXT(ChargesTable[[#This Row],[CHG_COUNTY_NUM]], "000") &amp; "-" &amp; TEXT(ChargesTable[[#This Row],[CHG_CASE_NUMBER]], "0000000")</f>
        <v>001-0000107</v>
      </c>
      <c r="R296">
        <f t="shared" si="8"/>
        <v>12</v>
      </c>
      <c r="S296">
        <f t="shared" si="9"/>
        <v>2022</v>
      </c>
    </row>
    <row r="297" spans="1:19">
      <c r="A297" s="1">
        <v>1</v>
      </c>
      <c r="B297">
        <v>107</v>
      </c>
      <c r="C297">
        <v>6</v>
      </c>
      <c r="D297" s="3">
        <v>44744</v>
      </c>
      <c r="E297" s="2">
        <v>3400</v>
      </c>
      <c r="F297" s="2">
        <v>340</v>
      </c>
      <c r="G297" s="2">
        <v>0</v>
      </c>
      <c r="H297" s="5">
        <v>44756.555995370371</v>
      </c>
      <c r="I297" t="s">
        <v>10</v>
      </c>
      <c r="J297" s="6" t="s">
        <v>25</v>
      </c>
      <c r="K297" s="6" t="s">
        <v>26</v>
      </c>
      <c r="L297" s="6" t="s">
        <v>37</v>
      </c>
      <c r="M297" t="s">
        <v>11</v>
      </c>
      <c r="N297" s="6" t="s">
        <v>55</v>
      </c>
      <c r="O297" t="s">
        <v>9</v>
      </c>
      <c r="P297" s="4">
        <v>12</v>
      </c>
      <c r="Q297" t="str">
        <f>TEXT(ChargesTable[[#This Row],[CHG_COUNTY_NUM]], "000") &amp; "-" &amp; TEXT(ChargesTable[[#This Row],[CHG_CASE_NUMBER]], "0000000")</f>
        <v>001-0000107</v>
      </c>
      <c r="R297">
        <f t="shared" si="8"/>
        <v>12</v>
      </c>
      <c r="S297">
        <f t="shared" si="9"/>
        <v>2022</v>
      </c>
    </row>
    <row r="298" spans="1:19">
      <c r="A298" s="1">
        <v>1</v>
      </c>
      <c r="B298">
        <v>108</v>
      </c>
      <c r="C298">
        <v>1</v>
      </c>
      <c r="D298" s="3">
        <v>44747</v>
      </c>
      <c r="E298" s="2">
        <v>782202</v>
      </c>
      <c r="F298" s="2">
        <v>78220</v>
      </c>
      <c r="G298" s="2">
        <v>2</v>
      </c>
      <c r="H298" s="5">
        <v>45038.35</v>
      </c>
      <c r="I298" t="s">
        <v>12</v>
      </c>
      <c r="J298" s="6" t="s">
        <v>36</v>
      </c>
      <c r="K298" s="6" t="s">
        <v>35</v>
      </c>
      <c r="L298" s="6" t="s">
        <v>39</v>
      </c>
      <c r="M298" t="s">
        <v>13</v>
      </c>
      <c r="N298" s="6" t="s">
        <v>79</v>
      </c>
      <c r="O298" t="s">
        <v>9</v>
      </c>
      <c r="P298" s="4">
        <v>291</v>
      </c>
      <c r="Q298" t="str">
        <f>TEXT(ChargesTable[[#This Row],[CHG_COUNTY_NUM]], "000") &amp; "-" &amp; TEXT(ChargesTable[[#This Row],[CHG_CASE_NUMBER]], "0000000")</f>
        <v>001-0000108</v>
      </c>
      <c r="R298">
        <f t="shared" si="8"/>
        <v>364</v>
      </c>
      <c r="S298">
        <f t="shared" si="9"/>
        <v>2023</v>
      </c>
    </row>
    <row r="299" spans="1:19">
      <c r="A299" s="1">
        <v>1</v>
      </c>
      <c r="B299">
        <v>108</v>
      </c>
      <c r="C299">
        <v>3</v>
      </c>
      <c r="D299" s="3">
        <v>44747</v>
      </c>
      <c r="E299" s="2">
        <v>463706</v>
      </c>
      <c r="F299" s="2">
        <v>46370</v>
      </c>
      <c r="G299" s="2">
        <v>6</v>
      </c>
      <c r="H299" s="5">
        <v>45039.07</v>
      </c>
      <c r="I299" t="s">
        <v>7</v>
      </c>
      <c r="J299" s="6" t="s">
        <v>30</v>
      </c>
      <c r="K299" s="6" t="s">
        <v>26</v>
      </c>
      <c r="L299" s="6" t="s">
        <v>43</v>
      </c>
      <c r="M299" t="s">
        <v>8</v>
      </c>
      <c r="N299" s="6" t="s">
        <v>69</v>
      </c>
      <c r="O299" t="s">
        <v>9</v>
      </c>
      <c r="P299" s="4">
        <v>292</v>
      </c>
      <c r="Q299" t="str">
        <f>TEXT(ChargesTable[[#This Row],[CHG_COUNTY_NUM]], "000") &amp; "-" &amp; TEXT(ChargesTable[[#This Row],[CHG_CASE_NUMBER]], "0000000")</f>
        <v>001-0000108</v>
      </c>
      <c r="R299">
        <f t="shared" si="8"/>
        <v>364</v>
      </c>
      <c r="S299">
        <f t="shared" si="9"/>
        <v>2023</v>
      </c>
    </row>
    <row r="300" spans="1:19">
      <c r="A300" s="1">
        <v>1</v>
      </c>
      <c r="B300">
        <v>108</v>
      </c>
      <c r="C300">
        <v>2</v>
      </c>
      <c r="D300" s="3">
        <v>44747</v>
      </c>
      <c r="E300" s="2">
        <v>3470</v>
      </c>
      <c r="F300" s="2">
        <v>347</v>
      </c>
      <c r="G300" s="2">
        <v>0</v>
      </c>
      <c r="H300" s="5">
        <v>45111.74</v>
      </c>
      <c r="I300" t="s">
        <v>10</v>
      </c>
      <c r="J300" s="6" t="s">
        <v>29</v>
      </c>
      <c r="K300" s="6" t="s">
        <v>28</v>
      </c>
      <c r="L300" s="6" t="s">
        <v>37</v>
      </c>
      <c r="M300" t="s">
        <v>11</v>
      </c>
      <c r="N300" s="6" t="s">
        <v>51</v>
      </c>
      <c r="O300" t="s">
        <v>9</v>
      </c>
      <c r="P300" s="4">
        <v>364</v>
      </c>
      <c r="Q300" t="str">
        <f>TEXT(ChargesTable[[#This Row],[CHG_COUNTY_NUM]], "000") &amp; "-" &amp; TEXT(ChargesTable[[#This Row],[CHG_CASE_NUMBER]], "0000000")</f>
        <v>001-0000108</v>
      </c>
      <c r="R300">
        <f t="shared" si="8"/>
        <v>364</v>
      </c>
      <c r="S300">
        <f t="shared" si="9"/>
        <v>2023</v>
      </c>
    </row>
    <row r="301" spans="1:19">
      <c r="A301" s="1">
        <v>1</v>
      </c>
      <c r="B301">
        <v>109</v>
      </c>
      <c r="C301">
        <v>2</v>
      </c>
      <c r="D301" s="3">
        <v>44750</v>
      </c>
      <c r="E301" s="2">
        <v>470000</v>
      </c>
      <c r="F301" s="2">
        <v>47000</v>
      </c>
      <c r="G301" s="2">
        <v>0</v>
      </c>
      <c r="H301" s="5">
        <v>44935.3</v>
      </c>
      <c r="I301" t="s">
        <v>10</v>
      </c>
      <c r="J301" s="6" t="s">
        <v>34</v>
      </c>
      <c r="K301" s="6" t="s">
        <v>35</v>
      </c>
      <c r="L301" s="6" t="s">
        <v>37</v>
      </c>
      <c r="M301" t="s">
        <v>11</v>
      </c>
      <c r="N301" s="6" t="s">
        <v>67</v>
      </c>
      <c r="O301" t="s">
        <v>9</v>
      </c>
      <c r="P301" s="4">
        <v>185</v>
      </c>
      <c r="Q301" t="str">
        <f>TEXT(ChargesTable[[#This Row],[CHG_COUNTY_NUM]], "000") &amp; "-" &amp; TEXT(ChargesTable[[#This Row],[CHG_CASE_NUMBER]], "0000000")</f>
        <v>001-0000109</v>
      </c>
      <c r="R301">
        <f t="shared" si="8"/>
        <v>277</v>
      </c>
      <c r="S301">
        <f t="shared" si="9"/>
        <v>2023</v>
      </c>
    </row>
    <row r="302" spans="1:19">
      <c r="A302" s="1">
        <v>1</v>
      </c>
      <c r="B302">
        <v>109</v>
      </c>
      <c r="C302">
        <v>5</v>
      </c>
      <c r="D302" s="3">
        <v>44750</v>
      </c>
      <c r="E302" s="2">
        <v>463700</v>
      </c>
      <c r="F302" s="2">
        <v>46370</v>
      </c>
      <c r="G302" s="2">
        <v>0</v>
      </c>
      <c r="H302" s="5">
        <v>44935.06</v>
      </c>
      <c r="I302" t="s">
        <v>12</v>
      </c>
      <c r="J302" s="6" t="s">
        <v>30</v>
      </c>
      <c r="K302" s="6" t="s">
        <v>26</v>
      </c>
      <c r="L302" s="6" t="s">
        <v>37</v>
      </c>
      <c r="M302" t="s">
        <v>13</v>
      </c>
      <c r="N302" s="6" t="s">
        <v>54</v>
      </c>
      <c r="O302" t="s">
        <v>9</v>
      </c>
      <c r="P302" s="4">
        <v>185</v>
      </c>
      <c r="Q302" t="str">
        <f>TEXT(ChargesTable[[#This Row],[CHG_COUNTY_NUM]], "000") &amp; "-" &amp; TEXT(ChargesTable[[#This Row],[CHG_CASE_NUMBER]], "0000000")</f>
        <v>001-0000109</v>
      </c>
      <c r="R302">
        <f t="shared" si="8"/>
        <v>277</v>
      </c>
      <c r="S302">
        <f t="shared" si="9"/>
        <v>2023</v>
      </c>
    </row>
    <row r="303" spans="1:19">
      <c r="A303" s="1">
        <v>1</v>
      </c>
      <c r="B303">
        <v>109</v>
      </c>
      <c r="C303">
        <v>4</v>
      </c>
      <c r="D303" s="3">
        <v>44750</v>
      </c>
      <c r="E303" s="2">
        <v>463700</v>
      </c>
      <c r="F303" s="2">
        <v>46370</v>
      </c>
      <c r="G303" s="2">
        <v>0</v>
      </c>
      <c r="H303" s="5">
        <v>44936.33</v>
      </c>
      <c r="I303" t="s">
        <v>10</v>
      </c>
      <c r="J303" s="6" t="s">
        <v>30</v>
      </c>
      <c r="K303" s="6" t="s">
        <v>26</v>
      </c>
      <c r="L303" s="6" t="s">
        <v>37</v>
      </c>
      <c r="M303" t="s">
        <v>11</v>
      </c>
      <c r="N303" s="6" t="s">
        <v>54</v>
      </c>
      <c r="O303" t="s">
        <v>9</v>
      </c>
      <c r="P303" s="4">
        <v>186</v>
      </c>
      <c r="Q303" t="str">
        <f>TEXT(ChargesTable[[#This Row],[CHG_COUNTY_NUM]], "000") &amp; "-" &amp; TEXT(ChargesTable[[#This Row],[CHG_CASE_NUMBER]], "0000000")</f>
        <v>001-0000109</v>
      </c>
      <c r="R303">
        <f t="shared" si="8"/>
        <v>277</v>
      </c>
      <c r="S303">
        <f t="shared" si="9"/>
        <v>2023</v>
      </c>
    </row>
    <row r="304" spans="1:19">
      <c r="A304" s="1">
        <v>1</v>
      </c>
      <c r="B304">
        <v>109</v>
      </c>
      <c r="C304">
        <v>3</v>
      </c>
      <c r="D304" s="3">
        <v>44750</v>
      </c>
      <c r="E304" s="2">
        <v>3400</v>
      </c>
      <c r="F304" s="2">
        <v>340</v>
      </c>
      <c r="G304" s="2">
        <v>0</v>
      </c>
      <c r="H304" s="5">
        <v>44938.5</v>
      </c>
      <c r="I304" t="s">
        <v>10</v>
      </c>
      <c r="J304" s="6" t="s">
        <v>25</v>
      </c>
      <c r="K304" s="6" t="s">
        <v>26</v>
      </c>
      <c r="L304" s="6" t="s">
        <v>37</v>
      </c>
      <c r="M304" t="s">
        <v>11</v>
      </c>
      <c r="N304" s="6" t="s">
        <v>55</v>
      </c>
      <c r="O304" t="s">
        <v>9</v>
      </c>
      <c r="P304" s="4">
        <v>188</v>
      </c>
      <c r="Q304" t="str">
        <f>TEXT(ChargesTable[[#This Row],[CHG_COUNTY_NUM]], "000") &amp; "-" &amp; TEXT(ChargesTable[[#This Row],[CHG_CASE_NUMBER]], "0000000")</f>
        <v>001-0000109</v>
      </c>
      <c r="R304">
        <f t="shared" si="8"/>
        <v>277</v>
      </c>
      <c r="S304">
        <f t="shared" si="9"/>
        <v>2023</v>
      </c>
    </row>
    <row r="305" spans="1:19">
      <c r="A305" s="1">
        <v>1</v>
      </c>
      <c r="B305">
        <v>109</v>
      </c>
      <c r="C305">
        <v>1</v>
      </c>
      <c r="D305" s="3">
        <v>44750</v>
      </c>
      <c r="E305" s="2">
        <v>463723</v>
      </c>
      <c r="F305" s="2">
        <v>46372</v>
      </c>
      <c r="G305" s="2">
        <v>3</v>
      </c>
      <c r="H305" s="5">
        <v>44974.5</v>
      </c>
      <c r="I305" t="s">
        <v>10</v>
      </c>
      <c r="J305" s="6" t="s">
        <v>31</v>
      </c>
      <c r="K305" s="6" t="s">
        <v>28</v>
      </c>
      <c r="L305" s="6" t="s">
        <v>40</v>
      </c>
      <c r="M305" t="s">
        <v>11</v>
      </c>
      <c r="N305" s="6" t="s">
        <v>85</v>
      </c>
      <c r="O305" t="s">
        <v>9</v>
      </c>
      <c r="P305" s="4">
        <v>224</v>
      </c>
      <c r="Q305" t="str">
        <f>TEXT(ChargesTable[[#This Row],[CHG_COUNTY_NUM]], "000") &amp; "-" &amp; TEXT(ChargesTable[[#This Row],[CHG_CASE_NUMBER]], "0000000")</f>
        <v>001-0000109</v>
      </c>
      <c r="R305">
        <f t="shared" si="8"/>
        <v>277</v>
      </c>
      <c r="S305">
        <f t="shared" si="9"/>
        <v>2023</v>
      </c>
    </row>
    <row r="306" spans="1:19">
      <c r="A306" s="1">
        <v>1</v>
      </c>
      <c r="B306">
        <v>109</v>
      </c>
      <c r="C306">
        <v>6</v>
      </c>
      <c r="D306" s="3">
        <v>44750</v>
      </c>
      <c r="E306" s="2">
        <v>3460</v>
      </c>
      <c r="F306" s="2">
        <v>346</v>
      </c>
      <c r="G306" s="2">
        <v>0</v>
      </c>
      <c r="H306" s="5">
        <v>45027.5</v>
      </c>
      <c r="I306" t="s">
        <v>10</v>
      </c>
      <c r="J306" s="6" t="s">
        <v>27</v>
      </c>
      <c r="K306" s="6" t="s">
        <v>28</v>
      </c>
      <c r="L306" s="6" t="s">
        <v>37</v>
      </c>
      <c r="M306" t="s">
        <v>11</v>
      </c>
      <c r="N306" s="6" t="s">
        <v>52</v>
      </c>
      <c r="O306" t="s">
        <v>9</v>
      </c>
      <c r="P306" s="4">
        <v>277</v>
      </c>
      <c r="Q306" t="str">
        <f>TEXT(ChargesTable[[#This Row],[CHG_COUNTY_NUM]], "000") &amp; "-" &amp; TEXT(ChargesTable[[#This Row],[CHG_CASE_NUMBER]], "0000000")</f>
        <v>001-0000109</v>
      </c>
      <c r="R306">
        <f t="shared" si="8"/>
        <v>277</v>
      </c>
      <c r="S306">
        <f t="shared" si="9"/>
        <v>2023</v>
      </c>
    </row>
    <row r="307" spans="1:19">
      <c r="A307" s="1">
        <v>1</v>
      </c>
      <c r="B307">
        <v>110</v>
      </c>
      <c r="C307">
        <v>1</v>
      </c>
      <c r="D307" s="3">
        <v>44751</v>
      </c>
      <c r="E307" s="2">
        <v>782200</v>
      </c>
      <c r="F307" s="2">
        <v>78220</v>
      </c>
      <c r="G307" s="2">
        <v>0</v>
      </c>
      <c r="H307" s="5">
        <v>44811.989004629628</v>
      </c>
      <c r="I307" t="s">
        <v>12</v>
      </c>
      <c r="J307" s="6" t="s">
        <v>36</v>
      </c>
      <c r="K307" s="6" t="s">
        <v>35</v>
      </c>
      <c r="L307" s="6" t="s">
        <v>37</v>
      </c>
      <c r="M307" t="s">
        <v>13</v>
      </c>
      <c r="N307" s="6" t="s">
        <v>53</v>
      </c>
      <c r="O307" t="s">
        <v>9</v>
      </c>
      <c r="P307" s="4">
        <v>60</v>
      </c>
      <c r="Q307" t="str">
        <f>TEXT(ChargesTable[[#This Row],[CHG_COUNTY_NUM]], "000") &amp; "-" &amp; TEXT(ChargesTable[[#This Row],[CHG_CASE_NUMBER]], "0000000")</f>
        <v>001-0000110</v>
      </c>
      <c r="R307">
        <f t="shared" si="8"/>
        <v>60</v>
      </c>
      <c r="S307">
        <f t="shared" si="9"/>
        <v>2022</v>
      </c>
    </row>
    <row r="308" spans="1:19">
      <c r="A308" s="1">
        <v>1</v>
      </c>
      <c r="B308">
        <v>111</v>
      </c>
      <c r="C308">
        <v>2</v>
      </c>
      <c r="D308" s="3">
        <v>44753</v>
      </c>
      <c r="E308" s="2">
        <v>3460</v>
      </c>
      <c r="F308" s="2">
        <v>346</v>
      </c>
      <c r="G308" s="2">
        <v>0</v>
      </c>
      <c r="H308" s="5">
        <v>44911.5</v>
      </c>
      <c r="I308" t="s">
        <v>7</v>
      </c>
      <c r="J308" s="6" t="s">
        <v>27</v>
      </c>
      <c r="K308" s="6" t="s">
        <v>28</v>
      </c>
      <c r="L308" s="6" t="s">
        <v>37</v>
      </c>
      <c r="M308" t="s">
        <v>8</v>
      </c>
      <c r="N308" s="6" t="s">
        <v>52</v>
      </c>
      <c r="O308" t="s">
        <v>9</v>
      </c>
      <c r="P308" s="4">
        <v>158</v>
      </c>
      <c r="Q308" t="str">
        <f>TEXT(ChargesTable[[#This Row],[CHG_COUNTY_NUM]], "000") &amp; "-" &amp; TEXT(ChargesTable[[#This Row],[CHG_CASE_NUMBER]], "0000000")</f>
        <v>001-0000111</v>
      </c>
      <c r="R308">
        <f t="shared" si="8"/>
        <v>273</v>
      </c>
      <c r="S308">
        <f t="shared" si="9"/>
        <v>2022</v>
      </c>
    </row>
    <row r="309" spans="1:19">
      <c r="A309" s="1">
        <v>1</v>
      </c>
      <c r="B309">
        <v>111</v>
      </c>
      <c r="C309">
        <v>4</v>
      </c>
      <c r="D309" s="3">
        <v>44753</v>
      </c>
      <c r="E309" s="2">
        <v>3400</v>
      </c>
      <c r="F309" s="2">
        <v>340</v>
      </c>
      <c r="G309" s="2">
        <v>0</v>
      </c>
      <c r="H309" s="5">
        <v>44913.73</v>
      </c>
      <c r="I309" t="s">
        <v>12</v>
      </c>
      <c r="J309" s="6" t="s">
        <v>25</v>
      </c>
      <c r="K309" s="6" t="s">
        <v>26</v>
      </c>
      <c r="L309" s="6" t="s">
        <v>37</v>
      </c>
      <c r="M309" t="s">
        <v>13</v>
      </c>
      <c r="N309" s="6" t="s">
        <v>55</v>
      </c>
      <c r="O309" t="s">
        <v>9</v>
      </c>
      <c r="P309" s="4">
        <v>160</v>
      </c>
      <c r="Q309" t="str">
        <f>TEXT(ChargesTable[[#This Row],[CHG_COUNTY_NUM]], "000") &amp; "-" &amp; TEXT(ChargesTable[[#This Row],[CHG_CASE_NUMBER]], "0000000")</f>
        <v>001-0000111</v>
      </c>
      <c r="R309">
        <f t="shared" si="8"/>
        <v>273</v>
      </c>
      <c r="S309">
        <f t="shared" si="9"/>
        <v>2022</v>
      </c>
    </row>
    <row r="310" spans="1:19">
      <c r="A310" s="1">
        <v>1</v>
      </c>
      <c r="B310">
        <v>111</v>
      </c>
      <c r="C310">
        <v>1</v>
      </c>
      <c r="D310" s="3">
        <v>44753</v>
      </c>
      <c r="E310" s="2">
        <v>470000</v>
      </c>
      <c r="F310" s="2">
        <v>47000</v>
      </c>
      <c r="G310" s="2">
        <v>0</v>
      </c>
      <c r="H310" s="5">
        <v>44914.48</v>
      </c>
      <c r="I310" t="s">
        <v>10</v>
      </c>
      <c r="J310" s="6" t="s">
        <v>34</v>
      </c>
      <c r="K310" s="6" t="s">
        <v>35</v>
      </c>
      <c r="L310" s="6" t="s">
        <v>37</v>
      </c>
      <c r="M310" t="s">
        <v>11</v>
      </c>
      <c r="N310" s="6" t="s">
        <v>67</v>
      </c>
      <c r="O310" t="s">
        <v>9</v>
      </c>
      <c r="P310" s="4">
        <v>161</v>
      </c>
      <c r="Q310" t="str">
        <f>TEXT(ChargesTable[[#This Row],[CHG_COUNTY_NUM]], "000") &amp; "-" &amp; TEXT(ChargesTable[[#This Row],[CHG_CASE_NUMBER]], "0000000")</f>
        <v>001-0000111</v>
      </c>
      <c r="R310">
        <f t="shared" si="8"/>
        <v>273</v>
      </c>
      <c r="S310">
        <f t="shared" si="9"/>
        <v>2022</v>
      </c>
    </row>
    <row r="311" spans="1:19">
      <c r="A311" s="1">
        <v>1</v>
      </c>
      <c r="B311">
        <v>111</v>
      </c>
      <c r="C311">
        <v>3</v>
      </c>
      <c r="D311" s="3">
        <v>44753</v>
      </c>
      <c r="E311" s="2">
        <v>3460</v>
      </c>
      <c r="F311" s="2">
        <v>346</v>
      </c>
      <c r="G311" s="2">
        <v>0</v>
      </c>
      <c r="H311" s="5">
        <v>44915.7</v>
      </c>
      <c r="I311" t="s">
        <v>7</v>
      </c>
      <c r="J311" s="6" t="s">
        <v>27</v>
      </c>
      <c r="K311" s="6" t="s">
        <v>28</v>
      </c>
      <c r="L311" s="6" t="s">
        <v>37</v>
      </c>
      <c r="M311" t="s">
        <v>8</v>
      </c>
      <c r="N311" s="6" t="s">
        <v>52</v>
      </c>
      <c r="O311" t="s">
        <v>9</v>
      </c>
      <c r="P311" s="4">
        <v>162</v>
      </c>
      <c r="Q311" t="str">
        <f>TEXT(ChargesTable[[#This Row],[CHG_COUNTY_NUM]], "000") &amp; "-" &amp; TEXT(ChargesTable[[#This Row],[CHG_CASE_NUMBER]], "0000000")</f>
        <v>001-0000111</v>
      </c>
      <c r="R311">
        <f t="shared" si="8"/>
        <v>273</v>
      </c>
      <c r="S311">
        <f t="shared" si="9"/>
        <v>2022</v>
      </c>
    </row>
    <row r="312" spans="1:19">
      <c r="A312" s="1">
        <v>1</v>
      </c>
      <c r="B312">
        <v>111</v>
      </c>
      <c r="C312">
        <v>5</v>
      </c>
      <c r="D312" s="3">
        <v>44753</v>
      </c>
      <c r="E312" s="2">
        <v>3400</v>
      </c>
      <c r="F312" s="2">
        <v>340</v>
      </c>
      <c r="G312" s="2">
        <v>0</v>
      </c>
      <c r="H312" s="5">
        <v>45026.400000000001</v>
      </c>
      <c r="I312" t="s">
        <v>12</v>
      </c>
      <c r="J312" s="6" t="s">
        <v>25</v>
      </c>
      <c r="K312" s="6" t="s">
        <v>26</v>
      </c>
      <c r="L312" s="6" t="s">
        <v>37</v>
      </c>
      <c r="M312" t="s">
        <v>13</v>
      </c>
      <c r="N312" s="6" t="s">
        <v>55</v>
      </c>
      <c r="O312" t="s">
        <v>9</v>
      </c>
      <c r="P312" s="4">
        <v>273</v>
      </c>
      <c r="Q312" t="str">
        <f>TEXT(ChargesTable[[#This Row],[CHG_COUNTY_NUM]], "000") &amp; "-" &amp; TEXT(ChargesTable[[#This Row],[CHG_CASE_NUMBER]], "0000000")</f>
        <v>001-0000111</v>
      </c>
      <c r="R312">
        <f t="shared" si="8"/>
        <v>273</v>
      </c>
      <c r="S312">
        <f t="shared" si="9"/>
        <v>2023</v>
      </c>
    </row>
    <row r="313" spans="1:19">
      <c r="A313" s="1">
        <v>1</v>
      </c>
      <c r="B313">
        <v>112</v>
      </c>
      <c r="C313">
        <v>2</v>
      </c>
      <c r="D313" s="3">
        <v>44753</v>
      </c>
      <c r="E313" s="2">
        <v>470000</v>
      </c>
      <c r="F313" s="2">
        <v>47000</v>
      </c>
      <c r="G313" s="2">
        <v>0</v>
      </c>
      <c r="H313" s="5">
        <v>44764.657002314816</v>
      </c>
      <c r="I313" t="s">
        <v>10</v>
      </c>
      <c r="J313" s="6" t="s">
        <v>34</v>
      </c>
      <c r="K313" s="6" t="s">
        <v>35</v>
      </c>
      <c r="L313" s="6" t="s">
        <v>37</v>
      </c>
      <c r="M313" t="s">
        <v>11</v>
      </c>
      <c r="N313" s="6" t="s">
        <v>67</v>
      </c>
      <c r="O313" t="s">
        <v>9</v>
      </c>
      <c r="P313" s="4">
        <v>11</v>
      </c>
      <c r="Q313" t="str">
        <f>TEXT(ChargesTable[[#This Row],[CHG_COUNTY_NUM]], "000") &amp; "-" &amp; TEXT(ChargesTable[[#This Row],[CHG_CASE_NUMBER]], "0000000")</f>
        <v>001-0000112</v>
      </c>
      <c r="R313">
        <f t="shared" si="8"/>
        <v>17</v>
      </c>
      <c r="S313">
        <f t="shared" si="9"/>
        <v>2022</v>
      </c>
    </row>
    <row r="314" spans="1:19">
      <c r="A314" s="1">
        <v>1</v>
      </c>
      <c r="B314">
        <v>112</v>
      </c>
      <c r="C314">
        <v>1</v>
      </c>
      <c r="D314" s="3">
        <v>44753</v>
      </c>
      <c r="E314" s="2">
        <v>3400</v>
      </c>
      <c r="F314" s="2">
        <v>340</v>
      </c>
      <c r="G314" s="2">
        <v>0</v>
      </c>
      <c r="H314" s="5">
        <v>44770.707002314812</v>
      </c>
      <c r="I314" t="s">
        <v>10</v>
      </c>
      <c r="J314" s="6" t="s">
        <v>25</v>
      </c>
      <c r="K314" s="6" t="s">
        <v>26</v>
      </c>
      <c r="L314" s="6" t="s">
        <v>37</v>
      </c>
      <c r="M314" t="s">
        <v>11</v>
      </c>
      <c r="N314" s="6" t="s">
        <v>55</v>
      </c>
      <c r="O314" t="s">
        <v>9</v>
      </c>
      <c r="P314" s="4">
        <v>17</v>
      </c>
      <c r="Q314" t="str">
        <f>TEXT(ChargesTable[[#This Row],[CHG_COUNTY_NUM]], "000") &amp; "-" &amp; TEXT(ChargesTable[[#This Row],[CHG_CASE_NUMBER]], "0000000")</f>
        <v>001-0000112</v>
      </c>
      <c r="R314">
        <f t="shared" si="8"/>
        <v>17</v>
      </c>
      <c r="S314">
        <f t="shared" si="9"/>
        <v>2022</v>
      </c>
    </row>
    <row r="315" spans="1:19">
      <c r="A315" s="1">
        <v>1</v>
      </c>
      <c r="B315">
        <v>113</v>
      </c>
      <c r="C315">
        <v>3</v>
      </c>
      <c r="D315" s="3">
        <v>44753</v>
      </c>
      <c r="E315" s="2">
        <v>3406</v>
      </c>
      <c r="F315" s="2">
        <v>340</v>
      </c>
      <c r="G315" s="2">
        <v>6</v>
      </c>
      <c r="H315" s="5">
        <v>44819.31</v>
      </c>
      <c r="I315" t="s">
        <v>7</v>
      </c>
      <c r="J315" s="6" t="s">
        <v>25</v>
      </c>
      <c r="K315" s="6" t="s">
        <v>26</v>
      </c>
      <c r="L315" s="6" t="s">
        <v>43</v>
      </c>
      <c r="M315" t="s">
        <v>8</v>
      </c>
      <c r="N315" s="6" t="s">
        <v>65</v>
      </c>
      <c r="O315" t="s">
        <v>9</v>
      </c>
      <c r="P315" s="4">
        <v>66</v>
      </c>
      <c r="Q315" t="str">
        <f>TEXT(ChargesTable[[#This Row],[CHG_COUNTY_NUM]], "000") &amp; "-" &amp; TEXT(ChargesTable[[#This Row],[CHG_CASE_NUMBER]], "0000000")</f>
        <v>001-0000113</v>
      </c>
      <c r="R315">
        <f t="shared" si="8"/>
        <v>92</v>
      </c>
      <c r="S315">
        <f t="shared" si="9"/>
        <v>2022</v>
      </c>
    </row>
    <row r="316" spans="1:19">
      <c r="A316" s="1">
        <v>1</v>
      </c>
      <c r="B316">
        <v>113</v>
      </c>
      <c r="C316">
        <v>2</v>
      </c>
      <c r="D316" s="3">
        <v>44753</v>
      </c>
      <c r="E316" s="2">
        <v>3400</v>
      </c>
      <c r="F316" s="2">
        <v>340</v>
      </c>
      <c r="G316" s="2">
        <v>0</v>
      </c>
      <c r="H316" s="5">
        <v>44820.83</v>
      </c>
      <c r="I316" t="s">
        <v>12</v>
      </c>
      <c r="J316" s="6" t="s">
        <v>25</v>
      </c>
      <c r="K316" s="6" t="s">
        <v>26</v>
      </c>
      <c r="L316" s="6" t="s">
        <v>37</v>
      </c>
      <c r="M316" t="s">
        <v>13</v>
      </c>
      <c r="N316" s="6" t="s">
        <v>55</v>
      </c>
      <c r="O316" t="s">
        <v>9</v>
      </c>
      <c r="P316" s="4">
        <v>67</v>
      </c>
      <c r="Q316" t="str">
        <f>TEXT(ChargesTable[[#This Row],[CHG_COUNTY_NUM]], "000") &amp; "-" &amp; TEXT(ChargesTable[[#This Row],[CHG_CASE_NUMBER]], "0000000")</f>
        <v>001-0000113</v>
      </c>
      <c r="R316">
        <f t="shared" si="8"/>
        <v>92</v>
      </c>
      <c r="S316">
        <f t="shared" si="9"/>
        <v>2022</v>
      </c>
    </row>
    <row r="317" spans="1:19">
      <c r="A317" s="1">
        <v>1</v>
      </c>
      <c r="B317">
        <v>113</v>
      </c>
      <c r="C317">
        <v>1</v>
      </c>
      <c r="D317" s="3">
        <v>44753</v>
      </c>
      <c r="E317" s="2">
        <v>3460</v>
      </c>
      <c r="F317" s="2">
        <v>346</v>
      </c>
      <c r="G317" s="2">
        <v>0</v>
      </c>
      <c r="H317" s="5">
        <v>44822.400000000001</v>
      </c>
      <c r="I317" t="s">
        <v>12</v>
      </c>
      <c r="J317" s="6" t="s">
        <v>27</v>
      </c>
      <c r="K317" s="6" t="s">
        <v>28</v>
      </c>
      <c r="L317" s="6" t="s">
        <v>37</v>
      </c>
      <c r="M317" t="s">
        <v>13</v>
      </c>
      <c r="N317" s="6" t="s">
        <v>52</v>
      </c>
      <c r="O317" t="s">
        <v>9</v>
      </c>
      <c r="P317" s="4">
        <v>69</v>
      </c>
      <c r="Q317" t="str">
        <f>TEXT(ChargesTable[[#This Row],[CHG_COUNTY_NUM]], "000") &amp; "-" &amp; TEXT(ChargesTable[[#This Row],[CHG_CASE_NUMBER]], "0000000")</f>
        <v>001-0000113</v>
      </c>
      <c r="R317">
        <f t="shared" si="8"/>
        <v>92</v>
      </c>
      <c r="S317">
        <f t="shared" si="9"/>
        <v>2022</v>
      </c>
    </row>
    <row r="318" spans="1:19">
      <c r="A318" s="1">
        <v>1</v>
      </c>
      <c r="B318">
        <v>113</v>
      </c>
      <c r="C318">
        <v>4</v>
      </c>
      <c r="D318" s="3">
        <v>44753</v>
      </c>
      <c r="E318" s="2">
        <v>3460</v>
      </c>
      <c r="F318" s="2">
        <v>346</v>
      </c>
      <c r="G318" s="2">
        <v>0</v>
      </c>
      <c r="H318" s="5">
        <v>44845.4</v>
      </c>
      <c r="I318" t="s">
        <v>10</v>
      </c>
      <c r="J318" s="6" t="s">
        <v>27</v>
      </c>
      <c r="K318" s="6" t="s">
        <v>28</v>
      </c>
      <c r="L318" s="6" t="s">
        <v>37</v>
      </c>
      <c r="M318" t="s">
        <v>11</v>
      </c>
      <c r="N318" s="6" t="s">
        <v>52</v>
      </c>
      <c r="O318" t="s">
        <v>9</v>
      </c>
      <c r="P318" s="4">
        <v>92</v>
      </c>
      <c r="Q318" t="str">
        <f>TEXT(ChargesTable[[#This Row],[CHG_COUNTY_NUM]], "000") &amp; "-" &amp; TEXT(ChargesTable[[#This Row],[CHG_CASE_NUMBER]], "0000000")</f>
        <v>001-0000113</v>
      </c>
      <c r="R318">
        <f t="shared" si="8"/>
        <v>92</v>
      </c>
      <c r="S318">
        <f t="shared" si="9"/>
        <v>2022</v>
      </c>
    </row>
    <row r="319" spans="1:19">
      <c r="A319" s="1">
        <v>1</v>
      </c>
      <c r="B319">
        <v>114</v>
      </c>
      <c r="C319">
        <v>1</v>
      </c>
      <c r="D319" s="3">
        <v>44754</v>
      </c>
      <c r="E319" s="2">
        <v>463700</v>
      </c>
      <c r="F319" s="2">
        <v>46370</v>
      </c>
      <c r="G319" s="2">
        <v>0</v>
      </c>
      <c r="H319" s="5">
        <v>44980.800000000003</v>
      </c>
      <c r="I319" t="s">
        <v>10</v>
      </c>
      <c r="J319" s="6" t="s">
        <v>30</v>
      </c>
      <c r="K319" s="6" t="s">
        <v>26</v>
      </c>
      <c r="L319" s="6" t="s">
        <v>37</v>
      </c>
      <c r="M319" t="s">
        <v>11</v>
      </c>
      <c r="N319" s="6" t="s">
        <v>54</v>
      </c>
      <c r="O319" t="s">
        <v>9</v>
      </c>
      <c r="P319" s="4">
        <v>226</v>
      </c>
      <c r="Q319" t="str">
        <f>TEXT(ChargesTable[[#This Row],[CHG_COUNTY_NUM]], "000") &amp; "-" &amp; TEXT(ChargesTable[[#This Row],[CHG_CASE_NUMBER]], "0000000")</f>
        <v>001-0000114</v>
      </c>
      <c r="R319">
        <f t="shared" si="8"/>
        <v>310</v>
      </c>
      <c r="S319">
        <f t="shared" si="9"/>
        <v>2023</v>
      </c>
    </row>
    <row r="320" spans="1:19">
      <c r="A320" s="1">
        <v>1</v>
      </c>
      <c r="B320">
        <v>114</v>
      </c>
      <c r="C320">
        <v>3</v>
      </c>
      <c r="D320" s="3">
        <v>44754</v>
      </c>
      <c r="E320" s="2">
        <v>463725</v>
      </c>
      <c r="F320" s="2">
        <v>46372</v>
      </c>
      <c r="G320" s="2">
        <v>5</v>
      </c>
      <c r="H320" s="5">
        <v>44983.6</v>
      </c>
      <c r="I320" t="s">
        <v>10</v>
      </c>
      <c r="J320" s="6" t="s">
        <v>31</v>
      </c>
      <c r="K320" s="6" t="s">
        <v>28</v>
      </c>
      <c r="L320" s="6" t="s">
        <v>42</v>
      </c>
      <c r="M320" t="s">
        <v>11</v>
      </c>
      <c r="N320" s="6" t="s">
        <v>75</v>
      </c>
      <c r="O320" t="s">
        <v>9</v>
      </c>
      <c r="P320" s="4">
        <v>229</v>
      </c>
      <c r="Q320" t="str">
        <f>TEXT(ChargesTable[[#This Row],[CHG_COUNTY_NUM]], "000") &amp; "-" &amp; TEXT(ChargesTable[[#This Row],[CHG_CASE_NUMBER]], "0000000")</f>
        <v>001-0000114</v>
      </c>
      <c r="R320">
        <f t="shared" si="8"/>
        <v>310</v>
      </c>
      <c r="S320">
        <f t="shared" si="9"/>
        <v>2023</v>
      </c>
    </row>
    <row r="321" spans="1:19">
      <c r="A321" s="1">
        <v>1</v>
      </c>
      <c r="B321">
        <v>114</v>
      </c>
      <c r="C321">
        <v>2</v>
      </c>
      <c r="D321" s="3">
        <v>44754</v>
      </c>
      <c r="E321" s="2">
        <v>3400</v>
      </c>
      <c r="F321" s="2">
        <v>340</v>
      </c>
      <c r="G321" s="2">
        <v>0</v>
      </c>
      <c r="H321" s="5">
        <v>44984.800000000003</v>
      </c>
      <c r="I321" t="s">
        <v>12</v>
      </c>
      <c r="J321" s="6" t="s">
        <v>25</v>
      </c>
      <c r="K321" s="6" t="s">
        <v>26</v>
      </c>
      <c r="L321" s="6" t="s">
        <v>37</v>
      </c>
      <c r="M321" t="s">
        <v>13</v>
      </c>
      <c r="N321" s="6" t="s">
        <v>55</v>
      </c>
      <c r="O321" t="s">
        <v>9</v>
      </c>
      <c r="P321" s="4">
        <v>230</v>
      </c>
      <c r="Q321" t="str">
        <f>TEXT(ChargesTable[[#This Row],[CHG_COUNTY_NUM]], "000") &amp; "-" &amp; TEXT(ChargesTable[[#This Row],[CHG_CASE_NUMBER]], "0000000")</f>
        <v>001-0000114</v>
      </c>
      <c r="R321">
        <f t="shared" si="8"/>
        <v>310</v>
      </c>
      <c r="S321">
        <f t="shared" si="9"/>
        <v>2023</v>
      </c>
    </row>
    <row r="322" spans="1:19">
      <c r="A322" s="1">
        <v>1</v>
      </c>
      <c r="B322">
        <v>114</v>
      </c>
      <c r="C322">
        <v>4</v>
      </c>
      <c r="D322" s="3">
        <v>44754</v>
      </c>
      <c r="E322" s="2">
        <v>3400</v>
      </c>
      <c r="F322" s="2">
        <v>340</v>
      </c>
      <c r="G322" s="2">
        <v>0</v>
      </c>
      <c r="H322" s="5">
        <v>45064.800000000003</v>
      </c>
      <c r="I322" t="s">
        <v>7</v>
      </c>
      <c r="J322" s="6" t="s">
        <v>25</v>
      </c>
      <c r="K322" s="6" t="s">
        <v>26</v>
      </c>
      <c r="L322" s="6" t="s">
        <v>37</v>
      </c>
      <c r="M322" t="s">
        <v>8</v>
      </c>
      <c r="N322" s="6" t="s">
        <v>55</v>
      </c>
      <c r="O322" t="s">
        <v>9</v>
      </c>
      <c r="P322" s="4">
        <v>310</v>
      </c>
      <c r="Q322" t="str">
        <f>TEXT(ChargesTable[[#This Row],[CHG_COUNTY_NUM]], "000") &amp; "-" &amp; TEXT(ChargesTable[[#This Row],[CHG_CASE_NUMBER]], "0000000")</f>
        <v>001-0000114</v>
      </c>
      <c r="R322">
        <f t="shared" ref="R322:R385" si="10">_xlfn.MAXIFS(P:P, Q:Q, Q322)</f>
        <v>310</v>
      </c>
      <c r="S322">
        <f t="shared" ref="S322:S385" si="11">+YEAR(H322)</f>
        <v>2023</v>
      </c>
    </row>
    <row r="323" spans="1:19">
      <c r="A323" s="1">
        <v>1</v>
      </c>
      <c r="B323">
        <v>115</v>
      </c>
      <c r="C323">
        <v>1</v>
      </c>
      <c r="D323" s="3">
        <v>44756</v>
      </c>
      <c r="E323" s="2">
        <v>3400</v>
      </c>
      <c r="F323" s="2">
        <v>340</v>
      </c>
      <c r="G323" s="2">
        <v>0</v>
      </c>
      <c r="H323" s="5">
        <v>44900.03</v>
      </c>
      <c r="I323" t="s">
        <v>12</v>
      </c>
      <c r="J323" s="6" t="s">
        <v>25</v>
      </c>
      <c r="K323" s="6" t="s">
        <v>26</v>
      </c>
      <c r="L323" s="6" t="s">
        <v>37</v>
      </c>
      <c r="M323" t="s">
        <v>13</v>
      </c>
      <c r="N323" s="6" t="s">
        <v>55</v>
      </c>
      <c r="O323" t="s">
        <v>9</v>
      </c>
      <c r="P323" s="4">
        <v>144</v>
      </c>
      <c r="Q323" t="str">
        <f>TEXT(ChargesTable[[#This Row],[CHG_COUNTY_NUM]], "000") &amp; "-" &amp; TEXT(ChargesTable[[#This Row],[CHG_CASE_NUMBER]], "0000000")</f>
        <v>001-0000115</v>
      </c>
      <c r="R323">
        <f t="shared" si="10"/>
        <v>217</v>
      </c>
      <c r="S323">
        <f t="shared" si="11"/>
        <v>2022</v>
      </c>
    </row>
    <row r="324" spans="1:19">
      <c r="A324" s="1">
        <v>1</v>
      </c>
      <c r="B324">
        <v>115</v>
      </c>
      <c r="C324">
        <v>2</v>
      </c>
      <c r="D324" s="3">
        <v>44756</v>
      </c>
      <c r="E324" s="2">
        <v>3400</v>
      </c>
      <c r="F324" s="2">
        <v>340</v>
      </c>
      <c r="G324" s="2">
        <v>0</v>
      </c>
      <c r="H324" s="5">
        <v>44973.142997685187</v>
      </c>
      <c r="I324" t="s">
        <v>10</v>
      </c>
      <c r="J324" s="6" t="s">
        <v>25</v>
      </c>
      <c r="K324" s="6" t="s">
        <v>26</v>
      </c>
      <c r="L324" s="6" t="s">
        <v>37</v>
      </c>
      <c r="M324" t="s">
        <v>11</v>
      </c>
      <c r="N324" s="6" t="s">
        <v>55</v>
      </c>
      <c r="O324" t="s">
        <v>9</v>
      </c>
      <c r="P324" s="4">
        <v>217</v>
      </c>
      <c r="Q324" t="str">
        <f>TEXT(ChargesTable[[#This Row],[CHG_COUNTY_NUM]], "000") &amp; "-" &amp; TEXT(ChargesTable[[#This Row],[CHG_CASE_NUMBER]], "0000000")</f>
        <v>001-0000115</v>
      </c>
      <c r="R324">
        <f t="shared" si="10"/>
        <v>217</v>
      </c>
      <c r="S324">
        <f t="shared" si="11"/>
        <v>2023</v>
      </c>
    </row>
    <row r="325" spans="1:19">
      <c r="A325" s="1">
        <v>1</v>
      </c>
      <c r="B325">
        <v>116</v>
      </c>
      <c r="C325">
        <v>2</v>
      </c>
      <c r="D325" s="3">
        <v>44758</v>
      </c>
      <c r="E325" s="2">
        <v>3400</v>
      </c>
      <c r="F325" s="2">
        <v>340</v>
      </c>
      <c r="G325" s="2">
        <v>0</v>
      </c>
      <c r="H325" s="5">
        <v>44792.98</v>
      </c>
      <c r="I325" t="s">
        <v>7</v>
      </c>
      <c r="J325" s="6" t="s">
        <v>25</v>
      </c>
      <c r="K325" s="6" t="s">
        <v>26</v>
      </c>
      <c r="L325" s="6" t="s">
        <v>37</v>
      </c>
      <c r="M325" t="s">
        <v>8</v>
      </c>
      <c r="N325" s="6" t="s">
        <v>55</v>
      </c>
      <c r="O325" t="s">
        <v>9</v>
      </c>
      <c r="P325" s="4">
        <v>34</v>
      </c>
      <c r="Q325" t="str">
        <f>TEXT(ChargesTable[[#This Row],[CHG_COUNTY_NUM]], "000") &amp; "-" &amp; TEXT(ChargesTable[[#This Row],[CHG_CASE_NUMBER]], "0000000")</f>
        <v>001-0000116</v>
      </c>
      <c r="R325">
        <f t="shared" si="10"/>
        <v>51</v>
      </c>
      <c r="S325">
        <f t="shared" si="11"/>
        <v>2022</v>
      </c>
    </row>
    <row r="326" spans="1:19">
      <c r="A326" s="1">
        <v>1</v>
      </c>
      <c r="B326">
        <v>116</v>
      </c>
      <c r="C326">
        <v>4</v>
      </c>
      <c r="D326" s="3">
        <v>44758</v>
      </c>
      <c r="E326" s="2">
        <v>3400</v>
      </c>
      <c r="F326" s="2">
        <v>340</v>
      </c>
      <c r="G326" s="2">
        <v>0</v>
      </c>
      <c r="H326" s="5">
        <v>44809.98</v>
      </c>
      <c r="I326" t="s">
        <v>10</v>
      </c>
      <c r="J326" s="6" t="s">
        <v>25</v>
      </c>
      <c r="K326" s="6" t="s">
        <v>26</v>
      </c>
      <c r="L326" s="6" t="s">
        <v>37</v>
      </c>
      <c r="M326" t="s">
        <v>11</v>
      </c>
      <c r="N326" s="6" t="s">
        <v>55</v>
      </c>
      <c r="O326" t="s">
        <v>9</v>
      </c>
      <c r="P326" s="4">
        <v>51</v>
      </c>
      <c r="Q326" t="str">
        <f>TEXT(ChargesTable[[#This Row],[CHG_COUNTY_NUM]], "000") &amp; "-" &amp; TEXT(ChargesTable[[#This Row],[CHG_CASE_NUMBER]], "0000000")</f>
        <v>001-0000116</v>
      </c>
      <c r="R326">
        <f t="shared" si="10"/>
        <v>51</v>
      </c>
      <c r="S326">
        <f t="shared" si="11"/>
        <v>2022</v>
      </c>
    </row>
    <row r="327" spans="1:19">
      <c r="A327" s="1">
        <v>1</v>
      </c>
      <c r="B327">
        <v>117</v>
      </c>
      <c r="C327">
        <v>1</v>
      </c>
      <c r="D327" s="3">
        <v>44760</v>
      </c>
      <c r="E327" s="2">
        <v>3400</v>
      </c>
      <c r="F327" s="2">
        <v>340</v>
      </c>
      <c r="G327" s="2">
        <v>0</v>
      </c>
      <c r="H327" s="5">
        <v>44896.855000000003</v>
      </c>
      <c r="I327" t="s">
        <v>12</v>
      </c>
      <c r="J327" s="6" t="s">
        <v>25</v>
      </c>
      <c r="K327" s="6" t="s">
        <v>26</v>
      </c>
      <c r="L327" s="6" t="s">
        <v>37</v>
      </c>
      <c r="M327" t="s">
        <v>13</v>
      </c>
      <c r="N327" s="6" t="s">
        <v>55</v>
      </c>
      <c r="O327" t="s">
        <v>9</v>
      </c>
      <c r="P327" s="4">
        <v>136</v>
      </c>
      <c r="Q327" t="str">
        <f>TEXT(ChargesTable[[#This Row],[CHG_COUNTY_NUM]], "000") &amp; "-" &amp; TEXT(ChargesTable[[#This Row],[CHG_CASE_NUMBER]], "0000000")</f>
        <v>001-0000117</v>
      </c>
      <c r="R327">
        <f t="shared" si="10"/>
        <v>211</v>
      </c>
      <c r="S327">
        <f t="shared" si="11"/>
        <v>2022</v>
      </c>
    </row>
    <row r="328" spans="1:19">
      <c r="A328" s="1">
        <v>1</v>
      </c>
      <c r="B328">
        <v>117</v>
      </c>
      <c r="C328">
        <v>2</v>
      </c>
      <c r="D328" s="3">
        <v>44760</v>
      </c>
      <c r="E328" s="2">
        <v>463706</v>
      </c>
      <c r="F328" s="2">
        <v>46370</v>
      </c>
      <c r="G328" s="2">
        <v>6</v>
      </c>
      <c r="H328" s="5">
        <v>44896.68</v>
      </c>
      <c r="I328" t="s">
        <v>10</v>
      </c>
      <c r="J328" s="6" t="s">
        <v>30</v>
      </c>
      <c r="K328" s="6" t="s">
        <v>26</v>
      </c>
      <c r="L328" s="6" t="s">
        <v>43</v>
      </c>
      <c r="M328" t="s">
        <v>11</v>
      </c>
      <c r="N328" s="6" t="s">
        <v>69</v>
      </c>
      <c r="O328" t="s">
        <v>9</v>
      </c>
      <c r="P328" s="4">
        <v>136</v>
      </c>
      <c r="Q328" t="str">
        <f>TEXT(ChargesTable[[#This Row],[CHG_COUNTY_NUM]], "000") &amp; "-" &amp; TEXT(ChargesTable[[#This Row],[CHG_CASE_NUMBER]], "0000000")</f>
        <v>001-0000117</v>
      </c>
      <c r="R328">
        <f t="shared" si="10"/>
        <v>211</v>
      </c>
      <c r="S328">
        <f t="shared" si="11"/>
        <v>2022</v>
      </c>
    </row>
    <row r="329" spans="1:19">
      <c r="A329" s="1">
        <v>1</v>
      </c>
      <c r="B329">
        <v>117</v>
      </c>
      <c r="C329">
        <v>3</v>
      </c>
      <c r="D329" s="3">
        <v>44760</v>
      </c>
      <c r="E329" s="2">
        <v>3400</v>
      </c>
      <c r="F329" s="2">
        <v>340</v>
      </c>
      <c r="G329" s="2">
        <v>0</v>
      </c>
      <c r="H329" s="5">
        <v>44971.855000000003</v>
      </c>
      <c r="I329" t="s">
        <v>12</v>
      </c>
      <c r="J329" s="6" t="s">
        <v>25</v>
      </c>
      <c r="K329" s="6" t="s">
        <v>26</v>
      </c>
      <c r="L329" s="6" t="s">
        <v>37</v>
      </c>
      <c r="M329" t="s">
        <v>13</v>
      </c>
      <c r="N329" s="6" t="s">
        <v>55</v>
      </c>
      <c r="O329" t="s">
        <v>9</v>
      </c>
      <c r="P329" s="4">
        <v>211</v>
      </c>
      <c r="Q329" t="str">
        <f>TEXT(ChargesTable[[#This Row],[CHG_COUNTY_NUM]], "000") &amp; "-" &amp; TEXT(ChargesTable[[#This Row],[CHG_CASE_NUMBER]], "0000000")</f>
        <v>001-0000117</v>
      </c>
      <c r="R329">
        <f t="shared" si="10"/>
        <v>211</v>
      </c>
      <c r="S329">
        <f t="shared" si="11"/>
        <v>2023</v>
      </c>
    </row>
    <row r="330" spans="1:19">
      <c r="A330" s="1">
        <v>1</v>
      </c>
      <c r="B330">
        <v>118</v>
      </c>
      <c r="C330">
        <v>3</v>
      </c>
      <c r="D330" s="3">
        <v>44767</v>
      </c>
      <c r="E330" s="2">
        <v>3460</v>
      </c>
      <c r="F330" s="2">
        <v>346</v>
      </c>
      <c r="G330" s="2">
        <v>0</v>
      </c>
      <c r="H330" s="5">
        <v>45048.66</v>
      </c>
      <c r="I330" t="s">
        <v>7</v>
      </c>
      <c r="J330" s="6" t="s">
        <v>27</v>
      </c>
      <c r="K330" s="6" t="s">
        <v>28</v>
      </c>
      <c r="L330" s="6" t="s">
        <v>37</v>
      </c>
      <c r="M330" t="s">
        <v>8</v>
      </c>
      <c r="N330" s="6" t="s">
        <v>52</v>
      </c>
      <c r="O330" t="s">
        <v>9</v>
      </c>
      <c r="P330" s="4">
        <v>281</v>
      </c>
      <c r="Q330" t="str">
        <f>TEXT(ChargesTable[[#This Row],[CHG_COUNTY_NUM]], "000") &amp; "-" &amp; TEXT(ChargesTable[[#This Row],[CHG_CASE_NUMBER]], "0000000")</f>
        <v>001-0000118</v>
      </c>
      <c r="R330">
        <f t="shared" si="10"/>
        <v>517</v>
      </c>
      <c r="S330">
        <f t="shared" si="11"/>
        <v>2023</v>
      </c>
    </row>
    <row r="331" spans="1:19">
      <c r="A331" s="1">
        <v>1</v>
      </c>
      <c r="B331">
        <v>118</v>
      </c>
      <c r="C331">
        <v>1</v>
      </c>
      <c r="D331" s="3">
        <v>44767</v>
      </c>
      <c r="E331" s="2">
        <v>3470</v>
      </c>
      <c r="F331" s="2">
        <v>347</v>
      </c>
      <c r="G331" s="2">
        <v>0</v>
      </c>
      <c r="H331" s="5">
        <v>45049.26</v>
      </c>
      <c r="I331" t="s">
        <v>10</v>
      </c>
      <c r="J331" s="6" t="s">
        <v>29</v>
      </c>
      <c r="K331" s="6" t="s">
        <v>28</v>
      </c>
      <c r="L331" s="6" t="s">
        <v>37</v>
      </c>
      <c r="M331" t="s">
        <v>11</v>
      </c>
      <c r="N331" s="6" t="s">
        <v>51</v>
      </c>
      <c r="O331" t="s">
        <v>9</v>
      </c>
      <c r="P331" s="4">
        <v>282</v>
      </c>
      <c r="Q331" t="str">
        <f>TEXT(ChargesTable[[#This Row],[CHG_COUNTY_NUM]], "000") &amp; "-" &amp; TEXT(ChargesTable[[#This Row],[CHG_CASE_NUMBER]], "0000000")</f>
        <v>001-0000118</v>
      </c>
      <c r="R331">
        <f t="shared" si="10"/>
        <v>517</v>
      </c>
      <c r="S331">
        <f t="shared" si="11"/>
        <v>2023</v>
      </c>
    </row>
    <row r="332" spans="1:19">
      <c r="A332" s="1">
        <v>1</v>
      </c>
      <c r="B332">
        <v>118</v>
      </c>
      <c r="C332">
        <v>2</v>
      </c>
      <c r="D332" s="3">
        <v>44767</v>
      </c>
      <c r="E332" s="2">
        <v>463700</v>
      </c>
      <c r="F332" s="2">
        <v>46370</v>
      </c>
      <c r="G332" s="2">
        <v>0</v>
      </c>
      <c r="H332" s="5">
        <v>45051.98</v>
      </c>
      <c r="I332" t="s">
        <v>7</v>
      </c>
      <c r="J332" s="6" t="s">
        <v>30</v>
      </c>
      <c r="K332" s="6" t="s">
        <v>26</v>
      </c>
      <c r="L332" s="6" t="s">
        <v>37</v>
      </c>
      <c r="M332" t="s">
        <v>8</v>
      </c>
      <c r="N332" s="6" t="s">
        <v>54</v>
      </c>
      <c r="O332" t="s">
        <v>9</v>
      </c>
      <c r="P332" s="4">
        <v>284</v>
      </c>
      <c r="Q332" t="str">
        <f>TEXT(ChargesTable[[#This Row],[CHG_COUNTY_NUM]], "000") &amp; "-" &amp; TEXT(ChargesTable[[#This Row],[CHG_CASE_NUMBER]], "0000000")</f>
        <v>001-0000118</v>
      </c>
      <c r="R332">
        <f t="shared" si="10"/>
        <v>517</v>
      </c>
      <c r="S332">
        <f t="shared" si="11"/>
        <v>2023</v>
      </c>
    </row>
    <row r="333" spans="1:19">
      <c r="A333" s="1">
        <v>1</v>
      </c>
      <c r="B333">
        <v>118</v>
      </c>
      <c r="C333">
        <v>4</v>
      </c>
      <c r="D333" s="3">
        <v>44767</v>
      </c>
      <c r="E333" s="2">
        <v>3400</v>
      </c>
      <c r="F333" s="2">
        <v>340</v>
      </c>
      <c r="G333" s="2">
        <v>0</v>
      </c>
      <c r="H333" s="5">
        <v>45284.76</v>
      </c>
      <c r="I333" t="s">
        <v>10</v>
      </c>
      <c r="J333" s="6" t="s">
        <v>25</v>
      </c>
      <c r="K333" s="6" t="s">
        <v>26</v>
      </c>
      <c r="L333" s="6" t="s">
        <v>37</v>
      </c>
      <c r="M333" t="s">
        <v>11</v>
      </c>
      <c r="N333" s="6" t="s">
        <v>55</v>
      </c>
      <c r="O333" t="s">
        <v>9</v>
      </c>
      <c r="P333" s="4">
        <v>517</v>
      </c>
      <c r="Q333" t="str">
        <f>TEXT(ChargesTable[[#This Row],[CHG_COUNTY_NUM]], "000") &amp; "-" &amp; TEXT(ChargesTable[[#This Row],[CHG_CASE_NUMBER]], "0000000")</f>
        <v>001-0000118</v>
      </c>
      <c r="R333">
        <f t="shared" si="10"/>
        <v>517</v>
      </c>
      <c r="S333">
        <f t="shared" si="11"/>
        <v>2023</v>
      </c>
    </row>
    <row r="334" spans="1:19">
      <c r="A334" s="1">
        <v>1</v>
      </c>
      <c r="B334">
        <v>119</v>
      </c>
      <c r="C334">
        <v>2</v>
      </c>
      <c r="D334" s="3">
        <v>44767</v>
      </c>
      <c r="E334" s="2">
        <v>782206</v>
      </c>
      <c r="F334" s="2">
        <v>78220</v>
      </c>
      <c r="G334" s="2">
        <v>6</v>
      </c>
      <c r="H334" s="5">
        <v>44883.1</v>
      </c>
      <c r="I334" t="s">
        <v>10</v>
      </c>
      <c r="J334" s="6" t="s">
        <v>36</v>
      </c>
      <c r="K334" s="6" t="s">
        <v>35</v>
      </c>
      <c r="L334" s="6" t="s">
        <v>43</v>
      </c>
      <c r="M334" t="s">
        <v>11</v>
      </c>
      <c r="N334" s="6" t="s">
        <v>64</v>
      </c>
      <c r="O334" t="s">
        <v>9</v>
      </c>
      <c r="P334" s="4">
        <v>116</v>
      </c>
      <c r="Q334" t="str">
        <f>TEXT(ChargesTable[[#This Row],[CHG_COUNTY_NUM]], "000") &amp; "-" &amp; TEXT(ChargesTable[[#This Row],[CHG_CASE_NUMBER]], "0000000")</f>
        <v>001-0000119</v>
      </c>
      <c r="R334">
        <f t="shared" si="10"/>
        <v>171</v>
      </c>
      <c r="S334">
        <f t="shared" si="11"/>
        <v>2022</v>
      </c>
    </row>
    <row r="335" spans="1:19">
      <c r="A335" s="1">
        <v>1</v>
      </c>
      <c r="B335">
        <v>119</v>
      </c>
      <c r="C335">
        <v>1</v>
      </c>
      <c r="D335" s="3">
        <v>44767</v>
      </c>
      <c r="E335" s="2">
        <v>463740</v>
      </c>
      <c r="F335" s="2">
        <v>46374</v>
      </c>
      <c r="G335" s="2">
        <v>0</v>
      </c>
      <c r="H335" s="5">
        <v>44884.76</v>
      </c>
      <c r="I335" t="s">
        <v>7</v>
      </c>
      <c r="J335" s="6" t="s">
        <v>32</v>
      </c>
      <c r="K335" s="6" t="s">
        <v>33</v>
      </c>
      <c r="L335" s="6" t="s">
        <v>37</v>
      </c>
      <c r="M335" t="s">
        <v>8</v>
      </c>
      <c r="N335" s="6" t="s">
        <v>60</v>
      </c>
      <c r="O335" t="s">
        <v>9</v>
      </c>
      <c r="P335" s="4">
        <v>117</v>
      </c>
      <c r="Q335" t="str">
        <f>TEXT(ChargesTable[[#This Row],[CHG_COUNTY_NUM]], "000") &amp; "-" &amp; TEXT(ChargesTable[[#This Row],[CHG_CASE_NUMBER]], "0000000")</f>
        <v>001-0000119</v>
      </c>
      <c r="R335">
        <f t="shared" si="10"/>
        <v>171</v>
      </c>
      <c r="S335">
        <f t="shared" si="11"/>
        <v>2022</v>
      </c>
    </row>
    <row r="336" spans="1:19">
      <c r="A336" s="1">
        <v>1</v>
      </c>
      <c r="B336">
        <v>119</v>
      </c>
      <c r="C336">
        <v>3</v>
      </c>
      <c r="D336" s="3">
        <v>44767</v>
      </c>
      <c r="E336" s="2">
        <v>470000</v>
      </c>
      <c r="F336" s="2">
        <v>47000</v>
      </c>
      <c r="G336" s="2">
        <v>0</v>
      </c>
      <c r="H336" s="5">
        <v>44885.19</v>
      </c>
      <c r="I336" t="s">
        <v>12</v>
      </c>
      <c r="J336" s="6" t="s">
        <v>34</v>
      </c>
      <c r="K336" s="6" t="s">
        <v>35</v>
      </c>
      <c r="L336" s="6" t="s">
        <v>37</v>
      </c>
      <c r="M336" t="s">
        <v>13</v>
      </c>
      <c r="N336" s="6" t="s">
        <v>67</v>
      </c>
      <c r="O336" t="s">
        <v>9</v>
      </c>
      <c r="P336" s="4">
        <v>118</v>
      </c>
      <c r="Q336" t="str">
        <f>TEXT(ChargesTable[[#This Row],[CHG_COUNTY_NUM]], "000") &amp; "-" &amp; TEXT(ChargesTable[[#This Row],[CHG_CASE_NUMBER]], "0000000")</f>
        <v>001-0000119</v>
      </c>
      <c r="R336">
        <f t="shared" si="10"/>
        <v>171</v>
      </c>
      <c r="S336">
        <f t="shared" si="11"/>
        <v>2022</v>
      </c>
    </row>
    <row r="337" spans="1:19">
      <c r="A337" s="1">
        <v>1</v>
      </c>
      <c r="B337">
        <v>119</v>
      </c>
      <c r="C337">
        <v>4</v>
      </c>
      <c r="D337" s="3">
        <v>44767</v>
      </c>
      <c r="E337" s="2">
        <v>3400</v>
      </c>
      <c r="F337" s="2">
        <v>340</v>
      </c>
      <c r="G337" s="2">
        <v>0</v>
      </c>
      <c r="H337" s="5">
        <v>44938.5</v>
      </c>
      <c r="I337" t="s">
        <v>12</v>
      </c>
      <c r="J337" s="6" t="s">
        <v>25</v>
      </c>
      <c r="K337" s="6" t="s">
        <v>26</v>
      </c>
      <c r="L337" s="6" t="s">
        <v>37</v>
      </c>
      <c r="M337" t="s">
        <v>13</v>
      </c>
      <c r="N337" s="6" t="s">
        <v>55</v>
      </c>
      <c r="O337" t="s">
        <v>9</v>
      </c>
      <c r="P337" s="4">
        <v>171</v>
      </c>
      <c r="Q337" t="str">
        <f>TEXT(ChargesTable[[#This Row],[CHG_COUNTY_NUM]], "000") &amp; "-" &amp; TEXT(ChargesTable[[#This Row],[CHG_CASE_NUMBER]], "0000000")</f>
        <v>001-0000119</v>
      </c>
      <c r="R337">
        <f t="shared" si="10"/>
        <v>171</v>
      </c>
      <c r="S337">
        <f t="shared" si="11"/>
        <v>2023</v>
      </c>
    </row>
    <row r="338" spans="1:19">
      <c r="A338" s="1">
        <v>1</v>
      </c>
      <c r="B338">
        <v>120</v>
      </c>
      <c r="C338">
        <v>1</v>
      </c>
      <c r="D338" s="3">
        <v>44768</v>
      </c>
      <c r="E338" s="2">
        <v>782200</v>
      </c>
      <c r="F338" s="2">
        <v>78220</v>
      </c>
      <c r="G338" s="2">
        <v>0</v>
      </c>
      <c r="H338" s="5">
        <v>44812.5</v>
      </c>
      <c r="I338" t="s">
        <v>7</v>
      </c>
      <c r="J338" s="6" t="s">
        <v>36</v>
      </c>
      <c r="K338" s="6" t="s">
        <v>35</v>
      </c>
      <c r="L338" s="6" t="s">
        <v>37</v>
      </c>
      <c r="M338" t="s">
        <v>8</v>
      </c>
      <c r="N338" s="6" t="s">
        <v>53</v>
      </c>
      <c r="O338" t="s">
        <v>9</v>
      </c>
      <c r="P338" s="4">
        <v>44</v>
      </c>
      <c r="Q338" t="str">
        <f>TEXT(ChargesTable[[#This Row],[CHG_COUNTY_NUM]], "000") &amp; "-" &amp; TEXT(ChargesTable[[#This Row],[CHG_CASE_NUMBER]], "0000000")</f>
        <v>001-0000120</v>
      </c>
      <c r="R338">
        <f t="shared" si="10"/>
        <v>66</v>
      </c>
      <c r="S338">
        <f t="shared" si="11"/>
        <v>2022</v>
      </c>
    </row>
    <row r="339" spans="1:19">
      <c r="A339" s="1">
        <v>1</v>
      </c>
      <c r="B339">
        <v>120</v>
      </c>
      <c r="C339">
        <v>3</v>
      </c>
      <c r="D339" s="3">
        <v>44768</v>
      </c>
      <c r="E339" s="2">
        <v>3400</v>
      </c>
      <c r="F339" s="2">
        <v>340</v>
      </c>
      <c r="G339" s="2">
        <v>0</v>
      </c>
      <c r="H339" s="5">
        <v>44813.16</v>
      </c>
      <c r="I339" t="s">
        <v>10</v>
      </c>
      <c r="J339" s="6" t="s">
        <v>25</v>
      </c>
      <c r="K339" s="6" t="s">
        <v>26</v>
      </c>
      <c r="L339" s="6" t="s">
        <v>37</v>
      </c>
      <c r="M339" t="s">
        <v>11</v>
      </c>
      <c r="N339" s="6" t="s">
        <v>55</v>
      </c>
      <c r="O339" t="s">
        <v>9</v>
      </c>
      <c r="P339" s="4">
        <v>45</v>
      </c>
      <c r="Q339" t="str">
        <f>TEXT(ChargesTable[[#This Row],[CHG_COUNTY_NUM]], "000") &amp; "-" &amp; TEXT(ChargesTable[[#This Row],[CHG_CASE_NUMBER]], "0000000")</f>
        <v>001-0000120</v>
      </c>
      <c r="R339">
        <f t="shared" si="10"/>
        <v>66</v>
      </c>
      <c r="S339">
        <f t="shared" si="11"/>
        <v>2022</v>
      </c>
    </row>
    <row r="340" spans="1:19">
      <c r="A340" s="1">
        <v>1</v>
      </c>
      <c r="B340">
        <v>120</v>
      </c>
      <c r="C340">
        <v>2</v>
      </c>
      <c r="D340" s="3">
        <v>44768</v>
      </c>
      <c r="E340" s="2">
        <v>3460</v>
      </c>
      <c r="F340" s="2">
        <v>346</v>
      </c>
      <c r="G340" s="2">
        <v>0</v>
      </c>
      <c r="H340" s="5">
        <v>44814.27</v>
      </c>
      <c r="I340" t="s">
        <v>10</v>
      </c>
      <c r="J340" s="6" t="s">
        <v>27</v>
      </c>
      <c r="K340" s="6" t="s">
        <v>28</v>
      </c>
      <c r="L340" s="6" t="s">
        <v>37</v>
      </c>
      <c r="M340" t="s">
        <v>11</v>
      </c>
      <c r="N340" s="6" t="s">
        <v>52</v>
      </c>
      <c r="O340" t="s">
        <v>9</v>
      </c>
      <c r="P340" s="4">
        <v>46</v>
      </c>
      <c r="Q340" t="str">
        <f>TEXT(ChargesTable[[#This Row],[CHG_COUNTY_NUM]], "000") &amp; "-" &amp; TEXT(ChargesTable[[#This Row],[CHG_CASE_NUMBER]], "0000000")</f>
        <v>001-0000120</v>
      </c>
      <c r="R340">
        <f t="shared" si="10"/>
        <v>66</v>
      </c>
      <c r="S340">
        <f t="shared" si="11"/>
        <v>2022</v>
      </c>
    </row>
    <row r="341" spans="1:19">
      <c r="A341" s="1">
        <v>1</v>
      </c>
      <c r="B341">
        <v>120</v>
      </c>
      <c r="C341">
        <v>5</v>
      </c>
      <c r="D341" s="3">
        <v>44768</v>
      </c>
      <c r="E341" s="2">
        <v>463700</v>
      </c>
      <c r="F341" s="2">
        <v>46370</v>
      </c>
      <c r="G341" s="2">
        <v>0</v>
      </c>
      <c r="H341" s="5">
        <v>44814.53</v>
      </c>
      <c r="I341" t="s">
        <v>10</v>
      </c>
      <c r="J341" s="6" t="s">
        <v>30</v>
      </c>
      <c r="K341" s="6" t="s">
        <v>26</v>
      </c>
      <c r="L341" s="6" t="s">
        <v>37</v>
      </c>
      <c r="M341" t="s">
        <v>11</v>
      </c>
      <c r="N341" s="6" t="s">
        <v>54</v>
      </c>
      <c r="O341" t="s">
        <v>9</v>
      </c>
      <c r="P341" s="4">
        <v>46</v>
      </c>
      <c r="Q341" t="str">
        <f>TEXT(ChargesTable[[#This Row],[CHG_COUNTY_NUM]], "000") &amp; "-" &amp; TEXT(ChargesTable[[#This Row],[CHG_CASE_NUMBER]], "0000000")</f>
        <v>001-0000120</v>
      </c>
      <c r="R341">
        <f t="shared" si="10"/>
        <v>66</v>
      </c>
      <c r="S341">
        <f t="shared" si="11"/>
        <v>2022</v>
      </c>
    </row>
    <row r="342" spans="1:19">
      <c r="A342" s="1">
        <v>1</v>
      </c>
      <c r="B342">
        <v>120</v>
      </c>
      <c r="C342">
        <v>4</v>
      </c>
      <c r="D342" s="3">
        <v>44768</v>
      </c>
      <c r="E342" s="2">
        <v>3400</v>
      </c>
      <c r="F342" s="2">
        <v>340</v>
      </c>
      <c r="G342" s="2">
        <v>0</v>
      </c>
      <c r="H342" s="5">
        <v>44834.27</v>
      </c>
      <c r="I342" t="s">
        <v>10</v>
      </c>
      <c r="J342" s="6" t="s">
        <v>25</v>
      </c>
      <c r="K342" s="6" t="s">
        <v>26</v>
      </c>
      <c r="L342" s="6" t="s">
        <v>37</v>
      </c>
      <c r="M342" t="s">
        <v>11</v>
      </c>
      <c r="N342" s="6" t="s">
        <v>55</v>
      </c>
      <c r="O342" t="s">
        <v>9</v>
      </c>
      <c r="P342" s="4">
        <v>66</v>
      </c>
      <c r="Q342" t="str">
        <f>TEXT(ChargesTable[[#This Row],[CHG_COUNTY_NUM]], "000") &amp; "-" &amp; TEXT(ChargesTable[[#This Row],[CHG_CASE_NUMBER]], "0000000")</f>
        <v>001-0000120</v>
      </c>
      <c r="R342">
        <f t="shared" si="10"/>
        <v>66</v>
      </c>
      <c r="S342">
        <f t="shared" si="11"/>
        <v>2022</v>
      </c>
    </row>
    <row r="343" spans="1:19">
      <c r="A343" s="1">
        <v>1</v>
      </c>
      <c r="B343">
        <v>121</v>
      </c>
      <c r="C343">
        <v>2</v>
      </c>
      <c r="D343" s="3">
        <v>44769</v>
      </c>
      <c r="E343" s="2">
        <v>463720</v>
      </c>
      <c r="F343" s="2">
        <v>46372</v>
      </c>
      <c r="G343" s="2">
        <v>0</v>
      </c>
      <c r="H343" s="5">
        <v>44963.1</v>
      </c>
      <c r="I343" t="s">
        <v>10</v>
      </c>
      <c r="J343" s="6" t="s">
        <v>31</v>
      </c>
      <c r="K343" s="6" t="s">
        <v>28</v>
      </c>
      <c r="L343" s="6" t="s">
        <v>37</v>
      </c>
      <c r="M343" t="s">
        <v>11</v>
      </c>
      <c r="N343" s="6" t="s">
        <v>72</v>
      </c>
      <c r="O343" t="s">
        <v>9</v>
      </c>
      <c r="P343" s="4">
        <v>194</v>
      </c>
      <c r="Q343" t="str">
        <f>TEXT(ChargesTable[[#This Row],[CHG_COUNTY_NUM]], "000") &amp; "-" &amp; TEXT(ChargesTable[[#This Row],[CHG_CASE_NUMBER]], "0000000")</f>
        <v>001-0000121</v>
      </c>
      <c r="R343">
        <f t="shared" si="10"/>
        <v>305</v>
      </c>
      <c r="S343">
        <f t="shared" si="11"/>
        <v>2023</v>
      </c>
    </row>
    <row r="344" spans="1:19">
      <c r="A344" s="1">
        <v>1</v>
      </c>
      <c r="B344">
        <v>121</v>
      </c>
      <c r="C344">
        <v>3</v>
      </c>
      <c r="D344" s="3">
        <v>44769</v>
      </c>
      <c r="E344" s="2">
        <v>470000</v>
      </c>
      <c r="F344" s="2">
        <v>47000</v>
      </c>
      <c r="G344" s="2">
        <v>0</v>
      </c>
      <c r="H344" s="5">
        <v>44966.05</v>
      </c>
      <c r="I344" t="s">
        <v>7</v>
      </c>
      <c r="J344" s="6" t="s">
        <v>34</v>
      </c>
      <c r="K344" s="6" t="s">
        <v>35</v>
      </c>
      <c r="L344" s="6" t="s">
        <v>37</v>
      </c>
      <c r="M344" t="s">
        <v>8</v>
      </c>
      <c r="N344" s="6" t="s">
        <v>67</v>
      </c>
      <c r="O344" t="s">
        <v>9</v>
      </c>
      <c r="P344" s="4">
        <v>197</v>
      </c>
      <c r="Q344" t="str">
        <f>TEXT(ChargesTable[[#This Row],[CHG_COUNTY_NUM]], "000") &amp; "-" &amp; TEXT(ChargesTable[[#This Row],[CHG_CASE_NUMBER]], "0000000")</f>
        <v>001-0000121</v>
      </c>
      <c r="R344">
        <f t="shared" si="10"/>
        <v>305</v>
      </c>
      <c r="S344">
        <f t="shared" si="11"/>
        <v>2023</v>
      </c>
    </row>
    <row r="345" spans="1:19">
      <c r="A345" s="1">
        <v>1</v>
      </c>
      <c r="B345">
        <v>121</v>
      </c>
      <c r="C345">
        <v>1</v>
      </c>
      <c r="D345" s="3">
        <v>44769</v>
      </c>
      <c r="E345" s="2">
        <v>3400</v>
      </c>
      <c r="F345" s="2">
        <v>340</v>
      </c>
      <c r="G345" s="2">
        <v>0</v>
      </c>
      <c r="H345" s="5">
        <v>45074.5</v>
      </c>
      <c r="I345" t="s">
        <v>12</v>
      </c>
      <c r="J345" s="6" t="s">
        <v>25</v>
      </c>
      <c r="K345" s="6" t="s">
        <v>26</v>
      </c>
      <c r="L345" s="6" t="s">
        <v>37</v>
      </c>
      <c r="M345" t="s">
        <v>13</v>
      </c>
      <c r="N345" s="6" t="s">
        <v>55</v>
      </c>
      <c r="O345" t="s">
        <v>9</v>
      </c>
      <c r="P345" s="4">
        <v>305</v>
      </c>
      <c r="Q345" t="str">
        <f>TEXT(ChargesTable[[#This Row],[CHG_COUNTY_NUM]], "000") &amp; "-" &amp; TEXT(ChargesTable[[#This Row],[CHG_CASE_NUMBER]], "0000000")</f>
        <v>001-0000121</v>
      </c>
      <c r="R345">
        <f t="shared" si="10"/>
        <v>305</v>
      </c>
      <c r="S345">
        <f t="shared" si="11"/>
        <v>2023</v>
      </c>
    </row>
    <row r="346" spans="1:19">
      <c r="A346" s="1">
        <v>1</v>
      </c>
      <c r="B346">
        <v>122</v>
      </c>
      <c r="C346">
        <v>2</v>
      </c>
      <c r="D346" s="3">
        <v>44771</v>
      </c>
      <c r="E346" s="2">
        <v>3400</v>
      </c>
      <c r="F346" s="2">
        <v>340</v>
      </c>
      <c r="G346" s="2">
        <v>0</v>
      </c>
      <c r="H346" s="5">
        <v>44957.3</v>
      </c>
      <c r="I346" t="s">
        <v>10</v>
      </c>
      <c r="J346" s="6" t="s">
        <v>25</v>
      </c>
      <c r="K346" s="6" t="s">
        <v>26</v>
      </c>
      <c r="L346" s="6" t="s">
        <v>37</v>
      </c>
      <c r="M346" t="s">
        <v>11</v>
      </c>
      <c r="N346" s="6" t="s">
        <v>55</v>
      </c>
      <c r="O346" t="s">
        <v>9</v>
      </c>
      <c r="P346" s="4">
        <v>186</v>
      </c>
      <c r="Q346" t="str">
        <f>TEXT(ChargesTable[[#This Row],[CHG_COUNTY_NUM]], "000") &amp; "-" &amp; TEXT(ChargesTable[[#This Row],[CHG_CASE_NUMBER]], "0000000")</f>
        <v>001-0000122</v>
      </c>
      <c r="R346">
        <f t="shared" si="10"/>
        <v>273</v>
      </c>
      <c r="S346">
        <f t="shared" si="11"/>
        <v>2023</v>
      </c>
    </row>
    <row r="347" spans="1:19">
      <c r="A347" s="1">
        <v>1</v>
      </c>
      <c r="B347">
        <v>122</v>
      </c>
      <c r="C347">
        <v>1</v>
      </c>
      <c r="D347" s="3">
        <v>44771</v>
      </c>
      <c r="E347" s="2">
        <v>3400</v>
      </c>
      <c r="F347" s="2">
        <v>340</v>
      </c>
      <c r="G347" s="2">
        <v>0</v>
      </c>
      <c r="H347" s="5">
        <v>44964.9</v>
      </c>
      <c r="I347" t="s">
        <v>12</v>
      </c>
      <c r="J347" s="6" t="s">
        <v>25</v>
      </c>
      <c r="K347" s="6" t="s">
        <v>26</v>
      </c>
      <c r="L347" s="6" t="s">
        <v>37</v>
      </c>
      <c r="M347" t="s">
        <v>13</v>
      </c>
      <c r="N347" s="6" t="s">
        <v>55</v>
      </c>
      <c r="O347" t="s">
        <v>9</v>
      </c>
      <c r="P347" s="4">
        <v>193</v>
      </c>
      <c r="Q347" t="str">
        <f>TEXT(ChargesTable[[#This Row],[CHG_COUNTY_NUM]], "000") &amp; "-" &amp; TEXT(ChargesTable[[#This Row],[CHG_CASE_NUMBER]], "0000000")</f>
        <v>001-0000122</v>
      </c>
      <c r="R347">
        <f t="shared" si="10"/>
        <v>273</v>
      </c>
      <c r="S347">
        <f t="shared" si="11"/>
        <v>2023</v>
      </c>
    </row>
    <row r="348" spans="1:19">
      <c r="A348" s="1">
        <v>1</v>
      </c>
      <c r="B348">
        <v>122</v>
      </c>
      <c r="C348">
        <v>4</v>
      </c>
      <c r="D348" s="3">
        <v>44771</v>
      </c>
      <c r="E348" s="2">
        <v>3460</v>
      </c>
      <c r="F348" s="2">
        <v>346</v>
      </c>
      <c r="G348" s="2">
        <v>0</v>
      </c>
      <c r="H348" s="5">
        <v>45044.9</v>
      </c>
      <c r="I348" t="s">
        <v>10</v>
      </c>
      <c r="J348" s="6" t="s">
        <v>27</v>
      </c>
      <c r="K348" s="6" t="s">
        <v>28</v>
      </c>
      <c r="L348" s="6" t="s">
        <v>37</v>
      </c>
      <c r="M348" t="s">
        <v>11</v>
      </c>
      <c r="N348" s="6" t="s">
        <v>52</v>
      </c>
      <c r="O348" t="s">
        <v>9</v>
      </c>
      <c r="P348" s="4">
        <v>273</v>
      </c>
      <c r="Q348" t="str">
        <f>TEXT(ChargesTable[[#This Row],[CHG_COUNTY_NUM]], "000") &amp; "-" &amp; TEXT(ChargesTable[[#This Row],[CHG_CASE_NUMBER]], "0000000")</f>
        <v>001-0000122</v>
      </c>
      <c r="R348">
        <f t="shared" si="10"/>
        <v>273</v>
      </c>
      <c r="S348">
        <f t="shared" si="11"/>
        <v>2023</v>
      </c>
    </row>
    <row r="349" spans="1:19">
      <c r="A349" s="1">
        <v>1</v>
      </c>
      <c r="B349">
        <v>123</v>
      </c>
      <c r="C349">
        <v>1</v>
      </c>
      <c r="D349" s="3">
        <v>44772</v>
      </c>
      <c r="E349" s="2">
        <v>3405</v>
      </c>
      <c r="F349" s="2">
        <v>340</v>
      </c>
      <c r="G349" s="2">
        <v>5</v>
      </c>
      <c r="H349" s="5">
        <v>44930.06</v>
      </c>
      <c r="I349" t="s">
        <v>7</v>
      </c>
      <c r="J349" s="6" t="s">
        <v>25</v>
      </c>
      <c r="K349" s="6" t="s">
        <v>26</v>
      </c>
      <c r="L349" s="6" t="s">
        <v>42</v>
      </c>
      <c r="M349" t="s">
        <v>8</v>
      </c>
      <c r="N349" s="6" t="s">
        <v>63</v>
      </c>
      <c r="O349" t="s">
        <v>9</v>
      </c>
      <c r="P349" s="4">
        <v>158</v>
      </c>
      <c r="Q349" t="str">
        <f>TEXT(ChargesTable[[#This Row],[CHG_COUNTY_NUM]], "000") &amp; "-" &amp; TEXT(ChargesTable[[#This Row],[CHG_CASE_NUMBER]], "0000000")</f>
        <v>001-0000123</v>
      </c>
      <c r="R349">
        <f t="shared" si="10"/>
        <v>227</v>
      </c>
      <c r="S349">
        <f t="shared" si="11"/>
        <v>2023</v>
      </c>
    </row>
    <row r="350" spans="1:19">
      <c r="A350" s="1">
        <v>1</v>
      </c>
      <c r="B350">
        <v>123</v>
      </c>
      <c r="C350">
        <v>2</v>
      </c>
      <c r="D350" s="3">
        <v>44772</v>
      </c>
      <c r="E350" s="2">
        <v>463700</v>
      </c>
      <c r="F350" s="2">
        <v>46370</v>
      </c>
      <c r="G350" s="2">
        <v>0</v>
      </c>
      <c r="H350" s="5">
        <v>44931.47</v>
      </c>
      <c r="I350" t="s">
        <v>10</v>
      </c>
      <c r="J350" s="6" t="s">
        <v>30</v>
      </c>
      <c r="K350" s="6" t="s">
        <v>26</v>
      </c>
      <c r="L350" s="6" t="s">
        <v>37</v>
      </c>
      <c r="M350" t="s">
        <v>11</v>
      </c>
      <c r="N350" s="6" t="s">
        <v>54</v>
      </c>
      <c r="O350" t="s">
        <v>9</v>
      </c>
      <c r="P350" s="4">
        <v>159</v>
      </c>
      <c r="Q350" t="str">
        <f>TEXT(ChargesTable[[#This Row],[CHG_COUNTY_NUM]], "000") &amp; "-" &amp; TEXT(ChargesTable[[#This Row],[CHG_CASE_NUMBER]], "0000000")</f>
        <v>001-0000123</v>
      </c>
      <c r="R350">
        <f t="shared" si="10"/>
        <v>227</v>
      </c>
      <c r="S350">
        <f t="shared" si="11"/>
        <v>2023</v>
      </c>
    </row>
    <row r="351" spans="1:19">
      <c r="A351" s="1">
        <v>1</v>
      </c>
      <c r="B351">
        <v>123</v>
      </c>
      <c r="C351">
        <v>3</v>
      </c>
      <c r="D351" s="3">
        <v>44772</v>
      </c>
      <c r="E351" s="2">
        <v>3460</v>
      </c>
      <c r="F351" s="2">
        <v>346</v>
      </c>
      <c r="G351" s="2">
        <v>0</v>
      </c>
      <c r="H351" s="5">
        <v>44999.087997685187</v>
      </c>
      <c r="I351" t="s">
        <v>12</v>
      </c>
      <c r="J351" s="6" t="s">
        <v>27</v>
      </c>
      <c r="K351" s="6" t="s">
        <v>28</v>
      </c>
      <c r="L351" s="6" t="s">
        <v>37</v>
      </c>
      <c r="M351" t="s">
        <v>13</v>
      </c>
      <c r="N351" s="6" t="s">
        <v>52</v>
      </c>
      <c r="O351" t="s">
        <v>9</v>
      </c>
      <c r="P351" s="4">
        <v>227</v>
      </c>
      <c r="Q351" t="str">
        <f>TEXT(ChargesTable[[#This Row],[CHG_COUNTY_NUM]], "000") &amp; "-" &amp; TEXT(ChargesTable[[#This Row],[CHG_CASE_NUMBER]], "0000000")</f>
        <v>001-0000123</v>
      </c>
      <c r="R351">
        <f t="shared" si="10"/>
        <v>227</v>
      </c>
      <c r="S351">
        <f t="shared" si="11"/>
        <v>2023</v>
      </c>
    </row>
    <row r="352" spans="1:19">
      <c r="A352" s="1">
        <v>1</v>
      </c>
      <c r="B352">
        <v>124</v>
      </c>
      <c r="C352">
        <v>1</v>
      </c>
      <c r="D352" s="3">
        <v>44773</v>
      </c>
      <c r="E352" s="2">
        <v>3400</v>
      </c>
      <c r="F352" s="2">
        <v>340</v>
      </c>
      <c r="G352" s="2">
        <v>0</v>
      </c>
      <c r="H352" s="5">
        <v>44903.1</v>
      </c>
      <c r="I352" t="s">
        <v>7</v>
      </c>
      <c r="J352" s="6" t="s">
        <v>25</v>
      </c>
      <c r="K352" s="6" t="s">
        <v>26</v>
      </c>
      <c r="L352" s="6" t="s">
        <v>37</v>
      </c>
      <c r="M352" t="s">
        <v>8</v>
      </c>
      <c r="N352" s="6" t="s">
        <v>55</v>
      </c>
      <c r="O352" t="s">
        <v>9</v>
      </c>
      <c r="P352" s="4">
        <v>130</v>
      </c>
      <c r="Q352" t="str">
        <f>TEXT(ChargesTable[[#This Row],[CHG_COUNTY_NUM]], "000") &amp; "-" &amp; TEXT(ChargesTable[[#This Row],[CHG_CASE_NUMBER]], "0000000")</f>
        <v>001-0000124</v>
      </c>
      <c r="R352">
        <f t="shared" si="10"/>
        <v>135</v>
      </c>
      <c r="S352">
        <f t="shared" si="11"/>
        <v>2022</v>
      </c>
    </row>
    <row r="353" spans="1:19">
      <c r="A353" s="1">
        <v>1</v>
      </c>
      <c r="B353">
        <v>124</v>
      </c>
      <c r="C353">
        <v>2</v>
      </c>
      <c r="D353" s="3">
        <v>44773</v>
      </c>
      <c r="E353" s="2">
        <v>470000</v>
      </c>
      <c r="F353" s="2">
        <v>47000</v>
      </c>
      <c r="G353" s="2">
        <v>0</v>
      </c>
      <c r="H353" s="5">
        <v>44906.42</v>
      </c>
      <c r="I353" t="s">
        <v>10</v>
      </c>
      <c r="J353" s="6" t="s">
        <v>34</v>
      </c>
      <c r="K353" s="6" t="s">
        <v>35</v>
      </c>
      <c r="L353" s="6" t="s">
        <v>37</v>
      </c>
      <c r="M353" t="s">
        <v>11</v>
      </c>
      <c r="N353" s="6" t="s">
        <v>67</v>
      </c>
      <c r="O353" t="s">
        <v>9</v>
      </c>
      <c r="P353" s="4">
        <v>133</v>
      </c>
      <c r="Q353" t="str">
        <f>TEXT(ChargesTable[[#This Row],[CHG_COUNTY_NUM]], "000") &amp; "-" &amp; TEXT(ChargesTable[[#This Row],[CHG_CASE_NUMBER]], "0000000")</f>
        <v>001-0000124</v>
      </c>
      <c r="R353">
        <f t="shared" si="10"/>
        <v>135</v>
      </c>
      <c r="S353">
        <f t="shared" si="11"/>
        <v>2022</v>
      </c>
    </row>
    <row r="354" spans="1:19">
      <c r="A354" s="1">
        <v>1</v>
      </c>
      <c r="B354">
        <v>124</v>
      </c>
      <c r="C354">
        <v>3</v>
      </c>
      <c r="D354" s="3">
        <v>44773</v>
      </c>
      <c r="E354" s="2">
        <v>782206</v>
      </c>
      <c r="F354" s="2">
        <v>78220</v>
      </c>
      <c r="G354" s="2">
        <v>6</v>
      </c>
      <c r="H354" s="5">
        <v>44908.3</v>
      </c>
      <c r="I354" t="s">
        <v>7</v>
      </c>
      <c r="J354" s="6" t="s">
        <v>36</v>
      </c>
      <c r="K354" s="6" t="s">
        <v>35</v>
      </c>
      <c r="L354" s="6" t="s">
        <v>43</v>
      </c>
      <c r="M354" t="s">
        <v>8</v>
      </c>
      <c r="N354" s="6" t="s">
        <v>64</v>
      </c>
      <c r="O354" t="s">
        <v>9</v>
      </c>
      <c r="P354" s="4">
        <v>135</v>
      </c>
      <c r="Q354" t="str">
        <f>TEXT(ChargesTable[[#This Row],[CHG_COUNTY_NUM]], "000") &amp; "-" &amp; TEXT(ChargesTable[[#This Row],[CHG_CASE_NUMBER]], "0000000")</f>
        <v>001-0000124</v>
      </c>
      <c r="R354">
        <f t="shared" si="10"/>
        <v>135</v>
      </c>
      <c r="S354">
        <f t="shared" si="11"/>
        <v>2022</v>
      </c>
    </row>
    <row r="355" spans="1:19">
      <c r="A355" s="1">
        <v>1</v>
      </c>
      <c r="B355">
        <v>125</v>
      </c>
      <c r="C355">
        <v>2</v>
      </c>
      <c r="D355" s="3">
        <v>44773</v>
      </c>
      <c r="E355" s="2">
        <v>470000</v>
      </c>
      <c r="F355" s="2">
        <v>47000</v>
      </c>
      <c r="G355" s="2">
        <v>0</v>
      </c>
      <c r="H355" s="5">
        <v>44811.6</v>
      </c>
      <c r="I355" t="s">
        <v>12</v>
      </c>
      <c r="J355" s="6" t="s">
        <v>34</v>
      </c>
      <c r="K355" s="6" t="s">
        <v>35</v>
      </c>
      <c r="L355" s="6" t="s">
        <v>37</v>
      </c>
      <c r="M355" t="s">
        <v>13</v>
      </c>
      <c r="N355" s="6" t="s">
        <v>67</v>
      </c>
      <c r="O355" t="s">
        <v>9</v>
      </c>
      <c r="P355" s="4">
        <v>38</v>
      </c>
      <c r="Q355" t="str">
        <f>TEXT(ChargesTable[[#This Row],[CHG_COUNTY_NUM]], "000") &amp; "-" &amp; TEXT(ChargesTable[[#This Row],[CHG_CASE_NUMBER]], "0000000")</f>
        <v>001-0000125</v>
      </c>
      <c r="R355">
        <f t="shared" si="10"/>
        <v>53</v>
      </c>
      <c r="S355">
        <f t="shared" si="11"/>
        <v>2022</v>
      </c>
    </row>
    <row r="356" spans="1:19">
      <c r="A356" s="1">
        <v>1</v>
      </c>
      <c r="B356">
        <v>125</v>
      </c>
      <c r="C356">
        <v>3</v>
      </c>
      <c r="D356" s="3">
        <v>44773</v>
      </c>
      <c r="E356" s="2">
        <v>463700</v>
      </c>
      <c r="F356" s="2">
        <v>46370</v>
      </c>
      <c r="G356" s="2">
        <v>0</v>
      </c>
      <c r="H356" s="5">
        <v>44812.6</v>
      </c>
      <c r="I356" t="s">
        <v>10</v>
      </c>
      <c r="J356" s="6" t="s">
        <v>30</v>
      </c>
      <c r="K356" s="6" t="s">
        <v>26</v>
      </c>
      <c r="L356" s="6" t="s">
        <v>37</v>
      </c>
      <c r="M356" t="s">
        <v>11</v>
      </c>
      <c r="N356" s="6" t="s">
        <v>54</v>
      </c>
      <c r="O356" t="s">
        <v>9</v>
      </c>
      <c r="P356" s="4">
        <v>39</v>
      </c>
      <c r="Q356" t="str">
        <f>TEXT(ChargesTable[[#This Row],[CHG_COUNTY_NUM]], "000") &amp; "-" &amp; TEXT(ChargesTable[[#This Row],[CHG_CASE_NUMBER]], "0000000")</f>
        <v>001-0000125</v>
      </c>
      <c r="R356">
        <f t="shared" si="10"/>
        <v>53</v>
      </c>
      <c r="S356">
        <f t="shared" si="11"/>
        <v>2022</v>
      </c>
    </row>
    <row r="357" spans="1:19">
      <c r="A357" s="1">
        <v>1</v>
      </c>
      <c r="B357">
        <v>125</v>
      </c>
      <c r="C357">
        <v>1</v>
      </c>
      <c r="D357" s="3">
        <v>44773</v>
      </c>
      <c r="E357" s="2">
        <v>3400</v>
      </c>
      <c r="F357" s="2">
        <v>340</v>
      </c>
      <c r="G357" s="2">
        <v>0</v>
      </c>
      <c r="H357" s="5">
        <v>44814.7</v>
      </c>
      <c r="I357" t="s">
        <v>12</v>
      </c>
      <c r="J357" s="6" t="s">
        <v>25</v>
      </c>
      <c r="K357" s="6" t="s">
        <v>26</v>
      </c>
      <c r="L357" s="6" t="s">
        <v>37</v>
      </c>
      <c r="M357" t="s">
        <v>13</v>
      </c>
      <c r="N357" s="6" t="s">
        <v>55</v>
      </c>
      <c r="O357" t="s">
        <v>9</v>
      </c>
      <c r="P357" s="4">
        <v>41</v>
      </c>
      <c r="Q357" t="str">
        <f>TEXT(ChargesTable[[#This Row],[CHG_COUNTY_NUM]], "000") &amp; "-" &amp; TEXT(ChargesTable[[#This Row],[CHG_CASE_NUMBER]], "0000000")</f>
        <v>001-0000125</v>
      </c>
      <c r="R357">
        <f t="shared" si="10"/>
        <v>53</v>
      </c>
      <c r="S357">
        <f t="shared" si="11"/>
        <v>2022</v>
      </c>
    </row>
    <row r="358" spans="1:19">
      <c r="A358" s="1">
        <v>1</v>
      </c>
      <c r="B358">
        <v>125</v>
      </c>
      <c r="C358">
        <v>4</v>
      </c>
      <c r="D358" s="3">
        <v>44773</v>
      </c>
      <c r="E358" s="2">
        <v>3460</v>
      </c>
      <c r="F358" s="2">
        <v>346</v>
      </c>
      <c r="G358" s="2">
        <v>0</v>
      </c>
      <c r="H358" s="5">
        <v>44826.7</v>
      </c>
      <c r="I358" t="s">
        <v>10</v>
      </c>
      <c r="J358" s="6" t="s">
        <v>27</v>
      </c>
      <c r="K358" s="6" t="s">
        <v>28</v>
      </c>
      <c r="L358" s="6" t="s">
        <v>37</v>
      </c>
      <c r="M358" t="s">
        <v>11</v>
      </c>
      <c r="N358" s="6" t="s">
        <v>52</v>
      </c>
      <c r="O358" t="s">
        <v>9</v>
      </c>
      <c r="P358" s="4">
        <v>53</v>
      </c>
      <c r="Q358" t="str">
        <f>TEXT(ChargesTable[[#This Row],[CHG_COUNTY_NUM]], "000") &amp; "-" &amp; TEXT(ChargesTable[[#This Row],[CHG_CASE_NUMBER]], "0000000")</f>
        <v>001-0000125</v>
      </c>
      <c r="R358">
        <f t="shared" si="10"/>
        <v>53</v>
      </c>
      <c r="S358">
        <f t="shared" si="11"/>
        <v>2022</v>
      </c>
    </row>
    <row r="359" spans="1:19">
      <c r="A359" s="1">
        <v>1</v>
      </c>
      <c r="B359">
        <v>126</v>
      </c>
      <c r="C359">
        <v>1</v>
      </c>
      <c r="D359" s="3">
        <v>44773</v>
      </c>
      <c r="E359" s="2">
        <v>782200</v>
      </c>
      <c r="F359" s="2">
        <v>78220</v>
      </c>
      <c r="G359" s="2">
        <v>0</v>
      </c>
      <c r="H359" s="5">
        <v>44795.11</v>
      </c>
      <c r="I359" t="s">
        <v>10</v>
      </c>
      <c r="J359" s="6" t="s">
        <v>36</v>
      </c>
      <c r="K359" s="6" t="s">
        <v>35</v>
      </c>
      <c r="L359" s="6" t="s">
        <v>37</v>
      </c>
      <c r="M359" t="s">
        <v>11</v>
      </c>
      <c r="N359" s="6" t="s">
        <v>53</v>
      </c>
      <c r="O359" t="s">
        <v>9</v>
      </c>
      <c r="P359" s="4">
        <v>22</v>
      </c>
      <c r="Q359" t="str">
        <f>TEXT(ChargesTable[[#This Row],[CHG_COUNTY_NUM]], "000") &amp; "-" &amp; TEXT(ChargesTable[[#This Row],[CHG_CASE_NUMBER]], "0000000")</f>
        <v>001-0000126</v>
      </c>
      <c r="R359">
        <f t="shared" si="10"/>
        <v>22</v>
      </c>
      <c r="S359">
        <f t="shared" si="11"/>
        <v>2022</v>
      </c>
    </row>
    <row r="360" spans="1:19">
      <c r="A360" s="1">
        <v>1</v>
      </c>
      <c r="B360">
        <v>126</v>
      </c>
      <c r="C360">
        <v>2</v>
      </c>
      <c r="D360" s="3">
        <v>44773</v>
      </c>
      <c r="E360" s="2">
        <v>463720</v>
      </c>
      <c r="F360" s="2">
        <v>46372</v>
      </c>
      <c r="G360" s="2">
        <v>0</v>
      </c>
      <c r="H360" s="5">
        <v>44795.47</v>
      </c>
      <c r="I360" t="s">
        <v>7</v>
      </c>
      <c r="J360" s="6" t="s">
        <v>31</v>
      </c>
      <c r="K360" s="6" t="s">
        <v>28</v>
      </c>
      <c r="L360" s="6" t="s">
        <v>37</v>
      </c>
      <c r="M360" t="s">
        <v>8</v>
      </c>
      <c r="N360" s="6" t="s">
        <v>72</v>
      </c>
      <c r="O360" t="s">
        <v>9</v>
      </c>
      <c r="P360" s="4">
        <v>22</v>
      </c>
      <c r="Q360" t="str">
        <f>TEXT(ChargesTable[[#This Row],[CHG_COUNTY_NUM]], "000") &amp; "-" &amp; TEXT(ChargesTable[[#This Row],[CHG_CASE_NUMBER]], "0000000")</f>
        <v>001-0000126</v>
      </c>
      <c r="R360">
        <f t="shared" si="10"/>
        <v>22</v>
      </c>
      <c r="S360">
        <f t="shared" si="11"/>
        <v>2022</v>
      </c>
    </row>
    <row r="361" spans="1:19">
      <c r="A361" s="1">
        <v>1</v>
      </c>
      <c r="B361">
        <v>127</v>
      </c>
      <c r="C361">
        <v>1</v>
      </c>
      <c r="D361" s="3">
        <v>44776</v>
      </c>
      <c r="E361" s="2">
        <v>3460</v>
      </c>
      <c r="F361" s="2">
        <v>346</v>
      </c>
      <c r="G361" s="2">
        <v>0</v>
      </c>
      <c r="H361" s="5">
        <v>45154.3</v>
      </c>
      <c r="I361" t="s">
        <v>10</v>
      </c>
      <c r="J361" s="6" t="s">
        <v>27</v>
      </c>
      <c r="K361" s="6" t="s">
        <v>28</v>
      </c>
      <c r="L361" s="6" t="s">
        <v>37</v>
      </c>
      <c r="M361" t="s">
        <v>11</v>
      </c>
      <c r="N361" s="6" t="s">
        <v>52</v>
      </c>
      <c r="O361" t="s">
        <v>9</v>
      </c>
      <c r="P361" s="4">
        <v>378</v>
      </c>
      <c r="Q361" t="str">
        <f>TEXT(ChargesTable[[#This Row],[CHG_COUNTY_NUM]], "000") &amp; "-" &amp; TEXT(ChargesTable[[#This Row],[CHG_CASE_NUMBER]], "0000000")</f>
        <v>001-0000127</v>
      </c>
      <c r="R361">
        <f t="shared" si="10"/>
        <v>485</v>
      </c>
      <c r="S361">
        <f t="shared" si="11"/>
        <v>2023</v>
      </c>
    </row>
    <row r="362" spans="1:19">
      <c r="A362" s="1">
        <v>1</v>
      </c>
      <c r="B362">
        <v>127</v>
      </c>
      <c r="C362">
        <v>2</v>
      </c>
      <c r="D362" s="3">
        <v>44776</v>
      </c>
      <c r="E362" s="2">
        <v>3470</v>
      </c>
      <c r="F362" s="2">
        <v>347</v>
      </c>
      <c r="G362" s="2">
        <v>0</v>
      </c>
      <c r="H362" s="5">
        <v>45156.044004629628</v>
      </c>
      <c r="I362" t="s">
        <v>12</v>
      </c>
      <c r="J362" s="6" t="s">
        <v>29</v>
      </c>
      <c r="K362" s="6" t="s">
        <v>28</v>
      </c>
      <c r="L362" s="6" t="s">
        <v>37</v>
      </c>
      <c r="M362" t="s">
        <v>13</v>
      </c>
      <c r="N362" s="6" t="s">
        <v>51</v>
      </c>
      <c r="O362" t="s">
        <v>9</v>
      </c>
      <c r="P362" s="4">
        <v>380</v>
      </c>
      <c r="Q362" t="str">
        <f>TEXT(ChargesTable[[#This Row],[CHG_COUNTY_NUM]], "000") &amp; "-" &amp; TEXT(ChargesTable[[#This Row],[CHG_CASE_NUMBER]], "0000000")</f>
        <v>001-0000127</v>
      </c>
      <c r="R362">
        <f t="shared" si="10"/>
        <v>485</v>
      </c>
      <c r="S362">
        <f t="shared" si="11"/>
        <v>2023</v>
      </c>
    </row>
    <row r="363" spans="1:19">
      <c r="A363" s="1">
        <v>1</v>
      </c>
      <c r="B363">
        <v>127</v>
      </c>
      <c r="C363">
        <v>3</v>
      </c>
      <c r="D363" s="3">
        <v>44776</v>
      </c>
      <c r="E363" s="2">
        <v>3406</v>
      </c>
      <c r="F363" s="2">
        <v>340</v>
      </c>
      <c r="G363" s="2">
        <v>6</v>
      </c>
      <c r="H363" s="5">
        <v>45156.46</v>
      </c>
      <c r="I363" t="s">
        <v>7</v>
      </c>
      <c r="J363" s="6" t="s">
        <v>25</v>
      </c>
      <c r="K363" s="6" t="s">
        <v>26</v>
      </c>
      <c r="L363" s="6" t="s">
        <v>43</v>
      </c>
      <c r="M363" t="s">
        <v>8</v>
      </c>
      <c r="N363" s="6" t="s">
        <v>65</v>
      </c>
      <c r="O363" t="s">
        <v>9</v>
      </c>
      <c r="P363" s="4">
        <v>380</v>
      </c>
      <c r="Q363" t="str">
        <f>TEXT(ChargesTable[[#This Row],[CHG_COUNTY_NUM]], "000") &amp; "-" &amp; TEXT(ChargesTable[[#This Row],[CHG_CASE_NUMBER]], "0000000")</f>
        <v>001-0000127</v>
      </c>
      <c r="R363">
        <f t="shared" si="10"/>
        <v>485</v>
      </c>
      <c r="S363">
        <f t="shared" si="11"/>
        <v>2023</v>
      </c>
    </row>
    <row r="364" spans="1:19">
      <c r="A364" s="1">
        <v>1</v>
      </c>
      <c r="B364">
        <v>127</v>
      </c>
      <c r="C364">
        <v>4</v>
      </c>
      <c r="D364" s="3">
        <v>44776</v>
      </c>
      <c r="E364" s="2">
        <v>3400</v>
      </c>
      <c r="F364" s="2">
        <v>340</v>
      </c>
      <c r="G364" s="2">
        <v>0</v>
      </c>
      <c r="H364" s="5">
        <v>45261.46</v>
      </c>
      <c r="I364" t="s">
        <v>10</v>
      </c>
      <c r="J364" s="6" t="s">
        <v>25</v>
      </c>
      <c r="K364" s="6" t="s">
        <v>26</v>
      </c>
      <c r="L364" s="6" t="s">
        <v>37</v>
      </c>
      <c r="M364" t="s">
        <v>11</v>
      </c>
      <c r="N364" s="6" t="s">
        <v>55</v>
      </c>
      <c r="O364" t="s">
        <v>9</v>
      </c>
      <c r="P364" s="4">
        <v>485</v>
      </c>
      <c r="Q364" t="str">
        <f>TEXT(ChargesTable[[#This Row],[CHG_COUNTY_NUM]], "000") &amp; "-" &amp; TEXT(ChargesTable[[#This Row],[CHG_CASE_NUMBER]], "0000000")</f>
        <v>001-0000127</v>
      </c>
      <c r="R364">
        <f t="shared" si="10"/>
        <v>485</v>
      </c>
      <c r="S364">
        <f t="shared" si="11"/>
        <v>2023</v>
      </c>
    </row>
    <row r="365" spans="1:19">
      <c r="A365" s="1">
        <v>1</v>
      </c>
      <c r="B365">
        <v>128</v>
      </c>
      <c r="C365">
        <v>3</v>
      </c>
      <c r="D365" s="3">
        <v>44780</v>
      </c>
      <c r="E365" s="2">
        <v>782200</v>
      </c>
      <c r="F365" s="2">
        <v>78220</v>
      </c>
      <c r="G365" s="2">
        <v>0</v>
      </c>
      <c r="H365" s="5">
        <v>44823.75</v>
      </c>
      <c r="I365" t="s">
        <v>10</v>
      </c>
      <c r="J365" s="6" t="s">
        <v>36</v>
      </c>
      <c r="K365" s="6" t="s">
        <v>35</v>
      </c>
      <c r="L365" s="6" t="s">
        <v>37</v>
      </c>
      <c r="M365" t="s">
        <v>11</v>
      </c>
      <c r="N365" s="6" t="s">
        <v>53</v>
      </c>
      <c r="O365" t="s">
        <v>9</v>
      </c>
      <c r="P365" s="4">
        <v>43</v>
      </c>
      <c r="Q365" t="str">
        <f>TEXT(ChargesTable[[#This Row],[CHG_COUNTY_NUM]], "000") &amp; "-" &amp; TEXT(ChargesTable[[#This Row],[CHG_CASE_NUMBER]], "0000000")</f>
        <v>001-0000128</v>
      </c>
      <c r="R365">
        <f t="shared" si="10"/>
        <v>68</v>
      </c>
      <c r="S365">
        <f t="shared" si="11"/>
        <v>2022</v>
      </c>
    </row>
    <row r="366" spans="1:19">
      <c r="A366" s="1">
        <v>1</v>
      </c>
      <c r="B366">
        <v>128</v>
      </c>
      <c r="C366">
        <v>1</v>
      </c>
      <c r="D366" s="3">
        <v>44780</v>
      </c>
      <c r="E366" s="2">
        <v>3400</v>
      </c>
      <c r="F366" s="2">
        <v>340</v>
      </c>
      <c r="G366" s="2">
        <v>0</v>
      </c>
      <c r="H366" s="5">
        <v>44824.639999999999</v>
      </c>
      <c r="I366" t="s">
        <v>7</v>
      </c>
      <c r="J366" s="6" t="s">
        <v>25</v>
      </c>
      <c r="K366" s="6" t="s">
        <v>26</v>
      </c>
      <c r="L366" s="6" t="s">
        <v>37</v>
      </c>
      <c r="M366" t="s">
        <v>8</v>
      </c>
      <c r="N366" s="6" t="s">
        <v>55</v>
      </c>
      <c r="O366" t="s">
        <v>9</v>
      </c>
      <c r="P366" s="4">
        <v>44</v>
      </c>
      <c r="Q366" t="str">
        <f>TEXT(ChargesTable[[#This Row],[CHG_COUNTY_NUM]], "000") &amp; "-" &amp; TEXT(ChargesTable[[#This Row],[CHG_CASE_NUMBER]], "0000000")</f>
        <v>001-0000128</v>
      </c>
      <c r="R366">
        <f t="shared" si="10"/>
        <v>68</v>
      </c>
      <c r="S366">
        <f t="shared" si="11"/>
        <v>2022</v>
      </c>
    </row>
    <row r="367" spans="1:19">
      <c r="A367" s="1">
        <v>1</v>
      </c>
      <c r="B367">
        <v>128</v>
      </c>
      <c r="C367">
        <v>2</v>
      </c>
      <c r="D367" s="3">
        <v>44780</v>
      </c>
      <c r="E367" s="2">
        <v>463700</v>
      </c>
      <c r="F367" s="2">
        <v>46370</v>
      </c>
      <c r="G367" s="2">
        <v>0</v>
      </c>
      <c r="H367" s="5">
        <v>44826.15</v>
      </c>
      <c r="I367" t="s">
        <v>10</v>
      </c>
      <c r="J367" s="6" t="s">
        <v>30</v>
      </c>
      <c r="K367" s="6" t="s">
        <v>26</v>
      </c>
      <c r="L367" s="6" t="s">
        <v>37</v>
      </c>
      <c r="M367" t="s">
        <v>11</v>
      </c>
      <c r="N367" s="6" t="s">
        <v>54</v>
      </c>
      <c r="O367" t="s">
        <v>9</v>
      </c>
      <c r="P367" s="4">
        <v>46</v>
      </c>
      <c r="Q367" t="str">
        <f>TEXT(ChargesTable[[#This Row],[CHG_COUNTY_NUM]], "000") &amp; "-" &amp; TEXT(ChargesTable[[#This Row],[CHG_CASE_NUMBER]], "0000000")</f>
        <v>001-0000128</v>
      </c>
      <c r="R367">
        <f t="shared" si="10"/>
        <v>68</v>
      </c>
      <c r="S367">
        <f t="shared" si="11"/>
        <v>2022</v>
      </c>
    </row>
    <row r="368" spans="1:19">
      <c r="A368" s="1">
        <v>1</v>
      </c>
      <c r="B368">
        <v>128</v>
      </c>
      <c r="C368">
        <v>5</v>
      </c>
      <c r="D368" s="3">
        <v>44780</v>
      </c>
      <c r="E368" s="2">
        <v>3460</v>
      </c>
      <c r="F368" s="2">
        <v>346</v>
      </c>
      <c r="G368" s="2">
        <v>0</v>
      </c>
      <c r="H368" s="5">
        <v>44848.05</v>
      </c>
      <c r="I368" t="s">
        <v>10</v>
      </c>
      <c r="J368" s="6" t="s">
        <v>27</v>
      </c>
      <c r="K368" s="6" t="s">
        <v>28</v>
      </c>
      <c r="L368" s="6" t="s">
        <v>37</v>
      </c>
      <c r="M368" t="s">
        <v>11</v>
      </c>
      <c r="N368" s="6" t="s">
        <v>52</v>
      </c>
      <c r="O368" t="s">
        <v>9</v>
      </c>
      <c r="P368" s="4">
        <v>68</v>
      </c>
      <c r="Q368" t="str">
        <f>TEXT(ChargesTable[[#This Row],[CHG_COUNTY_NUM]], "000") &amp; "-" &amp; TEXT(ChargesTable[[#This Row],[CHG_CASE_NUMBER]], "0000000")</f>
        <v>001-0000128</v>
      </c>
      <c r="R368">
        <f t="shared" si="10"/>
        <v>68</v>
      </c>
      <c r="S368">
        <f t="shared" si="11"/>
        <v>2022</v>
      </c>
    </row>
    <row r="369" spans="1:19">
      <c r="A369" s="1">
        <v>1</v>
      </c>
      <c r="B369">
        <v>129</v>
      </c>
      <c r="C369">
        <v>1</v>
      </c>
      <c r="D369" s="3">
        <v>44780</v>
      </c>
      <c r="E369" s="2">
        <v>3400</v>
      </c>
      <c r="F369" s="2">
        <v>340</v>
      </c>
      <c r="G369" s="2">
        <v>0</v>
      </c>
      <c r="H369" s="5">
        <v>45031.764999999999</v>
      </c>
      <c r="I369" t="s">
        <v>10</v>
      </c>
      <c r="J369" s="6" t="s">
        <v>25</v>
      </c>
      <c r="K369" s="6" t="s">
        <v>26</v>
      </c>
      <c r="L369" s="6" t="s">
        <v>37</v>
      </c>
      <c r="M369" t="s">
        <v>11</v>
      </c>
      <c r="N369" s="6" t="s">
        <v>55</v>
      </c>
      <c r="O369" t="s">
        <v>9</v>
      </c>
      <c r="P369" s="4">
        <v>251</v>
      </c>
      <c r="Q369" t="str">
        <f>TEXT(ChargesTable[[#This Row],[CHG_COUNTY_NUM]], "000") &amp; "-" &amp; TEXT(ChargesTable[[#This Row],[CHG_CASE_NUMBER]], "0000000")</f>
        <v>001-0000129</v>
      </c>
      <c r="R369">
        <f t="shared" si="10"/>
        <v>340</v>
      </c>
      <c r="S369">
        <f t="shared" si="11"/>
        <v>2023</v>
      </c>
    </row>
    <row r="370" spans="1:19">
      <c r="A370" s="1">
        <v>1</v>
      </c>
      <c r="B370">
        <v>129</v>
      </c>
      <c r="C370">
        <v>2</v>
      </c>
      <c r="D370" s="3">
        <v>44780</v>
      </c>
      <c r="E370" s="2">
        <v>3465</v>
      </c>
      <c r="F370" s="2">
        <v>346</v>
      </c>
      <c r="G370" s="2">
        <v>5</v>
      </c>
      <c r="H370" s="5">
        <v>45120.24</v>
      </c>
      <c r="I370" t="s">
        <v>10</v>
      </c>
      <c r="J370" s="6" t="s">
        <v>27</v>
      </c>
      <c r="K370" s="6" t="s">
        <v>28</v>
      </c>
      <c r="L370" s="6" t="s">
        <v>42</v>
      </c>
      <c r="M370" t="s">
        <v>11</v>
      </c>
      <c r="N370" s="6" t="s">
        <v>84</v>
      </c>
      <c r="O370" t="s">
        <v>9</v>
      </c>
      <c r="P370" s="4">
        <v>340</v>
      </c>
      <c r="Q370" t="str">
        <f>TEXT(ChargesTable[[#This Row],[CHG_COUNTY_NUM]], "000") &amp; "-" &amp; TEXT(ChargesTable[[#This Row],[CHG_CASE_NUMBER]], "0000000")</f>
        <v>001-0000129</v>
      </c>
      <c r="R370">
        <f t="shared" si="10"/>
        <v>340</v>
      </c>
      <c r="S370">
        <f t="shared" si="11"/>
        <v>2023</v>
      </c>
    </row>
    <row r="371" spans="1:19">
      <c r="A371" s="1">
        <v>1</v>
      </c>
      <c r="B371">
        <v>130</v>
      </c>
      <c r="C371">
        <v>2</v>
      </c>
      <c r="D371" s="3">
        <v>44782</v>
      </c>
      <c r="E371" s="2">
        <v>463700</v>
      </c>
      <c r="F371" s="2">
        <v>46370</v>
      </c>
      <c r="G371" s="2">
        <v>0</v>
      </c>
      <c r="H371" s="5">
        <v>45080</v>
      </c>
      <c r="I371" t="s">
        <v>7</v>
      </c>
      <c r="J371" s="6" t="s">
        <v>30</v>
      </c>
      <c r="K371" s="6" t="s">
        <v>26</v>
      </c>
      <c r="L371" s="6" t="s">
        <v>37</v>
      </c>
      <c r="M371" t="s">
        <v>8</v>
      </c>
      <c r="N371" s="6" t="s">
        <v>54</v>
      </c>
      <c r="O371" t="s">
        <v>9</v>
      </c>
      <c r="P371" s="4">
        <v>298</v>
      </c>
      <c r="Q371" t="str">
        <f>TEXT(ChargesTable[[#This Row],[CHG_COUNTY_NUM]], "000") &amp; "-" &amp; TEXT(ChargesTable[[#This Row],[CHG_CASE_NUMBER]], "0000000")</f>
        <v>001-0000130</v>
      </c>
      <c r="R371">
        <f t="shared" si="10"/>
        <v>507</v>
      </c>
      <c r="S371">
        <f t="shared" si="11"/>
        <v>2023</v>
      </c>
    </row>
    <row r="372" spans="1:19">
      <c r="A372" s="1">
        <v>1</v>
      </c>
      <c r="B372">
        <v>130</v>
      </c>
      <c r="C372">
        <v>1</v>
      </c>
      <c r="D372" s="3">
        <v>44782</v>
      </c>
      <c r="E372" s="2">
        <v>3400</v>
      </c>
      <c r="F372" s="2">
        <v>340</v>
      </c>
      <c r="G372" s="2">
        <v>0</v>
      </c>
      <c r="H372" s="5">
        <v>45149.22</v>
      </c>
      <c r="I372" t="s">
        <v>12</v>
      </c>
      <c r="J372" s="6" t="s">
        <v>25</v>
      </c>
      <c r="K372" s="6" t="s">
        <v>26</v>
      </c>
      <c r="L372" s="6" t="s">
        <v>37</v>
      </c>
      <c r="M372" t="s">
        <v>13</v>
      </c>
      <c r="N372" s="6" t="s">
        <v>55</v>
      </c>
      <c r="O372" t="s">
        <v>9</v>
      </c>
      <c r="P372" s="4">
        <v>367</v>
      </c>
      <c r="Q372" t="str">
        <f>TEXT(ChargesTable[[#This Row],[CHG_COUNTY_NUM]], "000") &amp; "-" &amp; TEXT(ChargesTable[[#This Row],[CHG_CASE_NUMBER]], "0000000")</f>
        <v>001-0000130</v>
      </c>
      <c r="R372">
        <f t="shared" si="10"/>
        <v>507</v>
      </c>
      <c r="S372">
        <f t="shared" si="11"/>
        <v>2023</v>
      </c>
    </row>
    <row r="373" spans="1:19">
      <c r="A373" s="1">
        <v>1</v>
      </c>
      <c r="B373">
        <v>130</v>
      </c>
      <c r="C373">
        <v>3</v>
      </c>
      <c r="D373" s="3">
        <v>44782</v>
      </c>
      <c r="E373" s="2">
        <v>463700</v>
      </c>
      <c r="F373" s="2">
        <v>46370</v>
      </c>
      <c r="G373" s="2">
        <v>0</v>
      </c>
      <c r="H373" s="5">
        <v>45150.3</v>
      </c>
      <c r="I373" t="s">
        <v>10</v>
      </c>
      <c r="J373" s="6" t="s">
        <v>30</v>
      </c>
      <c r="K373" s="6" t="s">
        <v>26</v>
      </c>
      <c r="L373" s="6" t="s">
        <v>37</v>
      </c>
      <c r="M373" t="s">
        <v>11</v>
      </c>
      <c r="N373" s="6" t="s">
        <v>54</v>
      </c>
      <c r="O373" t="s">
        <v>9</v>
      </c>
      <c r="P373" s="4">
        <v>368</v>
      </c>
      <c r="Q373" t="str">
        <f>TEXT(ChargesTable[[#This Row],[CHG_COUNTY_NUM]], "000") &amp; "-" &amp; TEXT(ChargesTable[[#This Row],[CHG_CASE_NUMBER]], "0000000")</f>
        <v>001-0000130</v>
      </c>
      <c r="R373">
        <f t="shared" si="10"/>
        <v>507</v>
      </c>
      <c r="S373">
        <f t="shared" si="11"/>
        <v>2023</v>
      </c>
    </row>
    <row r="374" spans="1:19">
      <c r="A374" s="1">
        <v>1</v>
      </c>
      <c r="B374">
        <v>130</v>
      </c>
      <c r="C374">
        <v>4</v>
      </c>
      <c r="D374" s="3">
        <v>44782</v>
      </c>
      <c r="E374" s="2">
        <v>3405</v>
      </c>
      <c r="F374" s="2">
        <v>340</v>
      </c>
      <c r="G374" s="2">
        <v>5</v>
      </c>
      <c r="H374" s="5">
        <v>45289.22</v>
      </c>
      <c r="I374" t="s">
        <v>12</v>
      </c>
      <c r="J374" s="6" t="s">
        <v>25</v>
      </c>
      <c r="K374" s="6" t="s">
        <v>26</v>
      </c>
      <c r="L374" s="6" t="s">
        <v>42</v>
      </c>
      <c r="M374" t="s">
        <v>13</v>
      </c>
      <c r="N374" s="6" t="s">
        <v>63</v>
      </c>
      <c r="O374" t="s">
        <v>9</v>
      </c>
      <c r="P374" s="4">
        <v>507</v>
      </c>
      <c r="Q374" t="str">
        <f>TEXT(ChargesTable[[#This Row],[CHG_COUNTY_NUM]], "000") &amp; "-" &amp; TEXT(ChargesTable[[#This Row],[CHG_CASE_NUMBER]], "0000000")</f>
        <v>001-0000130</v>
      </c>
      <c r="R374">
        <f t="shared" si="10"/>
        <v>507</v>
      </c>
      <c r="S374">
        <f t="shared" si="11"/>
        <v>2023</v>
      </c>
    </row>
    <row r="375" spans="1:19">
      <c r="A375" s="1">
        <v>1</v>
      </c>
      <c r="B375">
        <v>131</v>
      </c>
      <c r="C375">
        <v>1</v>
      </c>
      <c r="D375" s="3">
        <v>44783</v>
      </c>
      <c r="E375" s="2">
        <v>782200</v>
      </c>
      <c r="F375" s="2">
        <v>78220</v>
      </c>
      <c r="G375" s="2">
        <v>0</v>
      </c>
      <c r="H375" s="5">
        <v>44981.9</v>
      </c>
      <c r="I375" t="s">
        <v>12</v>
      </c>
      <c r="J375" s="6" t="s">
        <v>36</v>
      </c>
      <c r="K375" s="6" t="s">
        <v>35</v>
      </c>
      <c r="L375" s="6" t="s">
        <v>37</v>
      </c>
      <c r="M375" t="s">
        <v>13</v>
      </c>
      <c r="N375" s="6" t="s">
        <v>53</v>
      </c>
      <c r="O375" t="s">
        <v>9</v>
      </c>
      <c r="P375" s="4">
        <v>198</v>
      </c>
      <c r="Q375" t="str">
        <f>TEXT(ChargesTable[[#This Row],[CHG_COUNTY_NUM]], "000") &amp; "-" &amp; TEXT(ChargesTable[[#This Row],[CHG_CASE_NUMBER]], "0000000")</f>
        <v>001-0000131</v>
      </c>
      <c r="R375">
        <f t="shared" si="10"/>
        <v>198</v>
      </c>
      <c r="S375">
        <f t="shared" si="11"/>
        <v>2023</v>
      </c>
    </row>
    <row r="376" spans="1:19">
      <c r="A376" s="1">
        <v>1</v>
      </c>
      <c r="B376">
        <v>132</v>
      </c>
      <c r="C376">
        <v>4</v>
      </c>
      <c r="D376" s="3">
        <v>44785</v>
      </c>
      <c r="E376" s="2">
        <v>782200</v>
      </c>
      <c r="F376" s="2">
        <v>78220</v>
      </c>
      <c r="G376" s="2">
        <v>0</v>
      </c>
      <c r="H376" s="5">
        <v>44808.06</v>
      </c>
      <c r="I376" t="s">
        <v>7</v>
      </c>
      <c r="J376" s="6" t="s">
        <v>36</v>
      </c>
      <c r="K376" s="6" t="s">
        <v>35</v>
      </c>
      <c r="L376" s="6" t="s">
        <v>37</v>
      </c>
      <c r="M376" t="s">
        <v>8</v>
      </c>
      <c r="N376" s="6" t="s">
        <v>53</v>
      </c>
      <c r="O376" t="s">
        <v>9</v>
      </c>
      <c r="P376" s="4">
        <v>23</v>
      </c>
      <c r="Q376" t="str">
        <f>TEXT(ChargesTable[[#This Row],[CHG_COUNTY_NUM]], "000") &amp; "-" &amp; TEXT(ChargesTable[[#This Row],[CHG_CASE_NUMBER]], "0000000")</f>
        <v>001-0000132</v>
      </c>
      <c r="R376">
        <f t="shared" si="10"/>
        <v>34</v>
      </c>
      <c r="S376">
        <f t="shared" si="11"/>
        <v>2022</v>
      </c>
    </row>
    <row r="377" spans="1:19">
      <c r="A377" s="1">
        <v>1</v>
      </c>
      <c r="B377">
        <v>132</v>
      </c>
      <c r="C377">
        <v>2</v>
      </c>
      <c r="D377" s="3">
        <v>44785</v>
      </c>
      <c r="E377" s="2">
        <v>782200</v>
      </c>
      <c r="F377" s="2">
        <v>78220</v>
      </c>
      <c r="G377" s="2">
        <v>0</v>
      </c>
      <c r="H377" s="5">
        <v>44810.2</v>
      </c>
      <c r="I377" t="s">
        <v>7</v>
      </c>
      <c r="J377" s="6" t="s">
        <v>36</v>
      </c>
      <c r="K377" s="6" t="s">
        <v>35</v>
      </c>
      <c r="L377" s="6" t="s">
        <v>37</v>
      </c>
      <c r="M377" t="s">
        <v>8</v>
      </c>
      <c r="N377" s="6" t="s">
        <v>53</v>
      </c>
      <c r="O377" t="s">
        <v>9</v>
      </c>
      <c r="P377" s="4">
        <v>25</v>
      </c>
      <c r="Q377" t="str">
        <f>TEXT(ChargesTable[[#This Row],[CHG_COUNTY_NUM]], "000") &amp; "-" &amp; TEXT(ChargesTable[[#This Row],[CHG_CASE_NUMBER]], "0000000")</f>
        <v>001-0000132</v>
      </c>
      <c r="R377">
        <f t="shared" si="10"/>
        <v>34</v>
      </c>
      <c r="S377">
        <f t="shared" si="11"/>
        <v>2022</v>
      </c>
    </row>
    <row r="378" spans="1:19">
      <c r="A378" s="1">
        <v>1</v>
      </c>
      <c r="B378">
        <v>132</v>
      </c>
      <c r="C378">
        <v>3</v>
      </c>
      <c r="D378" s="3">
        <v>44785</v>
      </c>
      <c r="E378" s="2">
        <v>3400</v>
      </c>
      <c r="F378" s="2">
        <v>340</v>
      </c>
      <c r="G378" s="2">
        <v>0</v>
      </c>
      <c r="H378" s="5">
        <v>44819.67</v>
      </c>
      <c r="I378" t="s">
        <v>10</v>
      </c>
      <c r="J378" s="6" t="s">
        <v>25</v>
      </c>
      <c r="K378" s="6" t="s">
        <v>26</v>
      </c>
      <c r="L378" s="6" t="s">
        <v>37</v>
      </c>
      <c r="M378" t="s">
        <v>11</v>
      </c>
      <c r="N378" s="6" t="s">
        <v>55</v>
      </c>
      <c r="O378" t="s">
        <v>9</v>
      </c>
      <c r="P378" s="4">
        <v>34</v>
      </c>
      <c r="Q378" t="str">
        <f>TEXT(ChargesTable[[#This Row],[CHG_COUNTY_NUM]], "000") &amp; "-" &amp; TEXT(ChargesTable[[#This Row],[CHG_CASE_NUMBER]], "0000000")</f>
        <v>001-0000132</v>
      </c>
      <c r="R378">
        <f t="shared" si="10"/>
        <v>34</v>
      </c>
      <c r="S378">
        <f t="shared" si="11"/>
        <v>2022</v>
      </c>
    </row>
    <row r="379" spans="1:19">
      <c r="A379" s="1">
        <v>1</v>
      </c>
      <c r="B379">
        <v>133</v>
      </c>
      <c r="C379">
        <v>1</v>
      </c>
      <c r="D379" s="3">
        <v>44785</v>
      </c>
      <c r="E379" s="2">
        <v>3400</v>
      </c>
      <c r="F379" s="2">
        <v>340</v>
      </c>
      <c r="G379" s="2">
        <v>0</v>
      </c>
      <c r="H379" s="5">
        <v>44790.720000000001</v>
      </c>
      <c r="I379" t="s">
        <v>10</v>
      </c>
      <c r="J379" s="6" t="s">
        <v>25</v>
      </c>
      <c r="K379" s="6" t="s">
        <v>26</v>
      </c>
      <c r="L379" s="6" t="s">
        <v>37</v>
      </c>
      <c r="M379" t="s">
        <v>11</v>
      </c>
      <c r="N379" s="6" t="s">
        <v>55</v>
      </c>
      <c r="O379" t="s">
        <v>9</v>
      </c>
      <c r="P379" s="4">
        <v>5</v>
      </c>
      <c r="Q379" t="str">
        <f>TEXT(ChargesTable[[#This Row],[CHG_COUNTY_NUM]], "000") &amp; "-" &amp; TEXT(ChargesTable[[#This Row],[CHG_CASE_NUMBER]], "0000000")</f>
        <v>001-0000133</v>
      </c>
      <c r="R379">
        <f t="shared" si="10"/>
        <v>8</v>
      </c>
      <c r="S379">
        <f t="shared" si="11"/>
        <v>2022</v>
      </c>
    </row>
    <row r="380" spans="1:19">
      <c r="A380" s="1">
        <v>1</v>
      </c>
      <c r="B380">
        <v>133</v>
      </c>
      <c r="C380">
        <v>3</v>
      </c>
      <c r="D380" s="3">
        <v>44785</v>
      </c>
      <c r="E380" s="2">
        <v>463706</v>
      </c>
      <c r="F380" s="2">
        <v>46370</v>
      </c>
      <c r="G380" s="2">
        <v>6</v>
      </c>
      <c r="H380" s="5">
        <v>44790.22</v>
      </c>
      <c r="I380" t="s">
        <v>7</v>
      </c>
      <c r="J380" s="6" t="s">
        <v>30</v>
      </c>
      <c r="K380" s="6" t="s">
        <v>26</v>
      </c>
      <c r="L380" s="6" t="s">
        <v>43</v>
      </c>
      <c r="M380" t="s">
        <v>8</v>
      </c>
      <c r="N380" s="6" t="s">
        <v>69</v>
      </c>
      <c r="O380" t="s">
        <v>9</v>
      </c>
      <c r="P380" s="4">
        <v>5</v>
      </c>
      <c r="Q380" t="str">
        <f>TEXT(ChargesTable[[#This Row],[CHG_COUNTY_NUM]], "000") &amp; "-" &amp; TEXT(ChargesTable[[#This Row],[CHG_CASE_NUMBER]], "0000000")</f>
        <v>001-0000133</v>
      </c>
      <c r="R380">
        <f t="shared" si="10"/>
        <v>8</v>
      </c>
      <c r="S380">
        <f t="shared" si="11"/>
        <v>2022</v>
      </c>
    </row>
    <row r="381" spans="1:19">
      <c r="A381" s="1">
        <v>1</v>
      </c>
      <c r="B381">
        <v>133</v>
      </c>
      <c r="C381">
        <v>2</v>
      </c>
      <c r="D381" s="3">
        <v>44785</v>
      </c>
      <c r="E381" s="2">
        <v>3400</v>
      </c>
      <c r="F381" s="2">
        <v>340</v>
      </c>
      <c r="G381" s="2">
        <v>0</v>
      </c>
      <c r="H381" s="5">
        <v>44792.08</v>
      </c>
      <c r="I381" t="s">
        <v>10</v>
      </c>
      <c r="J381" s="6" t="s">
        <v>25</v>
      </c>
      <c r="K381" s="6" t="s">
        <v>26</v>
      </c>
      <c r="L381" s="6" t="s">
        <v>37</v>
      </c>
      <c r="M381" t="s">
        <v>11</v>
      </c>
      <c r="N381" s="6" t="s">
        <v>55</v>
      </c>
      <c r="O381" t="s">
        <v>9</v>
      </c>
      <c r="P381" s="4">
        <v>7</v>
      </c>
      <c r="Q381" t="str">
        <f>TEXT(ChargesTable[[#This Row],[CHG_COUNTY_NUM]], "000") &amp; "-" &amp; TEXT(ChargesTable[[#This Row],[CHG_CASE_NUMBER]], "0000000")</f>
        <v>001-0000133</v>
      </c>
      <c r="R381">
        <f t="shared" si="10"/>
        <v>8</v>
      </c>
      <c r="S381">
        <f t="shared" si="11"/>
        <v>2022</v>
      </c>
    </row>
    <row r="382" spans="1:19">
      <c r="A382" s="1">
        <v>1</v>
      </c>
      <c r="B382">
        <v>133</v>
      </c>
      <c r="C382">
        <v>4</v>
      </c>
      <c r="D382" s="3">
        <v>44785</v>
      </c>
      <c r="E382" s="2">
        <v>3400</v>
      </c>
      <c r="F382" s="2">
        <v>340</v>
      </c>
      <c r="G382" s="2">
        <v>0</v>
      </c>
      <c r="H382" s="5">
        <v>44793.11</v>
      </c>
      <c r="I382" t="s">
        <v>7</v>
      </c>
      <c r="J382" s="6" t="s">
        <v>25</v>
      </c>
      <c r="K382" s="6" t="s">
        <v>26</v>
      </c>
      <c r="L382" s="6" t="s">
        <v>37</v>
      </c>
      <c r="M382" t="s">
        <v>8</v>
      </c>
      <c r="N382" s="6" t="s">
        <v>55</v>
      </c>
      <c r="O382" t="s">
        <v>9</v>
      </c>
      <c r="P382" s="4">
        <v>8</v>
      </c>
      <c r="Q382" t="str">
        <f>TEXT(ChargesTable[[#This Row],[CHG_COUNTY_NUM]], "000") &amp; "-" &amp; TEXT(ChargesTable[[#This Row],[CHG_CASE_NUMBER]], "0000000")</f>
        <v>001-0000133</v>
      </c>
      <c r="R382">
        <f t="shared" si="10"/>
        <v>8</v>
      </c>
      <c r="S382">
        <f t="shared" si="11"/>
        <v>2022</v>
      </c>
    </row>
    <row r="383" spans="1:19">
      <c r="A383" s="1">
        <v>1</v>
      </c>
      <c r="B383">
        <v>134</v>
      </c>
      <c r="C383">
        <v>1</v>
      </c>
      <c r="D383" s="3">
        <v>44785</v>
      </c>
      <c r="E383" s="2">
        <v>3400</v>
      </c>
      <c r="F383" s="2">
        <v>340</v>
      </c>
      <c r="G383" s="2">
        <v>0</v>
      </c>
      <c r="H383" s="5">
        <v>44835.01</v>
      </c>
      <c r="I383" t="s">
        <v>7</v>
      </c>
      <c r="J383" s="6" t="s">
        <v>25</v>
      </c>
      <c r="K383" s="6" t="s">
        <v>26</v>
      </c>
      <c r="L383" s="6" t="s">
        <v>37</v>
      </c>
      <c r="M383" t="s">
        <v>8</v>
      </c>
      <c r="N383" s="6" t="s">
        <v>55</v>
      </c>
      <c r="O383" t="s">
        <v>9</v>
      </c>
      <c r="P383" s="4">
        <v>50</v>
      </c>
      <c r="Q383" t="str">
        <f>TEXT(ChargesTable[[#This Row],[CHG_COUNTY_NUM]], "000") &amp; "-" &amp; TEXT(ChargesTable[[#This Row],[CHG_CASE_NUMBER]], "0000000")</f>
        <v>001-0000134</v>
      </c>
      <c r="R383">
        <f t="shared" si="10"/>
        <v>66</v>
      </c>
      <c r="S383">
        <f t="shared" si="11"/>
        <v>2022</v>
      </c>
    </row>
    <row r="384" spans="1:19">
      <c r="A384" s="1">
        <v>1</v>
      </c>
      <c r="B384">
        <v>134</v>
      </c>
      <c r="C384">
        <v>2</v>
      </c>
      <c r="D384" s="3">
        <v>44785</v>
      </c>
      <c r="E384" s="2">
        <v>463700</v>
      </c>
      <c r="F384" s="2">
        <v>46370</v>
      </c>
      <c r="G384" s="2">
        <v>0</v>
      </c>
      <c r="H384" s="5">
        <v>44835.51</v>
      </c>
      <c r="I384" t="s">
        <v>10</v>
      </c>
      <c r="J384" s="6" t="s">
        <v>30</v>
      </c>
      <c r="K384" s="6" t="s">
        <v>26</v>
      </c>
      <c r="L384" s="6" t="s">
        <v>37</v>
      </c>
      <c r="M384" t="s">
        <v>11</v>
      </c>
      <c r="N384" s="6" t="s">
        <v>54</v>
      </c>
      <c r="O384" t="s">
        <v>9</v>
      </c>
      <c r="P384" s="4">
        <v>50</v>
      </c>
      <c r="Q384" t="str">
        <f>TEXT(ChargesTable[[#This Row],[CHG_COUNTY_NUM]], "000") &amp; "-" &amp; TEXT(ChargesTable[[#This Row],[CHG_CASE_NUMBER]], "0000000")</f>
        <v>001-0000134</v>
      </c>
      <c r="R384">
        <f t="shared" si="10"/>
        <v>66</v>
      </c>
      <c r="S384">
        <f t="shared" si="11"/>
        <v>2022</v>
      </c>
    </row>
    <row r="385" spans="1:19">
      <c r="A385" s="1">
        <v>1</v>
      </c>
      <c r="B385">
        <v>134</v>
      </c>
      <c r="C385">
        <v>3</v>
      </c>
      <c r="D385" s="3">
        <v>44785</v>
      </c>
      <c r="E385" s="2">
        <v>3400</v>
      </c>
      <c r="F385" s="2">
        <v>340</v>
      </c>
      <c r="G385" s="2">
        <v>0</v>
      </c>
      <c r="H385" s="5">
        <v>44838.559999999998</v>
      </c>
      <c r="I385" t="s">
        <v>10</v>
      </c>
      <c r="J385" s="6" t="s">
        <v>25</v>
      </c>
      <c r="K385" s="6" t="s">
        <v>26</v>
      </c>
      <c r="L385" s="6" t="s">
        <v>37</v>
      </c>
      <c r="M385" t="s">
        <v>11</v>
      </c>
      <c r="N385" s="6" t="s">
        <v>55</v>
      </c>
      <c r="O385" t="s">
        <v>9</v>
      </c>
      <c r="P385" s="4">
        <v>53</v>
      </c>
      <c r="Q385" t="str">
        <f>TEXT(ChargesTable[[#This Row],[CHG_COUNTY_NUM]], "000") &amp; "-" &amp; TEXT(ChargesTable[[#This Row],[CHG_CASE_NUMBER]], "0000000")</f>
        <v>001-0000134</v>
      </c>
      <c r="R385">
        <f t="shared" si="10"/>
        <v>66</v>
      </c>
      <c r="S385">
        <f t="shared" si="11"/>
        <v>2022</v>
      </c>
    </row>
    <row r="386" spans="1:19">
      <c r="A386" s="1">
        <v>1</v>
      </c>
      <c r="B386">
        <v>134</v>
      </c>
      <c r="C386">
        <v>4</v>
      </c>
      <c r="D386" s="3">
        <v>44785</v>
      </c>
      <c r="E386" s="2">
        <v>3404</v>
      </c>
      <c r="F386" s="2">
        <v>340</v>
      </c>
      <c r="G386" s="2">
        <v>4</v>
      </c>
      <c r="H386" s="5">
        <v>44851.56</v>
      </c>
      <c r="I386" t="s">
        <v>10</v>
      </c>
      <c r="J386" s="6" t="s">
        <v>25</v>
      </c>
      <c r="K386" s="6" t="s">
        <v>26</v>
      </c>
      <c r="L386" s="6" t="s">
        <v>41</v>
      </c>
      <c r="M386" t="s">
        <v>11</v>
      </c>
      <c r="N386" s="6" t="s">
        <v>86</v>
      </c>
      <c r="O386" t="s">
        <v>9</v>
      </c>
      <c r="P386" s="4">
        <v>66</v>
      </c>
      <c r="Q386" t="str">
        <f>TEXT(ChargesTable[[#This Row],[CHG_COUNTY_NUM]], "000") &amp; "-" &amp; TEXT(ChargesTable[[#This Row],[CHG_CASE_NUMBER]], "0000000")</f>
        <v>001-0000134</v>
      </c>
      <c r="R386">
        <f t="shared" ref="R386:R449" si="12">_xlfn.MAXIFS(P:P, Q:Q, Q386)</f>
        <v>66</v>
      </c>
      <c r="S386">
        <f t="shared" ref="S386:S449" si="13">+YEAR(H386)</f>
        <v>2022</v>
      </c>
    </row>
    <row r="387" spans="1:19">
      <c r="A387" s="1">
        <v>1</v>
      </c>
      <c r="B387">
        <v>135</v>
      </c>
      <c r="C387">
        <v>2</v>
      </c>
      <c r="D387" s="3">
        <v>44786</v>
      </c>
      <c r="E387" s="2">
        <v>3400</v>
      </c>
      <c r="F387" s="2">
        <v>340</v>
      </c>
      <c r="G387" s="2">
        <v>0</v>
      </c>
      <c r="H387" s="5">
        <v>44792.67</v>
      </c>
      <c r="I387" t="s">
        <v>12</v>
      </c>
      <c r="J387" s="6" t="s">
        <v>25</v>
      </c>
      <c r="K387" s="6" t="s">
        <v>26</v>
      </c>
      <c r="L387" s="6" t="s">
        <v>37</v>
      </c>
      <c r="M387" t="s">
        <v>13</v>
      </c>
      <c r="N387" s="6" t="s">
        <v>55</v>
      </c>
      <c r="O387" t="s">
        <v>9</v>
      </c>
      <c r="P387" s="4">
        <v>6</v>
      </c>
      <c r="Q387" t="str">
        <f>TEXT(ChargesTable[[#This Row],[CHG_COUNTY_NUM]], "000") &amp; "-" &amp; TEXT(ChargesTable[[#This Row],[CHG_CASE_NUMBER]], "0000000")</f>
        <v>001-0000135</v>
      </c>
      <c r="R387">
        <f t="shared" si="12"/>
        <v>6</v>
      </c>
      <c r="S387">
        <f t="shared" si="13"/>
        <v>2022</v>
      </c>
    </row>
    <row r="388" spans="1:19">
      <c r="A388" s="1">
        <v>1</v>
      </c>
      <c r="B388">
        <v>136</v>
      </c>
      <c r="C388">
        <v>1</v>
      </c>
      <c r="D388" s="3">
        <v>44788</v>
      </c>
      <c r="E388" s="2">
        <v>782200</v>
      </c>
      <c r="F388" s="2">
        <v>78220</v>
      </c>
      <c r="G388" s="2">
        <v>0</v>
      </c>
      <c r="H388" s="5">
        <v>44807.44</v>
      </c>
      <c r="I388" t="s">
        <v>12</v>
      </c>
      <c r="J388" s="6" t="s">
        <v>36</v>
      </c>
      <c r="K388" s="6" t="s">
        <v>35</v>
      </c>
      <c r="L388" s="6" t="s">
        <v>37</v>
      </c>
      <c r="M388" t="s">
        <v>13</v>
      </c>
      <c r="N388" s="6" t="s">
        <v>53</v>
      </c>
      <c r="O388" t="s">
        <v>9</v>
      </c>
      <c r="P388" s="4">
        <v>19</v>
      </c>
      <c r="Q388" t="str">
        <f>TEXT(ChargesTable[[#This Row],[CHG_COUNTY_NUM]], "000") &amp; "-" &amp; TEXT(ChargesTable[[#This Row],[CHG_CASE_NUMBER]], "0000000")</f>
        <v>001-0000136</v>
      </c>
      <c r="R388">
        <f t="shared" si="12"/>
        <v>23</v>
      </c>
      <c r="S388">
        <f t="shared" si="13"/>
        <v>2022</v>
      </c>
    </row>
    <row r="389" spans="1:19">
      <c r="A389" s="1">
        <v>1</v>
      </c>
      <c r="B389">
        <v>136</v>
      </c>
      <c r="C389">
        <v>2</v>
      </c>
      <c r="D389" s="3">
        <v>44788</v>
      </c>
      <c r="E389" s="2">
        <v>782200</v>
      </c>
      <c r="F389" s="2">
        <v>78220</v>
      </c>
      <c r="G389" s="2">
        <v>0</v>
      </c>
      <c r="H389" s="5">
        <v>44807.03</v>
      </c>
      <c r="I389" t="s">
        <v>7</v>
      </c>
      <c r="J389" s="6" t="s">
        <v>36</v>
      </c>
      <c r="K389" s="6" t="s">
        <v>35</v>
      </c>
      <c r="L389" s="6" t="s">
        <v>37</v>
      </c>
      <c r="M389" t="s">
        <v>8</v>
      </c>
      <c r="N389" s="6" t="s">
        <v>53</v>
      </c>
      <c r="O389" t="s">
        <v>9</v>
      </c>
      <c r="P389" s="4">
        <v>19</v>
      </c>
      <c r="Q389" t="str">
        <f>TEXT(ChargesTable[[#This Row],[CHG_COUNTY_NUM]], "000") &amp; "-" &amp; TEXT(ChargesTable[[#This Row],[CHG_CASE_NUMBER]], "0000000")</f>
        <v>001-0000136</v>
      </c>
      <c r="R389">
        <f t="shared" si="12"/>
        <v>23</v>
      </c>
      <c r="S389">
        <f t="shared" si="13"/>
        <v>2022</v>
      </c>
    </row>
    <row r="390" spans="1:19">
      <c r="A390" s="1">
        <v>1</v>
      </c>
      <c r="B390">
        <v>136</v>
      </c>
      <c r="C390">
        <v>3</v>
      </c>
      <c r="D390" s="3">
        <v>44788</v>
      </c>
      <c r="E390" s="2">
        <v>3400</v>
      </c>
      <c r="F390" s="2">
        <v>340</v>
      </c>
      <c r="G390" s="2">
        <v>0</v>
      </c>
      <c r="H390" s="5">
        <v>44811.3</v>
      </c>
      <c r="I390" t="s">
        <v>7</v>
      </c>
      <c r="J390" s="6" t="s">
        <v>25</v>
      </c>
      <c r="K390" s="6" t="s">
        <v>26</v>
      </c>
      <c r="L390" s="6" t="s">
        <v>37</v>
      </c>
      <c r="M390" t="s">
        <v>8</v>
      </c>
      <c r="N390" s="6" t="s">
        <v>55</v>
      </c>
      <c r="O390" t="s">
        <v>9</v>
      </c>
      <c r="P390" s="4">
        <v>23</v>
      </c>
      <c r="Q390" t="str">
        <f>TEXT(ChargesTable[[#This Row],[CHG_COUNTY_NUM]], "000") &amp; "-" &amp; TEXT(ChargesTable[[#This Row],[CHG_CASE_NUMBER]], "0000000")</f>
        <v>001-0000136</v>
      </c>
      <c r="R390">
        <f t="shared" si="12"/>
        <v>23</v>
      </c>
      <c r="S390">
        <f t="shared" si="13"/>
        <v>2022</v>
      </c>
    </row>
    <row r="391" spans="1:19">
      <c r="A391" s="1">
        <v>1</v>
      </c>
      <c r="B391">
        <v>138</v>
      </c>
      <c r="C391">
        <v>2</v>
      </c>
      <c r="D391" s="3">
        <v>44788</v>
      </c>
      <c r="E391" s="2">
        <v>3470</v>
      </c>
      <c r="F391" s="2">
        <v>347</v>
      </c>
      <c r="G391" s="2">
        <v>0</v>
      </c>
      <c r="H391" s="5">
        <v>44946.5</v>
      </c>
      <c r="I391" t="s">
        <v>7</v>
      </c>
      <c r="J391" s="6" t="s">
        <v>29</v>
      </c>
      <c r="K391" s="6" t="s">
        <v>28</v>
      </c>
      <c r="L391" s="6" t="s">
        <v>37</v>
      </c>
      <c r="M391" t="s">
        <v>8</v>
      </c>
      <c r="N391" s="6" t="s">
        <v>51</v>
      </c>
      <c r="O391" t="s">
        <v>9</v>
      </c>
      <c r="P391" s="4">
        <v>158</v>
      </c>
      <c r="Q391" t="str">
        <f>TEXT(ChargesTable[[#This Row],[CHG_COUNTY_NUM]], "000") &amp; "-" &amp; TEXT(ChargesTable[[#This Row],[CHG_CASE_NUMBER]], "0000000")</f>
        <v>001-0000138</v>
      </c>
      <c r="R391">
        <f t="shared" si="12"/>
        <v>242</v>
      </c>
      <c r="S391">
        <f t="shared" si="13"/>
        <v>2023</v>
      </c>
    </row>
    <row r="392" spans="1:19">
      <c r="A392" s="1">
        <v>1</v>
      </c>
      <c r="B392">
        <v>138</v>
      </c>
      <c r="C392">
        <v>1</v>
      </c>
      <c r="D392" s="3">
        <v>44788</v>
      </c>
      <c r="E392" s="2">
        <v>3460</v>
      </c>
      <c r="F392" s="2">
        <v>346</v>
      </c>
      <c r="G392" s="2">
        <v>0</v>
      </c>
      <c r="H392" s="5">
        <v>44947.3</v>
      </c>
      <c r="I392" t="s">
        <v>12</v>
      </c>
      <c r="J392" s="6" t="s">
        <v>27</v>
      </c>
      <c r="K392" s="6" t="s">
        <v>28</v>
      </c>
      <c r="L392" s="6" t="s">
        <v>37</v>
      </c>
      <c r="M392" t="s">
        <v>13</v>
      </c>
      <c r="N392" s="6" t="s">
        <v>52</v>
      </c>
      <c r="O392" t="s">
        <v>9</v>
      </c>
      <c r="P392" s="4">
        <v>159</v>
      </c>
      <c r="Q392" t="str">
        <f>TEXT(ChargesTable[[#This Row],[CHG_COUNTY_NUM]], "000") &amp; "-" &amp; TEXT(ChargesTable[[#This Row],[CHG_CASE_NUMBER]], "0000000")</f>
        <v>001-0000138</v>
      </c>
      <c r="R392">
        <f t="shared" si="12"/>
        <v>242</v>
      </c>
      <c r="S392">
        <f t="shared" si="13"/>
        <v>2023</v>
      </c>
    </row>
    <row r="393" spans="1:19">
      <c r="A393" s="1">
        <v>1</v>
      </c>
      <c r="B393">
        <v>138</v>
      </c>
      <c r="C393">
        <v>3</v>
      </c>
      <c r="D393" s="3">
        <v>44788</v>
      </c>
      <c r="E393" s="2">
        <v>3400</v>
      </c>
      <c r="F393" s="2">
        <v>340</v>
      </c>
      <c r="G393" s="2">
        <v>0</v>
      </c>
      <c r="H393" s="5">
        <v>45030.6</v>
      </c>
      <c r="I393" t="s">
        <v>12</v>
      </c>
      <c r="J393" s="6" t="s">
        <v>25</v>
      </c>
      <c r="K393" s="6" t="s">
        <v>26</v>
      </c>
      <c r="L393" s="6" t="s">
        <v>37</v>
      </c>
      <c r="M393" t="s">
        <v>13</v>
      </c>
      <c r="N393" s="6" t="s">
        <v>55</v>
      </c>
      <c r="O393" t="s">
        <v>9</v>
      </c>
      <c r="P393" s="4">
        <v>242</v>
      </c>
      <c r="Q393" t="str">
        <f>TEXT(ChargesTable[[#This Row],[CHG_COUNTY_NUM]], "000") &amp; "-" &amp; TEXT(ChargesTable[[#This Row],[CHG_CASE_NUMBER]], "0000000")</f>
        <v>001-0000138</v>
      </c>
      <c r="R393">
        <f t="shared" si="12"/>
        <v>242</v>
      </c>
      <c r="S393">
        <f t="shared" si="13"/>
        <v>2023</v>
      </c>
    </row>
    <row r="394" spans="1:19">
      <c r="A394" s="1">
        <v>1</v>
      </c>
      <c r="B394">
        <v>139</v>
      </c>
      <c r="C394">
        <v>1</v>
      </c>
      <c r="D394" s="3">
        <v>44791</v>
      </c>
      <c r="E394" s="2">
        <v>470000</v>
      </c>
      <c r="F394" s="2">
        <v>47000</v>
      </c>
      <c r="G394" s="2">
        <v>0</v>
      </c>
      <c r="H394" s="5">
        <v>44899.33</v>
      </c>
      <c r="I394" t="s">
        <v>12</v>
      </c>
      <c r="J394" s="6" t="s">
        <v>34</v>
      </c>
      <c r="K394" s="6" t="s">
        <v>35</v>
      </c>
      <c r="L394" s="6" t="s">
        <v>37</v>
      </c>
      <c r="M394" t="s">
        <v>13</v>
      </c>
      <c r="N394" s="6" t="s">
        <v>67</v>
      </c>
      <c r="O394" t="s">
        <v>9</v>
      </c>
      <c r="P394" s="4">
        <v>108</v>
      </c>
      <c r="Q394" t="str">
        <f>TEXT(ChargesTable[[#This Row],[CHG_COUNTY_NUM]], "000") &amp; "-" &amp; TEXT(ChargesTable[[#This Row],[CHG_CASE_NUMBER]], "0000000")</f>
        <v>001-0000139</v>
      </c>
      <c r="R394">
        <f t="shared" si="12"/>
        <v>108</v>
      </c>
      <c r="S394">
        <f t="shared" si="13"/>
        <v>2022</v>
      </c>
    </row>
    <row r="395" spans="1:19">
      <c r="A395" s="1">
        <v>1</v>
      </c>
      <c r="B395">
        <v>140</v>
      </c>
      <c r="C395">
        <v>3</v>
      </c>
      <c r="D395" s="3">
        <v>44791</v>
      </c>
      <c r="E395" s="2">
        <v>463705</v>
      </c>
      <c r="F395" s="2">
        <v>46370</v>
      </c>
      <c r="G395" s="2">
        <v>5</v>
      </c>
      <c r="H395" s="5">
        <v>45147.3</v>
      </c>
      <c r="I395" t="s">
        <v>12</v>
      </c>
      <c r="J395" s="6" t="s">
        <v>30</v>
      </c>
      <c r="K395" s="6" t="s">
        <v>26</v>
      </c>
      <c r="L395" s="6" t="s">
        <v>42</v>
      </c>
      <c r="M395" t="s">
        <v>13</v>
      </c>
      <c r="N395" s="6" t="s">
        <v>70</v>
      </c>
      <c r="O395" t="s">
        <v>9</v>
      </c>
      <c r="P395" s="4">
        <v>356</v>
      </c>
      <c r="Q395" t="str">
        <f>TEXT(ChargesTable[[#This Row],[CHG_COUNTY_NUM]], "000") &amp; "-" &amp; TEXT(ChargesTable[[#This Row],[CHG_CASE_NUMBER]], "0000000")</f>
        <v>001-0000140</v>
      </c>
      <c r="R395">
        <f t="shared" si="12"/>
        <v>563</v>
      </c>
      <c r="S395">
        <f t="shared" si="13"/>
        <v>2023</v>
      </c>
    </row>
    <row r="396" spans="1:19">
      <c r="A396" s="1">
        <v>1</v>
      </c>
      <c r="B396">
        <v>140</v>
      </c>
      <c r="C396">
        <v>2</v>
      </c>
      <c r="D396" s="3">
        <v>44791</v>
      </c>
      <c r="E396" s="2">
        <v>3400</v>
      </c>
      <c r="F396" s="2">
        <v>340</v>
      </c>
      <c r="G396" s="2">
        <v>0</v>
      </c>
      <c r="H396" s="5">
        <v>45354.92</v>
      </c>
      <c r="I396" t="s">
        <v>10</v>
      </c>
      <c r="J396" s="6" t="s">
        <v>25</v>
      </c>
      <c r="K396" s="6" t="s">
        <v>26</v>
      </c>
      <c r="L396" s="6" t="s">
        <v>37</v>
      </c>
      <c r="M396" t="s">
        <v>11</v>
      </c>
      <c r="N396" s="6" t="s">
        <v>55</v>
      </c>
      <c r="O396" t="s">
        <v>9</v>
      </c>
      <c r="P396" s="4">
        <v>563</v>
      </c>
      <c r="Q396" t="str">
        <f>TEXT(ChargesTable[[#This Row],[CHG_COUNTY_NUM]], "000") &amp; "-" &amp; TEXT(ChargesTable[[#This Row],[CHG_CASE_NUMBER]], "0000000")</f>
        <v>001-0000140</v>
      </c>
      <c r="R396">
        <f t="shared" si="12"/>
        <v>563</v>
      </c>
      <c r="S396">
        <f t="shared" si="13"/>
        <v>2024</v>
      </c>
    </row>
    <row r="397" spans="1:19">
      <c r="A397" s="1">
        <v>1</v>
      </c>
      <c r="B397">
        <v>141</v>
      </c>
      <c r="C397">
        <v>2</v>
      </c>
      <c r="D397" s="3">
        <v>44792</v>
      </c>
      <c r="E397" s="2">
        <v>470000</v>
      </c>
      <c r="F397" s="2">
        <v>47000</v>
      </c>
      <c r="G397" s="2">
        <v>0</v>
      </c>
      <c r="H397" s="5">
        <v>44826.400000000001</v>
      </c>
      <c r="I397" t="s">
        <v>12</v>
      </c>
      <c r="J397" s="6" t="s">
        <v>34</v>
      </c>
      <c r="K397" s="6" t="s">
        <v>35</v>
      </c>
      <c r="L397" s="6" t="s">
        <v>37</v>
      </c>
      <c r="M397" t="s">
        <v>13</v>
      </c>
      <c r="N397" s="6" t="s">
        <v>67</v>
      </c>
      <c r="O397" t="s">
        <v>9</v>
      </c>
      <c r="P397" s="4">
        <v>34</v>
      </c>
      <c r="Q397" t="str">
        <f>TEXT(ChargesTable[[#This Row],[CHG_COUNTY_NUM]], "000") &amp; "-" &amp; TEXT(ChargesTable[[#This Row],[CHG_CASE_NUMBER]], "0000000")</f>
        <v>001-0000141</v>
      </c>
      <c r="R397">
        <f t="shared" si="12"/>
        <v>34</v>
      </c>
      <c r="S397">
        <f t="shared" si="13"/>
        <v>2022</v>
      </c>
    </row>
    <row r="398" spans="1:19">
      <c r="A398" s="1">
        <v>1</v>
      </c>
      <c r="B398">
        <v>142</v>
      </c>
      <c r="C398">
        <v>1</v>
      </c>
      <c r="D398" s="3">
        <v>44792</v>
      </c>
      <c r="E398" s="2">
        <v>3464</v>
      </c>
      <c r="F398" s="2">
        <v>346</v>
      </c>
      <c r="G398" s="2">
        <v>4</v>
      </c>
      <c r="H398" s="5">
        <v>44902.31</v>
      </c>
      <c r="I398" t="s">
        <v>12</v>
      </c>
      <c r="J398" s="6" t="s">
        <v>27</v>
      </c>
      <c r="K398" s="6" t="s">
        <v>28</v>
      </c>
      <c r="L398" s="6" t="s">
        <v>41</v>
      </c>
      <c r="M398" t="s">
        <v>13</v>
      </c>
      <c r="N398" s="6" t="s">
        <v>83</v>
      </c>
      <c r="O398" t="s">
        <v>9</v>
      </c>
      <c r="P398" s="4">
        <v>110</v>
      </c>
      <c r="Q398" t="str">
        <f>TEXT(ChargesTable[[#This Row],[CHG_COUNTY_NUM]], "000") &amp; "-" &amp; TEXT(ChargesTable[[#This Row],[CHG_CASE_NUMBER]], "0000000")</f>
        <v>001-0000142</v>
      </c>
      <c r="R398">
        <f t="shared" si="12"/>
        <v>136</v>
      </c>
      <c r="S398">
        <f t="shared" si="13"/>
        <v>2022</v>
      </c>
    </row>
    <row r="399" spans="1:19">
      <c r="A399" s="1">
        <v>1</v>
      </c>
      <c r="B399">
        <v>142</v>
      </c>
      <c r="C399">
        <v>2</v>
      </c>
      <c r="D399" s="3">
        <v>44792</v>
      </c>
      <c r="E399" s="2">
        <v>3400</v>
      </c>
      <c r="F399" s="2">
        <v>340</v>
      </c>
      <c r="G399" s="2">
        <v>0</v>
      </c>
      <c r="H399" s="5">
        <v>44928.31</v>
      </c>
      <c r="I399" t="s">
        <v>10</v>
      </c>
      <c r="J399" s="6" t="s">
        <v>25</v>
      </c>
      <c r="K399" s="6" t="s">
        <v>26</v>
      </c>
      <c r="L399" s="6" t="s">
        <v>37</v>
      </c>
      <c r="M399" t="s">
        <v>11</v>
      </c>
      <c r="N399" s="6" t="s">
        <v>55</v>
      </c>
      <c r="O399" t="s">
        <v>9</v>
      </c>
      <c r="P399" s="4">
        <v>136</v>
      </c>
      <c r="Q399" t="str">
        <f>TEXT(ChargesTable[[#This Row],[CHG_COUNTY_NUM]], "000") &amp; "-" &amp; TEXT(ChargesTable[[#This Row],[CHG_CASE_NUMBER]], "0000000")</f>
        <v>001-0000142</v>
      </c>
      <c r="R399">
        <f t="shared" si="12"/>
        <v>136</v>
      </c>
      <c r="S399">
        <f t="shared" si="13"/>
        <v>2023</v>
      </c>
    </row>
    <row r="400" spans="1:19">
      <c r="A400" s="1">
        <v>1</v>
      </c>
      <c r="B400">
        <v>143</v>
      </c>
      <c r="C400">
        <v>1</v>
      </c>
      <c r="D400" s="3">
        <v>44793</v>
      </c>
      <c r="E400" s="2">
        <v>3400</v>
      </c>
      <c r="F400" s="2">
        <v>340</v>
      </c>
      <c r="G400" s="2">
        <v>0</v>
      </c>
      <c r="H400" s="5">
        <v>44961.2</v>
      </c>
      <c r="I400" t="s">
        <v>7</v>
      </c>
      <c r="J400" s="6" t="s">
        <v>25</v>
      </c>
      <c r="K400" s="6" t="s">
        <v>26</v>
      </c>
      <c r="L400" s="6" t="s">
        <v>37</v>
      </c>
      <c r="M400" t="s">
        <v>8</v>
      </c>
      <c r="N400" s="6" t="s">
        <v>55</v>
      </c>
      <c r="O400" t="s">
        <v>9</v>
      </c>
      <c r="P400" s="4">
        <v>168</v>
      </c>
      <c r="Q400" t="str">
        <f>TEXT(ChargesTable[[#This Row],[CHG_COUNTY_NUM]], "000") &amp; "-" &amp; TEXT(ChargesTable[[#This Row],[CHG_CASE_NUMBER]], "0000000")</f>
        <v>001-0000143</v>
      </c>
      <c r="R400">
        <f t="shared" si="12"/>
        <v>249</v>
      </c>
      <c r="S400">
        <f t="shared" si="13"/>
        <v>2023</v>
      </c>
    </row>
    <row r="401" spans="1:19">
      <c r="A401" s="1">
        <v>1</v>
      </c>
      <c r="B401">
        <v>143</v>
      </c>
      <c r="C401">
        <v>5</v>
      </c>
      <c r="D401" s="3">
        <v>44793</v>
      </c>
      <c r="E401" s="2">
        <v>782200</v>
      </c>
      <c r="F401" s="2">
        <v>78220</v>
      </c>
      <c r="G401" s="2">
        <v>0</v>
      </c>
      <c r="H401" s="5">
        <v>44962.559999999998</v>
      </c>
      <c r="I401" t="s">
        <v>10</v>
      </c>
      <c r="J401" s="6" t="s">
        <v>36</v>
      </c>
      <c r="K401" s="6" t="s">
        <v>35</v>
      </c>
      <c r="L401" s="6" t="s">
        <v>37</v>
      </c>
      <c r="M401" t="s">
        <v>11</v>
      </c>
      <c r="N401" s="6" t="s">
        <v>53</v>
      </c>
      <c r="O401" t="s">
        <v>9</v>
      </c>
      <c r="P401" s="4">
        <v>169</v>
      </c>
      <c r="Q401" t="str">
        <f>TEXT(ChargesTable[[#This Row],[CHG_COUNTY_NUM]], "000") &amp; "-" &amp; TEXT(ChargesTable[[#This Row],[CHG_CASE_NUMBER]], "0000000")</f>
        <v>001-0000143</v>
      </c>
      <c r="R401">
        <f t="shared" si="12"/>
        <v>249</v>
      </c>
      <c r="S401">
        <f t="shared" si="13"/>
        <v>2023</v>
      </c>
    </row>
    <row r="402" spans="1:19">
      <c r="A402" s="1">
        <v>1</v>
      </c>
      <c r="B402">
        <v>143</v>
      </c>
      <c r="C402">
        <v>3</v>
      </c>
      <c r="D402" s="3">
        <v>44793</v>
      </c>
      <c r="E402" s="2">
        <v>3400</v>
      </c>
      <c r="F402" s="2">
        <v>340</v>
      </c>
      <c r="G402" s="2">
        <v>0</v>
      </c>
      <c r="H402" s="5">
        <v>44963.15</v>
      </c>
      <c r="I402" t="s">
        <v>7</v>
      </c>
      <c r="J402" s="6" t="s">
        <v>25</v>
      </c>
      <c r="K402" s="6" t="s">
        <v>26</v>
      </c>
      <c r="L402" s="6" t="s">
        <v>37</v>
      </c>
      <c r="M402" t="s">
        <v>8</v>
      </c>
      <c r="N402" s="6" t="s">
        <v>55</v>
      </c>
      <c r="O402" t="s">
        <v>9</v>
      </c>
      <c r="P402" s="4">
        <v>170</v>
      </c>
      <c r="Q402" t="str">
        <f>TEXT(ChargesTable[[#This Row],[CHG_COUNTY_NUM]], "000") &amp; "-" &amp; TEXT(ChargesTable[[#This Row],[CHG_CASE_NUMBER]], "0000000")</f>
        <v>001-0000143</v>
      </c>
      <c r="R402">
        <f t="shared" si="12"/>
        <v>249</v>
      </c>
      <c r="S402">
        <f t="shared" si="13"/>
        <v>2023</v>
      </c>
    </row>
    <row r="403" spans="1:19">
      <c r="A403" s="1">
        <v>1</v>
      </c>
      <c r="B403">
        <v>143</v>
      </c>
      <c r="C403">
        <v>4</v>
      </c>
      <c r="D403" s="3">
        <v>44793</v>
      </c>
      <c r="E403" s="2">
        <v>3460</v>
      </c>
      <c r="F403" s="2">
        <v>346</v>
      </c>
      <c r="G403" s="2">
        <v>0</v>
      </c>
      <c r="H403" s="5">
        <v>44964.3</v>
      </c>
      <c r="I403" t="s">
        <v>10</v>
      </c>
      <c r="J403" s="6" t="s">
        <v>27</v>
      </c>
      <c r="K403" s="6" t="s">
        <v>28</v>
      </c>
      <c r="L403" s="6" t="s">
        <v>37</v>
      </c>
      <c r="M403" t="s">
        <v>11</v>
      </c>
      <c r="N403" s="6" t="s">
        <v>52</v>
      </c>
      <c r="O403" t="s">
        <v>9</v>
      </c>
      <c r="P403" s="4">
        <v>171</v>
      </c>
      <c r="Q403" t="str">
        <f>TEXT(ChargesTable[[#This Row],[CHG_COUNTY_NUM]], "000") &amp; "-" &amp; TEXT(ChargesTable[[#This Row],[CHG_CASE_NUMBER]], "0000000")</f>
        <v>001-0000143</v>
      </c>
      <c r="R403">
        <f t="shared" si="12"/>
        <v>249</v>
      </c>
      <c r="S403">
        <f t="shared" si="13"/>
        <v>2023</v>
      </c>
    </row>
    <row r="404" spans="1:19">
      <c r="A404" s="1">
        <v>1</v>
      </c>
      <c r="B404">
        <v>143</v>
      </c>
      <c r="C404">
        <v>2</v>
      </c>
      <c r="D404" s="3">
        <v>44793</v>
      </c>
      <c r="E404" s="2">
        <v>3470</v>
      </c>
      <c r="F404" s="2">
        <v>347</v>
      </c>
      <c r="G404" s="2">
        <v>0</v>
      </c>
      <c r="H404" s="5">
        <v>44966.8</v>
      </c>
      <c r="I404" t="s">
        <v>10</v>
      </c>
      <c r="J404" s="6" t="s">
        <v>29</v>
      </c>
      <c r="K404" s="6" t="s">
        <v>28</v>
      </c>
      <c r="L404" s="6" t="s">
        <v>37</v>
      </c>
      <c r="M404" t="s">
        <v>11</v>
      </c>
      <c r="N404" s="6" t="s">
        <v>51</v>
      </c>
      <c r="O404" t="s">
        <v>9</v>
      </c>
      <c r="P404" s="4">
        <v>173</v>
      </c>
      <c r="Q404" t="str">
        <f>TEXT(ChargesTable[[#This Row],[CHG_COUNTY_NUM]], "000") &amp; "-" &amp; TEXT(ChargesTable[[#This Row],[CHG_CASE_NUMBER]], "0000000")</f>
        <v>001-0000143</v>
      </c>
      <c r="R404">
        <f t="shared" si="12"/>
        <v>249</v>
      </c>
      <c r="S404">
        <f t="shared" si="13"/>
        <v>2023</v>
      </c>
    </row>
    <row r="405" spans="1:19">
      <c r="A405" s="1">
        <v>1</v>
      </c>
      <c r="B405">
        <v>143</v>
      </c>
      <c r="C405">
        <v>6</v>
      </c>
      <c r="D405" s="3">
        <v>44793</v>
      </c>
      <c r="E405" s="2">
        <v>3400</v>
      </c>
      <c r="F405" s="2">
        <v>340</v>
      </c>
      <c r="G405" s="2">
        <v>0</v>
      </c>
      <c r="H405" s="5">
        <v>45042.8</v>
      </c>
      <c r="I405" t="s">
        <v>10</v>
      </c>
      <c r="J405" s="6" t="s">
        <v>25</v>
      </c>
      <c r="K405" s="6" t="s">
        <v>26</v>
      </c>
      <c r="L405" s="6" t="s">
        <v>37</v>
      </c>
      <c r="M405" t="s">
        <v>11</v>
      </c>
      <c r="N405" s="6" t="s">
        <v>55</v>
      </c>
      <c r="O405" t="s">
        <v>9</v>
      </c>
      <c r="P405" s="4">
        <v>249</v>
      </c>
      <c r="Q405" t="str">
        <f>TEXT(ChargesTable[[#This Row],[CHG_COUNTY_NUM]], "000") &amp; "-" &amp; TEXT(ChargesTable[[#This Row],[CHG_CASE_NUMBER]], "0000000")</f>
        <v>001-0000143</v>
      </c>
      <c r="R405">
        <f t="shared" si="12"/>
        <v>249</v>
      </c>
      <c r="S405">
        <f t="shared" si="13"/>
        <v>2023</v>
      </c>
    </row>
    <row r="406" spans="1:19">
      <c r="A406" s="1">
        <v>1</v>
      </c>
      <c r="B406">
        <v>144</v>
      </c>
      <c r="C406">
        <v>2</v>
      </c>
      <c r="D406" s="3">
        <v>44794</v>
      </c>
      <c r="E406" s="2">
        <v>3400</v>
      </c>
      <c r="F406" s="2">
        <v>340</v>
      </c>
      <c r="G406" s="2">
        <v>0</v>
      </c>
      <c r="H406" s="5">
        <v>45319.92</v>
      </c>
      <c r="I406" t="s">
        <v>10</v>
      </c>
      <c r="J406" s="6" t="s">
        <v>25</v>
      </c>
      <c r="K406" s="6" t="s">
        <v>26</v>
      </c>
      <c r="L406" s="6" t="s">
        <v>37</v>
      </c>
      <c r="M406" t="s">
        <v>11</v>
      </c>
      <c r="N406" s="6" t="s">
        <v>55</v>
      </c>
      <c r="O406" t="s">
        <v>9</v>
      </c>
      <c r="P406" s="4">
        <v>525</v>
      </c>
      <c r="Q406" t="str">
        <f>TEXT(ChargesTable[[#This Row],[CHG_COUNTY_NUM]], "000") &amp; "-" &amp; TEXT(ChargesTable[[#This Row],[CHG_CASE_NUMBER]], "0000000")</f>
        <v>001-0000144</v>
      </c>
      <c r="R406">
        <f t="shared" si="12"/>
        <v>749</v>
      </c>
      <c r="S406">
        <f t="shared" si="13"/>
        <v>2024</v>
      </c>
    </row>
    <row r="407" spans="1:19">
      <c r="A407" s="1">
        <v>1</v>
      </c>
      <c r="B407">
        <v>144</v>
      </c>
      <c r="C407">
        <v>1</v>
      </c>
      <c r="D407" s="3">
        <v>44794</v>
      </c>
      <c r="E407" s="2">
        <v>470000</v>
      </c>
      <c r="F407" s="2">
        <v>47000</v>
      </c>
      <c r="G407" s="2">
        <v>0</v>
      </c>
      <c r="H407" s="5">
        <v>45321.9</v>
      </c>
      <c r="I407" t="s">
        <v>10</v>
      </c>
      <c r="J407" s="6" t="s">
        <v>34</v>
      </c>
      <c r="K407" s="6" t="s">
        <v>35</v>
      </c>
      <c r="L407" s="6" t="s">
        <v>37</v>
      </c>
      <c r="M407" t="s">
        <v>11</v>
      </c>
      <c r="N407" s="6" t="s">
        <v>67</v>
      </c>
      <c r="O407" t="s">
        <v>9</v>
      </c>
      <c r="P407" s="4">
        <v>527</v>
      </c>
      <c r="Q407" t="str">
        <f>TEXT(ChargesTable[[#This Row],[CHG_COUNTY_NUM]], "000") &amp; "-" &amp; TEXT(ChargesTable[[#This Row],[CHG_CASE_NUMBER]], "0000000")</f>
        <v>001-0000144</v>
      </c>
      <c r="R407">
        <f t="shared" si="12"/>
        <v>749</v>
      </c>
      <c r="S407">
        <f t="shared" si="13"/>
        <v>2024</v>
      </c>
    </row>
    <row r="408" spans="1:19">
      <c r="A408" s="1">
        <v>1</v>
      </c>
      <c r="B408">
        <v>144</v>
      </c>
      <c r="C408">
        <v>3</v>
      </c>
      <c r="D408" s="3">
        <v>44794</v>
      </c>
      <c r="E408" s="2">
        <v>3470</v>
      </c>
      <c r="F408" s="2">
        <v>347</v>
      </c>
      <c r="G408" s="2">
        <v>0</v>
      </c>
      <c r="H408" s="5">
        <v>45543.7</v>
      </c>
      <c r="I408" t="s">
        <v>10</v>
      </c>
      <c r="J408" s="6" t="s">
        <v>29</v>
      </c>
      <c r="K408" s="6" t="s">
        <v>28</v>
      </c>
      <c r="L408" s="6" t="s">
        <v>37</v>
      </c>
      <c r="M408" t="s">
        <v>11</v>
      </c>
      <c r="N408" s="6" t="s">
        <v>51</v>
      </c>
      <c r="O408" t="s">
        <v>9</v>
      </c>
      <c r="P408" s="4">
        <v>749</v>
      </c>
      <c r="Q408" t="str">
        <f>TEXT(ChargesTable[[#This Row],[CHG_COUNTY_NUM]], "000") &amp; "-" &amp; TEXT(ChargesTable[[#This Row],[CHG_CASE_NUMBER]], "0000000")</f>
        <v>001-0000144</v>
      </c>
      <c r="R408">
        <f t="shared" si="12"/>
        <v>749</v>
      </c>
      <c r="S408">
        <f t="shared" si="13"/>
        <v>2024</v>
      </c>
    </row>
    <row r="409" spans="1:19">
      <c r="A409" s="1">
        <v>1</v>
      </c>
      <c r="B409">
        <v>145</v>
      </c>
      <c r="C409">
        <v>1</v>
      </c>
      <c r="D409" s="3">
        <v>44794</v>
      </c>
      <c r="E409" s="2">
        <v>3460</v>
      </c>
      <c r="F409" s="2">
        <v>346</v>
      </c>
      <c r="G409" s="2">
        <v>0</v>
      </c>
      <c r="H409" s="5">
        <v>44801.26</v>
      </c>
      <c r="I409" t="s">
        <v>10</v>
      </c>
      <c r="J409" s="6" t="s">
        <v>27</v>
      </c>
      <c r="K409" s="6" t="s">
        <v>28</v>
      </c>
      <c r="L409" s="6" t="s">
        <v>37</v>
      </c>
      <c r="M409" t="s">
        <v>11</v>
      </c>
      <c r="N409" s="6" t="s">
        <v>52</v>
      </c>
      <c r="O409" t="s">
        <v>9</v>
      </c>
      <c r="P409" s="4">
        <v>7</v>
      </c>
      <c r="Q409" t="str">
        <f>TEXT(ChargesTable[[#This Row],[CHG_COUNTY_NUM]], "000") &amp; "-" &amp; TEXT(ChargesTable[[#This Row],[CHG_CASE_NUMBER]], "0000000")</f>
        <v>001-0000145</v>
      </c>
      <c r="R409">
        <f t="shared" si="12"/>
        <v>12</v>
      </c>
      <c r="S409">
        <f t="shared" si="13"/>
        <v>2022</v>
      </c>
    </row>
    <row r="410" spans="1:19">
      <c r="A410" s="1">
        <v>1</v>
      </c>
      <c r="B410">
        <v>145</v>
      </c>
      <c r="C410">
        <v>2</v>
      </c>
      <c r="D410" s="3">
        <v>44794</v>
      </c>
      <c r="E410" s="2">
        <v>782200</v>
      </c>
      <c r="F410" s="2">
        <v>78220</v>
      </c>
      <c r="G410" s="2">
        <v>0</v>
      </c>
      <c r="H410" s="5">
        <v>44804.959999999999</v>
      </c>
      <c r="I410" t="s">
        <v>12</v>
      </c>
      <c r="J410" s="6" t="s">
        <v>36</v>
      </c>
      <c r="K410" s="6" t="s">
        <v>35</v>
      </c>
      <c r="L410" s="6" t="s">
        <v>37</v>
      </c>
      <c r="M410" t="s">
        <v>13</v>
      </c>
      <c r="N410" s="6" t="s">
        <v>53</v>
      </c>
      <c r="O410" t="s">
        <v>9</v>
      </c>
      <c r="P410" s="4">
        <v>10</v>
      </c>
      <c r="Q410" t="str">
        <f>TEXT(ChargesTable[[#This Row],[CHG_COUNTY_NUM]], "000") &amp; "-" &amp; TEXT(ChargesTable[[#This Row],[CHG_CASE_NUMBER]], "0000000")</f>
        <v>001-0000145</v>
      </c>
      <c r="R410">
        <f t="shared" si="12"/>
        <v>12</v>
      </c>
      <c r="S410">
        <f t="shared" si="13"/>
        <v>2022</v>
      </c>
    </row>
    <row r="411" spans="1:19">
      <c r="A411" s="1">
        <v>1</v>
      </c>
      <c r="B411">
        <v>145</v>
      </c>
      <c r="C411">
        <v>3</v>
      </c>
      <c r="D411" s="3">
        <v>44794</v>
      </c>
      <c r="E411" s="2">
        <v>470000</v>
      </c>
      <c r="F411" s="2">
        <v>47000</v>
      </c>
      <c r="G411" s="2">
        <v>0</v>
      </c>
      <c r="H411" s="5">
        <v>44805.3</v>
      </c>
      <c r="I411" t="s">
        <v>7</v>
      </c>
      <c r="J411" s="6" t="s">
        <v>34</v>
      </c>
      <c r="K411" s="6" t="s">
        <v>35</v>
      </c>
      <c r="L411" s="6" t="s">
        <v>37</v>
      </c>
      <c r="M411" t="s">
        <v>8</v>
      </c>
      <c r="N411" s="6" t="s">
        <v>67</v>
      </c>
      <c r="O411" t="s">
        <v>9</v>
      </c>
      <c r="P411" s="4">
        <v>11</v>
      </c>
      <c r="Q411" t="str">
        <f>TEXT(ChargesTable[[#This Row],[CHG_COUNTY_NUM]], "000") &amp; "-" &amp; TEXT(ChargesTable[[#This Row],[CHG_CASE_NUMBER]], "0000000")</f>
        <v>001-0000145</v>
      </c>
      <c r="R411">
        <f t="shared" si="12"/>
        <v>12</v>
      </c>
      <c r="S411">
        <f t="shared" si="13"/>
        <v>2022</v>
      </c>
    </row>
    <row r="412" spans="1:19">
      <c r="A412" s="1">
        <v>1</v>
      </c>
      <c r="B412">
        <v>145</v>
      </c>
      <c r="C412">
        <v>4</v>
      </c>
      <c r="D412" s="3">
        <v>44794</v>
      </c>
      <c r="E412" s="2">
        <v>463700</v>
      </c>
      <c r="F412" s="2">
        <v>46370</v>
      </c>
      <c r="G412" s="2">
        <v>0</v>
      </c>
      <c r="H412" s="5">
        <v>44806.16</v>
      </c>
      <c r="I412" t="s">
        <v>10</v>
      </c>
      <c r="J412" s="6" t="s">
        <v>30</v>
      </c>
      <c r="K412" s="6" t="s">
        <v>26</v>
      </c>
      <c r="L412" s="6" t="s">
        <v>37</v>
      </c>
      <c r="M412" t="s">
        <v>11</v>
      </c>
      <c r="N412" s="6" t="s">
        <v>54</v>
      </c>
      <c r="O412" t="s">
        <v>9</v>
      </c>
      <c r="P412" s="4">
        <v>12</v>
      </c>
      <c r="Q412" t="str">
        <f>TEXT(ChargesTable[[#This Row],[CHG_COUNTY_NUM]], "000") &amp; "-" &amp; TEXT(ChargesTable[[#This Row],[CHG_CASE_NUMBER]], "0000000")</f>
        <v>001-0000145</v>
      </c>
      <c r="R412">
        <f t="shared" si="12"/>
        <v>12</v>
      </c>
      <c r="S412">
        <f t="shared" si="13"/>
        <v>2022</v>
      </c>
    </row>
    <row r="413" spans="1:19">
      <c r="A413" s="1">
        <v>1</v>
      </c>
      <c r="B413">
        <v>146</v>
      </c>
      <c r="C413">
        <v>2</v>
      </c>
      <c r="D413" s="3">
        <v>44795</v>
      </c>
      <c r="E413" s="2">
        <v>463700</v>
      </c>
      <c r="F413" s="2">
        <v>46370</v>
      </c>
      <c r="G413" s="2">
        <v>0</v>
      </c>
      <c r="H413" s="5">
        <v>44975.57</v>
      </c>
      <c r="I413" t="s">
        <v>10</v>
      </c>
      <c r="J413" s="6" t="s">
        <v>30</v>
      </c>
      <c r="K413" s="6" t="s">
        <v>26</v>
      </c>
      <c r="L413" s="6" t="s">
        <v>37</v>
      </c>
      <c r="M413" t="s">
        <v>11</v>
      </c>
      <c r="N413" s="6" t="s">
        <v>54</v>
      </c>
      <c r="O413" t="s">
        <v>9</v>
      </c>
      <c r="P413" s="4">
        <v>180</v>
      </c>
      <c r="Q413" t="str">
        <f>TEXT(ChargesTable[[#This Row],[CHG_COUNTY_NUM]], "000") &amp; "-" &amp; TEXT(ChargesTable[[#This Row],[CHG_CASE_NUMBER]], "0000000")</f>
        <v>001-0000146</v>
      </c>
      <c r="R413">
        <f t="shared" si="12"/>
        <v>274</v>
      </c>
      <c r="S413">
        <f t="shared" si="13"/>
        <v>2023</v>
      </c>
    </row>
    <row r="414" spans="1:19">
      <c r="A414" s="1">
        <v>1</v>
      </c>
      <c r="B414">
        <v>146</v>
      </c>
      <c r="C414">
        <v>3</v>
      </c>
      <c r="D414" s="3">
        <v>44795</v>
      </c>
      <c r="E414" s="2">
        <v>3460</v>
      </c>
      <c r="F414" s="2">
        <v>346</v>
      </c>
      <c r="G414" s="2">
        <v>0</v>
      </c>
      <c r="H414" s="5">
        <v>44977.1</v>
      </c>
      <c r="I414" t="s">
        <v>12</v>
      </c>
      <c r="J414" s="6" t="s">
        <v>27</v>
      </c>
      <c r="K414" s="6" t="s">
        <v>28</v>
      </c>
      <c r="L414" s="6" t="s">
        <v>37</v>
      </c>
      <c r="M414" t="s">
        <v>13</v>
      </c>
      <c r="N414" s="6" t="s">
        <v>52</v>
      </c>
      <c r="O414" t="s">
        <v>9</v>
      </c>
      <c r="P414" s="4">
        <v>182</v>
      </c>
      <c r="Q414" t="str">
        <f>TEXT(ChargesTable[[#This Row],[CHG_COUNTY_NUM]], "000") &amp; "-" &amp; TEXT(ChargesTable[[#This Row],[CHG_CASE_NUMBER]], "0000000")</f>
        <v>001-0000146</v>
      </c>
      <c r="R414">
        <f t="shared" si="12"/>
        <v>274</v>
      </c>
      <c r="S414">
        <f t="shared" si="13"/>
        <v>2023</v>
      </c>
    </row>
    <row r="415" spans="1:19">
      <c r="A415" s="1">
        <v>1</v>
      </c>
      <c r="B415">
        <v>146</v>
      </c>
      <c r="C415">
        <v>1</v>
      </c>
      <c r="D415" s="3">
        <v>44795</v>
      </c>
      <c r="E415" s="2">
        <v>782203</v>
      </c>
      <c r="F415" s="2">
        <v>78220</v>
      </c>
      <c r="G415" s="2">
        <v>3</v>
      </c>
      <c r="H415" s="5">
        <v>44979.199999999997</v>
      </c>
      <c r="I415" t="s">
        <v>10</v>
      </c>
      <c r="J415" s="6" t="s">
        <v>36</v>
      </c>
      <c r="K415" s="6" t="s">
        <v>35</v>
      </c>
      <c r="L415" s="6" t="s">
        <v>40</v>
      </c>
      <c r="M415" t="s">
        <v>11</v>
      </c>
      <c r="N415" s="6" t="s">
        <v>81</v>
      </c>
      <c r="O415" t="s">
        <v>9</v>
      </c>
      <c r="P415" s="4">
        <v>184</v>
      </c>
      <c r="Q415" t="str">
        <f>TEXT(ChargesTable[[#This Row],[CHG_COUNTY_NUM]], "000") &amp; "-" &amp; TEXT(ChargesTable[[#This Row],[CHG_CASE_NUMBER]], "0000000")</f>
        <v>001-0000146</v>
      </c>
      <c r="R415">
        <f t="shared" si="12"/>
        <v>274</v>
      </c>
      <c r="S415">
        <f t="shared" si="13"/>
        <v>2023</v>
      </c>
    </row>
    <row r="416" spans="1:19">
      <c r="A416" s="1">
        <v>1</v>
      </c>
      <c r="B416">
        <v>146</v>
      </c>
      <c r="C416">
        <v>4</v>
      </c>
      <c r="D416" s="3">
        <v>44795</v>
      </c>
      <c r="E416" s="2">
        <v>3400</v>
      </c>
      <c r="F416" s="2">
        <v>340</v>
      </c>
      <c r="G416" s="2">
        <v>0</v>
      </c>
      <c r="H416" s="5">
        <v>45069.1</v>
      </c>
      <c r="I416" t="s">
        <v>12</v>
      </c>
      <c r="J416" s="6" t="s">
        <v>25</v>
      </c>
      <c r="K416" s="6" t="s">
        <v>26</v>
      </c>
      <c r="L416" s="6" t="s">
        <v>37</v>
      </c>
      <c r="M416" t="s">
        <v>13</v>
      </c>
      <c r="N416" s="6" t="s">
        <v>55</v>
      </c>
      <c r="O416" t="s">
        <v>9</v>
      </c>
      <c r="P416" s="4">
        <v>274</v>
      </c>
      <c r="Q416" t="str">
        <f>TEXT(ChargesTable[[#This Row],[CHG_COUNTY_NUM]], "000") &amp; "-" &amp; TEXT(ChargesTable[[#This Row],[CHG_CASE_NUMBER]], "0000000")</f>
        <v>001-0000146</v>
      </c>
      <c r="R416">
        <f t="shared" si="12"/>
        <v>274</v>
      </c>
      <c r="S416">
        <f t="shared" si="13"/>
        <v>2023</v>
      </c>
    </row>
    <row r="417" spans="1:19">
      <c r="A417" s="1">
        <v>1</v>
      </c>
      <c r="B417">
        <v>147</v>
      </c>
      <c r="C417">
        <v>1</v>
      </c>
      <c r="D417" s="3">
        <v>44796</v>
      </c>
      <c r="E417" s="2">
        <v>782200</v>
      </c>
      <c r="F417" s="2">
        <v>78220</v>
      </c>
      <c r="G417" s="2">
        <v>0</v>
      </c>
      <c r="H417" s="5">
        <v>44828.83</v>
      </c>
      <c r="I417" t="s">
        <v>7</v>
      </c>
      <c r="J417" s="6" t="s">
        <v>36</v>
      </c>
      <c r="K417" s="6" t="s">
        <v>35</v>
      </c>
      <c r="L417" s="6" t="s">
        <v>37</v>
      </c>
      <c r="M417" t="s">
        <v>8</v>
      </c>
      <c r="N417" s="6" t="s">
        <v>53</v>
      </c>
      <c r="O417" t="s">
        <v>9</v>
      </c>
      <c r="P417" s="4">
        <v>32</v>
      </c>
      <c r="Q417" t="str">
        <f>TEXT(ChargesTable[[#This Row],[CHG_COUNTY_NUM]], "000") &amp; "-" &amp; TEXT(ChargesTable[[#This Row],[CHG_CASE_NUMBER]], "0000000")</f>
        <v>001-0000147</v>
      </c>
      <c r="R417">
        <f t="shared" si="12"/>
        <v>48</v>
      </c>
      <c r="S417">
        <f t="shared" si="13"/>
        <v>2022</v>
      </c>
    </row>
    <row r="418" spans="1:19">
      <c r="A418" s="1">
        <v>1</v>
      </c>
      <c r="B418">
        <v>147</v>
      </c>
      <c r="C418">
        <v>2</v>
      </c>
      <c r="D418" s="3">
        <v>44796</v>
      </c>
      <c r="E418" s="2">
        <v>3400</v>
      </c>
      <c r="F418" s="2">
        <v>340</v>
      </c>
      <c r="G418" s="2">
        <v>0</v>
      </c>
      <c r="H418" s="5">
        <v>44830.974999999999</v>
      </c>
      <c r="I418" t="s">
        <v>12</v>
      </c>
      <c r="J418" s="6" t="s">
        <v>25</v>
      </c>
      <c r="K418" s="6" t="s">
        <v>26</v>
      </c>
      <c r="L418" s="6" t="s">
        <v>37</v>
      </c>
      <c r="M418" t="s">
        <v>13</v>
      </c>
      <c r="N418" s="6" t="s">
        <v>55</v>
      </c>
      <c r="O418" t="s">
        <v>9</v>
      </c>
      <c r="P418" s="4">
        <v>34</v>
      </c>
      <c r="Q418" t="str">
        <f>TEXT(ChargesTable[[#This Row],[CHG_COUNTY_NUM]], "000") &amp; "-" &amp; TEXT(ChargesTable[[#This Row],[CHG_CASE_NUMBER]], "0000000")</f>
        <v>001-0000147</v>
      </c>
      <c r="R418">
        <f t="shared" si="12"/>
        <v>48</v>
      </c>
      <c r="S418">
        <f t="shared" si="13"/>
        <v>2022</v>
      </c>
    </row>
    <row r="419" spans="1:19">
      <c r="A419" s="1">
        <v>1</v>
      </c>
      <c r="B419">
        <v>147</v>
      </c>
      <c r="C419">
        <v>3</v>
      </c>
      <c r="D419" s="3">
        <v>44796</v>
      </c>
      <c r="E419" s="2">
        <v>3460</v>
      </c>
      <c r="F419" s="2">
        <v>346</v>
      </c>
      <c r="G419" s="2">
        <v>0</v>
      </c>
      <c r="H419" s="5">
        <v>44844.974999999999</v>
      </c>
      <c r="I419" t="s">
        <v>10</v>
      </c>
      <c r="J419" s="6" t="s">
        <v>27</v>
      </c>
      <c r="K419" s="6" t="s">
        <v>28</v>
      </c>
      <c r="L419" s="6" t="s">
        <v>37</v>
      </c>
      <c r="M419" t="s">
        <v>11</v>
      </c>
      <c r="N419" s="6" t="s">
        <v>52</v>
      </c>
      <c r="O419" t="s">
        <v>9</v>
      </c>
      <c r="P419" s="4">
        <v>48</v>
      </c>
      <c r="Q419" t="str">
        <f>TEXT(ChargesTable[[#This Row],[CHG_COUNTY_NUM]], "000") &amp; "-" &amp; TEXT(ChargesTable[[#This Row],[CHG_CASE_NUMBER]], "0000000")</f>
        <v>001-0000147</v>
      </c>
      <c r="R419">
        <f t="shared" si="12"/>
        <v>48</v>
      </c>
      <c r="S419">
        <f t="shared" si="13"/>
        <v>2022</v>
      </c>
    </row>
    <row r="420" spans="1:19">
      <c r="A420" s="1">
        <v>1</v>
      </c>
      <c r="B420">
        <v>148</v>
      </c>
      <c r="C420">
        <v>3</v>
      </c>
      <c r="D420" s="3">
        <v>44796</v>
      </c>
      <c r="E420" s="2">
        <v>463720</v>
      </c>
      <c r="F420" s="2">
        <v>46372</v>
      </c>
      <c r="G420" s="2">
        <v>0</v>
      </c>
      <c r="H420" s="5">
        <v>44810.227997685186</v>
      </c>
      <c r="I420" t="s">
        <v>10</v>
      </c>
      <c r="J420" s="6" t="s">
        <v>31</v>
      </c>
      <c r="K420" s="6" t="s">
        <v>28</v>
      </c>
      <c r="L420" s="6" t="s">
        <v>37</v>
      </c>
      <c r="M420" t="s">
        <v>11</v>
      </c>
      <c r="N420" s="6" t="s">
        <v>72</v>
      </c>
      <c r="O420" t="s">
        <v>9</v>
      </c>
      <c r="P420" s="4">
        <v>14</v>
      </c>
      <c r="Q420" t="str">
        <f>TEXT(ChargesTable[[#This Row],[CHG_COUNTY_NUM]], "000") &amp; "-" &amp; TEXT(ChargesTable[[#This Row],[CHG_CASE_NUMBER]], "0000000")</f>
        <v>001-0000148</v>
      </c>
      <c r="R420">
        <f t="shared" si="12"/>
        <v>16</v>
      </c>
      <c r="S420">
        <f t="shared" si="13"/>
        <v>2022</v>
      </c>
    </row>
    <row r="421" spans="1:19">
      <c r="A421" s="1">
        <v>1</v>
      </c>
      <c r="B421">
        <v>148</v>
      </c>
      <c r="C421">
        <v>2</v>
      </c>
      <c r="D421" s="3">
        <v>44796</v>
      </c>
      <c r="E421" s="2">
        <v>463722</v>
      </c>
      <c r="F421" s="2">
        <v>46372</v>
      </c>
      <c r="G421" s="2">
        <v>2</v>
      </c>
      <c r="H421" s="5">
        <v>44811.5</v>
      </c>
      <c r="I421" t="s">
        <v>7</v>
      </c>
      <c r="J421" s="6" t="s">
        <v>31</v>
      </c>
      <c r="K421" s="6" t="s">
        <v>28</v>
      </c>
      <c r="L421" s="6" t="s">
        <v>39</v>
      </c>
      <c r="M421" t="s">
        <v>8</v>
      </c>
      <c r="N421" s="6" t="s">
        <v>89</v>
      </c>
      <c r="O421" t="s">
        <v>9</v>
      </c>
      <c r="P421" s="4">
        <v>15</v>
      </c>
      <c r="Q421" t="str">
        <f>TEXT(ChargesTable[[#This Row],[CHG_COUNTY_NUM]], "000") &amp; "-" &amp; TEXT(ChargesTable[[#This Row],[CHG_CASE_NUMBER]], "0000000")</f>
        <v>001-0000148</v>
      </c>
      <c r="R421">
        <f t="shared" si="12"/>
        <v>16</v>
      </c>
      <c r="S421">
        <f t="shared" si="13"/>
        <v>2022</v>
      </c>
    </row>
    <row r="422" spans="1:19">
      <c r="A422" s="1">
        <v>1</v>
      </c>
      <c r="B422">
        <v>148</v>
      </c>
      <c r="C422">
        <v>1</v>
      </c>
      <c r="D422" s="3">
        <v>44796</v>
      </c>
      <c r="E422" s="2">
        <v>3402</v>
      </c>
      <c r="F422" s="2">
        <v>340</v>
      </c>
      <c r="G422" s="2">
        <v>2</v>
      </c>
      <c r="H422" s="5">
        <v>44812.37</v>
      </c>
      <c r="I422" t="s">
        <v>10</v>
      </c>
      <c r="J422" s="6" t="s">
        <v>25</v>
      </c>
      <c r="K422" s="6" t="s">
        <v>26</v>
      </c>
      <c r="L422" s="6" t="s">
        <v>39</v>
      </c>
      <c r="M422" t="s">
        <v>11</v>
      </c>
      <c r="N422" s="6" t="s">
        <v>62</v>
      </c>
      <c r="O422" t="s">
        <v>9</v>
      </c>
      <c r="P422" s="4">
        <v>16</v>
      </c>
      <c r="Q422" t="str">
        <f>TEXT(ChargesTable[[#This Row],[CHG_COUNTY_NUM]], "000") &amp; "-" &amp; TEXT(ChargesTable[[#This Row],[CHG_CASE_NUMBER]], "0000000")</f>
        <v>001-0000148</v>
      </c>
      <c r="R422">
        <f t="shared" si="12"/>
        <v>16</v>
      </c>
      <c r="S422">
        <f t="shared" si="13"/>
        <v>2022</v>
      </c>
    </row>
    <row r="423" spans="1:19">
      <c r="A423" s="1">
        <v>1</v>
      </c>
      <c r="B423">
        <v>149</v>
      </c>
      <c r="C423">
        <v>1</v>
      </c>
      <c r="D423" s="3">
        <v>44798</v>
      </c>
      <c r="E423" s="2">
        <v>3406</v>
      </c>
      <c r="F423" s="2">
        <v>340</v>
      </c>
      <c r="G423" s="2">
        <v>6</v>
      </c>
      <c r="H423" s="5">
        <v>45290.1</v>
      </c>
      <c r="I423" t="s">
        <v>7</v>
      </c>
      <c r="J423" s="6" t="s">
        <v>25</v>
      </c>
      <c r="K423" s="6" t="s">
        <v>26</v>
      </c>
      <c r="L423" s="6" t="s">
        <v>43</v>
      </c>
      <c r="M423" t="s">
        <v>8</v>
      </c>
      <c r="N423" s="6" t="s">
        <v>65</v>
      </c>
      <c r="O423" t="s">
        <v>9</v>
      </c>
      <c r="P423" s="4">
        <v>492</v>
      </c>
      <c r="Q423" t="str">
        <f>TEXT(ChargesTable[[#This Row],[CHG_COUNTY_NUM]], "000") &amp; "-" &amp; TEXT(ChargesTable[[#This Row],[CHG_CASE_NUMBER]], "0000000")</f>
        <v>001-0000149</v>
      </c>
      <c r="R423">
        <f t="shared" si="12"/>
        <v>492</v>
      </c>
      <c r="S423">
        <f t="shared" si="13"/>
        <v>2023</v>
      </c>
    </row>
    <row r="424" spans="1:19">
      <c r="A424" s="1">
        <v>1</v>
      </c>
      <c r="B424">
        <v>150</v>
      </c>
      <c r="C424">
        <v>2</v>
      </c>
      <c r="D424" s="3">
        <v>44803</v>
      </c>
      <c r="E424" s="2">
        <v>3460</v>
      </c>
      <c r="F424" s="2">
        <v>346</v>
      </c>
      <c r="G424" s="2">
        <v>0</v>
      </c>
      <c r="H424" s="5">
        <v>45041.69</v>
      </c>
      <c r="I424" t="s">
        <v>7</v>
      </c>
      <c r="J424" s="6" t="s">
        <v>27</v>
      </c>
      <c r="K424" s="6" t="s">
        <v>28</v>
      </c>
      <c r="L424" s="6" t="s">
        <v>37</v>
      </c>
      <c r="M424" t="s">
        <v>8</v>
      </c>
      <c r="N424" s="6" t="s">
        <v>52</v>
      </c>
      <c r="O424" t="s">
        <v>9</v>
      </c>
      <c r="P424" s="4">
        <v>238</v>
      </c>
      <c r="Q424" t="str">
        <f>TEXT(ChargesTable[[#This Row],[CHG_COUNTY_NUM]], "000") &amp; "-" &amp; TEXT(ChargesTable[[#This Row],[CHG_CASE_NUMBER]], "0000000")</f>
        <v>001-0000150</v>
      </c>
      <c r="R424">
        <f t="shared" si="12"/>
        <v>311</v>
      </c>
      <c r="S424">
        <f t="shared" si="13"/>
        <v>2023</v>
      </c>
    </row>
    <row r="425" spans="1:19">
      <c r="A425" s="1">
        <v>1</v>
      </c>
      <c r="B425">
        <v>150</v>
      </c>
      <c r="C425">
        <v>3</v>
      </c>
      <c r="D425" s="3">
        <v>44803</v>
      </c>
      <c r="E425" s="2">
        <v>463700</v>
      </c>
      <c r="F425" s="2">
        <v>46370</v>
      </c>
      <c r="G425" s="2">
        <v>0</v>
      </c>
      <c r="H425" s="5">
        <v>45041.97</v>
      </c>
      <c r="I425" t="s">
        <v>12</v>
      </c>
      <c r="J425" s="6" t="s">
        <v>30</v>
      </c>
      <c r="K425" s="6" t="s">
        <v>26</v>
      </c>
      <c r="L425" s="6" t="s">
        <v>37</v>
      </c>
      <c r="M425" t="s">
        <v>13</v>
      </c>
      <c r="N425" s="6" t="s">
        <v>54</v>
      </c>
      <c r="O425" t="s">
        <v>9</v>
      </c>
      <c r="P425" s="4">
        <v>238</v>
      </c>
      <c r="Q425" t="str">
        <f>TEXT(ChargesTable[[#This Row],[CHG_COUNTY_NUM]], "000") &amp; "-" &amp; TEXT(ChargesTable[[#This Row],[CHG_CASE_NUMBER]], "0000000")</f>
        <v>001-0000150</v>
      </c>
      <c r="R425">
        <f t="shared" si="12"/>
        <v>311</v>
      </c>
      <c r="S425">
        <f t="shared" si="13"/>
        <v>2023</v>
      </c>
    </row>
    <row r="426" spans="1:19">
      <c r="A426" s="1">
        <v>1</v>
      </c>
      <c r="B426">
        <v>150</v>
      </c>
      <c r="C426">
        <v>1</v>
      </c>
      <c r="D426" s="3">
        <v>44803</v>
      </c>
      <c r="E426" s="2">
        <v>782200</v>
      </c>
      <c r="F426" s="2">
        <v>78220</v>
      </c>
      <c r="G426" s="2">
        <v>0</v>
      </c>
      <c r="H426" s="5">
        <v>45044.2</v>
      </c>
      <c r="I426" t="s">
        <v>12</v>
      </c>
      <c r="J426" s="6" t="s">
        <v>36</v>
      </c>
      <c r="K426" s="6" t="s">
        <v>35</v>
      </c>
      <c r="L426" s="6" t="s">
        <v>37</v>
      </c>
      <c r="M426" t="s">
        <v>13</v>
      </c>
      <c r="N426" s="6" t="s">
        <v>53</v>
      </c>
      <c r="O426" t="s">
        <v>9</v>
      </c>
      <c r="P426" s="4">
        <v>241</v>
      </c>
      <c r="Q426" t="str">
        <f>TEXT(ChargesTable[[#This Row],[CHG_COUNTY_NUM]], "000") &amp; "-" &amp; TEXT(ChargesTable[[#This Row],[CHG_CASE_NUMBER]], "0000000")</f>
        <v>001-0000150</v>
      </c>
      <c r="R426">
        <f t="shared" si="12"/>
        <v>311</v>
      </c>
      <c r="S426">
        <f t="shared" si="13"/>
        <v>2023</v>
      </c>
    </row>
    <row r="427" spans="1:19">
      <c r="A427" s="1">
        <v>1</v>
      </c>
      <c r="B427">
        <v>150</v>
      </c>
      <c r="C427">
        <v>4</v>
      </c>
      <c r="D427" s="3">
        <v>44803</v>
      </c>
      <c r="E427" s="2">
        <v>3401</v>
      </c>
      <c r="F427" s="2">
        <v>340</v>
      </c>
      <c r="G427" s="2">
        <v>1</v>
      </c>
      <c r="H427" s="5">
        <v>45114.69</v>
      </c>
      <c r="I427" t="s">
        <v>10</v>
      </c>
      <c r="J427" s="6" t="s">
        <v>25</v>
      </c>
      <c r="K427" s="6" t="s">
        <v>26</v>
      </c>
      <c r="L427" s="6" t="s">
        <v>38</v>
      </c>
      <c r="M427" t="s">
        <v>11</v>
      </c>
      <c r="N427" s="6" t="s">
        <v>56</v>
      </c>
      <c r="O427" t="s">
        <v>9</v>
      </c>
      <c r="P427" s="4">
        <v>311</v>
      </c>
      <c r="Q427" t="str">
        <f>TEXT(ChargesTable[[#This Row],[CHG_COUNTY_NUM]], "000") &amp; "-" &amp; TEXT(ChargesTable[[#This Row],[CHG_CASE_NUMBER]], "0000000")</f>
        <v>001-0000150</v>
      </c>
      <c r="R427">
        <f t="shared" si="12"/>
        <v>311</v>
      </c>
      <c r="S427">
        <f t="shared" si="13"/>
        <v>2023</v>
      </c>
    </row>
    <row r="428" spans="1:19">
      <c r="A428" s="1">
        <v>1</v>
      </c>
      <c r="B428">
        <v>151</v>
      </c>
      <c r="C428">
        <v>5</v>
      </c>
      <c r="D428" s="3">
        <v>44803</v>
      </c>
      <c r="E428" s="2">
        <v>463720</v>
      </c>
      <c r="F428" s="2">
        <v>46372</v>
      </c>
      <c r="G428" s="2">
        <v>0</v>
      </c>
      <c r="H428" s="5">
        <v>45013.8</v>
      </c>
      <c r="I428" t="s">
        <v>12</v>
      </c>
      <c r="J428" s="6" t="s">
        <v>31</v>
      </c>
      <c r="K428" s="6" t="s">
        <v>28</v>
      </c>
      <c r="L428" s="6" t="s">
        <v>37</v>
      </c>
      <c r="M428" t="s">
        <v>13</v>
      </c>
      <c r="N428" s="6" t="s">
        <v>72</v>
      </c>
      <c r="O428" t="s">
        <v>9</v>
      </c>
      <c r="P428" s="4">
        <v>210</v>
      </c>
      <c r="Q428" t="str">
        <f>TEXT(ChargesTable[[#This Row],[CHG_COUNTY_NUM]], "000") &amp; "-" &amp; TEXT(ChargesTable[[#This Row],[CHG_CASE_NUMBER]], "0000000")</f>
        <v>001-0000151</v>
      </c>
      <c r="R428">
        <f t="shared" si="12"/>
        <v>271</v>
      </c>
      <c r="S428">
        <f t="shared" si="13"/>
        <v>2023</v>
      </c>
    </row>
    <row r="429" spans="1:19">
      <c r="A429" s="1">
        <v>1</v>
      </c>
      <c r="B429">
        <v>151</v>
      </c>
      <c r="C429">
        <v>3</v>
      </c>
      <c r="D429" s="3">
        <v>44803</v>
      </c>
      <c r="E429" s="2">
        <v>3400</v>
      </c>
      <c r="F429" s="2">
        <v>340</v>
      </c>
      <c r="G429" s="2">
        <v>0</v>
      </c>
      <c r="H429" s="5">
        <v>45015</v>
      </c>
      <c r="I429" t="s">
        <v>12</v>
      </c>
      <c r="J429" s="6" t="s">
        <v>25</v>
      </c>
      <c r="K429" s="6" t="s">
        <v>26</v>
      </c>
      <c r="L429" s="6" t="s">
        <v>37</v>
      </c>
      <c r="M429" t="s">
        <v>13</v>
      </c>
      <c r="N429" s="6" t="s">
        <v>55</v>
      </c>
      <c r="O429" t="s">
        <v>9</v>
      </c>
      <c r="P429" s="4">
        <v>212</v>
      </c>
      <c r="Q429" t="str">
        <f>TEXT(ChargesTable[[#This Row],[CHG_COUNTY_NUM]], "000") &amp; "-" &amp; TEXT(ChargesTable[[#This Row],[CHG_CASE_NUMBER]], "0000000")</f>
        <v>001-0000151</v>
      </c>
      <c r="R429">
        <f t="shared" si="12"/>
        <v>271</v>
      </c>
      <c r="S429">
        <f t="shared" si="13"/>
        <v>2023</v>
      </c>
    </row>
    <row r="430" spans="1:19">
      <c r="A430" s="1">
        <v>1</v>
      </c>
      <c r="B430">
        <v>151</v>
      </c>
      <c r="C430">
        <v>1</v>
      </c>
      <c r="D430" s="3">
        <v>44803</v>
      </c>
      <c r="E430" s="2">
        <v>3400</v>
      </c>
      <c r="F430" s="2">
        <v>340</v>
      </c>
      <c r="G430" s="2">
        <v>0</v>
      </c>
      <c r="H430" s="5">
        <v>45017.2</v>
      </c>
      <c r="I430" t="s">
        <v>10</v>
      </c>
      <c r="J430" s="6" t="s">
        <v>25</v>
      </c>
      <c r="K430" s="6" t="s">
        <v>26</v>
      </c>
      <c r="L430" s="6" t="s">
        <v>37</v>
      </c>
      <c r="M430" t="s">
        <v>11</v>
      </c>
      <c r="N430" s="6" t="s">
        <v>55</v>
      </c>
      <c r="O430" t="s">
        <v>9</v>
      </c>
      <c r="P430" s="4">
        <v>214</v>
      </c>
      <c r="Q430" t="str">
        <f>TEXT(ChargesTable[[#This Row],[CHG_COUNTY_NUM]], "000") &amp; "-" &amp; TEXT(ChargesTable[[#This Row],[CHG_CASE_NUMBER]], "0000000")</f>
        <v>001-0000151</v>
      </c>
      <c r="R430">
        <f t="shared" si="12"/>
        <v>271</v>
      </c>
      <c r="S430">
        <f t="shared" si="13"/>
        <v>2023</v>
      </c>
    </row>
    <row r="431" spans="1:19">
      <c r="A431" s="1">
        <v>1</v>
      </c>
      <c r="B431">
        <v>151</v>
      </c>
      <c r="C431">
        <v>4</v>
      </c>
      <c r="D431" s="3">
        <v>44803</v>
      </c>
      <c r="E431" s="2">
        <v>3463</v>
      </c>
      <c r="F431" s="2">
        <v>346</v>
      </c>
      <c r="G431" s="2">
        <v>3</v>
      </c>
      <c r="H431" s="5">
        <v>45074.2</v>
      </c>
      <c r="I431" t="s">
        <v>10</v>
      </c>
      <c r="J431" s="6" t="s">
        <v>27</v>
      </c>
      <c r="K431" s="6" t="s">
        <v>28</v>
      </c>
      <c r="L431" s="6" t="s">
        <v>40</v>
      </c>
      <c r="M431" t="s">
        <v>11</v>
      </c>
      <c r="N431" s="6" t="s">
        <v>80</v>
      </c>
      <c r="O431" t="s">
        <v>9</v>
      </c>
      <c r="P431" s="4">
        <v>271</v>
      </c>
      <c r="Q431" t="str">
        <f>TEXT(ChargesTable[[#This Row],[CHG_COUNTY_NUM]], "000") &amp; "-" &amp; TEXT(ChargesTable[[#This Row],[CHG_CASE_NUMBER]], "0000000")</f>
        <v>001-0000151</v>
      </c>
      <c r="R431">
        <f t="shared" si="12"/>
        <v>271</v>
      </c>
      <c r="S431">
        <f t="shared" si="13"/>
        <v>2023</v>
      </c>
    </row>
    <row r="432" spans="1:19">
      <c r="A432" s="1">
        <v>1</v>
      </c>
      <c r="B432">
        <v>152</v>
      </c>
      <c r="C432">
        <v>1</v>
      </c>
      <c r="D432" s="3">
        <v>44803</v>
      </c>
      <c r="E432" s="2">
        <v>3461</v>
      </c>
      <c r="F432" s="2">
        <v>346</v>
      </c>
      <c r="G432" s="2">
        <v>1</v>
      </c>
      <c r="H432" s="5">
        <v>44993.8</v>
      </c>
      <c r="I432" t="s">
        <v>12</v>
      </c>
      <c r="J432" s="6" t="s">
        <v>27</v>
      </c>
      <c r="K432" s="6" t="s">
        <v>28</v>
      </c>
      <c r="L432" s="6" t="s">
        <v>38</v>
      </c>
      <c r="M432" t="s">
        <v>13</v>
      </c>
      <c r="N432" s="6" t="s">
        <v>90</v>
      </c>
      <c r="O432" t="s">
        <v>9</v>
      </c>
      <c r="P432" s="4">
        <v>190</v>
      </c>
      <c r="Q432" t="str">
        <f>TEXT(ChargesTable[[#This Row],[CHG_COUNTY_NUM]], "000") &amp; "-" &amp; TEXT(ChargesTable[[#This Row],[CHG_CASE_NUMBER]], "0000000")</f>
        <v>001-0000152</v>
      </c>
      <c r="R432">
        <f t="shared" si="12"/>
        <v>190</v>
      </c>
      <c r="S432">
        <f t="shared" si="13"/>
        <v>2023</v>
      </c>
    </row>
    <row r="433" spans="1:19">
      <c r="A433" s="1">
        <v>1</v>
      </c>
      <c r="B433">
        <v>153</v>
      </c>
      <c r="C433">
        <v>1</v>
      </c>
      <c r="D433" s="3">
        <v>44808</v>
      </c>
      <c r="E433" s="2">
        <v>463700</v>
      </c>
      <c r="F433" s="2">
        <v>46370</v>
      </c>
      <c r="G433" s="2">
        <v>0</v>
      </c>
      <c r="H433" s="5">
        <v>44898.1</v>
      </c>
      <c r="I433" t="s">
        <v>10</v>
      </c>
      <c r="J433" s="6" t="s">
        <v>30</v>
      </c>
      <c r="K433" s="6" t="s">
        <v>26</v>
      </c>
      <c r="L433" s="6" t="s">
        <v>37</v>
      </c>
      <c r="M433" t="s">
        <v>11</v>
      </c>
      <c r="N433" s="6" t="s">
        <v>54</v>
      </c>
      <c r="O433" t="s">
        <v>9</v>
      </c>
      <c r="P433" s="4">
        <v>90</v>
      </c>
      <c r="Q433" t="str">
        <f>TEXT(ChargesTable[[#This Row],[CHG_COUNTY_NUM]], "000") &amp; "-" &amp; TEXT(ChargesTable[[#This Row],[CHG_CASE_NUMBER]], "0000000")</f>
        <v>001-0000153</v>
      </c>
      <c r="R433">
        <f t="shared" si="12"/>
        <v>852</v>
      </c>
      <c r="S433">
        <f t="shared" si="13"/>
        <v>2022</v>
      </c>
    </row>
    <row r="434" spans="1:19">
      <c r="A434" s="1">
        <v>1</v>
      </c>
      <c r="B434">
        <v>153</v>
      </c>
      <c r="C434">
        <v>2</v>
      </c>
      <c r="D434" s="3">
        <v>44808</v>
      </c>
      <c r="E434" s="2">
        <v>3470</v>
      </c>
      <c r="F434" s="2">
        <v>347</v>
      </c>
      <c r="G434" s="2">
        <v>0</v>
      </c>
      <c r="H434" s="5">
        <v>45660.05</v>
      </c>
      <c r="I434" t="s">
        <v>10</v>
      </c>
      <c r="J434" s="6" t="s">
        <v>29</v>
      </c>
      <c r="K434" s="6" t="s">
        <v>28</v>
      </c>
      <c r="L434" s="6" t="s">
        <v>37</v>
      </c>
      <c r="M434" t="s">
        <v>11</v>
      </c>
      <c r="N434" s="6" t="s">
        <v>51</v>
      </c>
      <c r="O434" t="s">
        <v>9</v>
      </c>
      <c r="P434" s="4">
        <v>852</v>
      </c>
      <c r="Q434" t="str">
        <f>TEXT(ChargesTable[[#This Row],[CHG_COUNTY_NUM]], "000") &amp; "-" &amp; TEXT(ChargesTable[[#This Row],[CHG_CASE_NUMBER]], "0000000")</f>
        <v>001-0000153</v>
      </c>
      <c r="R434">
        <f t="shared" si="12"/>
        <v>852</v>
      </c>
      <c r="S434">
        <f t="shared" si="13"/>
        <v>2025</v>
      </c>
    </row>
    <row r="435" spans="1:19">
      <c r="A435" s="1">
        <v>1</v>
      </c>
      <c r="B435">
        <v>154</v>
      </c>
      <c r="C435">
        <v>2</v>
      </c>
      <c r="D435" s="3">
        <v>44810</v>
      </c>
      <c r="E435" s="2">
        <v>463725</v>
      </c>
      <c r="F435" s="2">
        <v>46372</v>
      </c>
      <c r="G435" s="2">
        <v>5</v>
      </c>
      <c r="H435" s="5">
        <v>45014.19</v>
      </c>
      <c r="I435" t="s">
        <v>12</v>
      </c>
      <c r="J435" s="6" t="s">
        <v>31</v>
      </c>
      <c r="K435" s="6" t="s">
        <v>28</v>
      </c>
      <c r="L435" s="6" t="s">
        <v>42</v>
      </c>
      <c r="M435" t="s">
        <v>13</v>
      </c>
      <c r="N435" s="6" t="s">
        <v>75</v>
      </c>
      <c r="O435" t="s">
        <v>9</v>
      </c>
      <c r="P435" s="4">
        <v>204</v>
      </c>
      <c r="Q435" t="str">
        <f>TEXT(ChargesTable[[#This Row],[CHG_COUNTY_NUM]], "000") &amp; "-" &amp; TEXT(ChargesTable[[#This Row],[CHG_CASE_NUMBER]], "0000000")</f>
        <v>001-0000154</v>
      </c>
      <c r="R435">
        <f t="shared" si="12"/>
        <v>303</v>
      </c>
      <c r="S435">
        <f t="shared" si="13"/>
        <v>2023</v>
      </c>
    </row>
    <row r="436" spans="1:19">
      <c r="A436" s="1">
        <v>1</v>
      </c>
      <c r="B436">
        <v>154</v>
      </c>
      <c r="C436">
        <v>3</v>
      </c>
      <c r="D436" s="3">
        <v>44810</v>
      </c>
      <c r="E436" s="2">
        <v>470002</v>
      </c>
      <c r="F436" s="2">
        <v>47000</v>
      </c>
      <c r="G436" s="2">
        <v>2</v>
      </c>
      <c r="H436" s="5">
        <v>45015.63</v>
      </c>
      <c r="I436" t="s">
        <v>10</v>
      </c>
      <c r="J436" s="6" t="s">
        <v>34</v>
      </c>
      <c r="K436" s="6" t="s">
        <v>35</v>
      </c>
      <c r="L436" s="6" t="s">
        <v>39</v>
      </c>
      <c r="M436" t="s">
        <v>11</v>
      </c>
      <c r="N436" s="6" t="s">
        <v>91</v>
      </c>
      <c r="O436" t="s">
        <v>9</v>
      </c>
      <c r="P436" s="4">
        <v>205</v>
      </c>
      <c r="Q436" t="str">
        <f>TEXT(ChargesTable[[#This Row],[CHG_COUNTY_NUM]], "000") &amp; "-" &amp; TEXT(ChargesTable[[#This Row],[CHG_CASE_NUMBER]], "0000000")</f>
        <v>001-0000154</v>
      </c>
      <c r="R436">
        <f t="shared" si="12"/>
        <v>303</v>
      </c>
      <c r="S436">
        <f t="shared" si="13"/>
        <v>2023</v>
      </c>
    </row>
    <row r="437" spans="1:19">
      <c r="A437" s="1">
        <v>1</v>
      </c>
      <c r="B437">
        <v>154</v>
      </c>
      <c r="C437">
        <v>1</v>
      </c>
      <c r="D437" s="3">
        <v>44810</v>
      </c>
      <c r="E437" s="2">
        <v>3460</v>
      </c>
      <c r="F437" s="2">
        <v>346</v>
      </c>
      <c r="G437" s="2">
        <v>0</v>
      </c>
      <c r="H437" s="5">
        <v>45113.599999999999</v>
      </c>
      <c r="I437" t="s">
        <v>12</v>
      </c>
      <c r="J437" s="6" t="s">
        <v>27</v>
      </c>
      <c r="K437" s="6" t="s">
        <v>28</v>
      </c>
      <c r="L437" s="6" t="s">
        <v>37</v>
      </c>
      <c r="M437" t="s">
        <v>13</v>
      </c>
      <c r="N437" s="6" t="s">
        <v>52</v>
      </c>
      <c r="O437" t="s">
        <v>9</v>
      </c>
      <c r="P437" s="4">
        <v>303</v>
      </c>
      <c r="Q437" t="str">
        <f>TEXT(ChargesTable[[#This Row],[CHG_COUNTY_NUM]], "000") &amp; "-" &amp; TEXT(ChargesTable[[#This Row],[CHG_CASE_NUMBER]], "0000000")</f>
        <v>001-0000154</v>
      </c>
      <c r="R437">
        <f t="shared" si="12"/>
        <v>303</v>
      </c>
      <c r="S437">
        <f t="shared" si="13"/>
        <v>2023</v>
      </c>
    </row>
    <row r="438" spans="1:19">
      <c r="A438" s="1">
        <v>1</v>
      </c>
      <c r="B438">
        <v>155</v>
      </c>
      <c r="C438">
        <v>2</v>
      </c>
      <c r="D438" s="3">
        <v>44813</v>
      </c>
      <c r="E438" s="2">
        <v>782200</v>
      </c>
      <c r="F438" s="2">
        <v>78220</v>
      </c>
      <c r="G438" s="2">
        <v>0</v>
      </c>
      <c r="H438" s="5">
        <v>44876.65</v>
      </c>
      <c r="I438" t="s">
        <v>12</v>
      </c>
      <c r="J438" s="6" t="s">
        <v>36</v>
      </c>
      <c r="K438" s="6" t="s">
        <v>35</v>
      </c>
      <c r="L438" s="6" t="s">
        <v>37</v>
      </c>
      <c r="M438" t="s">
        <v>13</v>
      </c>
      <c r="N438" s="6" t="s">
        <v>53</v>
      </c>
      <c r="O438" t="s">
        <v>9</v>
      </c>
      <c r="P438" s="4">
        <v>63</v>
      </c>
      <c r="Q438" t="str">
        <f>TEXT(ChargesTable[[#This Row],[CHG_COUNTY_NUM]], "000") &amp; "-" &amp; TEXT(ChargesTable[[#This Row],[CHG_CASE_NUMBER]], "0000000")</f>
        <v>001-0000155</v>
      </c>
      <c r="R438">
        <f t="shared" si="12"/>
        <v>98</v>
      </c>
      <c r="S438">
        <f t="shared" si="13"/>
        <v>2022</v>
      </c>
    </row>
    <row r="439" spans="1:19">
      <c r="A439" s="1">
        <v>1</v>
      </c>
      <c r="B439">
        <v>155</v>
      </c>
      <c r="C439">
        <v>1</v>
      </c>
      <c r="D439" s="3">
        <v>44813</v>
      </c>
      <c r="E439" s="2">
        <v>463720</v>
      </c>
      <c r="F439" s="2">
        <v>46372</v>
      </c>
      <c r="G439" s="2">
        <v>0</v>
      </c>
      <c r="H439" s="5">
        <v>44883.78</v>
      </c>
      <c r="I439" t="s">
        <v>10</v>
      </c>
      <c r="J439" s="6" t="s">
        <v>31</v>
      </c>
      <c r="K439" s="6" t="s">
        <v>28</v>
      </c>
      <c r="L439" s="6" t="s">
        <v>37</v>
      </c>
      <c r="M439" t="s">
        <v>11</v>
      </c>
      <c r="N439" s="6" t="s">
        <v>72</v>
      </c>
      <c r="O439" t="s">
        <v>9</v>
      </c>
      <c r="P439" s="4">
        <v>70</v>
      </c>
      <c r="Q439" t="str">
        <f>TEXT(ChargesTable[[#This Row],[CHG_COUNTY_NUM]], "000") &amp; "-" &amp; TEXT(ChargesTable[[#This Row],[CHG_CASE_NUMBER]], "0000000")</f>
        <v>001-0000155</v>
      </c>
      <c r="R439">
        <f t="shared" si="12"/>
        <v>98</v>
      </c>
      <c r="S439">
        <f t="shared" si="13"/>
        <v>2022</v>
      </c>
    </row>
    <row r="440" spans="1:19">
      <c r="A440" s="1">
        <v>1</v>
      </c>
      <c r="B440">
        <v>155</v>
      </c>
      <c r="C440">
        <v>3</v>
      </c>
      <c r="D440" s="3">
        <v>44813</v>
      </c>
      <c r="E440" s="2">
        <v>3400</v>
      </c>
      <c r="F440" s="2">
        <v>340</v>
      </c>
      <c r="G440" s="2">
        <v>0</v>
      </c>
      <c r="H440" s="5">
        <v>44911.75</v>
      </c>
      <c r="I440" t="s">
        <v>10</v>
      </c>
      <c r="J440" s="6" t="s">
        <v>25</v>
      </c>
      <c r="K440" s="6" t="s">
        <v>26</v>
      </c>
      <c r="L440" s="6" t="s">
        <v>37</v>
      </c>
      <c r="M440" t="s">
        <v>11</v>
      </c>
      <c r="N440" s="6" t="s">
        <v>55</v>
      </c>
      <c r="O440" t="s">
        <v>9</v>
      </c>
      <c r="P440" s="4">
        <v>98</v>
      </c>
      <c r="Q440" t="str">
        <f>TEXT(ChargesTable[[#This Row],[CHG_COUNTY_NUM]], "000") &amp; "-" &amp; TEXT(ChargesTable[[#This Row],[CHG_CASE_NUMBER]], "0000000")</f>
        <v>001-0000155</v>
      </c>
      <c r="R440">
        <f t="shared" si="12"/>
        <v>98</v>
      </c>
      <c r="S440">
        <f t="shared" si="13"/>
        <v>2022</v>
      </c>
    </row>
    <row r="441" spans="1:19">
      <c r="A441" s="1">
        <v>1</v>
      </c>
      <c r="B441">
        <v>156</v>
      </c>
      <c r="C441">
        <v>1</v>
      </c>
      <c r="D441" s="3">
        <v>44815</v>
      </c>
      <c r="E441" s="2">
        <v>782200</v>
      </c>
      <c r="F441" s="2">
        <v>78220</v>
      </c>
      <c r="G441" s="2">
        <v>0</v>
      </c>
      <c r="H441" s="5">
        <v>45102.11</v>
      </c>
      <c r="I441" t="s">
        <v>10</v>
      </c>
      <c r="J441" s="6" t="s">
        <v>36</v>
      </c>
      <c r="K441" s="6" t="s">
        <v>35</v>
      </c>
      <c r="L441" s="6" t="s">
        <v>37</v>
      </c>
      <c r="M441" t="s">
        <v>11</v>
      </c>
      <c r="N441" s="6" t="s">
        <v>53</v>
      </c>
      <c r="O441" t="s">
        <v>9</v>
      </c>
      <c r="P441" s="4">
        <v>287</v>
      </c>
      <c r="Q441" t="str">
        <f>TEXT(ChargesTable[[#This Row],[CHG_COUNTY_NUM]], "000") &amp; "-" &amp; TEXT(ChargesTable[[#This Row],[CHG_CASE_NUMBER]], "0000000")</f>
        <v>001-0000156</v>
      </c>
      <c r="R441">
        <f t="shared" si="12"/>
        <v>415</v>
      </c>
      <c r="S441">
        <f t="shared" si="13"/>
        <v>2023</v>
      </c>
    </row>
    <row r="442" spans="1:19">
      <c r="A442" s="1">
        <v>1</v>
      </c>
      <c r="B442">
        <v>156</v>
      </c>
      <c r="C442">
        <v>2</v>
      </c>
      <c r="D442" s="3">
        <v>44815</v>
      </c>
      <c r="E442" s="2">
        <v>3460</v>
      </c>
      <c r="F442" s="2">
        <v>346</v>
      </c>
      <c r="G442" s="2">
        <v>0</v>
      </c>
      <c r="H442" s="5">
        <v>45230.6</v>
      </c>
      <c r="I442" t="s">
        <v>10</v>
      </c>
      <c r="J442" s="6" t="s">
        <v>27</v>
      </c>
      <c r="K442" s="6" t="s">
        <v>28</v>
      </c>
      <c r="L442" s="6" t="s">
        <v>37</v>
      </c>
      <c r="M442" t="s">
        <v>11</v>
      </c>
      <c r="N442" s="6" t="s">
        <v>52</v>
      </c>
      <c r="O442" t="s">
        <v>9</v>
      </c>
      <c r="P442" s="4">
        <v>415</v>
      </c>
      <c r="Q442" t="str">
        <f>TEXT(ChargesTable[[#This Row],[CHG_COUNTY_NUM]], "000") &amp; "-" &amp; TEXT(ChargesTable[[#This Row],[CHG_CASE_NUMBER]], "0000000")</f>
        <v>001-0000156</v>
      </c>
      <c r="R442">
        <f t="shared" si="12"/>
        <v>415</v>
      </c>
      <c r="S442">
        <f t="shared" si="13"/>
        <v>2023</v>
      </c>
    </row>
    <row r="443" spans="1:19">
      <c r="A443" s="1">
        <v>1</v>
      </c>
      <c r="B443">
        <v>157</v>
      </c>
      <c r="C443">
        <v>2</v>
      </c>
      <c r="D443" s="3">
        <v>44818</v>
      </c>
      <c r="E443" s="2">
        <v>3400</v>
      </c>
      <c r="F443" s="2">
        <v>340</v>
      </c>
      <c r="G443" s="2">
        <v>0</v>
      </c>
      <c r="H443" s="5">
        <v>44941.3</v>
      </c>
      <c r="I443" t="s">
        <v>7</v>
      </c>
      <c r="J443" s="6" t="s">
        <v>25</v>
      </c>
      <c r="K443" s="6" t="s">
        <v>26</v>
      </c>
      <c r="L443" s="6" t="s">
        <v>37</v>
      </c>
      <c r="M443" t="s">
        <v>8</v>
      </c>
      <c r="N443" s="6" t="s">
        <v>55</v>
      </c>
      <c r="O443" t="s">
        <v>9</v>
      </c>
      <c r="P443" s="4">
        <v>123</v>
      </c>
      <c r="Q443" t="str">
        <f>TEXT(ChargesTable[[#This Row],[CHG_COUNTY_NUM]], "000") &amp; "-" &amp; TEXT(ChargesTable[[#This Row],[CHG_CASE_NUMBER]], "0000000")</f>
        <v>001-0000157</v>
      </c>
      <c r="R443">
        <f t="shared" si="12"/>
        <v>177</v>
      </c>
      <c r="S443">
        <f t="shared" si="13"/>
        <v>2023</v>
      </c>
    </row>
    <row r="444" spans="1:19">
      <c r="A444" s="1">
        <v>1</v>
      </c>
      <c r="B444">
        <v>157</v>
      </c>
      <c r="C444">
        <v>1</v>
      </c>
      <c r="D444" s="3">
        <v>44818</v>
      </c>
      <c r="E444" s="2">
        <v>3400</v>
      </c>
      <c r="F444" s="2">
        <v>340</v>
      </c>
      <c r="G444" s="2">
        <v>0</v>
      </c>
      <c r="H444" s="5">
        <v>44942.3</v>
      </c>
      <c r="I444" t="s">
        <v>10</v>
      </c>
      <c r="J444" s="6" t="s">
        <v>25</v>
      </c>
      <c r="K444" s="6" t="s">
        <v>26</v>
      </c>
      <c r="L444" s="6" t="s">
        <v>37</v>
      </c>
      <c r="M444" t="s">
        <v>11</v>
      </c>
      <c r="N444" s="6" t="s">
        <v>55</v>
      </c>
      <c r="O444" t="s">
        <v>9</v>
      </c>
      <c r="P444" s="4">
        <v>124</v>
      </c>
      <c r="Q444" t="str">
        <f>TEXT(ChargesTable[[#This Row],[CHG_COUNTY_NUM]], "000") &amp; "-" &amp; TEXT(ChargesTable[[#This Row],[CHG_CASE_NUMBER]], "0000000")</f>
        <v>001-0000157</v>
      </c>
      <c r="R444">
        <f t="shared" si="12"/>
        <v>177</v>
      </c>
      <c r="S444">
        <f t="shared" si="13"/>
        <v>2023</v>
      </c>
    </row>
    <row r="445" spans="1:19">
      <c r="A445" s="1">
        <v>1</v>
      </c>
      <c r="B445">
        <v>157</v>
      </c>
      <c r="C445">
        <v>3</v>
      </c>
      <c r="D445" s="3">
        <v>44818</v>
      </c>
      <c r="E445" s="2">
        <v>3400</v>
      </c>
      <c r="F445" s="2">
        <v>340</v>
      </c>
      <c r="G445" s="2">
        <v>0</v>
      </c>
      <c r="H445" s="5">
        <v>44995.77</v>
      </c>
      <c r="I445" t="s">
        <v>10</v>
      </c>
      <c r="J445" s="6" t="s">
        <v>25</v>
      </c>
      <c r="K445" s="6" t="s">
        <v>26</v>
      </c>
      <c r="L445" s="6" t="s">
        <v>37</v>
      </c>
      <c r="M445" t="s">
        <v>11</v>
      </c>
      <c r="N445" s="6" t="s">
        <v>55</v>
      </c>
      <c r="O445" t="s">
        <v>9</v>
      </c>
      <c r="P445" s="4">
        <v>177</v>
      </c>
      <c r="Q445" t="str">
        <f>TEXT(ChargesTable[[#This Row],[CHG_COUNTY_NUM]], "000") &amp; "-" &amp; TEXT(ChargesTable[[#This Row],[CHG_CASE_NUMBER]], "0000000")</f>
        <v>001-0000157</v>
      </c>
      <c r="R445">
        <f t="shared" si="12"/>
        <v>177</v>
      </c>
      <c r="S445">
        <f t="shared" si="13"/>
        <v>2023</v>
      </c>
    </row>
    <row r="446" spans="1:19">
      <c r="A446" s="1">
        <v>1</v>
      </c>
      <c r="B446">
        <v>158</v>
      </c>
      <c r="C446">
        <v>2</v>
      </c>
      <c r="D446" s="3">
        <v>44818</v>
      </c>
      <c r="E446" s="2">
        <v>463700</v>
      </c>
      <c r="F446" s="2">
        <v>46370</v>
      </c>
      <c r="G446" s="2">
        <v>0</v>
      </c>
      <c r="H446" s="5">
        <v>44864.6</v>
      </c>
      <c r="I446" t="s">
        <v>12</v>
      </c>
      <c r="J446" s="6" t="s">
        <v>30</v>
      </c>
      <c r="K446" s="6" t="s">
        <v>26</v>
      </c>
      <c r="L446" s="6" t="s">
        <v>37</v>
      </c>
      <c r="M446" t="s">
        <v>13</v>
      </c>
      <c r="N446" s="6" t="s">
        <v>54</v>
      </c>
      <c r="O446" t="s">
        <v>9</v>
      </c>
      <c r="P446" s="4">
        <v>46</v>
      </c>
      <c r="Q446" t="str">
        <f>TEXT(ChargesTable[[#This Row],[CHG_COUNTY_NUM]], "000") &amp; "-" &amp; TEXT(ChargesTable[[#This Row],[CHG_CASE_NUMBER]], "0000000")</f>
        <v>001-0000158</v>
      </c>
      <c r="R446">
        <f t="shared" si="12"/>
        <v>46</v>
      </c>
      <c r="S446">
        <f t="shared" si="13"/>
        <v>2022</v>
      </c>
    </row>
    <row r="447" spans="1:19">
      <c r="A447" s="1">
        <v>1</v>
      </c>
      <c r="B447">
        <v>159</v>
      </c>
      <c r="C447">
        <v>3</v>
      </c>
      <c r="D447" s="3">
        <v>44821</v>
      </c>
      <c r="E447" s="2">
        <v>3400</v>
      </c>
      <c r="F447" s="2">
        <v>340</v>
      </c>
      <c r="G447" s="2">
        <v>0</v>
      </c>
      <c r="H447" s="5">
        <v>44855.12</v>
      </c>
      <c r="I447" t="s">
        <v>14</v>
      </c>
      <c r="J447" s="6" t="s">
        <v>25</v>
      </c>
      <c r="K447" s="6" t="s">
        <v>26</v>
      </c>
      <c r="L447" s="6" t="s">
        <v>37</v>
      </c>
      <c r="M447" t="s">
        <v>15</v>
      </c>
      <c r="N447" s="6" t="s">
        <v>55</v>
      </c>
      <c r="O447" t="s">
        <v>9</v>
      </c>
      <c r="P447" s="4">
        <v>34</v>
      </c>
      <c r="Q447" t="str">
        <f>TEXT(ChargesTable[[#This Row],[CHG_COUNTY_NUM]], "000") &amp; "-" &amp; TEXT(ChargesTable[[#This Row],[CHG_CASE_NUMBER]], "0000000")</f>
        <v>001-0000159</v>
      </c>
      <c r="R447">
        <f t="shared" si="12"/>
        <v>46</v>
      </c>
      <c r="S447">
        <f t="shared" si="13"/>
        <v>2022</v>
      </c>
    </row>
    <row r="448" spans="1:19">
      <c r="A448" s="1">
        <v>1</v>
      </c>
      <c r="B448">
        <v>159</v>
      </c>
      <c r="C448">
        <v>1</v>
      </c>
      <c r="D448" s="3">
        <v>44821</v>
      </c>
      <c r="E448" s="2">
        <v>463740</v>
      </c>
      <c r="F448" s="2">
        <v>46374</v>
      </c>
      <c r="G448" s="2">
        <v>0</v>
      </c>
      <c r="H448" s="5">
        <v>44857.07</v>
      </c>
      <c r="I448" t="s">
        <v>12</v>
      </c>
      <c r="J448" s="6" t="s">
        <v>32</v>
      </c>
      <c r="K448" s="6" t="s">
        <v>33</v>
      </c>
      <c r="L448" s="6" t="s">
        <v>37</v>
      </c>
      <c r="M448" t="s">
        <v>13</v>
      </c>
      <c r="N448" s="6" t="s">
        <v>60</v>
      </c>
      <c r="O448" t="s">
        <v>9</v>
      </c>
      <c r="P448" s="4">
        <v>36</v>
      </c>
      <c r="Q448" t="str">
        <f>TEXT(ChargesTable[[#This Row],[CHG_COUNTY_NUM]], "000") &amp; "-" &amp; TEXT(ChargesTable[[#This Row],[CHG_CASE_NUMBER]], "0000000")</f>
        <v>001-0000159</v>
      </c>
      <c r="R448">
        <f t="shared" si="12"/>
        <v>46</v>
      </c>
      <c r="S448">
        <f t="shared" si="13"/>
        <v>2022</v>
      </c>
    </row>
    <row r="449" spans="1:19">
      <c r="A449" s="1">
        <v>1</v>
      </c>
      <c r="B449">
        <v>159</v>
      </c>
      <c r="C449">
        <v>2</v>
      </c>
      <c r="D449" s="3">
        <v>44821</v>
      </c>
      <c r="E449" s="2">
        <v>3400</v>
      </c>
      <c r="F449" s="2">
        <v>340</v>
      </c>
      <c r="G449" s="2">
        <v>0</v>
      </c>
      <c r="H449" s="5">
        <v>44857.32</v>
      </c>
      <c r="I449" t="s">
        <v>10</v>
      </c>
      <c r="J449" s="6" t="s">
        <v>25</v>
      </c>
      <c r="K449" s="6" t="s">
        <v>26</v>
      </c>
      <c r="L449" s="6" t="s">
        <v>37</v>
      </c>
      <c r="M449" t="s">
        <v>11</v>
      </c>
      <c r="N449" s="6" t="s">
        <v>55</v>
      </c>
      <c r="O449" t="s">
        <v>9</v>
      </c>
      <c r="P449" s="4">
        <v>36</v>
      </c>
      <c r="Q449" t="str">
        <f>TEXT(ChargesTable[[#This Row],[CHG_COUNTY_NUM]], "000") &amp; "-" &amp; TEXT(ChargesTable[[#This Row],[CHG_CASE_NUMBER]], "0000000")</f>
        <v>001-0000159</v>
      </c>
      <c r="R449">
        <f t="shared" si="12"/>
        <v>46</v>
      </c>
      <c r="S449">
        <f t="shared" si="13"/>
        <v>2022</v>
      </c>
    </row>
    <row r="450" spans="1:19">
      <c r="A450" s="1">
        <v>1</v>
      </c>
      <c r="B450">
        <v>159</v>
      </c>
      <c r="C450">
        <v>4</v>
      </c>
      <c r="D450" s="3">
        <v>44821</v>
      </c>
      <c r="E450" s="2">
        <v>3400</v>
      </c>
      <c r="F450" s="2">
        <v>340</v>
      </c>
      <c r="G450" s="2">
        <v>0</v>
      </c>
      <c r="H450" s="5">
        <v>44867.12</v>
      </c>
      <c r="I450" t="s">
        <v>10</v>
      </c>
      <c r="J450" s="6" t="s">
        <v>25</v>
      </c>
      <c r="K450" s="6" t="s">
        <v>26</v>
      </c>
      <c r="L450" s="6" t="s">
        <v>37</v>
      </c>
      <c r="M450" t="s">
        <v>11</v>
      </c>
      <c r="N450" s="6" t="s">
        <v>55</v>
      </c>
      <c r="O450" t="s">
        <v>9</v>
      </c>
      <c r="P450" s="4">
        <v>46</v>
      </c>
      <c r="Q450" t="str">
        <f>TEXT(ChargesTable[[#This Row],[CHG_COUNTY_NUM]], "000") &amp; "-" &amp; TEXT(ChargesTable[[#This Row],[CHG_CASE_NUMBER]], "0000000")</f>
        <v>001-0000159</v>
      </c>
      <c r="R450">
        <f t="shared" ref="R450:R513" si="14">_xlfn.MAXIFS(P:P, Q:Q, Q450)</f>
        <v>46</v>
      </c>
      <c r="S450">
        <f t="shared" ref="S450:S513" si="15">+YEAR(H450)</f>
        <v>2022</v>
      </c>
    </row>
    <row r="451" spans="1:19">
      <c r="A451" s="1">
        <v>1</v>
      </c>
      <c r="B451">
        <v>160</v>
      </c>
      <c r="C451">
        <v>2</v>
      </c>
      <c r="D451" s="3">
        <v>44825</v>
      </c>
      <c r="E451" s="2">
        <v>3460</v>
      </c>
      <c r="F451" s="2">
        <v>346</v>
      </c>
      <c r="G451" s="2">
        <v>0</v>
      </c>
      <c r="H451" s="5">
        <v>44856.480000000003</v>
      </c>
      <c r="I451" t="s">
        <v>10</v>
      </c>
      <c r="J451" s="6" t="s">
        <v>27</v>
      </c>
      <c r="K451" s="6" t="s">
        <v>28</v>
      </c>
      <c r="L451" s="6" t="s">
        <v>37</v>
      </c>
      <c r="M451" t="s">
        <v>11</v>
      </c>
      <c r="N451" s="6" t="s">
        <v>52</v>
      </c>
      <c r="O451" t="s">
        <v>9</v>
      </c>
      <c r="P451" s="4">
        <v>31</v>
      </c>
      <c r="Q451" t="str">
        <f>TEXT(ChargesTable[[#This Row],[CHG_COUNTY_NUM]], "000") &amp; "-" &amp; TEXT(ChargesTable[[#This Row],[CHG_CASE_NUMBER]], "0000000")</f>
        <v>001-0000160</v>
      </c>
      <c r="R451">
        <f t="shared" si="14"/>
        <v>52</v>
      </c>
      <c r="S451">
        <f t="shared" si="15"/>
        <v>2022</v>
      </c>
    </row>
    <row r="452" spans="1:19">
      <c r="A452" s="1">
        <v>1</v>
      </c>
      <c r="B452">
        <v>160</v>
      </c>
      <c r="C452">
        <v>3</v>
      </c>
      <c r="D452" s="3">
        <v>44825</v>
      </c>
      <c r="E452" s="2">
        <v>3400</v>
      </c>
      <c r="F452" s="2">
        <v>340</v>
      </c>
      <c r="G452" s="2">
        <v>0</v>
      </c>
      <c r="H452" s="5">
        <v>44859.33</v>
      </c>
      <c r="I452" t="s">
        <v>12</v>
      </c>
      <c r="J452" s="6" t="s">
        <v>25</v>
      </c>
      <c r="K452" s="6" t="s">
        <v>26</v>
      </c>
      <c r="L452" s="6" t="s">
        <v>37</v>
      </c>
      <c r="M452" t="s">
        <v>13</v>
      </c>
      <c r="N452" s="6" t="s">
        <v>55</v>
      </c>
      <c r="O452" t="s">
        <v>9</v>
      </c>
      <c r="P452" s="4">
        <v>34</v>
      </c>
      <c r="Q452" t="str">
        <f>TEXT(ChargesTable[[#This Row],[CHG_COUNTY_NUM]], "000") &amp; "-" &amp; TEXT(ChargesTable[[#This Row],[CHG_CASE_NUMBER]], "0000000")</f>
        <v>001-0000160</v>
      </c>
      <c r="R452">
        <f t="shared" si="14"/>
        <v>52</v>
      </c>
      <c r="S452">
        <f t="shared" si="15"/>
        <v>2022</v>
      </c>
    </row>
    <row r="453" spans="1:19">
      <c r="A453" s="1">
        <v>1</v>
      </c>
      <c r="B453">
        <v>160</v>
      </c>
      <c r="C453">
        <v>5</v>
      </c>
      <c r="D453" s="3">
        <v>44825</v>
      </c>
      <c r="E453" s="2">
        <v>463700</v>
      </c>
      <c r="F453" s="2">
        <v>46370</v>
      </c>
      <c r="G453" s="2">
        <v>0</v>
      </c>
      <c r="H453" s="5">
        <v>44859.88</v>
      </c>
      <c r="I453" t="s">
        <v>7</v>
      </c>
      <c r="J453" s="6" t="s">
        <v>30</v>
      </c>
      <c r="K453" s="6" t="s">
        <v>26</v>
      </c>
      <c r="L453" s="6" t="s">
        <v>37</v>
      </c>
      <c r="M453" t="s">
        <v>8</v>
      </c>
      <c r="N453" s="6" t="s">
        <v>54</v>
      </c>
      <c r="O453" t="s">
        <v>9</v>
      </c>
      <c r="P453" s="4">
        <v>34</v>
      </c>
      <c r="Q453" t="str">
        <f>TEXT(ChargesTable[[#This Row],[CHG_COUNTY_NUM]], "000") &amp; "-" &amp; TEXT(ChargesTable[[#This Row],[CHG_CASE_NUMBER]], "0000000")</f>
        <v>001-0000160</v>
      </c>
      <c r="R453">
        <f t="shared" si="14"/>
        <v>52</v>
      </c>
      <c r="S453">
        <f t="shared" si="15"/>
        <v>2022</v>
      </c>
    </row>
    <row r="454" spans="1:19">
      <c r="A454" s="1">
        <v>1</v>
      </c>
      <c r="B454">
        <v>160</v>
      </c>
      <c r="C454">
        <v>1</v>
      </c>
      <c r="D454" s="3">
        <v>44825</v>
      </c>
      <c r="E454" s="2">
        <v>463700</v>
      </c>
      <c r="F454" s="2">
        <v>46370</v>
      </c>
      <c r="G454" s="2">
        <v>0</v>
      </c>
      <c r="H454" s="5">
        <v>44860.58</v>
      </c>
      <c r="I454" t="s">
        <v>10</v>
      </c>
      <c r="J454" s="6" t="s">
        <v>30</v>
      </c>
      <c r="K454" s="6" t="s">
        <v>26</v>
      </c>
      <c r="L454" s="6" t="s">
        <v>37</v>
      </c>
      <c r="M454" t="s">
        <v>11</v>
      </c>
      <c r="N454" s="6" t="s">
        <v>54</v>
      </c>
      <c r="O454" t="s">
        <v>9</v>
      </c>
      <c r="P454" s="4">
        <v>35</v>
      </c>
      <c r="Q454" t="str">
        <f>TEXT(ChargesTable[[#This Row],[CHG_COUNTY_NUM]], "000") &amp; "-" &amp; TEXT(ChargesTable[[#This Row],[CHG_CASE_NUMBER]], "0000000")</f>
        <v>001-0000160</v>
      </c>
      <c r="R454">
        <f t="shared" si="14"/>
        <v>52</v>
      </c>
      <c r="S454">
        <f t="shared" si="15"/>
        <v>2022</v>
      </c>
    </row>
    <row r="455" spans="1:19">
      <c r="A455" s="1">
        <v>1</v>
      </c>
      <c r="B455">
        <v>160</v>
      </c>
      <c r="C455">
        <v>4</v>
      </c>
      <c r="D455" s="3">
        <v>44825</v>
      </c>
      <c r="E455" s="2">
        <v>3400</v>
      </c>
      <c r="F455" s="2">
        <v>340</v>
      </c>
      <c r="G455" s="2">
        <v>0</v>
      </c>
      <c r="H455" s="5">
        <v>44877.33</v>
      </c>
      <c r="I455" t="s">
        <v>10</v>
      </c>
      <c r="J455" s="6" t="s">
        <v>25</v>
      </c>
      <c r="K455" s="6" t="s">
        <v>26</v>
      </c>
      <c r="L455" s="6" t="s">
        <v>37</v>
      </c>
      <c r="M455" t="s">
        <v>11</v>
      </c>
      <c r="N455" s="6" t="s">
        <v>55</v>
      </c>
      <c r="O455" t="s">
        <v>9</v>
      </c>
      <c r="P455" s="4">
        <v>52</v>
      </c>
      <c r="Q455" t="str">
        <f>TEXT(ChargesTable[[#This Row],[CHG_COUNTY_NUM]], "000") &amp; "-" &amp; TEXT(ChargesTable[[#This Row],[CHG_CASE_NUMBER]], "0000000")</f>
        <v>001-0000160</v>
      </c>
      <c r="R455">
        <f t="shared" si="14"/>
        <v>52</v>
      </c>
      <c r="S455">
        <f t="shared" si="15"/>
        <v>2022</v>
      </c>
    </row>
    <row r="456" spans="1:19">
      <c r="A456" s="1">
        <v>1</v>
      </c>
      <c r="B456">
        <v>161</v>
      </c>
      <c r="C456">
        <v>3</v>
      </c>
      <c r="D456" s="3">
        <v>44826</v>
      </c>
      <c r="E456" s="2">
        <v>3400</v>
      </c>
      <c r="F456" s="2">
        <v>340</v>
      </c>
      <c r="G456" s="2">
        <v>0</v>
      </c>
      <c r="H456" s="5">
        <v>44863.76</v>
      </c>
      <c r="I456" t="s">
        <v>12</v>
      </c>
      <c r="J456" s="6" t="s">
        <v>25</v>
      </c>
      <c r="K456" s="6" t="s">
        <v>26</v>
      </c>
      <c r="L456" s="6" t="s">
        <v>37</v>
      </c>
      <c r="M456" t="s">
        <v>13</v>
      </c>
      <c r="N456" s="6" t="s">
        <v>55</v>
      </c>
      <c r="O456" t="s">
        <v>9</v>
      </c>
      <c r="P456" s="4">
        <v>37</v>
      </c>
      <c r="Q456" t="str">
        <f>TEXT(ChargesTable[[#This Row],[CHG_COUNTY_NUM]], "000") &amp; "-" &amp; TEXT(ChargesTable[[#This Row],[CHG_CASE_NUMBER]], "0000000")</f>
        <v>001-0000161</v>
      </c>
      <c r="R456">
        <f t="shared" si="14"/>
        <v>55</v>
      </c>
      <c r="S456">
        <f t="shared" si="15"/>
        <v>2022</v>
      </c>
    </row>
    <row r="457" spans="1:19">
      <c r="A457" s="1">
        <v>1</v>
      </c>
      <c r="B457">
        <v>161</v>
      </c>
      <c r="C457">
        <v>1</v>
      </c>
      <c r="D457" s="3">
        <v>44826</v>
      </c>
      <c r="E457" s="2">
        <v>463746</v>
      </c>
      <c r="F457" s="2">
        <v>46374</v>
      </c>
      <c r="G457" s="2">
        <v>6</v>
      </c>
      <c r="H457" s="5">
        <v>44864.160000000003</v>
      </c>
      <c r="I457" t="s">
        <v>10</v>
      </c>
      <c r="J457" s="6" t="s">
        <v>32</v>
      </c>
      <c r="K457" s="6" t="s">
        <v>33</v>
      </c>
      <c r="L457" s="6" t="s">
        <v>43</v>
      </c>
      <c r="M457" t="s">
        <v>11</v>
      </c>
      <c r="N457" s="6" t="s">
        <v>77</v>
      </c>
      <c r="O457" t="s">
        <v>9</v>
      </c>
      <c r="P457" s="4">
        <v>38</v>
      </c>
      <c r="Q457" t="str">
        <f>TEXT(ChargesTable[[#This Row],[CHG_COUNTY_NUM]], "000") &amp; "-" &amp; TEXT(ChargesTable[[#This Row],[CHG_CASE_NUMBER]], "0000000")</f>
        <v>001-0000161</v>
      </c>
      <c r="R457">
        <f t="shared" si="14"/>
        <v>55</v>
      </c>
      <c r="S457">
        <f t="shared" si="15"/>
        <v>2022</v>
      </c>
    </row>
    <row r="458" spans="1:19">
      <c r="A458" s="1">
        <v>1</v>
      </c>
      <c r="B458">
        <v>161</v>
      </c>
      <c r="C458">
        <v>2</v>
      </c>
      <c r="D458" s="3">
        <v>44826</v>
      </c>
      <c r="E458" s="2">
        <v>782205</v>
      </c>
      <c r="F458" s="2">
        <v>78220</v>
      </c>
      <c r="G458" s="2">
        <v>5</v>
      </c>
      <c r="H458" s="5">
        <v>44864.66</v>
      </c>
      <c r="I458" t="s">
        <v>10</v>
      </c>
      <c r="J458" s="6" t="s">
        <v>36</v>
      </c>
      <c r="K458" s="6" t="s">
        <v>35</v>
      </c>
      <c r="L458" s="6" t="s">
        <v>42</v>
      </c>
      <c r="M458" t="s">
        <v>11</v>
      </c>
      <c r="N458" s="6" t="s">
        <v>78</v>
      </c>
      <c r="O458" t="s">
        <v>9</v>
      </c>
      <c r="P458" s="4">
        <v>38</v>
      </c>
      <c r="Q458" t="str">
        <f>TEXT(ChargesTable[[#This Row],[CHG_COUNTY_NUM]], "000") &amp; "-" &amp; TEXT(ChargesTable[[#This Row],[CHG_CASE_NUMBER]], "0000000")</f>
        <v>001-0000161</v>
      </c>
      <c r="R458">
        <f t="shared" si="14"/>
        <v>55</v>
      </c>
      <c r="S458">
        <f t="shared" si="15"/>
        <v>2022</v>
      </c>
    </row>
    <row r="459" spans="1:19">
      <c r="A459" s="1">
        <v>1</v>
      </c>
      <c r="B459">
        <v>161</v>
      </c>
      <c r="C459">
        <v>4</v>
      </c>
      <c r="D459" s="3">
        <v>44826</v>
      </c>
      <c r="E459" s="2">
        <v>782200</v>
      </c>
      <c r="F459" s="2">
        <v>78220</v>
      </c>
      <c r="G459" s="2">
        <v>0</v>
      </c>
      <c r="H459" s="5">
        <v>44864.160000000003</v>
      </c>
      <c r="I459" t="s">
        <v>7</v>
      </c>
      <c r="J459" s="6" t="s">
        <v>36</v>
      </c>
      <c r="K459" s="6" t="s">
        <v>35</v>
      </c>
      <c r="L459" s="6" t="s">
        <v>37</v>
      </c>
      <c r="M459" t="s">
        <v>8</v>
      </c>
      <c r="N459" s="6" t="s">
        <v>53</v>
      </c>
      <c r="O459" t="s">
        <v>9</v>
      </c>
      <c r="P459" s="4">
        <v>38</v>
      </c>
      <c r="Q459" t="str">
        <f>TEXT(ChargesTable[[#This Row],[CHG_COUNTY_NUM]], "000") &amp; "-" &amp; TEXT(ChargesTable[[#This Row],[CHG_CASE_NUMBER]], "0000000")</f>
        <v>001-0000161</v>
      </c>
      <c r="R459">
        <f t="shared" si="14"/>
        <v>55</v>
      </c>
      <c r="S459">
        <f t="shared" si="15"/>
        <v>2022</v>
      </c>
    </row>
    <row r="460" spans="1:19">
      <c r="A460" s="1">
        <v>1</v>
      </c>
      <c r="B460">
        <v>161</v>
      </c>
      <c r="C460">
        <v>5</v>
      </c>
      <c r="D460" s="3">
        <v>44826</v>
      </c>
      <c r="E460" s="2">
        <v>3401</v>
      </c>
      <c r="F460" s="2">
        <v>340</v>
      </c>
      <c r="G460" s="2">
        <v>1</v>
      </c>
      <c r="H460" s="5">
        <v>44881.56</v>
      </c>
      <c r="I460" t="s">
        <v>7</v>
      </c>
      <c r="J460" s="6" t="s">
        <v>25</v>
      </c>
      <c r="K460" s="6" t="s">
        <v>26</v>
      </c>
      <c r="L460" s="6" t="s">
        <v>38</v>
      </c>
      <c r="M460" t="s">
        <v>8</v>
      </c>
      <c r="N460" s="6" t="s">
        <v>56</v>
      </c>
      <c r="O460" t="s">
        <v>9</v>
      </c>
      <c r="P460" s="4">
        <v>55</v>
      </c>
      <c r="Q460" t="str">
        <f>TEXT(ChargesTable[[#This Row],[CHG_COUNTY_NUM]], "000") &amp; "-" &amp; TEXT(ChargesTable[[#This Row],[CHG_CASE_NUMBER]], "0000000")</f>
        <v>001-0000161</v>
      </c>
      <c r="R460">
        <f t="shared" si="14"/>
        <v>55</v>
      </c>
      <c r="S460">
        <f t="shared" si="15"/>
        <v>2022</v>
      </c>
    </row>
    <row r="461" spans="1:19">
      <c r="A461" s="1">
        <v>1</v>
      </c>
      <c r="B461">
        <v>162</v>
      </c>
      <c r="C461">
        <v>1</v>
      </c>
      <c r="D461" s="3">
        <v>44826</v>
      </c>
      <c r="E461" s="2">
        <v>470000</v>
      </c>
      <c r="F461" s="2">
        <v>47000</v>
      </c>
      <c r="G461" s="2">
        <v>0</v>
      </c>
      <c r="H461" s="5">
        <v>45097.5</v>
      </c>
      <c r="I461" t="s">
        <v>10</v>
      </c>
      <c r="J461" s="6" t="s">
        <v>34</v>
      </c>
      <c r="K461" s="6" t="s">
        <v>35</v>
      </c>
      <c r="L461" s="6" t="s">
        <v>37</v>
      </c>
      <c r="M461" t="s">
        <v>11</v>
      </c>
      <c r="N461" s="6" t="s">
        <v>67</v>
      </c>
      <c r="O461" t="s">
        <v>9</v>
      </c>
      <c r="P461" s="4">
        <v>271</v>
      </c>
      <c r="Q461" t="str">
        <f>TEXT(ChargesTable[[#This Row],[CHG_COUNTY_NUM]], "000") &amp; "-" &amp; TEXT(ChargesTable[[#This Row],[CHG_CASE_NUMBER]], "0000000")</f>
        <v>001-0000162</v>
      </c>
      <c r="R461">
        <f t="shared" si="14"/>
        <v>353</v>
      </c>
      <c r="S461">
        <f t="shared" si="15"/>
        <v>2023</v>
      </c>
    </row>
    <row r="462" spans="1:19">
      <c r="A462" s="1">
        <v>1</v>
      </c>
      <c r="B462">
        <v>162</v>
      </c>
      <c r="C462">
        <v>2</v>
      </c>
      <c r="D462" s="3">
        <v>44826</v>
      </c>
      <c r="E462" s="2">
        <v>3460</v>
      </c>
      <c r="F462" s="2">
        <v>346</v>
      </c>
      <c r="G462" s="2">
        <v>0</v>
      </c>
      <c r="H462" s="5">
        <v>45098.6</v>
      </c>
      <c r="I462" t="s">
        <v>12</v>
      </c>
      <c r="J462" s="6" t="s">
        <v>27</v>
      </c>
      <c r="K462" s="6" t="s">
        <v>28</v>
      </c>
      <c r="L462" s="6" t="s">
        <v>37</v>
      </c>
      <c r="M462" t="s">
        <v>13</v>
      </c>
      <c r="N462" s="6" t="s">
        <v>52</v>
      </c>
      <c r="O462" t="s">
        <v>9</v>
      </c>
      <c r="P462" s="4">
        <v>272</v>
      </c>
      <c r="Q462" t="str">
        <f>TEXT(ChargesTable[[#This Row],[CHG_COUNTY_NUM]], "000") &amp; "-" &amp; TEXT(ChargesTable[[#This Row],[CHG_CASE_NUMBER]], "0000000")</f>
        <v>001-0000162</v>
      </c>
      <c r="R462">
        <f t="shared" si="14"/>
        <v>353</v>
      </c>
      <c r="S462">
        <f t="shared" si="15"/>
        <v>2023</v>
      </c>
    </row>
    <row r="463" spans="1:19">
      <c r="A463" s="1">
        <v>1</v>
      </c>
      <c r="B463">
        <v>162</v>
      </c>
      <c r="C463">
        <v>4</v>
      </c>
      <c r="D463" s="3">
        <v>44826</v>
      </c>
      <c r="E463" s="2">
        <v>470000</v>
      </c>
      <c r="F463" s="2">
        <v>47000</v>
      </c>
      <c r="G463" s="2">
        <v>0</v>
      </c>
      <c r="H463" s="5">
        <v>45099</v>
      </c>
      <c r="I463" t="s">
        <v>14</v>
      </c>
      <c r="J463" s="6" t="s">
        <v>34</v>
      </c>
      <c r="K463" s="6" t="s">
        <v>35</v>
      </c>
      <c r="L463" s="6" t="s">
        <v>37</v>
      </c>
      <c r="M463" t="s">
        <v>15</v>
      </c>
      <c r="N463" s="6" t="s">
        <v>67</v>
      </c>
      <c r="O463" t="s">
        <v>9</v>
      </c>
      <c r="P463" s="4">
        <v>273</v>
      </c>
      <c r="Q463" t="str">
        <f>TEXT(ChargesTable[[#This Row],[CHG_COUNTY_NUM]], "000") &amp; "-" &amp; TEXT(ChargesTable[[#This Row],[CHG_CASE_NUMBER]], "0000000")</f>
        <v>001-0000162</v>
      </c>
      <c r="R463">
        <f t="shared" si="14"/>
        <v>353</v>
      </c>
      <c r="S463">
        <f t="shared" si="15"/>
        <v>2023</v>
      </c>
    </row>
    <row r="464" spans="1:19">
      <c r="A464" s="1">
        <v>1</v>
      </c>
      <c r="B464">
        <v>162</v>
      </c>
      <c r="C464">
        <v>3</v>
      </c>
      <c r="D464" s="3">
        <v>44826</v>
      </c>
      <c r="E464" s="2">
        <v>3466</v>
      </c>
      <c r="F464" s="2">
        <v>346</v>
      </c>
      <c r="G464" s="2">
        <v>6</v>
      </c>
      <c r="H464" s="5">
        <v>45179.6</v>
      </c>
      <c r="I464" t="s">
        <v>12</v>
      </c>
      <c r="J464" s="6" t="s">
        <v>27</v>
      </c>
      <c r="K464" s="6" t="s">
        <v>28</v>
      </c>
      <c r="L464" s="6" t="s">
        <v>43</v>
      </c>
      <c r="M464" t="s">
        <v>13</v>
      </c>
      <c r="N464" s="6" t="s">
        <v>66</v>
      </c>
      <c r="O464" t="s">
        <v>9</v>
      </c>
      <c r="P464" s="4">
        <v>353</v>
      </c>
      <c r="Q464" t="str">
        <f>TEXT(ChargesTable[[#This Row],[CHG_COUNTY_NUM]], "000") &amp; "-" &amp; TEXT(ChargesTable[[#This Row],[CHG_CASE_NUMBER]], "0000000")</f>
        <v>001-0000162</v>
      </c>
      <c r="R464">
        <f t="shared" si="14"/>
        <v>353</v>
      </c>
      <c r="S464">
        <f t="shared" si="15"/>
        <v>2023</v>
      </c>
    </row>
    <row r="465" spans="1:19">
      <c r="A465" s="1">
        <v>1</v>
      </c>
      <c r="B465">
        <v>163</v>
      </c>
      <c r="C465">
        <v>1</v>
      </c>
      <c r="D465" s="3">
        <v>44828</v>
      </c>
      <c r="E465" s="2">
        <v>3400</v>
      </c>
      <c r="F465" s="2">
        <v>340</v>
      </c>
      <c r="G465" s="2">
        <v>0</v>
      </c>
      <c r="H465" s="5">
        <v>44843.94</v>
      </c>
      <c r="I465" t="s">
        <v>10</v>
      </c>
      <c r="J465" s="6" t="s">
        <v>25</v>
      </c>
      <c r="K465" s="6" t="s">
        <v>26</v>
      </c>
      <c r="L465" s="6" t="s">
        <v>37</v>
      </c>
      <c r="M465" t="s">
        <v>11</v>
      </c>
      <c r="N465" s="6" t="s">
        <v>55</v>
      </c>
      <c r="O465" t="s">
        <v>9</v>
      </c>
      <c r="P465" s="4">
        <v>15</v>
      </c>
      <c r="Q465" t="str">
        <f>TEXT(ChargesTable[[#This Row],[CHG_COUNTY_NUM]], "000") &amp; "-" &amp; TEXT(ChargesTable[[#This Row],[CHG_CASE_NUMBER]], "0000000")</f>
        <v>001-0000163</v>
      </c>
      <c r="R465">
        <f t="shared" si="14"/>
        <v>20</v>
      </c>
      <c r="S465">
        <f t="shared" si="15"/>
        <v>2022</v>
      </c>
    </row>
    <row r="466" spans="1:19">
      <c r="A466" s="1">
        <v>1</v>
      </c>
      <c r="B466">
        <v>163</v>
      </c>
      <c r="C466">
        <v>2</v>
      </c>
      <c r="D466" s="3">
        <v>44828</v>
      </c>
      <c r="E466" s="2">
        <v>463700</v>
      </c>
      <c r="F466" s="2">
        <v>46370</v>
      </c>
      <c r="G466" s="2">
        <v>0</v>
      </c>
      <c r="H466" s="5">
        <v>44843.772997685184</v>
      </c>
      <c r="I466" t="s">
        <v>12</v>
      </c>
      <c r="J466" s="6" t="s">
        <v>30</v>
      </c>
      <c r="K466" s="6" t="s">
        <v>26</v>
      </c>
      <c r="L466" s="6" t="s">
        <v>37</v>
      </c>
      <c r="M466" t="s">
        <v>13</v>
      </c>
      <c r="N466" s="6" t="s">
        <v>54</v>
      </c>
      <c r="O466" t="s">
        <v>9</v>
      </c>
      <c r="P466" s="4">
        <v>15</v>
      </c>
      <c r="Q466" t="str">
        <f>TEXT(ChargesTable[[#This Row],[CHG_COUNTY_NUM]], "000") &amp; "-" &amp; TEXT(ChargesTable[[#This Row],[CHG_CASE_NUMBER]], "0000000")</f>
        <v>001-0000163</v>
      </c>
      <c r="R466">
        <f t="shared" si="14"/>
        <v>20</v>
      </c>
      <c r="S466">
        <f t="shared" si="15"/>
        <v>2022</v>
      </c>
    </row>
    <row r="467" spans="1:19">
      <c r="A467" s="1">
        <v>1</v>
      </c>
      <c r="B467">
        <v>163</v>
      </c>
      <c r="C467">
        <v>3</v>
      </c>
      <c r="D467" s="3">
        <v>44828</v>
      </c>
      <c r="E467" s="2">
        <v>3400</v>
      </c>
      <c r="F467" s="2">
        <v>340</v>
      </c>
      <c r="G467" s="2">
        <v>0</v>
      </c>
      <c r="H467" s="5">
        <v>44848.94</v>
      </c>
      <c r="I467" t="s">
        <v>10</v>
      </c>
      <c r="J467" s="6" t="s">
        <v>25</v>
      </c>
      <c r="K467" s="6" t="s">
        <v>26</v>
      </c>
      <c r="L467" s="6" t="s">
        <v>37</v>
      </c>
      <c r="M467" t="s">
        <v>11</v>
      </c>
      <c r="N467" s="6" t="s">
        <v>55</v>
      </c>
      <c r="O467" t="s">
        <v>9</v>
      </c>
      <c r="P467" s="4">
        <v>20</v>
      </c>
      <c r="Q467" t="str">
        <f>TEXT(ChargesTable[[#This Row],[CHG_COUNTY_NUM]], "000") &amp; "-" &amp; TEXT(ChargesTable[[#This Row],[CHG_CASE_NUMBER]], "0000000")</f>
        <v>001-0000163</v>
      </c>
      <c r="R467">
        <f t="shared" si="14"/>
        <v>20</v>
      </c>
      <c r="S467">
        <f t="shared" si="15"/>
        <v>2022</v>
      </c>
    </row>
    <row r="468" spans="1:19">
      <c r="A468" s="1">
        <v>1</v>
      </c>
      <c r="B468">
        <v>164</v>
      </c>
      <c r="C468">
        <v>1</v>
      </c>
      <c r="D468" s="3">
        <v>44829</v>
      </c>
      <c r="E468" s="2">
        <v>782200</v>
      </c>
      <c r="F468" s="2">
        <v>78220</v>
      </c>
      <c r="G468" s="2">
        <v>0</v>
      </c>
      <c r="H468" s="5">
        <v>44848.285995370374</v>
      </c>
      <c r="I468" t="s">
        <v>12</v>
      </c>
      <c r="J468" s="6" t="s">
        <v>36</v>
      </c>
      <c r="K468" s="6" t="s">
        <v>35</v>
      </c>
      <c r="L468" s="6" t="s">
        <v>37</v>
      </c>
      <c r="M468" t="s">
        <v>13</v>
      </c>
      <c r="N468" s="6" t="s">
        <v>53</v>
      </c>
      <c r="O468" t="s">
        <v>9</v>
      </c>
      <c r="P468" s="4">
        <v>19</v>
      </c>
      <c r="Q468" t="str">
        <f>TEXT(ChargesTable[[#This Row],[CHG_COUNTY_NUM]], "000") &amp; "-" &amp; TEXT(ChargesTable[[#This Row],[CHG_CASE_NUMBER]], "0000000")</f>
        <v>001-0000164</v>
      </c>
      <c r="R468">
        <f t="shared" si="14"/>
        <v>26</v>
      </c>
      <c r="S468">
        <f t="shared" si="15"/>
        <v>2022</v>
      </c>
    </row>
    <row r="469" spans="1:19">
      <c r="A469" s="1">
        <v>1</v>
      </c>
      <c r="B469">
        <v>164</v>
      </c>
      <c r="C469">
        <v>2</v>
      </c>
      <c r="D469" s="3">
        <v>44829</v>
      </c>
      <c r="E469" s="2">
        <v>3400</v>
      </c>
      <c r="F469" s="2">
        <v>340</v>
      </c>
      <c r="G469" s="2">
        <v>0</v>
      </c>
      <c r="H469" s="5">
        <v>44855.040000000001</v>
      </c>
      <c r="I469" t="s">
        <v>12</v>
      </c>
      <c r="J469" s="6" t="s">
        <v>25</v>
      </c>
      <c r="K469" s="6" t="s">
        <v>26</v>
      </c>
      <c r="L469" s="6" t="s">
        <v>37</v>
      </c>
      <c r="M469" t="s">
        <v>13</v>
      </c>
      <c r="N469" s="6" t="s">
        <v>55</v>
      </c>
      <c r="O469" t="s">
        <v>9</v>
      </c>
      <c r="P469" s="4">
        <v>26</v>
      </c>
      <c r="Q469" t="str">
        <f>TEXT(ChargesTable[[#This Row],[CHG_COUNTY_NUM]], "000") &amp; "-" &amp; TEXT(ChargesTable[[#This Row],[CHG_CASE_NUMBER]], "0000000")</f>
        <v>001-0000164</v>
      </c>
      <c r="R469">
        <f t="shared" si="14"/>
        <v>26</v>
      </c>
      <c r="S469">
        <f t="shared" si="15"/>
        <v>2022</v>
      </c>
    </row>
    <row r="470" spans="1:19">
      <c r="A470" s="1">
        <v>1</v>
      </c>
      <c r="B470">
        <v>165</v>
      </c>
      <c r="C470">
        <v>2</v>
      </c>
      <c r="D470" s="3">
        <v>44829</v>
      </c>
      <c r="E470" s="2">
        <v>463700</v>
      </c>
      <c r="F470" s="2">
        <v>46370</v>
      </c>
      <c r="G470" s="2">
        <v>0</v>
      </c>
      <c r="H470" s="5">
        <v>44865.03</v>
      </c>
      <c r="I470" t="s">
        <v>12</v>
      </c>
      <c r="J470" s="6" t="s">
        <v>30</v>
      </c>
      <c r="K470" s="6" t="s">
        <v>26</v>
      </c>
      <c r="L470" s="6" t="s">
        <v>37</v>
      </c>
      <c r="M470" t="s">
        <v>13</v>
      </c>
      <c r="N470" s="6" t="s">
        <v>54</v>
      </c>
      <c r="O470" t="s">
        <v>9</v>
      </c>
      <c r="P470" s="4">
        <v>36</v>
      </c>
      <c r="Q470" t="str">
        <f>TEXT(ChargesTable[[#This Row],[CHG_COUNTY_NUM]], "000") &amp; "-" &amp; TEXT(ChargesTable[[#This Row],[CHG_CASE_NUMBER]], "0000000")</f>
        <v>001-0000165</v>
      </c>
      <c r="R470">
        <f t="shared" si="14"/>
        <v>46</v>
      </c>
      <c r="S470">
        <f t="shared" si="15"/>
        <v>2022</v>
      </c>
    </row>
    <row r="471" spans="1:19">
      <c r="A471" s="1">
        <v>1</v>
      </c>
      <c r="B471">
        <v>165</v>
      </c>
      <c r="C471">
        <v>1</v>
      </c>
      <c r="D471" s="3">
        <v>44829</v>
      </c>
      <c r="E471" s="2">
        <v>3401</v>
      </c>
      <c r="F471" s="2">
        <v>340</v>
      </c>
      <c r="G471" s="2">
        <v>1</v>
      </c>
      <c r="H471" s="5">
        <v>44875.22</v>
      </c>
      <c r="I471" t="s">
        <v>12</v>
      </c>
      <c r="J471" s="6" t="s">
        <v>25</v>
      </c>
      <c r="K471" s="6" t="s">
        <v>26</v>
      </c>
      <c r="L471" s="6" t="s">
        <v>38</v>
      </c>
      <c r="M471" t="s">
        <v>13</v>
      </c>
      <c r="N471" s="6" t="s">
        <v>56</v>
      </c>
      <c r="O471" t="s">
        <v>9</v>
      </c>
      <c r="P471" s="4">
        <v>46</v>
      </c>
      <c r="Q471" t="str">
        <f>TEXT(ChargesTable[[#This Row],[CHG_COUNTY_NUM]], "000") &amp; "-" &amp; TEXT(ChargesTable[[#This Row],[CHG_CASE_NUMBER]], "0000000")</f>
        <v>001-0000165</v>
      </c>
      <c r="R471">
        <f t="shared" si="14"/>
        <v>46</v>
      </c>
      <c r="S471">
        <f t="shared" si="15"/>
        <v>2022</v>
      </c>
    </row>
    <row r="472" spans="1:19">
      <c r="A472" s="1">
        <v>1</v>
      </c>
      <c r="B472">
        <v>166</v>
      </c>
      <c r="C472">
        <v>1</v>
      </c>
      <c r="D472" s="3">
        <v>44830</v>
      </c>
      <c r="E472" s="2">
        <v>463701</v>
      </c>
      <c r="F472" s="2">
        <v>46370</v>
      </c>
      <c r="G472" s="2">
        <v>1</v>
      </c>
      <c r="H472" s="5">
        <v>44863.14</v>
      </c>
      <c r="I472" t="s">
        <v>10</v>
      </c>
      <c r="J472" s="6" t="s">
        <v>30</v>
      </c>
      <c r="K472" s="6" t="s">
        <v>26</v>
      </c>
      <c r="L472" s="6" t="s">
        <v>38</v>
      </c>
      <c r="M472" t="s">
        <v>11</v>
      </c>
      <c r="N472" s="6" t="s">
        <v>59</v>
      </c>
      <c r="O472" t="s">
        <v>9</v>
      </c>
      <c r="P472" s="4">
        <v>33</v>
      </c>
      <c r="Q472" t="str">
        <f>TEXT(ChargesTable[[#This Row],[CHG_COUNTY_NUM]], "000") &amp; "-" &amp; TEXT(ChargesTable[[#This Row],[CHG_CASE_NUMBER]], "0000000")</f>
        <v>001-0000166</v>
      </c>
      <c r="R472">
        <f t="shared" si="14"/>
        <v>33</v>
      </c>
      <c r="S472">
        <f t="shared" si="15"/>
        <v>2022</v>
      </c>
    </row>
    <row r="473" spans="1:19">
      <c r="A473" s="1">
        <v>1</v>
      </c>
      <c r="B473">
        <v>167</v>
      </c>
      <c r="C473">
        <v>1</v>
      </c>
      <c r="D473" s="3">
        <v>44830</v>
      </c>
      <c r="E473" s="2">
        <v>3460</v>
      </c>
      <c r="F473" s="2">
        <v>346</v>
      </c>
      <c r="G473" s="2">
        <v>0</v>
      </c>
      <c r="H473" s="5">
        <v>45126.71</v>
      </c>
      <c r="I473" t="s">
        <v>10</v>
      </c>
      <c r="J473" s="6" t="s">
        <v>27</v>
      </c>
      <c r="K473" s="6" t="s">
        <v>28</v>
      </c>
      <c r="L473" s="6" t="s">
        <v>37</v>
      </c>
      <c r="M473" t="s">
        <v>11</v>
      </c>
      <c r="N473" s="6" t="s">
        <v>52</v>
      </c>
      <c r="O473" t="s">
        <v>9</v>
      </c>
      <c r="P473" s="4">
        <v>296</v>
      </c>
      <c r="Q473" t="str">
        <f>TEXT(ChargesTable[[#This Row],[CHG_COUNTY_NUM]], "000") &amp; "-" &amp; TEXT(ChargesTable[[#This Row],[CHG_CASE_NUMBER]], "0000000")</f>
        <v>001-0000167</v>
      </c>
      <c r="R473">
        <f t="shared" si="14"/>
        <v>296</v>
      </c>
      <c r="S473">
        <f t="shared" si="15"/>
        <v>2023</v>
      </c>
    </row>
    <row r="474" spans="1:19">
      <c r="A474" s="1">
        <v>1</v>
      </c>
      <c r="B474">
        <v>168</v>
      </c>
      <c r="C474">
        <v>1</v>
      </c>
      <c r="D474" s="3">
        <v>44830</v>
      </c>
      <c r="E474" s="2">
        <v>463700</v>
      </c>
      <c r="F474" s="2">
        <v>46370</v>
      </c>
      <c r="G474" s="2">
        <v>0</v>
      </c>
      <c r="H474" s="5">
        <v>44877.2</v>
      </c>
      <c r="I474" t="s">
        <v>10</v>
      </c>
      <c r="J474" s="6" t="s">
        <v>30</v>
      </c>
      <c r="K474" s="6" t="s">
        <v>26</v>
      </c>
      <c r="L474" s="6" t="s">
        <v>37</v>
      </c>
      <c r="M474" t="s">
        <v>11</v>
      </c>
      <c r="N474" s="6" t="s">
        <v>54</v>
      </c>
      <c r="O474" t="s">
        <v>9</v>
      </c>
      <c r="P474" s="4">
        <v>47</v>
      </c>
      <c r="Q474" t="str">
        <f>TEXT(ChargesTable[[#This Row],[CHG_COUNTY_NUM]], "000") &amp; "-" &amp; TEXT(ChargesTable[[#This Row],[CHG_CASE_NUMBER]], "0000000")</f>
        <v>001-0000168</v>
      </c>
      <c r="R474">
        <f t="shared" si="14"/>
        <v>61</v>
      </c>
      <c r="S474">
        <f t="shared" si="15"/>
        <v>2022</v>
      </c>
    </row>
    <row r="475" spans="1:19">
      <c r="A475" s="1">
        <v>1</v>
      </c>
      <c r="B475">
        <v>168</v>
      </c>
      <c r="C475">
        <v>2</v>
      </c>
      <c r="D475" s="3">
        <v>44830</v>
      </c>
      <c r="E475" s="2">
        <v>782200</v>
      </c>
      <c r="F475" s="2">
        <v>78220</v>
      </c>
      <c r="G475" s="2">
        <v>0</v>
      </c>
      <c r="H475" s="5">
        <v>44891.5</v>
      </c>
      <c r="I475" t="s">
        <v>10</v>
      </c>
      <c r="J475" s="6" t="s">
        <v>36</v>
      </c>
      <c r="K475" s="6" t="s">
        <v>35</v>
      </c>
      <c r="L475" s="6" t="s">
        <v>37</v>
      </c>
      <c r="M475" t="s">
        <v>11</v>
      </c>
      <c r="N475" s="6" t="s">
        <v>53</v>
      </c>
      <c r="O475" t="s">
        <v>9</v>
      </c>
      <c r="P475" s="4">
        <v>61</v>
      </c>
      <c r="Q475" t="str">
        <f>TEXT(ChargesTable[[#This Row],[CHG_COUNTY_NUM]], "000") &amp; "-" &amp; TEXT(ChargesTable[[#This Row],[CHG_CASE_NUMBER]], "0000000")</f>
        <v>001-0000168</v>
      </c>
      <c r="R475">
        <f t="shared" si="14"/>
        <v>61</v>
      </c>
      <c r="S475">
        <f t="shared" si="15"/>
        <v>2022</v>
      </c>
    </row>
    <row r="476" spans="1:19">
      <c r="A476" s="1">
        <v>1</v>
      </c>
      <c r="B476">
        <v>169</v>
      </c>
      <c r="C476">
        <v>2</v>
      </c>
      <c r="D476" s="3">
        <v>44831</v>
      </c>
      <c r="E476" s="2">
        <v>3400</v>
      </c>
      <c r="F476" s="2">
        <v>340</v>
      </c>
      <c r="G476" s="2">
        <v>0</v>
      </c>
      <c r="H476" s="5">
        <v>44972.7</v>
      </c>
      <c r="I476" t="s">
        <v>10</v>
      </c>
      <c r="J476" s="6" t="s">
        <v>25</v>
      </c>
      <c r="K476" s="6" t="s">
        <v>26</v>
      </c>
      <c r="L476" s="6" t="s">
        <v>37</v>
      </c>
      <c r="M476" t="s">
        <v>11</v>
      </c>
      <c r="N476" s="6" t="s">
        <v>55</v>
      </c>
      <c r="O476" t="s">
        <v>9</v>
      </c>
      <c r="P476" s="4">
        <v>141</v>
      </c>
      <c r="Q476" t="str">
        <f>TEXT(ChargesTable[[#This Row],[CHG_COUNTY_NUM]], "000") &amp; "-" &amp; TEXT(ChargesTable[[#This Row],[CHG_CASE_NUMBER]], "0000000")</f>
        <v>001-0000169</v>
      </c>
      <c r="R476">
        <f t="shared" si="14"/>
        <v>201</v>
      </c>
      <c r="S476">
        <f t="shared" si="15"/>
        <v>2023</v>
      </c>
    </row>
    <row r="477" spans="1:19">
      <c r="A477" s="1">
        <v>1</v>
      </c>
      <c r="B477">
        <v>169</v>
      </c>
      <c r="C477">
        <v>3</v>
      </c>
      <c r="D477" s="3">
        <v>44831</v>
      </c>
      <c r="E477" s="2">
        <v>470000</v>
      </c>
      <c r="F477" s="2">
        <v>47000</v>
      </c>
      <c r="G477" s="2">
        <v>0</v>
      </c>
      <c r="H477" s="5">
        <v>44977.15</v>
      </c>
      <c r="I477" t="s">
        <v>12</v>
      </c>
      <c r="J477" s="6" t="s">
        <v>34</v>
      </c>
      <c r="K477" s="6" t="s">
        <v>35</v>
      </c>
      <c r="L477" s="6" t="s">
        <v>37</v>
      </c>
      <c r="M477" t="s">
        <v>13</v>
      </c>
      <c r="N477" s="6" t="s">
        <v>67</v>
      </c>
      <c r="O477" t="s">
        <v>9</v>
      </c>
      <c r="P477" s="4">
        <v>146</v>
      </c>
      <c r="Q477" t="str">
        <f>TEXT(ChargesTable[[#This Row],[CHG_COUNTY_NUM]], "000") &amp; "-" &amp; TEXT(ChargesTable[[#This Row],[CHG_CASE_NUMBER]], "0000000")</f>
        <v>001-0000169</v>
      </c>
      <c r="R477">
        <f t="shared" si="14"/>
        <v>201</v>
      </c>
      <c r="S477">
        <f t="shared" si="15"/>
        <v>2023</v>
      </c>
    </row>
    <row r="478" spans="1:19">
      <c r="A478" s="1">
        <v>1</v>
      </c>
      <c r="B478">
        <v>169</v>
      </c>
      <c r="C478">
        <v>1</v>
      </c>
      <c r="D478" s="3">
        <v>44831</v>
      </c>
      <c r="E478" s="2">
        <v>3460</v>
      </c>
      <c r="F478" s="2">
        <v>346</v>
      </c>
      <c r="G478" s="2">
        <v>0</v>
      </c>
      <c r="H478" s="5">
        <v>44979.8</v>
      </c>
      <c r="I478" t="s">
        <v>7</v>
      </c>
      <c r="J478" s="6" t="s">
        <v>27</v>
      </c>
      <c r="K478" s="6" t="s">
        <v>28</v>
      </c>
      <c r="L478" s="6" t="s">
        <v>37</v>
      </c>
      <c r="M478" t="s">
        <v>8</v>
      </c>
      <c r="N478" s="6" t="s">
        <v>52</v>
      </c>
      <c r="O478" t="s">
        <v>9</v>
      </c>
      <c r="P478" s="4">
        <v>148</v>
      </c>
      <c r="Q478" t="str">
        <f>TEXT(ChargesTable[[#This Row],[CHG_COUNTY_NUM]], "000") &amp; "-" &amp; TEXT(ChargesTable[[#This Row],[CHG_CASE_NUMBER]], "0000000")</f>
        <v>001-0000169</v>
      </c>
      <c r="R478">
        <f t="shared" si="14"/>
        <v>201</v>
      </c>
      <c r="S478">
        <f t="shared" si="15"/>
        <v>2023</v>
      </c>
    </row>
    <row r="479" spans="1:19">
      <c r="A479" s="1">
        <v>1</v>
      </c>
      <c r="B479">
        <v>169</v>
      </c>
      <c r="C479">
        <v>4</v>
      </c>
      <c r="D479" s="3">
        <v>44831</v>
      </c>
      <c r="E479" s="2">
        <v>3400</v>
      </c>
      <c r="F479" s="2">
        <v>340</v>
      </c>
      <c r="G479" s="2">
        <v>0</v>
      </c>
      <c r="H479" s="5">
        <v>45032.800000000003</v>
      </c>
      <c r="I479" t="s">
        <v>10</v>
      </c>
      <c r="J479" s="6" t="s">
        <v>25</v>
      </c>
      <c r="K479" s="6" t="s">
        <v>26</v>
      </c>
      <c r="L479" s="6" t="s">
        <v>37</v>
      </c>
      <c r="M479" t="s">
        <v>11</v>
      </c>
      <c r="N479" s="6" t="s">
        <v>55</v>
      </c>
      <c r="O479" t="s">
        <v>9</v>
      </c>
      <c r="P479" s="4">
        <v>201</v>
      </c>
      <c r="Q479" t="str">
        <f>TEXT(ChargesTable[[#This Row],[CHG_COUNTY_NUM]], "000") &amp; "-" &amp; TEXT(ChargesTable[[#This Row],[CHG_CASE_NUMBER]], "0000000")</f>
        <v>001-0000169</v>
      </c>
      <c r="R479">
        <f t="shared" si="14"/>
        <v>201</v>
      </c>
      <c r="S479">
        <f t="shared" si="15"/>
        <v>2023</v>
      </c>
    </row>
    <row r="480" spans="1:19">
      <c r="A480" s="1">
        <v>1</v>
      </c>
      <c r="B480">
        <v>170</v>
      </c>
      <c r="C480">
        <v>2</v>
      </c>
      <c r="D480" s="3">
        <v>44831</v>
      </c>
      <c r="E480" s="2">
        <v>3400</v>
      </c>
      <c r="F480" s="2">
        <v>340</v>
      </c>
      <c r="G480" s="2">
        <v>0</v>
      </c>
      <c r="H480" s="5">
        <v>45610.15</v>
      </c>
      <c r="I480" t="s">
        <v>10</v>
      </c>
      <c r="J480" s="6" t="s">
        <v>25</v>
      </c>
      <c r="K480" s="6" t="s">
        <v>26</v>
      </c>
      <c r="L480" s="6" t="s">
        <v>37</v>
      </c>
      <c r="M480" t="s">
        <v>11</v>
      </c>
      <c r="N480" s="6" t="s">
        <v>55</v>
      </c>
      <c r="O480" t="s">
        <v>9</v>
      </c>
      <c r="P480" s="4">
        <v>779</v>
      </c>
      <c r="Q480" t="str">
        <f>TEXT(ChargesTable[[#This Row],[CHG_COUNTY_NUM]], "000") &amp; "-" &amp; TEXT(ChargesTable[[#This Row],[CHG_CASE_NUMBER]], "0000000")</f>
        <v>001-0000170</v>
      </c>
      <c r="R480">
        <f t="shared" si="14"/>
        <v>789</v>
      </c>
      <c r="S480">
        <f t="shared" si="15"/>
        <v>2024</v>
      </c>
    </row>
    <row r="481" spans="1:19">
      <c r="A481" s="1">
        <v>1</v>
      </c>
      <c r="B481">
        <v>170</v>
      </c>
      <c r="C481">
        <v>1</v>
      </c>
      <c r="D481" s="3">
        <v>44831</v>
      </c>
      <c r="E481" s="2">
        <v>3460</v>
      </c>
      <c r="F481" s="2">
        <v>346</v>
      </c>
      <c r="G481" s="2">
        <v>0</v>
      </c>
      <c r="H481" s="5">
        <v>45612.3</v>
      </c>
      <c r="I481" t="s">
        <v>10</v>
      </c>
      <c r="J481" s="6" t="s">
        <v>27</v>
      </c>
      <c r="K481" s="6" t="s">
        <v>28</v>
      </c>
      <c r="L481" s="6" t="s">
        <v>37</v>
      </c>
      <c r="M481" t="s">
        <v>11</v>
      </c>
      <c r="N481" s="6" t="s">
        <v>52</v>
      </c>
      <c r="O481" t="s">
        <v>9</v>
      </c>
      <c r="P481" s="4">
        <v>781</v>
      </c>
      <c r="Q481" t="str">
        <f>TEXT(ChargesTable[[#This Row],[CHG_COUNTY_NUM]], "000") &amp; "-" &amp; TEXT(ChargesTable[[#This Row],[CHG_CASE_NUMBER]], "0000000")</f>
        <v>001-0000170</v>
      </c>
      <c r="R481">
        <f t="shared" si="14"/>
        <v>789</v>
      </c>
      <c r="S481">
        <f t="shared" si="15"/>
        <v>2024</v>
      </c>
    </row>
    <row r="482" spans="1:19">
      <c r="A482" s="1">
        <v>1</v>
      </c>
      <c r="B482">
        <v>170</v>
      </c>
      <c r="C482">
        <v>3</v>
      </c>
      <c r="D482" s="3">
        <v>44831</v>
      </c>
      <c r="E482" s="2">
        <v>3404</v>
      </c>
      <c r="F482" s="2">
        <v>340</v>
      </c>
      <c r="G482" s="2">
        <v>4</v>
      </c>
      <c r="H482" s="5">
        <v>45612.3</v>
      </c>
      <c r="I482" t="s">
        <v>12</v>
      </c>
      <c r="J482" s="6" t="s">
        <v>25</v>
      </c>
      <c r="K482" s="6" t="s">
        <v>26</v>
      </c>
      <c r="L482" s="6" t="s">
        <v>41</v>
      </c>
      <c r="M482" t="s">
        <v>13</v>
      </c>
      <c r="N482" s="6" t="s">
        <v>86</v>
      </c>
      <c r="O482" t="s">
        <v>9</v>
      </c>
      <c r="P482" s="4">
        <v>781</v>
      </c>
      <c r="Q482" t="str">
        <f>TEXT(ChargesTable[[#This Row],[CHG_COUNTY_NUM]], "000") &amp; "-" &amp; TEXT(ChargesTable[[#This Row],[CHG_CASE_NUMBER]], "0000000")</f>
        <v>001-0000170</v>
      </c>
      <c r="R482">
        <f t="shared" si="14"/>
        <v>789</v>
      </c>
      <c r="S482">
        <f t="shared" si="15"/>
        <v>2024</v>
      </c>
    </row>
    <row r="483" spans="1:19">
      <c r="A483" s="1">
        <v>1</v>
      </c>
      <c r="B483">
        <v>170</v>
      </c>
      <c r="C483">
        <v>4</v>
      </c>
      <c r="D483" s="3">
        <v>44831</v>
      </c>
      <c r="E483" s="2">
        <v>3464</v>
      </c>
      <c r="F483" s="2">
        <v>346</v>
      </c>
      <c r="G483" s="2">
        <v>4</v>
      </c>
      <c r="H483" s="5">
        <v>45620.3</v>
      </c>
      <c r="I483" t="s">
        <v>10</v>
      </c>
      <c r="J483" s="6" t="s">
        <v>27</v>
      </c>
      <c r="K483" s="6" t="s">
        <v>28</v>
      </c>
      <c r="L483" s="6" t="s">
        <v>41</v>
      </c>
      <c r="M483" t="s">
        <v>11</v>
      </c>
      <c r="N483" s="6" t="s">
        <v>83</v>
      </c>
      <c r="O483" t="s">
        <v>9</v>
      </c>
      <c r="P483" s="4">
        <v>789</v>
      </c>
      <c r="Q483" t="str">
        <f>TEXT(ChargesTable[[#This Row],[CHG_COUNTY_NUM]], "000") &amp; "-" &amp; TEXT(ChargesTable[[#This Row],[CHG_CASE_NUMBER]], "0000000")</f>
        <v>001-0000170</v>
      </c>
      <c r="R483">
        <f t="shared" si="14"/>
        <v>789</v>
      </c>
      <c r="S483">
        <f t="shared" si="15"/>
        <v>2024</v>
      </c>
    </row>
    <row r="484" spans="1:19">
      <c r="A484" s="1">
        <v>1</v>
      </c>
      <c r="B484">
        <v>171</v>
      </c>
      <c r="C484">
        <v>1</v>
      </c>
      <c r="D484" s="3">
        <v>44838</v>
      </c>
      <c r="E484" s="2">
        <v>782200</v>
      </c>
      <c r="F484" s="2">
        <v>78220</v>
      </c>
      <c r="G484" s="2">
        <v>0</v>
      </c>
      <c r="H484" s="5">
        <v>45027.88</v>
      </c>
      <c r="I484" t="s">
        <v>12</v>
      </c>
      <c r="J484" s="6" t="s">
        <v>36</v>
      </c>
      <c r="K484" s="6" t="s">
        <v>35</v>
      </c>
      <c r="L484" s="6" t="s">
        <v>37</v>
      </c>
      <c r="M484" t="s">
        <v>13</v>
      </c>
      <c r="N484" s="6" t="s">
        <v>53</v>
      </c>
      <c r="O484" t="s">
        <v>9</v>
      </c>
      <c r="P484" s="4">
        <v>189</v>
      </c>
      <c r="Q484" t="str">
        <f>TEXT(ChargesTable[[#This Row],[CHG_COUNTY_NUM]], "000") &amp; "-" &amp; TEXT(ChargesTable[[#This Row],[CHG_CASE_NUMBER]], "0000000")</f>
        <v>001-0000171</v>
      </c>
      <c r="R484">
        <f t="shared" si="14"/>
        <v>191</v>
      </c>
      <c r="S484">
        <f t="shared" si="15"/>
        <v>2023</v>
      </c>
    </row>
    <row r="485" spans="1:19">
      <c r="A485" s="1">
        <v>1</v>
      </c>
      <c r="B485">
        <v>171</v>
      </c>
      <c r="C485">
        <v>3</v>
      </c>
      <c r="D485" s="3">
        <v>44838</v>
      </c>
      <c r="E485" s="2">
        <v>463700</v>
      </c>
      <c r="F485" s="2">
        <v>46370</v>
      </c>
      <c r="G485" s="2">
        <v>0</v>
      </c>
      <c r="H485" s="5">
        <v>45029</v>
      </c>
      <c r="I485" t="s">
        <v>10</v>
      </c>
      <c r="J485" s="6" t="s">
        <v>30</v>
      </c>
      <c r="K485" s="6" t="s">
        <v>26</v>
      </c>
      <c r="L485" s="6" t="s">
        <v>37</v>
      </c>
      <c r="M485" t="s">
        <v>11</v>
      </c>
      <c r="N485" s="6" t="s">
        <v>54</v>
      </c>
      <c r="O485" t="s">
        <v>9</v>
      </c>
      <c r="P485" s="4">
        <v>191</v>
      </c>
      <c r="Q485" t="str">
        <f>TEXT(ChargesTable[[#This Row],[CHG_COUNTY_NUM]], "000") &amp; "-" &amp; TEXT(ChargesTable[[#This Row],[CHG_CASE_NUMBER]], "0000000")</f>
        <v>001-0000171</v>
      </c>
      <c r="R485">
        <f t="shared" si="14"/>
        <v>191</v>
      </c>
      <c r="S485">
        <f t="shared" si="15"/>
        <v>2023</v>
      </c>
    </row>
    <row r="486" spans="1:19">
      <c r="A486" s="1">
        <v>1</v>
      </c>
      <c r="B486">
        <v>172</v>
      </c>
      <c r="C486">
        <v>1</v>
      </c>
      <c r="D486" s="3">
        <v>44838</v>
      </c>
      <c r="E486" s="2">
        <v>3470</v>
      </c>
      <c r="F486" s="2">
        <v>347</v>
      </c>
      <c r="G486" s="2">
        <v>0</v>
      </c>
      <c r="H486" s="5">
        <v>44872.83</v>
      </c>
      <c r="I486" t="s">
        <v>10</v>
      </c>
      <c r="J486" s="6" t="s">
        <v>29</v>
      </c>
      <c r="K486" s="6" t="s">
        <v>28</v>
      </c>
      <c r="L486" s="6" t="s">
        <v>37</v>
      </c>
      <c r="M486" t="s">
        <v>11</v>
      </c>
      <c r="N486" s="6" t="s">
        <v>51</v>
      </c>
      <c r="O486" t="s">
        <v>9</v>
      </c>
      <c r="P486" s="4">
        <v>34</v>
      </c>
      <c r="Q486" t="str">
        <f>TEXT(ChargesTable[[#This Row],[CHG_COUNTY_NUM]], "000") &amp; "-" &amp; TEXT(ChargesTable[[#This Row],[CHG_CASE_NUMBER]], "0000000")</f>
        <v>001-0000172</v>
      </c>
      <c r="R486">
        <f t="shared" si="14"/>
        <v>46</v>
      </c>
      <c r="S486">
        <f t="shared" si="15"/>
        <v>2022</v>
      </c>
    </row>
    <row r="487" spans="1:19">
      <c r="A487" s="1">
        <v>1</v>
      </c>
      <c r="B487">
        <v>172</v>
      </c>
      <c r="C487">
        <v>2</v>
      </c>
      <c r="D487" s="3">
        <v>44838</v>
      </c>
      <c r="E487" s="2">
        <v>3460</v>
      </c>
      <c r="F487" s="2">
        <v>346</v>
      </c>
      <c r="G487" s="2">
        <v>0</v>
      </c>
      <c r="H487" s="5">
        <v>44874.32</v>
      </c>
      <c r="I487" t="s">
        <v>7</v>
      </c>
      <c r="J487" s="6" t="s">
        <v>27</v>
      </c>
      <c r="K487" s="6" t="s">
        <v>28</v>
      </c>
      <c r="L487" s="6" t="s">
        <v>37</v>
      </c>
      <c r="M487" t="s">
        <v>8</v>
      </c>
      <c r="N487" s="6" t="s">
        <v>52</v>
      </c>
      <c r="O487" t="s">
        <v>9</v>
      </c>
      <c r="P487" s="4">
        <v>36</v>
      </c>
      <c r="Q487" t="str">
        <f>TEXT(ChargesTable[[#This Row],[CHG_COUNTY_NUM]], "000") &amp; "-" &amp; TEXT(ChargesTable[[#This Row],[CHG_CASE_NUMBER]], "0000000")</f>
        <v>001-0000172</v>
      </c>
      <c r="R487">
        <f t="shared" si="14"/>
        <v>46</v>
      </c>
      <c r="S487">
        <f t="shared" si="15"/>
        <v>2022</v>
      </c>
    </row>
    <row r="488" spans="1:19">
      <c r="A488" s="1">
        <v>1</v>
      </c>
      <c r="B488">
        <v>172</v>
      </c>
      <c r="C488">
        <v>3</v>
      </c>
      <c r="D488" s="3">
        <v>44838</v>
      </c>
      <c r="E488" s="2">
        <v>3400</v>
      </c>
      <c r="F488" s="2">
        <v>340</v>
      </c>
      <c r="G488" s="2">
        <v>0</v>
      </c>
      <c r="H488" s="5">
        <v>44875.63</v>
      </c>
      <c r="I488" t="s">
        <v>10</v>
      </c>
      <c r="J488" s="6" t="s">
        <v>25</v>
      </c>
      <c r="K488" s="6" t="s">
        <v>26</v>
      </c>
      <c r="L488" s="6" t="s">
        <v>37</v>
      </c>
      <c r="M488" t="s">
        <v>11</v>
      </c>
      <c r="N488" s="6" t="s">
        <v>55</v>
      </c>
      <c r="O488" t="s">
        <v>9</v>
      </c>
      <c r="P488" s="4">
        <v>37</v>
      </c>
      <c r="Q488" t="str">
        <f>TEXT(ChargesTable[[#This Row],[CHG_COUNTY_NUM]], "000") &amp; "-" &amp; TEXT(ChargesTable[[#This Row],[CHG_CASE_NUMBER]], "0000000")</f>
        <v>001-0000172</v>
      </c>
      <c r="R488">
        <f t="shared" si="14"/>
        <v>46</v>
      </c>
      <c r="S488">
        <f t="shared" si="15"/>
        <v>2022</v>
      </c>
    </row>
    <row r="489" spans="1:19">
      <c r="A489" s="1">
        <v>1</v>
      </c>
      <c r="B489">
        <v>172</v>
      </c>
      <c r="C489">
        <v>4</v>
      </c>
      <c r="D489" s="3">
        <v>44838</v>
      </c>
      <c r="E489" s="2">
        <v>3400</v>
      </c>
      <c r="F489" s="2">
        <v>340</v>
      </c>
      <c r="G489" s="2">
        <v>0</v>
      </c>
      <c r="H489" s="5">
        <v>44884.63</v>
      </c>
      <c r="I489" t="s">
        <v>10</v>
      </c>
      <c r="J489" s="6" t="s">
        <v>25</v>
      </c>
      <c r="K489" s="6" t="s">
        <v>26</v>
      </c>
      <c r="L489" s="6" t="s">
        <v>37</v>
      </c>
      <c r="M489" t="s">
        <v>11</v>
      </c>
      <c r="N489" s="6" t="s">
        <v>55</v>
      </c>
      <c r="O489" t="s">
        <v>9</v>
      </c>
      <c r="P489" s="4">
        <v>46</v>
      </c>
      <c r="Q489" t="str">
        <f>TEXT(ChargesTable[[#This Row],[CHG_COUNTY_NUM]], "000") &amp; "-" &amp; TEXT(ChargesTable[[#This Row],[CHG_CASE_NUMBER]], "0000000")</f>
        <v>001-0000172</v>
      </c>
      <c r="R489">
        <f t="shared" si="14"/>
        <v>46</v>
      </c>
      <c r="S489">
        <f t="shared" si="15"/>
        <v>2022</v>
      </c>
    </row>
    <row r="490" spans="1:19">
      <c r="A490" s="1">
        <v>1</v>
      </c>
      <c r="B490">
        <v>173</v>
      </c>
      <c r="C490">
        <v>1</v>
      </c>
      <c r="D490" s="3">
        <v>44838</v>
      </c>
      <c r="E490" s="2">
        <v>782200</v>
      </c>
      <c r="F490" s="2">
        <v>78220</v>
      </c>
      <c r="G490" s="2">
        <v>0</v>
      </c>
      <c r="H490" s="5">
        <v>44886.22</v>
      </c>
      <c r="I490" t="s">
        <v>10</v>
      </c>
      <c r="J490" s="6" t="s">
        <v>36</v>
      </c>
      <c r="K490" s="6" t="s">
        <v>35</v>
      </c>
      <c r="L490" s="6" t="s">
        <v>37</v>
      </c>
      <c r="M490" t="s">
        <v>11</v>
      </c>
      <c r="N490" s="6" t="s">
        <v>53</v>
      </c>
      <c r="O490" t="s">
        <v>9</v>
      </c>
      <c r="P490" s="4">
        <v>48</v>
      </c>
      <c r="Q490" t="str">
        <f>TEXT(ChargesTable[[#This Row],[CHG_COUNTY_NUM]], "000") &amp; "-" &amp; TEXT(ChargesTable[[#This Row],[CHG_CASE_NUMBER]], "0000000")</f>
        <v>001-0000173</v>
      </c>
      <c r="R490">
        <f t="shared" si="14"/>
        <v>50</v>
      </c>
      <c r="S490">
        <f t="shared" si="15"/>
        <v>2022</v>
      </c>
    </row>
    <row r="491" spans="1:19">
      <c r="A491" s="1">
        <v>1</v>
      </c>
      <c r="B491">
        <v>173</v>
      </c>
      <c r="C491">
        <v>3</v>
      </c>
      <c r="D491" s="3">
        <v>44838</v>
      </c>
      <c r="E491" s="2">
        <v>470000</v>
      </c>
      <c r="F491" s="2">
        <v>47000</v>
      </c>
      <c r="G491" s="2">
        <v>0</v>
      </c>
      <c r="H491" s="5">
        <v>44886.73</v>
      </c>
      <c r="I491" t="s">
        <v>12</v>
      </c>
      <c r="J491" s="6" t="s">
        <v>34</v>
      </c>
      <c r="K491" s="6" t="s">
        <v>35</v>
      </c>
      <c r="L491" s="6" t="s">
        <v>37</v>
      </c>
      <c r="M491" t="s">
        <v>13</v>
      </c>
      <c r="N491" s="6" t="s">
        <v>67</v>
      </c>
      <c r="O491" t="s">
        <v>9</v>
      </c>
      <c r="P491" s="4">
        <v>48</v>
      </c>
      <c r="Q491" t="str">
        <f>TEXT(ChargesTable[[#This Row],[CHG_COUNTY_NUM]], "000") &amp; "-" &amp; TEXT(ChargesTable[[#This Row],[CHG_CASE_NUMBER]], "0000000")</f>
        <v>001-0000173</v>
      </c>
      <c r="R491">
        <f t="shared" si="14"/>
        <v>50</v>
      </c>
      <c r="S491">
        <f t="shared" si="15"/>
        <v>2022</v>
      </c>
    </row>
    <row r="492" spans="1:19">
      <c r="A492" s="1">
        <v>1</v>
      </c>
      <c r="B492">
        <v>173</v>
      </c>
      <c r="C492">
        <v>2</v>
      </c>
      <c r="D492" s="3">
        <v>44838</v>
      </c>
      <c r="E492" s="2">
        <v>463700</v>
      </c>
      <c r="F492" s="2">
        <v>46370</v>
      </c>
      <c r="G492" s="2">
        <v>0</v>
      </c>
      <c r="H492" s="5">
        <v>44888.5</v>
      </c>
      <c r="I492" t="s">
        <v>10</v>
      </c>
      <c r="J492" s="6" t="s">
        <v>30</v>
      </c>
      <c r="K492" s="6" t="s">
        <v>26</v>
      </c>
      <c r="L492" s="6" t="s">
        <v>37</v>
      </c>
      <c r="M492" t="s">
        <v>11</v>
      </c>
      <c r="N492" s="6" t="s">
        <v>54</v>
      </c>
      <c r="O492" t="s">
        <v>9</v>
      </c>
      <c r="P492" s="4">
        <v>50</v>
      </c>
      <c r="Q492" t="str">
        <f>TEXT(ChargesTable[[#This Row],[CHG_COUNTY_NUM]], "000") &amp; "-" &amp; TEXT(ChargesTable[[#This Row],[CHG_CASE_NUMBER]], "0000000")</f>
        <v>001-0000173</v>
      </c>
      <c r="R492">
        <f t="shared" si="14"/>
        <v>50</v>
      </c>
      <c r="S492">
        <f t="shared" si="15"/>
        <v>2022</v>
      </c>
    </row>
    <row r="493" spans="1:19">
      <c r="A493" s="1">
        <v>1</v>
      </c>
      <c r="B493">
        <v>174</v>
      </c>
      <c r="C493">
        <v>3</v>
      </c>
      <c r="D493" s="3">
        <v>44840</v>
      </c>
      <c r="E493" s="2">
        <v>463700</v>
      </c>
      <c r="F493" s="2">
        <v>46370</v>
      </c>
      <c r="G493" s="2">
        <v>0</v>
      </c>
      <c r="H493" s="5">
        <v>45110.47</v>
      </c>
      <c r="I493" t="s">
        <v>7</v>
      </c>
      <c r="J493" s="6" t="s">
        <v>30</v>
      </c>
      <c r="K493" s="6" t="s">
        <v>26</v>
      </c>
      <c r="L493" s="6" t="s">
        <v>37</v>
      </c>
      <c r="M493" t="s">
        <v>8</v>
      </c>
      <c r="N493" s="6" t="s">
        <v>54</v>
      </c>
      <c r="O493" t="s">
        <v>9</v>
      </c>
      <c r="P493" s="4">
        <v>270</v>
      </c>
      <c r="Q493" t="str">
        <f>TEXT(ChargesTable[[#This Row],[CHG_COUNTY_NUM]], "000") &amp; "-" &amp; TEXT(ChargesTable[[#This Row],[CHG_CASE_NUMBER]], "0000000")</f>
        <v>001-0000174</v>
      </c>
      <c r="R493">
        <f t="shared" si="14"/>
        <v>398</v>
      </c>
      <c r="S493">
        <f t="shared" si="15"/>
        <v>2023</v>
      </c>
    </row>
    <row r="494" spans="1:19">
      <c r="A494" s="1">
        <v>1</v>
      </c>
      <c r="B494">
        <v>174</v>
      </c>
      <c r="C494">
        <v>1</v>
      </c>
      <c r="D494" s="3">
        <v>44840</v>
      </c>
      <c r="E494" s="2">
        <v>3460</v>
      </c>
      <c r="F494" s="2">
        <v>346</v>
      </c>
      <c r="G494" s="2">
        <v>0</v>
      </c>
      <c r="H494" s="5">
        <v>45111.96</v>
      </c>
      <c r="I494" t="s">
        <v>12</v>
      </c>
      <c r="J494" s="6" t="s">
        <v>27</v>
      </c>
      <c r="K494" s="6" t="s">
        <v>28</v>
      </c>
      <c r="L494" s="6" t="s">
        <v>37</v>
      </c>
      <c r="M494" t="s">
        <v>13</v>
      </c>
      <c r="N494" s="6" t="s">
        <v>52</v>
      </c>
      <c r="O494" t="s">
        <v>9</v>
      </c>
      <c r="P494" s="4">
        <v>271</v>
      </c>
      <c r="Q494" t="str">
        <f>TEXT(ChargesTable[[#This Row],[CHG_COUNTY_NUM]], "000") &amp; "-" &amp; TEXT(ChargesTable[[#This Row],[CHG_CASE_NUMBER]], "0000000")</f>
        <v>001-0000174</v>
      </c>
      <c r="R494">
        <f t="shared" si="14"/>
        <v>398</v>
      </c>
      <c r="S494">
        <f t="shared" si="15"/>
        <v>2023</v>
      </c>
    </row>
    <row r="495" spans="1:19">
      <c r="A495" s="1">
        <v>1</v>
      </c>
      <c r="B495">
        <v>174</v>
      </c>
      <c r="C495">
        <v>2</v>
      </c>
      <c r="D495" s="3">
        <v>44840</v>
      </c>
      <c r="E495" s="2">
        <v>3460</v>
      </c>
      <c r="F495" s="2">
        <v>346</v>
      </c>
      <c r="G495" s="2">
        <v>0</v>
      </c>
      <c r="H495" s="5">
        <v>45238.04</v>
      </c>
      <c r="I495" t="s">
        <v>10</v>
      </c>
      <c r="J495" s="6" t="s">
        <v>27</v>
      </c>
      <c r="K495" s="6" t="s">
        <v>28</v>
      </c>
      <c r="L495" s="6" t="s">
        <v>37</v>
      </c>
      <c r="M495" t="s">
        <v>11</v>
      </c>
      <c r="N495" s="6" t="s">
        <v>52</v>
      </c>
      <c r="O495" t="s">
        <v>9</v>
      </c>
      <c r="P495" s="4">
        <v>398</v>
      </c>
      <c r="Q495" t="str">
        <f>TEXT(ChargesTable[[#This Row],[CHG_COUNTY_NUM]], "000") &amp; "-" &amp; TEXT(ChargesTable[[#This Row],[CHG_CASE_NUMBER]], "0000000")</f>
        <v>001-0000174</v>
      </c>
      <c r="R495">
        <f t="shared" si="14"/>
        <v>398</v>
      </c>
      <c r="S495">
        <f t="shared" si="15"/>
        <v>2023</v>
      </c>
    </row>
    <row r="496" spans="1:19">
      <c r="A496" s="1">
        <v>1</v>
      </c>
      <c r="B496">
        <v>175</v>
      </c>
      <c r="C496">
        <v>2</v>
      </c>
      <c r="D496" s="3">
        <v>44840</v>
      </c>
      <c r="E496" s="2">
        <v>782200</v>
      </c>
      <c r="F496" s="2">
        <v>78220</v>
      </c>
      <c r="G496" s="2">
        <v>0</v>
      </c>
      <c r="H496" s="5">
        <v>45207.83</v>
      </c>
      <c r="I496" t="s">
        <v>14</v>
      </c>
      <c r="J496" s="6" t="s">
        <v>36</v>
      </c>
      <c r="K496" s="6" t="s">
        <v>35</v>
      </c>
      <c r="L496" s="6" t="s">
        <v>37</v>
      </c>
      <c r="M496" t="s">
        <v>15</v>
      </c>
      <c r="N496" s="6" t="s">
        <v>53</v>
      </c>
      <c r="O496" t="s">
        <v>9</v>
      </c>
      <c r="P496" s="4">
        <v>367</v>
      </c>
      <c r="Q496" t="str">
        <f>TEXT(ChargesTable[[#This Row],[CHG_COUNTY_NUM]], "000") &amp; "-" &amp; TEXT(ChargesTable[[#This Row],[CHG_CASE_NUMBER]], "0000000")</f>
        <v>001-0000175</v>
      </c>
      <c r="R496">
        <f t="shared" si="14"/>
        <v>370</v>
      </c>
      <c r="S496">
        <f t="shared" si="15"/>
        <v>2023</v>
      </c>
    </row>
    <row r="497" spans="1:19">
      <c r="A497" s="1">
        <v>1</v>
      </c>
      <c r="B497">
        <v>175</v>
      </c>
      <c r="C497">
        <v>3</v>
      </c>
      <c r="D497" s="3">
        <v>44840</v>
      </c>
      <c r="E497" s="2">
        <v>782200</v>
      </c>
      <c r="F497" s="2">
        <v>78220</v>
      </c>
      <c r="G497" s="2">
        <v>0</v>
      </c>
      <c r="H497" s="5">
        <v>45207.5</v>
      </c>
      <c r="I497" t="s">
        <v>12</v>
      </c>
      <c r="J497" s="6" t="s">
        <v>36</v>
      </c>
      <c r="K497" s="6" t="s">
        <v>35</v>
      </c>
      <c r="L497" s="6" t="s">
        <v>37</v>
      </c>
      <c r="M497" t="s">
        <v>13</v>
      </c>
      <c r="N497" s="6" t="s">
        <v>53</v>
      </c>
      <c r="O497" t="s">
        <v>9</v>
      </c>
      <c r="P497" s="4">
        <v>367</v>
      </c>
      <c r="Q497" t="str">
        <f>TEXT(ChargesTable[[#This Row],[CHG_COUNTY_NUM]], "000") &amp; "-" &amp; TEXT(ChargesTable[[#This Row],[CHG_CASE_NUMBER]], "0000000")</f>
        <v>001-0000175</v>
      </c>
      <c r="R497">
        <f t="shared" si="14"/>
        <v>370</v>
      </c>
      <c r="S497">
        <f t="shared" si="15"/>
        <v>2023</v>
      </c>
    </row>
    <row r="498" spans="1:19">
      <c r="A498" s="1">
        <v>1</v>
      </c>
      <c r="B498">
        <v>175</v>
      </c>
      <c r="C498">
        <v>1</v>
      </c>
      <c r="D498" s="3">
        <v>44840</v>
      </c>
      <c r="E498" s="2">
        <v>782200</v>
      </c>
      <c r="F498" s="2">
        <v>78220</v>
      </c>
      <c r="G498" s="2">
        <v>0</v>
      </c>
      <c r="H498" s="5">
        <v>45210.2</v>
      </c>
      <c r="I498" t="s">
        <v>7</v>
      </c>
      <c r="J498" s="6" t="s">
        <v>36</v>
      </c>
      <c r="K498" s="6" t="s">
        <v>35</v>
      </c>
      <c r="L498" s="6" t="s">
        <v>37</v>
      </c>
      <c r="M498" t="s">
        <v>8</v>
      </c>
      <c r="N498" s="6" t="s">
        <v>53</v>
      </c>
      <c r="O498" t="s">
        <v>9</v>
      </c>
      <c r="P498" s="4">
        <v>370</v>
      </c>
      <c r="Q498" t="str">
        <f>TEXT(ChargesTable[[#This Row],[CHG_COUNTY_NUM]], "000") &amp; "-" &amp; TEXT(ChargesTable[[#This Row],[CHG_CASE_NUMBER]], "0000000")</f>
        <v>001-0000175</v>
      </c>
      <c r="R498">
        <f t="shared" si="14"/>
        <v>370</v>
      </c>
      <c r="S498">
        <f t="shared" si="15"/>
        <v>2023</v>
      </c>
    </row>
    <row r="499" spans="1:19">
      <c r="A499" s="1">
        <v>1</v>
      </c>
      <c r="B499">
        <v>176</v>
      </c>
      <c r="C499">
        <v>1</v>
      </c>
      <c r="D499" s="3">
        <v>44843</v>
      </c>
      <c r="E499" s="2">
        <v>3400</v>
      </c>
      <c r="F499" s="2">
        <v>340</v>
      </c>
      <c r="G499" s="2">
        <v>0</v>
      </c>
      <c r="H499" s="5">
        <v>45030.9</v>
      </c>
      <c r="I499" t="s">
        <v>10</v>
      </c>
      <c r="J499" s="6" t="s">
        <v>25</v>
      </c>
      <c r="K499" s="6" t="s">
        <v>26</v>
      </c>
      <c r="L499" s="6" t="s">
        <v>37</v>
      </c>
      <c r="M499" t="s">
        <v>11</v>
      </c>
      <c r="N499" s="6" t="s">
        <v>55</v>
      </c>
      <c r="O499" t="s">
        <v>9</v>
      </c>
      <c r="P499" s="4">
        <v>187</v>
      </c>
      <c r="Q499" t="str">
        <f>TEXT(ChargesTable[[#This Row],[CHG_COUNTY_NUM]], "000") &amp; "-" &amp; TEXT(ChargesTable[[#This Row],[CHG_CASE_NUMBER]], "0000000")</f>
        <v>001-0000176</v>
      </c>
      <c r="R499">
        <f t="shared" si="14"/>
        <v>187</v>
      </c>
      <c r="S499">
        <f t="shared" si="15"/>
        <v>2023</v>
      </c>
    </row>
    <row r="500" spans="1:19">
      <c r="A500" s="1">
        <v>1</v>
      </c>
      <c r="B500">
        <v>177</v>
      </c>
      <c r="C500">
        <v>2</v>
      </c>
      <c r="D500" s="3">
        <v>44844</v>
      </c>
      <c r="E500" s="2">
        <v>463720</v>
      </c>
      <c r="F500" s="2">
        <v>46372</v>
      </c>
      <c r="G500" s="2">
        <v>0</v>
      </c>
      <c r="H500" s="5">
        <v>44846.075995370367</v>
      </c>
      <c r="I500" t="s">
        <v>7</v>
      </c>
      <c r="J500" s="6" t="s">
        <v>31</v>
      </c>
      <c r="K500" s="6" t="s">
        <v>28</v>
      </c>
      <c r="L500" s="6" t="s">
        <v>37</v>
      </c>
      <c r="M500" t="s">
        <v>8</v>
      </c>
      <c r="N500" s="6" t="s">
        <v>72</v>
      </c>
      <c r="O500" t="s">
        <v>9</v>
      </c>
      <c r="P500" s="4">
        <v>2</v>
      </c>
      <c r="Q500" t="str">
        <f>TEXT(ChargesTable[[#This Row],[CHG_COUNTY_NUM]], "000") &amp; "-" &amp; TEXT(ChargesTable[[#This Row],[CHG_CASE_NUMBER]], "0000000")</f>
        <v>001-0000177</v>
      </c>
      <c r="R500">
        <f t="shared" si="14"/>
        <v>6</v>
      </c>
      <c r="S500">
        <f t="shared" si="15"/>
        <v>2022</v>
      </c>
    </row>
    <row r="501" spans="1:19">
      <c r="A501" s="1">
        <v>1</v>
      </c>
      <c r="B501">
        <v>177</v>
      </c>
      <c r="C501">
        <v>1</v>
      </c>
      <c r="D501" s="3">
        <v>44844</v>
      </c>
      <c r="E501" s="2">
        <v>3401</v>
      </c>
      <c r="F501" s="2">
        <v>340</v>
      </c>
      <c r="G501" s="2">
        <v>1</v>
      </c>
      <c r="H501" s="5">
        <v>44850.19599537037</v>
      </c>
      <c r="I501" t="s">
        <v>12</v>
      </c>
      <c r="J501" s="6" t="s">
        <v>25</v>
      </c>
      <c r="K501" s="6" t="s">
        <v>26</v>
      </c>
      <c r="L501" s="6" t="s">
        <v>38</v>
      </c>
      <c r="M501" t="s">
        <v>13</v>
      </c>
      <c r="N501" s="6" t="s">
        <v>56</v>
      </c>
      <c r="O501" t="s">
        <v>9</v>
      </c>
      <c r="P501" s="4">
        <v>6</v>
      </c>
      <c r="Q501" t="str">
        <f>TEXT(ChargesTable[[#This Row],[CHG_COUNTY_NUM]], "000") &amp; "-" &amp; TEXT(ChargesTable[[#This Row],[CHG_CASE_NUMBER]], "0000000")</f>
        <v>001-0000177</v>
      </c>
      <c r="R501">
        <f t="shared" si="14"/>
        <v>6</v>
      </c>
      <c r="S501">
        <f t="shared" si="15"/>
        <v>2022</v>
      </c>
    </row>
    <row r="502" spans="1:19">
      <c r="A502" s="1">
        <v>1</v>
      </c>
      <c r="B502">
        <v>178</v>
      </c>
      <c r="C502">
        <v>5</v>
      </c>
      <c r="D502" s="3">
        <v>44846</v>
      </c>
      <c r="E502" s="2">
        <v>3400</v>
      </c>
      <c r="F502" s="2">
        <v>340</v>
      </c>
      <c r="G502" s="2">
        <v>0</v>
      </c>
      <c r="H502" s="5">
        <v>44870.469004629631</v>
      </c>
      <c r="I502" t="s">
        <v>10</v>
      </c>
      <c r="J502" s="6" t="s">
        <v>25</v>
      </c>
      <c r="K502" s="6" t="s">
        <v>26</v>
      </c>
      <c r="L502" s="6" t="s">
        <v>37</v>
      </c>
      <c r="M502" t="s">
        <v>11</v>
      </c>
      <c r="N502" s="6" t="s">
        <v>55</v>
      </c>
      <c r="O502" t="s">
        <v>9</v>
      </c>
      <c r="P502" s="4">
        <v>24</v>
      </c>
      <c r="Q502" t="str">
        <f>TEXT(ChargesTable[[#This Row],[CHG_COUNTY_NUM]], "000") &amp; "-" &amp; TEXT(ChargesTable[[#This Row],[CHG_CASE_NUMBER]], "0000000")</f>
        <v>001-0000178</v>
      </c>
      <c r="R502">
        <f t="shared" si="14"/>
        <v>41</v>
      </c>
      <c r="S502">
        <f t="shared" si="15"/>
        <v>2022</v>
      </c>
    </row>
    <row r="503" spans="1:19">
      <c r="A503" s="1">
        <v>1</v>
      </c>
      <c r="B503">
        <v>178</v>
      </c>
      <c r="C503">
        <v>4</v>
      </c>
      <c r="D503" s="3">
        <v>44846</v>
      </c>
      <c r="E503" s="2">
        <v>463720</v>
      </c>
      <c r="F503" s="2">
        <v>46372</v>
      </c>
      <c r="G503" s="2">
        <v>0</v>
      </c>
      <c r="H503" s="5">
        <v>44871.869004629632</v>
      </c>
      <c r="I503" t="s">
        <v>10</v>
      </c>
      <c r="J503" s="6" t="s">
        <v>31</v>
      </c>
      <c r="K503" s="6" t="s">
        <v>28</v>
      </c>
      <c r="L503" s="6" t="s">
        <v>37</v>
      </c>
      <c r="M503" t="s">
        <v>11</v>
      </c>
      <c r="N503" s="6" t="s">
        <v>72</v>
      </c>
      <c r="O503" t="s">
        <v>9</v>
      </c>
      <c r="P503" s="4">
        <v>25</v>
      </c>
      <c r="Q503" t="str">
        <f>TEXT(ChargesTable[[#This Row],[CHG_COUNTY_NUM]], "000") &amp; "-" &amp; TEXT(ChargesTable[[#This Row],[CHG_CASE_NUMBER]], "0000000")</f>
        <v>001-0000178</v>
      </c>
      <c r="R503">
        <f t="shared" si="14"/>
        <v>41</v>
      </c>
      <c r="S503">
        <f t="shared" si="15"/>
        <v>2022</v>
      </c>
    </row>
    <row r="504" spans="1:19">
      <c r="A504" s="1">
        <v>1</v>
      </c>
      <c r="B504">
        <v>178</v>
      </c>
      <c r="C504">
        <v>1</v>
      </c>
      <c r="D504" s="3">
        <v>44846</v>
      </c>
      <c r="E504" s="2">
        <v>463700</v>
      </c>
      <c r="F504" s="2">
        <v>46370</v>
      </c>
      <c r="G504" s="2">
        <v>0</v>
      </c>
      <c r="H504" s="5">
        <v>44873.759004629632</v>
      </c>
      <c r="I504" t="s">
        <v>7</v>
      </c>
      <c r="J504" s="6" t="s">
        <v>30</v>
      </c>
      <c r="K504" s="6" t="s">
        <v>26</v>
      </c>
      <c r="L504" s="6" t="s">
        <v>37</v>
      </c>
      <c r="M504" t="s">
        <v>8</v>
      </c>
      <c r="N504" s="6" t="s">
        <v>54</v>
      </c>
      <c r="O504" t="s">
        <v>9</v>
      </c>
      <c r="P504" s="4">
        <v>27</v>
      </c>
      <c r="Q504" t="str">
        <f>TEXT(ChargesTable[[#This Row],[CHG_COUNTY_NUM]], "000") &amp; "-" &amp; TEXT(ChargesTable[[#This Row],[CHG_CASE_NUMBER]], "0000000")</f>
        <v>001-0000178</v>
      </c>
      <c r="R504">
        <f t="shared" si="14"/>
        <v>41</v>
      </c>
      <c r="S504">
        <f t="shared" si="15"/>
        <v>2022</v>
      </c>
    </row>
    <row r="505" spans="1:19">
      <c r="A505" s="1">
        <v>1</v>
      </c>
      <c r="B505">
        <v>178</v>
      </c>
      <c r="C505">
        <v>3</v>
      </c>
      <c r="D505" s="3">
        <v>44846</v>
      </c>
      <c r="E505" s="2">
        <v>3400</v>
      </c>
      <c r="F505" s="2">
        <v>340</v>
      </c>
      <c r="G505" s="2">
        <v>0</v>
      </c>
      <c r="H505" s="5">
        <v>44873.719004629631</v>
      </c>
      <c r="I505" t="s">
        <v>10</v>
      </c>
      <c r="J505" s="6" t="s">
        <v>25</v>
      </c>
      <c r="K505" s="6" t="s">
        <v>26</v>
      </c>
      <c r="L505" s="6" t="s">
        <v>37</v>
      </c>
      <c r="M505" t="s">
        <v>11</v>
      </c>
      <c r="N505" s="6" t="s">
        <v>55</v>
      </c>
      <c r="O505" t="s">
        <v>9</v>
      </c>
      <c r="P505" s="4">
        <v>27</v>
      </c>
      <c r="Q505" t="str">
        <f>TEXT(ChargesTable[[#This Row],[CHG_COUNTY_NUM]], "000") &amp; "-" &amp; TEXT(ChargesTable[[#This Row],[CHG_CASE_NUMBER]], "0000000")</f>
        <v>001-0000178</v>
      </c>
      <c r="R505">
        <f t="shared" si="14"/>
        <v>41</v>
      </c>
      <c r="S505">
        <f t="shared" si="15"/>
        <v>2022</v>
      </c>
    </row>
    <row r="506" spans="1:19">
      <c r="A506" s="1">
        <v>1</v>
      </c>
      <c r="B506">
        <v>178</v>
      </c>
      <c r="C506">
        <v>2</v>
      </c>
      <c r="D506" s="3">
        <v>44846</v>
      </c>
      <c r="E506" s="2">
        <v>3400</v>
      </c>
      <c r="F506" s="2">
        <v>340</v>
      </c>
      <c r="G506" s="2">
        <v>0</v>
      </c>
      <c r="H506" s="5">
        <v>44874.069004629629</v>
      </c>
      <c r="I506" t="s">
        <v>10</v>
      </c>
      <c r="J506" s="6" t="s">
        <v>25</v>
      </c>
      <c r="K506" s="6" t="s">
        <v>26</v>
      </c>
      <c r="L506" s="6" t="s">
        <v>37</v>
      </c>
      <c r="M506" t="s">
        <v>11</v>
      </c>
      <c r="N506" s="6" t="s">
        <v>55</v>
      </c>
      <c r="O506" t="s">
        <v>9</v>
      </c>
      <c r="P506" s="4">
        <v>28</v>
      </c>
      <c r="Q506" t="str">
        <f>TEXT(ChargesTable[[#This Row],[CHG_COUNTY_NUM]], "000") &amp; "-" &amp; TEXT(ChargesTable[[#This Row],[CHG_CASE_NUMBER]], "0000000")</f>
        <v>001-0000178</v>
      </c>
      <c r="R506">
        <f t="shared" si="14"/>
        <v>41</v>
      </c>
      <c r="S506">
        <f t="shared" si="15"/>
        <v>2022</v>
      </c>
    </row>
    <row r="507" spans="1:19">
      <c r="A507" s="1">
        <v>1</v>
      </c>
      <c r="B507">
        <v>178</v>
      </c>
      <c r="C507">
        <v>6</v>
      </c>
      <c r="D507" s="3">
        <v>44846</v>
      </c>
      <c r="E507" s="2">
        <v>3400</v>
      </c>
      <c r="F507" s="2">
        <v>340</v>
      </c>
      <c r="G507" s="2">
        <v>0</v>
      </c>
      <c r="H507" s="5">
        <v>44887.769004629627</v>
      </c>
      <c r="I507" t="s">
        <v>10</v>
      </c>
      <c r="J507" s="6" t="s">
        <v>25</v>
      </c>
      <c r="K507" s="6" t="s">
        <v>26</v>
      </c>
      <c r="L507" s="6" t="s">
        <v>37</v>
      </c>
      <c r="M507" t="s">
        <v>11</v>
      </c>
      <c r="N507" s="6" t="s">
        <v>55</v>
      </c>
      <c r="O507" t="s">
        <v>9</v>
      </c>
      <c r="P507" s="4">
        <v>41</v>
      </c>
      <c r="Q507" t="str">
        <f>TEXT(ChargesTable[[#This Row],[CHG_COUNTY_NUM]], "000") &amp; "-" &amp; TEXT(ChargesTable[[#This Row],[CHG_CASE_NUMBER]], "0000000")</f>
        <v>001-0000178</v>
      </c>
      <c r="R507">
        <f t="shared" si="14"/>
        <v>41</v>
      </c>
      <c r="S507">
        <f t="shared" si="15"/>
        <v>2022</v>
      </c>
    </row>
    <row r="508" spans="1:19">
      <c r="A508" s="1">
        <v>1</v>
      </c>
      <c r="B508">
        <v>179</v>
      </c>
      <c r="C508">
        <v>1</v>
      </c>
      <c r="D508" s="3">
        <v>44848</v>
      </c>
      <c r="E508" s="2">
        <v>463741</v>
      </c>
      <c r="F508" s="2">
        <v>46374</v>
      </c>
      <c r="G508" s="2">
        <v>1</v>
      </c>
      <c r="H508" s="5">
        <v>44958.400000000001</v>
      </c>
      <c r="I508" t="s">
        <v>10</v>
      </c>
      <c r="J508" s="6" t="s">
        <v>32</v>
      </c>
      <c r="K508" s="6" t="s">
        <v>33</v>
      </c>
      <c r="L508" s="6" t="s">
        <v>38</v>
      </c>
      <c r="M508" t="s">
        <v>11</v>
      </c>
      <c r="N508" s="6" t="s">
        <v>58</v>
      </c>
      <c r="O508" t="s">
        <v>9</v>
      </c>
      <c r="P508" s="4">
        <v>110</v>
      </c>
      <c r="Q508" t="str">
        <f>TEXT(ChargesTable[[#This Row],[CHG_COUNTY_NUM]], "000") &amp; "-" &amp; TEXT(ChargesTable[[#This Row],[CHG_CASE_NUMBER]], "0000000")</f>
        <v>001-0000179</v>
      </c>
      <c r="R508">
        <f t="shared" si="14"/>
        <v>114</v>
      </c>
      <c r="S508">
        <f t="shared" si="15"/>
        <v>2023</v>
      </c>
    </row>
    <row r="509" spans="1:19">
      <c r="A509" s="1">
        <v>1</v>
      </c>
      <c r="B509">
        <v>179</v>
      </c>
      <c r="C509">
        <v>2</v>
      </c>
      <c r="D509" s="3">
        <v>44848</v>
      </c>
      <c r="E509" s="2">
        <v>463700</v>
      </c>
      <c r="F509" s="2">
        <v>46370</v>
      </c>
      <c r="G509" s="2">
        <v>0</v>
      </c>
      <c r="H509" s="5">
        <v>44962.1</v>
      </c>
      <c r="I509" t="s">
        <v>12</v>
      </c>
      <c r="J509" s="6" t="s">
        <v>30</v>
      </c>
      <c r="K509" s="6" t="s">
        <v>26</v>
      </c>
      <c r="L509" s="6" t="s">
        <v>37</v>
      </c>
      <c r="M509" t="s">
        <v>13</v>
      </c>
      <c r="N509" s="6" t="s">
        <v>54</v>
      </c>
      <c r="O509" t="s">
        <v>9</v>
      </c>
      <c r="P509" s="4">
        <v>114</v>
      </c>
      <c r="Q509" t="str">
        <f>TEXT(ChargesTable[[#This Row],[CHG_COUNTY_NUM]], "000") &amp; "-" &amp; TEXT(ChargesTable[[#This Row],[CHG_CASE_NUMBER]], "0000000")</f>
        <v>001-0000179</v>
      </c>
      <c r="R509">
        <f t="shared" si="14"/>
        <v>114</v>
      </c>
      <c r="S509">
        <f t="shared" si="15"/>
        <v>2023</v>
      </c>
    </row>
    <row r="510" spans="1:19">
      <c r="A510" s="1">
        <v>1</v>
      </c>
      <c r="B510">
        <v>180</v>
      </c>
      <c r="C510">
        <v>1</v>
      </c>
      <c r="D510" s="3">
        <v>44848</v>
      </c>
      <c r="E510" s="2">
        <v>3400</v>
      </c>
      <c r="F510" s="2">
        <v>340</v>
      </c>
      <c r="G510" s="2">
        <v>0</v>
      </c>
      <c r="H510" s="5">
        <v>44947.7</v>
      </c>
      <c r="I510" t="s">
        <v>12</v>
      </c>
      <c r="J510" s="6" t="s">
        <v>25</v>
      </c>
      <c r="K510" s="6" t="s">
        <v>26</v>
      </c>
      <c r="L510" s="6" t="s">
        <v>37</v>
      </c>
      <c r="M510" t="s">
        <v>13</v>
      </c>
      <c r="N510" s="6" t="s">
        <v>55</v>
      </c>
      <c r="O510" t="s">
        <v>9</v>
      </c>
      <c r="P510" s="4">
        <v>99</v>
      </c>
      <c r="Q510" t="str">
        <f>TEXT(ChargesTable[[#This Row],[CHG_COUNTY_NUM]], "000") &amp; "-" &amp; TEXT(ChargesTable[[#This Row],[CHG_CASE_NUMBER]], "0000000")</f>
        <v>001-0000180</v>
      </c>
      <c r="R510">
        <f t="shared" si="14"/>
        <v>101</v>
      </c>
      <c r="S510">
        <f t="shared" si="15"/>
        <v>2023</v>
      </c>
    </row>
    <row r="511" spans="1:19">
      <c r="A511" s="1">
        <v>1</v>
      </c>
      <c r="B511">
        <v>180</v>
      </c>
      <c r="C511">
        <v>2</v>
      </c>
      <c r="D511" s="3">
        <v>44848</v>
      </c>
      <c r="E511" s="2">
        <v>3400</v>
      </c>
      <c r="F511" s="2">
        <v>340</v>
      </c>
      <c r="G511" s="2">
        <v>0</v>
      </c>
      <c r="H511" s="5">
        <v>44949.72</v>
      </c>
      <c r="I511" t="s">
        <v>12</v>
      </c>
      <c r="J511" s="6" t="s">
        <v>25</v>
      </c>
      <c r="K511" s="6" t="s">
        <v>26</v>
      </c>
      <c r="L511" s="6" t="s">
        <v>37</v>
      </c>
      <c r="M511" t="s">
        <v>13</v>
      </c>
      <c r="N511" s="6" t="s">
        <v>55</v>
      </c>
      <c r="O511" t="s">
        <v>9</v>
      </c>
      <c r="P511" s="4">
        <v>101</v>
      </c>
      <c r="Q511" t="str">
        <f>TEXT(ChargesTable[[#This Row],[CHG_COUNTY_NUM]], "000") &amp; "-" &amp; TEXT(ChargesTable[[#This Row],[CHG_CASE_NUMBER]], "0000000")</f>
        <v>001-0000180</v>
      </c>
      <c r="R511">
        <f t="shared" si="14"/>
        <v>101</v>
      </c>
      <c r="S511">
        <f t="shared" si="15"/>
        <v>2023</v>
      </c>
    </row>
    <row r="512" spans="1:19">
      <c r="A512" s="1">
        <v>1</v>
      </c>
      <c r="B512">
        <v>181</v>
      </c>
      <c r="C512">
        <v>2</v>
      </c>
      <c r="D512" s="3">
        <v>44849</v>
      </c>
      <c r="E512" s="2">
        <v>3460</v>
      </c>
      <c r="F512" s="2">
        <v>346</v>
      </c>
      <c r="G512" s="2">
        <v>0</v>
      </c>
      <c r="H512" s="5">
        <v>44894.98</v>
      </c>
      <c r="I512" t="s">
        <v>14</v>
      </c>
      <c r="J512" s="6" t="s">
        <v>27</v>
      </c>
      <c r="K512" s="6" t="s">
        <v>28</v>
      </c>
      <c r="L512" s="6" t="s">
        <v>37</v>
      </c>
      <c r="M512" t="s">
        <v>15</v>
      </c>
      <c r="N512" s="6" t="s">
        <v>52</v>
      </c>
      <c r="O512" t="s">
        <v>9</v>
      </c>
      <c r="P512" s="4">
        <v>45</v>
      </c>
      <c r="Q512" t="str">
        <f>TEXT(ChargesTable[[#This Row],[CHG_COUNTY_NUM]], "000") &amp; "-" &amp; TEXT(ChargesTable[[#This Row],[CHG_CASE_NUMBER]], "0000000")</f>
        <v>001-0000181</v>
      </c>
      <c r="R512">
        <f t="shared" si="14"/>
        <v>60</v>
      </c>
      <c r="S512">
        <f t="shared" si="15"/>
        <v>2022</v>
      </c>
    </row>
    <row r="513" spans="1:19">
      <c r="A513" s="1">
        <v>1</v>
      </c>
      <c r="B513">
        <v>181</v>
      </c>
      <c r="C513">
        <v>1</v>
      </c>
      <c r="D513" s="3">
        <v>44849</v>
      </c>
      <c r="E513" s="2">
        <v>3460</v>
      </c>
      <c r="F513" s="2">
        <v>346</v>
      </c>
      <c r="G513" s="2">
        <v>0</v>
      </c>
      <c r="H513" s="5">
        <v>44896.28</v>
      </c>
      <c r="I513" t="s">
        <v>10</v>
      </c>
      <c r="J513" s="6" t="s">
        <v>27</v>
      </c>
      <c r="K513" s="6" t="s">
        <v>28</v>
      </c>
      <c r="L513" s="6" t="s">
        <v>37</v>
      </c>
      <c r="M513" t="s">
        <v>11</v>
      </c>
      <c r="N513" s="6" t="s">
        <v>52</v>
      </c>
      <c r="O513" t="s">
        <v>9</v>
      </c>
      <c r="P513" s="4">
        <v>47</v>
      </c>
      <c r="Q513" t="str">
        <f>TEXT(ChargesTable[[#This Row],[CHG_COUNTY_NUM]], "000") &amp; "-" &amp; TEXT(ChargesTable[[#This Row],[CHG_CASE_NUMBER]], "0000000")</f>
        <v>001-0000181</v>
      </c>
      <c r="R513">
        <f t="shared" si="14"/>
        <v>60</v>
      </c>
      <c r="S513">
        <f t="shared" si="15"/>
        <v>2022</v>
      </c>
    </row>
    <row r="514" spans="1:19">
      <c r="A514" s="1">
        <v>1</v>
      </c>
      <c r="B514">
        <v>181</v>
      </c>
      <c r="C514">
        <v>3</v>
      </c>
      <c r="D514" s="3">
        <v>44849</v>
      </c>
      <c r="E514" s="2">
        <v>3400</v>
      </c>
      <c r="F514" s="2">
        <v>340</v>
      </c>
      <c r="G514" s="2">
        <v>0</v>
      </c>
      <c r="H514" s="5">
        <v>44909.279999999999</v>
      </c>
      <c r="I514" t="s">
        <v>10</v>
      </c>
      <c r="J514" s="6" t="s">
        <v>25</v>
      </c>
      <c r="K514" s="6" t="s">
        <v>26</v>
      </c>
      <c r="L514" s="6" t="s">
        <v>37</v>
      </c>
      <c r="M514" t="s">
        <v>11</v>
      </c>
      <c r="N514" s="6" t="s">
        <v>55</v>
      </c>
      <c r="O514" t="s">
        <v>9</v>
      </c>
      <c r="P514" s="4">
        <v>60</v>
      </c>
      <c r="Q514" t="str">
        <f>TEXT(ChargesTable[[#This Row],[CHG_COUNTY_NUM]], "000") &amp; "-" &amp; TEXT(ChargesTable[[#This Row],[CHG_CASE_NUMBER]], "0000000")</f>
        <v>001-0000181</v>
      </c>
      <c r="R514">
        <f t="shared" ref="R514:R577" si="16">_xlfn.MAXIFS(P:P, Q:Q, Q514)</f>
        <v>60</v>
      </c>
      <c r="S514">
        <f t="shared" ref="S514:S577" si="17">+YEAR(H514)</f>
        <v>2022</v>
      </c>
    </row>
    <row r="515" spans="1:19">
      <c r="A515" s="1">
        <v>1</v>
      </c>
      <c r="B515">
        <v>182</v>
      </c>
      <c r="C515">
        <v>2</v>
      </c>
      <c r="D515" s="3">
        <v>44851</v>
      </c>
      <c r="E515" s="2">
        <v>3406</v>
      </c>
      <c r="F515" s="2">
        <v>340</v>
      </c>
      <c r="G515" s="2">
        <v>6</v>
      </c>
      <c r="H515" s="5">
        <v>44895.3</v>
      </c>
      <c r="I515" t="s">
        <v>10</v>
      </c>
      <c r="J515" s="6" t="s">
        <v>25</v>
      </c>
      <c r="K515" s="6" t="s">
        <v>26</v>
      </c>
      <c r="L515" s="6" t="s">
        <v>43</v>
      </c>
      <c r="M515" t="s">
        <v>11</v>
      </c>
      <c r="N515" s="6" t="s">
        <v>65</v>
      </c>
      <c r="O515" t="s">
        <v>9</v>
      </c>
      <c r="P515" s="4">
        <v>44</v>
      </c>
      <c r="Q515" t="str">
        <f>TEXT(ChargesTable[[#This Row],[CHG_COUNTY_NUM]], "000") &amp; "-" &amp; TEXT(ChargesTable[[#This Row],[CHG_CASE_NUMBER]], "0000000")</f>
        <v>001-0000182</v>
      </c>
      <c r="R515">
        <f t="shared" si="16"/>
        <v>70</v>
      </c>
      <c r="S515">
        <f t="shared" si="17"/>
        <v>2022</v>
      </c>
    </row>
    <row r="516" spans="1:19">
      <c r="A516" s="1">
        <v>1</v>
      </c>
      <c r="B516">
        <v>182</v>
      </c>
      <c r="C516">
        <v>1</v>
      </c>
      <c r="D516" s="3">
        <v>44851</v>
      </c>
      <c r="E516" s="2">
        <v>3400</v>
      </c>
      <c r="F516" s="2">
        <v>340</v>
      </c>
      <c r="G516" s="2">
        <v>0</v>
      </c>
      <c r="H516" s="5">
        <v>44921.3</v>
      </c>
      <c r="I516" t="s">
        <v>10</v>
      </c>
      <c r="J516" s="6" t="s">
        <v>25</v>
      </c>
      <c r="K516" s="6" t="s">
        <v>26</v>
      </c>
      <c r="L516" s="6" t="s">
        <v>37</v>
      </c>
      <c r="M516" t="s">
        <v>11</v>
      </c>
      <c r="N516" s="6" t="s">
        <v>55</v>
      </c>
      <c r="O516" t="s">
        <v>9</v>
      </c>
      <c r="P516" s="4">
        <v>70</v>
      </c>
      <c r="Q516" t="str">
        <f>TEXT(ChargesTable[[#This Row],[CHG_COUNTY_NUM]], "000") &amp; "-" &amp; TEXT(ChargesTable[[#This Row],[CHG_CASE_NUMBER]], "0000000")</f>
        <v>001-0000182</v>
      </c>
      <c r="R516">
        <f t="shared" si="16"/>
        <v>70</v>
      </c>
      <c r="S516">
        <f t="shared" si="17"/>
        <v>2022</v>
      </c>
    </row>
    <row r="517" spans="1:19">
      <c r="A517" s="1">
        <v>1</v>
      </c>
      <c r="B517">
        <v>183</v>
      </c>
      <c r="C517">
        <v>1</v>
      </c>
      <c r="D517" s="3">
        <v>44852</v>
      </c>
      <c r="E517" s="2">
        <v>470005</v>
      </c>
      <c r="F517" s="2">
        <v>47000</v>
      </c>
      <c r="G517" s="2">
        <v>5</v>
      </c>
      <c r="H517" s="5">
        <v>45056.67</v>
      </c>
      <c r="I517" t="s">
        <v>10</v>
      </c>
      <c r="J517" s="6" t="s">
        <v>34</v>
      </c>
      <c r="K517" s="6" t="s">
        <v>35</v>
      </c>
      <c r="L517" s="6" t="s">
        <v>42</v>
      </c>
      <c r="M517" t="s">
        <v>11</v>
      </c>
      <c r="N517" s="6" t="s">
        <v>92</v>
      </c>
      <c r="O517" t="s">
        <v>9</v>
      </c>
      <c r="P517" s="4">
        <v>204</v>
      </c>
      <c r="Q517" t="str">
        <f>TEXT(ChargesTable[[#This Row],[CHG_COUNTY_NUM]], "000") &amp; "-" &amp; TEXT(ChargesTable[[#This Row],[CHG_CASE_NUMBER]], "0000000")</f>
        <v>001-0000183</v>
      </c>
      <c r="R517">
        <f t="shared" si="16"/>
        <v>311</v>
      </c>
      <c r="S517">
        <f t="shared" si="17"/>
        <v>2023</v>
      </c>
    </row>
    <row r="518" spans="1:19">
      <c r="A518" s="1">
        <v>1</v>
      </c>
      <c r="B518">
        <v>183</v>
      </c>
      <c r="C518">
        <v>2</v>
      </c>
      <c r="D518" s="3">
        <v>44852</v>
      </c>
      <c r="E518" s="2">
        <v>3400</v>
      </c>
      <c r="F518" s="2">
        <v>340</v>
      </c>
      <c r="G518" s="2">
        <v>0</v>
      </c>
      <c r="H518" s="5">
        <v>45056.22</v>
      </c>
      <c r="I518" t="s">
        <v>10</v>
      </c>
      <c r="J518" s="6" t="s">
        <v>25</v>
      </c>
      <c r="K518" s="6" t="s">
        <v>26</v>
      </c>
      <c r="L518" s="6" t="s">
        <v>37</v>
      </c>
      <c r="M518" t="s">
        <v>11</v>
      </c>
      <c r="N518" s="6" t="s">
        <v>55</v>
      </c>
      <c r="O518" t="s">
        <v>9</v>
      </c>
      <c r="P518" s="4">
        <v>204</v>
      </c>
      <c r="Q518" t="str">
        <f>TEXT(ChargesTable[[#This Row],[CHG_COUNTY_NUM]], "000") &amp; "-" &amp; TEXT(ChargesTable[[#This Row],[CHG_CASE_NUMBER]], "0000000")</f>
        <v>001-0000183</v>
      </c>
      <c r="R518">
        <f t="shared" si="16"/>
        <v>311</v>
      </c>
      <c r="S518">
        <f t="shared" si="17"/>
        <v>2023</v>
      </c>
    </row>
    <row r="519" spans="1:19">
      <c r="A519" s="1">
        <v>1</v>
      </c>
      <c r="B519">
        <v>183</v>
      </c>
      <c r="C519">
        <v>3</v>
      </c>
      <c r="D519" s="3">
        <v>44852</v>
      </c>
      <c r="E519" s="2">
        <v>3400</v>
      </c>
      <c r="F519" s="2">
        <v>340</v>
      </c>
      <c r="G519" s="2">
        <v>0</v>
      </c>
      <c r="H519" s="5">
        <v>45058.21</v>
      </c>
      <c r="I519" t="s">
        <v>10</v>
      </c>
      <c r="J519" s="6" t="s">
        <v>25</v>
      </c>
      <c r="K519" s="6" t="s">
        <v>26</v>
      </c>
      <c r="L519" s="6" t="s">
        <v>37</v>
      </c>
      <c r="M519" t="s">
        <v>11</v>
      </c>
      <c r="N519" s="6" t="s">
        <v>55</v>
      </c>
      <c r="O519" t="s">
        <v>9</v>
      </c>
      <c r="P519" s="4">
        <v>206</v>
      </c>
      <c r="Q519" t="str">
        <f>TEXT(ChargesTable[[#This Row],[CHG_COUNTY_NUM]], "000") &amp; "-" &amp; TEXT(ChargesTable[[#This Row],[CHG_CASE_NUMBER]], "0000000")</f>
        <v>001-0000183</v>
      </c>
      <c r="R519">
        <f t="shared" si="16"/>
        <v>311</v>
      </c>
      <c r="S519">
        <f t="shared" si="17"/>
        <v>2023</v>
      </c>
    </row>
    <row r="520" spans="1:19">
      <c r="A520" s="1">
        <v>1</v>
      </c>
      <c r="B520">
        <v>183</v>
      </c>
      <c r="C520">
        <v>4</v>
      </c>
      <c r="D520" s="3">
        <v>44852</v>
      </c>
      <c r="E520" s="2">
        <v>463705</v>
      </c>
      <c r="F520" s="2">
        <v>46370</v>
      </c>
      <c r="G520" s="2">
        <v>5</v>
      </c>
      <c r="H520" s="5">
        <v>45057.93</v>
      </c>
      <c r="I520" t="s">
        <v>10</v>
      </c>
      <c r="J520" s="6" t="s">
        <v>30</v>
      </c>
      <c r="K520" s="6" t="s">
        <v>26</v>
      </c>
      <c r="L520" s="6" t="s">
        <v>42</v>
      </c>
      <c r="M520" t="s">
        <v>11</v>
      </c>
      <c r="N520" s="6" t="s">
        <v>70</v>
      </c>
      <c r="O520" t="s">
        <v>9</v>
      </c>
      <c r="P520" s="4">
        <v>205</v>
      </c>
      <c r="Q520" t="str">
        <f>TEXT(ChargesTable[[#This Row],[CHG_COUNTY_NUM]], "000") &amp; "-" &amp; TEXT(ChargesTable[[#This Row],[CHG_CASE_NUMBER]], "0000000")</f>
        <v>001-0000183</v>
      </c>
      <c r="R520">
        <f t="shared" si="16"/>
        <v>311</v>
      </c>
      <c r="S520">
        <f t="shared" si="17"/>
        <v>2023</v>
      </c>
    </row>
    <row r="521" spans="1:19">
      <c r="A521" s="1">
        <v>1</v>
      </c>
      <c r="B521">
        <v>183</v>
      </c>
      <c r="C521">
        <v>5</v>
      </c>
      <c r="D521" s="3">
        <v>44852</v>
      </c>
      <c r="E521" s="2">
        <v>3460</v>
      </c>
      <c r="F521" s="2">
        <v>346</v>
      </c>
      <c r="G521" s="2">
        <v>0</v>
      </c>
      <c r="H521" s="5">
        <v>45056.52</v>
      </c>
      <c r="I521" t="s">
        <v>10</v>
      </c>
      <c r="J521" s="6" t="s">
        <v>27</v>
      </c>
      <c r="K521" s="6" t="s">
        <v>28</v>
      </c>
      <c r="L521" s="6" t="s">
        <v>37</v>
      </c>
      <c r="M521" t="s">
        <v>11</v>
      </c>
      <c r="N521" s="6" t="s">
        <v>52</v>
      </c>
      <c r="O521" t="s">
        <v>9</v>
      </c>
      <c r="P521" s="4">
        <v>204</v>
      </c>
      <c r="Q521" t="str">
        <f>TEXT(ChargesTable[[#This Row],[CHG_COUNTY_NUM]], "000") &amp; "-" &amp; TEXT(ChargesTable[[#This Row],[CHG_CASE_NUMBER]], "0000000")</f>
        <v>001-0000183</v>
      </c>
      <c r="R521">
        <f t="shared" si="16"/>
        <v>311</v>
      </c>
      <c r="S521">
        <f t="shared" si="17"/>
        <v>2023</v>
      </c>
    </row>
    <row r="522" spans="1:19">
      <c r="A522" s="1">
        <v>1</v>
      </c>
      <c r="B522">
        <v>183</v>
      </c>
      <c r="C522">
        <v>6</v>
      </c>
      <c r="D522" s="3">
        <v>44852</v>
      </c>
      <c r="E522" s="2">
        <v>782200</v>
      </c>
      <c r="F522" s="2">
        <v>78220</v>
      </c>
      <c r="G522" s="2">
        <v>0</v>
      </c>
      <c r="H522" s="5">
        <v>45058.14</v>
      </c>
      <c r="I522" t="s">
        <v>10</v>
      </c>
      <c r="J522" s="6" t="s">
        <v>36</v>
      </c>
      <c r="K522" s="6" t="s">
        <v>35</v>
      </c>
      <c r="L522" s="6" t="s">
        <v>37</v>
      </c>
      <c r="M522" t="s">
        <v>11</v>
      </c>
      <c r="N522" s="6" t="s">
        <v>53</v>
      </c>
      <c r="O522" t="s">
        <v>9</v>
      </c>
      <c r="P522" s="4">
        <v>206</v>
      </c>
      <c r="Q522" t="str">
        <f>TEXT(ChargesTable[[#This Row],[CHG_COUNTY_NUM]], "000") &amp; "-" &amp; TEXT(ChargesTable[[#This Row],[CHG_CASE_NUMBER]], "0000000")</f>
        <v>001-0000183</v>
      </c>
      <c r="R522">
        <f t="shared" si="16"/>
        <v>311</v>
      </c>
      <c r="S522">
        <f t="shared" si="17"/>
        <v>2023</v>
      </c>
    </row>
    <row r="523" spans="1:19">
      <c r="A523" s="1">
        <v>1</v>
      </c>
      <c r="B523">
        <v>183</v>
      </c>
      <c r="C523">
        <v>7</v>
      </c>
      <c r="D523" s="3">
        <v>44852</v>
      </c>
      <c r="E523" s="2">
        <v>3400</v>
      </c>
      <c r="F523" s="2">
        <v>340</v>
      </c>
      <c r="G523" s="2">
        <v>0</v>
      </c>
      <c r="H523" s="5">
        <v>45163.21</v>
      </c>
      <c r="I523" t="s">
        <v>10</v>
      </c>
      <c r="J523" s="6" t="s">
        <v>25</v>
      </c>
      <c r="K523" s="6" t="s">
        <v>26</v>
      </c>
      <c r="L523" s="6" t="s">
        <v>37</v>
      </c>
      <c r="M523" t="s">
        <v>11</v>
      </c>
      <c r="N523" s="6" t="s">
        <v>55</v>
      </c>
      <c r="O523" t="s">
        <v>9</v>
      </c>
      <c r="P523" s="4">
        <v>311</v>
      </c>
      <c r="Q523" t="str">
        <f>TEXT(ChargesTable[[#This Row],[CHG_COUNTY_NUM]], "000") &amp; "-" &amp; TEXT(ChargesTable[[#This Row],[CHG_CASE_NUMBER]], "0000000")</f>
        <v>001-0000183</v>
      </c>
      <c r="R523">
        <f t="shared" si="16"/>
        <v>311</v>
      </c>
      <c r="S523">
        <f t="shared" si="17"/>
        <v>2023</v>
      </c>
    </row>
    <row r="524" spans="1:19">
      <c r="A524" s="1">
        <v>1</v>
      </c>
      <c r="B524">
        <v>184</v>
      </c>
      <c r="C524">
        <v>1</v>
      </c>
      <c r="D524" s="3">
        <v>44853</v>
      </c>
      <c r="E524" s="2">
        <v>3400</v>
      </c>
      <c r="F524" s="2">
        <v>340</v>
      </c>
      <c r="G524" s="2">
        <v>0</v>
      </c>
      <c r="H524" s="5">
        <v>44969.36</v>
      </c>
      <c r="I524" t="s">
        <v>12</v>
      </c>
      <c r="J524" s="6" t="s">
        <v>25</v>
      </c>
      <c r="K524" s="6" t="s">
        <v>26</v>
      </c>
      <c r="L524" s="6" t="s">
        <v>37</v>
      </c>
      <c r="M524" t="s">
        <v>13</v>
      </c>
      <c r="N524" s="6" t="s">
        <v>55</v>
      </c>
      <c r="O524" t="s">
        <v>9</v>
      </c>
      <c r="P524" s="4">
        <v>116</v>
      </c>
      <c r="Q524" t="str">
        <f>TEXT(ChargesTable[[#This Row],[CHG_COUNTY_NUM]], "000") &amp; "-" &amp; TEXT(ChargesTable[[#This Row],[CHG_CASE_NUMBER]], "0000000")</f>
        <v>001-0000184</v>
      </c>
      <c r="R524">
        <f t="shared" si="16"/>
        <v>130</v>
      </c>
      <c r="S524">
        <f t="shared" si="17"/>
        <v>2023</v>
      </c>
    </row>
    <row r="525" spans="1:19">
      <c r="A525" s="1">
        <v>1</v>
      </c>
      <c r="B525">
        <v>184</v>
      </c>
      <c r="C525">
        <v>3</v>
      </c>
      <c r="D525" s="3">
        <v>44853</v>
      </c>
      <c r="E525" s="2">
        <v>470000</v>
      </c>
      <c r="F525" s="2">
        <v>47000</v>
      </c>
      <c r="G525" s="2">
        <v>0</v>
      </c>
      <c r="H525" s="5">
        <v>44970.7</v>
      </c>
      <c r="I525" t="s">
        <v>12</v>
      </c>
      <c r="J525" s="6" t="s">
        <v>34</v>
      </c>
      <c r="K525" s="6" t="s">
        <v>35</v>
      </c>
      <c r="L525" s="6" t="s">
        <v>37</v>
      </c>
      <c r="M525" t="s">
        <v>13</v>
      </c>
      <c r="N525" s="6" t="s">
        <v>67</v>
      </c>
      <c r="O525" t="s">
        <v>9</v>
      </c>
      <c r="P525" s="4">
        <v>117</v>
      </c>
      <c r="Q525" t="str">
        <f>TEXT(ChargesTable[[#This Row],[CHG_COUNTY_NUM]], "000") &amp; "-" &amp; TEXT(ChargesTable[[#This Row],[CHG_CASE_NUMBER]], "0000000")</f>
        <v>001-0000184</v>
      </c>
      <c r="R525">
        <f t="shared" si="16"/>
        <v>130</v>
      </c>
      <c r="S525">
        <f t="shared" si="17"/>
        <v>2023</v>
      </c>
    </row>
    <row r="526" spans="1:19">
      <c r="A526" s="1">
        <v>1</v>
      </c>
      <c r="B526">
        <v>184</v>
      </c>
      <c r="C526">
        <v>2</v>
      </c>
      <c r="D526" s="3">
        <v>44853</v>
      </c>
      <c r="E526" s="2">
        <v>3400</v>
      </c>
      <c r="F526" s="2">
        <v>340</v>
      </c>
      <c r="G526" s="2">
        <v>0</v>
      </c>
      <c r="H526" s="5">
        <v>44983.360000000001</v>
      </c>
      <c r="I526" t="s">
        <v>10</v>
      </c>
      <c r="J526" s="6" t="s">
        <v>25</v>
      </c>
      <c r="K526" s="6" t="s">
        <v>26</v>
      </c>
      <c r="L526" s="6" t="s">
        <v>37</v>
      </c>
      <c r="M526" t="s">
        <v>11</v>
      </c>
      <c r="N526" s="6" t="s">
        <v>55</v>
      </c>
      <c r="O526" t="s">
        <v>9</v>
      </c>
      <c r="P526" s="4">
        <v>130</v>
      </c>
      <c r="Q526" t="str">
        <f>TEXT(ChargesTable[[#This Row],[CHG_COUNTY_NUM]], "000") &amp; "-" &amp; TEXT(ChargesTable[[#This Row],[CHG_CASE_NUMBER]], "0000000")</f>
        <v>001-0000184</v>
      </c>
      <c r="R526">
        <f t="shared" si="16"/>
        <v>130</v>
      </c>
      <c r="S526">
        <f t="shared" si="17"/>
        <v>2023</v>
      </c>
    </row>
    <row r="527" spans="1:19">
      <c r="A527" s="1">
        <v>1</v>
      </c>
      <c r="B527">
        <v>185</v>
      </c>
      <c r="C527">
        <v>1</v>
      </c>
      <c r="D527" s="3">
        <v>44857</v>
      </c>
      <c r="E527" s="2">
        <v>3401</v>
      </c>
      <c r="F527" s="2">
        <v>340</v>
      </c>
      <c r="G527" s="2">
        <v>1</v>
      </c>
      <c r="H527" s="5">
        <v>44868.127997685187</v>
      </c>
      <c r="I527" t="s">
        <v>12</v>
      </c>
      <c r="J527" s="6" t="s">
        <v>25</v>
      </c>
      <c r="K527" s="6" t="s">
        <v>26</v>
      </c>
      <c r="L527" s="6" t="s">
        <v>38</v>
      </c>
      <c r="M527" t="s">
        <v>13</v>
      </c>
      <c r="N527" s="6" t="s">
        <v>56</v>
      </c>
      <c r="O527" t="s">
        <v>9</v>
      </c>
      <c r="P527" s="4">
        <v>11</v>
      </c>
      <c r="Q527" t="str">
        <f>TEXT(ChargesTable[[#This Row],[CHG_COUNTY_NUM]], "000") &amp; "-" &amp; TEXT(ChargesTable[[#This Row],[CHG_CASE_NUMBER]], "0000000")</f>
        <v>001-0000185</v>
      </c>
      <c r="R527">
        <f t="shared" si="16"/>
        <v>12</v>
      </c>
      <c r="S527">
        <f t="shared" si="17"/>
        <v>2022</v>
      </c>
    </row>
    <row r="528" spans="1:19">
      <c r="A528" s="1">
        <v>1</v>
      </c>
      <c r="B528">
        <v>185</v>
      </c>
      <c r="C528">
        <v>2</v>
      </c>
      <c r="D528" s="3">
        <v>44857</v>
      </c>
      <c r="E528" s="2">
        <v>3400</v>
      </c>
      <c r="F528" s="2">
        <v>340</v>
      </c>
      <c r="G528" s="2">
        <v>0</v>
      </c>
      <c r="H528" s="5">
        <v>44869.677997685183</v>
      </c>
      <c r="I528" t="s">
        <v>12</v>
      </c>
      <c r="J528" s="6" t="s">
        <v>25</v>
      </c>
      <c r="K528" s="6" t="s">
        <v>26</v>
      </c>
      <c r="L528" s="6" t="s">
        <v>37</v>
      </c>
      <c r="M528" t="s">
        <v>13</v>
      </c>
      <c r="N528" s="6" t="s">
        <v>55</v>
      </c>
      <c r="O528" t="s">
        <v>9</v>
      </c>
      <c r="P528" s="4">
        <v>12</v>
      </c>
      <c r="Q528" t="str">
        <f>TEXT(ChargesTable[[#This Row],[CHG_COUNTY_NUM]], "000") &amp; "-" &amp; TEXT(ChargesTable[[#This Row],[CHG_CASE_NUMBER]], "0000000")</f>
        <v>001-0000185</v>
      </c>
      <c r="R528">
        <f t="shared" si="16"/>
        <v>12</v>
      </c>
      <c r="S528">
        <f t="shared" si="17"/>
        <v>2022</v>
      </c>
    </row>
    <row r="529" spans="1:19">
      <c r="A529" s="1">
        <v>1</v>
      </c>
      <c r="B529">
        <v>186</v>
      </c>
      <c r="C529">
        <v>2</v>
      </c>
      <c r="D529" s="3">
        <v>44857</v>
      </c>
      <c r="E529" s="2">
        <v>3460</v>
      </c>
      <c r="F529" s="2">
        <v>346</v>
      </c>
      <c r="G529" s="2">
        <v>0</v>
      </c>
      <c r="H529" s="5">
        <v>44939.360000000001</v>
      </c>
      <c r="I529" t="s">
        <v>7</v>
      </c>
      <c r="J529" s="6" t="s">
        <v>27</v>
      </c>
      <c r="K529" s="6" t="s">
        <v>28</v>
      </c>
      <c r="L529" s="6" t="s">
        <v>37</v>
      </c>
      <c r="M529" t="s">
        <v>8</v>
      </c>
      <c r="N529" s="6" t="s">
        <v>52</v>
      </c>
      <c r="O529" t="s">
        <v>9</v>
      </c>
      <c r="P529" s="4">
        <v>82</v>
      </c>
      <c r="Q529" t="str">
        <f>TEXT(ChargesTable[[#This Row],[CHG_COUNTY_NUM]], "000") &amp; "-" &amp; TEXT(ChargesTable[[#This Row],[CHG_CASE_NUMBER]], "0000000")</f>
        <v>001-0000186</v>
      </c>
      <c r="R529">
        <f t="shared" si="16"/>
        <v>119</v>
      </c>
      <c r="S529">
        <f t="shared" si="17"/>
        <v>2023</v>
      </c>
    </row>
    <row r="530" spans="1:19">
      <c r="A530" s="1">
        <v>1</v>
      </c>
      <c r="B530">
        <v>186</v>
      </c>
      <c r="C530">
        <v>1</v>
      </c>
      <c r="D530" s="3">
        <v>44857</v>
      </c>
      <c r="E530" s="2">
        <v>3400</v>
      </c>
      <c r="F530" s="2">
        <v>340</v>
      </c>
      <c r="G530" s="2">
        <v>0</v>
      </c>
      <c r="H530" s="5">
        <v>44941.24</v>
      </c>
      <c r="I530" t="s">
        <v>7</v>
      </c>
      <c r="J530" s="6" t="s">
        <v>25</v>
      </c>
      <c r="K530" s="6" t="s">
        <v>26</v>
      </c>
      <c r="L530" s="6" t="s">
        <v>37</v>
      </c>
      <c r="M530" t="s">
        <v>8</v>
      </c>
      <c r="N530" s="6" t="s">
        <v>55</v>
      </c>
      <c r="O530" t="s">
        <v>9</v>
      </c>
      <c r="P530" s="4">
        <v>84</v>
      </c>
      <c r="Q530" t="str">
        <f>TEXT(ChargesTable[[#This Row],[CHG_COUNTY_NUM]], "000") &amp; "-" &amp; TEXT(ChargesTable[[#This Row],[CHG_CASE_NUMBER]], "0000000")</f>
        <v>001-0000186</v>
      </c>
      <c r="R530">
        <f t="shared" si="16"/>
        <v>119</v>
      </c>
      <c r="S530">
        <f t="shared" si="17"/>
        <v>2023</v>
      </c>
    </row>
    <row r="531" spans="1:19">
      <c r="A531" s="1">
        <v>1</v>
      </c>
      <c r="B531">
        <v>186</v>
      </c>
      <c r="C531">
        <v>3</v>
      </c>
      <c r="D531" s="3">
        <v>44857</v>
      </c>
      <c r="E531" s="2">
        <v>3400</v>
      </c>
      <c r="F531" s="2">
        <v>340</v>
      </c>
      <c r="G531" s="2">
        <v>0</v>
      </c>
      <c r="H531" s="5">
        <v>44976.24</v>
      </c>
      <c r="I531" t="s">
        <v>10</v>
      </c>
      <c r="J531" s="6" t="s">
        <v>25</v>
      </c>
      <c r="K531" s="6" t="s">
        <v>26</v>
      </c>
      <c r="L531" s="6" t="s">
        <v>37</v>
      </c>
      <c r="M531" t="s">
        <v>11</v>
      </c>
      <c r="N531" s="6" t="s">
        <v>55</v>
      </c>
      <c r="O531" t="s">
        <v>9</v>
      </c>
      <c r="P531" s="4">
        <v>119</v>
      </c>
      <c r="Q531" t="str">
        <f>TEXT(ChargesTable[[#This Row],[CHG_COUNTY_NUM]], "000") &amp; "-" &amp; TEXT(ChargesTable[[#This Row],[CHG_CASE_NUMBER]], "0000000")</f>
        <v>001-0000186</v>
      </c>
      <c r="R531">
        <f t="shared" si="16"/>
        <v>119</v>
      </c>
      <c r="S531">
        <f t="shared" si="17"/>
        <v>2023</v>
      </c>
    </row>
    <row r="532" spans="1:19">
      <c r="A532" s="1">
        <v>1</v>
      </c>
      <c r="B532">
        <v>187</v>
      </c>
      <c r="C532">
        <v>1</v>
      </c>
      <c r="D532" s="3">
        <v>44858</v>
      </c>
      <c r="E532" s="2">
        <v>3460</v>
      </c>
      <c r="F532" s="2">
        <v>346</v>
      </c>
      <c r="G532" s="2">
        <v>0</v>
      </c>
      <c r="H532" s="5">
        <v>45469.89</v>
      </c>
      <c r="I532" t="s">
        <v>12</v>
      </c>
      <c r="J532" s="6" t="s">
        <v>27</v>
      </c>
      <c r="K532" s="6" t="s">
        <v>28</v>
      </c>
      <c r="L532" s="6" t="s">
        <v>37</v>
      </c>
      <c r="M532" t="s">
        <v>13</v>
      </c>
      <c r="N532" s="6" t="s">
        <v>52</v>
      </c>
      <c r="O532" t="s">
        <v>9</v>
      </c>
      <c r="P532" s="4">
        <v>611</v>
      </c>
      <c r="Q532" t="str">
        <f>TEXT(ChargesTable[[#This Row],[CHG_COUNTY_NUM]], "000") &amp; "-" &amp; TEXT(ChargesTable[[#This Row],[CHG_CASE_NUMBER]], "0000000")</f>
        <v>001-0000187</v>
      </c>
      <c r="R532">
        <f t="shared" si="16"/>
        <v>611</v>
      </c>
      <c r="S532">
        <f t="shared" si="17"/>
        <v>2024</v>
      </c>
    </row>
    <row r="533" spans="1:19">
      <c r="A533" s="1">
        <v>1</v>
      </c>
      <c r="B533">
        <v>188</v>
      </c>
      <c r="C533">
        <v>2</v>
      </c>
      <c r="D533" s="3">
        <v>44859</v>
      </c>
      <c r="E533" s="2">
        <v>463700</v>
      </c>
      <c r="F533" s="2">
        <v>46370</v>
      </c>
      <c r="G533" s="2">
        <v>0</v>
      </c>
      <c r="H533" s="5">
        <v>44989.56</v>
      </c>
      <c r="I533" t="s">
        <v>12</v>
      </c>
      <c r="J533" s="6" t="s">
        <v>30</v>
      </c>
      <c r="K533" s="6" t="s">
        <v>26</v>
      </c>
      <c r="L533" s="6" t="s">
        <v>37</v>
      </c>
      <c r="M533" t="s">
        <v>13</v>
      </c>
      <c r="N533" s="6" t="s">
        <v>54</v>
      </c>
      <c r="O533" t="s">
        <v>9</v>
      </c>
      <c r="P533" s="4">
        <v>130</v>
      </c>
      <c r="Q533" t="str">
        <f>TEXT(ChargesTable[[#This Row],[CHG_COUNTY_NUM]], "000") &amp; "-" &amp; TEXT(ChargesTable[[#This Row],[CHG_CASE_NUMBER]], "0000000")</f>
        <v>001-0000188</v>
      </c>
      <c r="R533">
        <f t="shared" si="16"/>
        <v>167</v>
      </c>
      <c r="S533">
        <f t="shared" si="17"/>
        <v>2023</v>
      </c>
    </row>
    <row r="534" spans="1:19">
      <c r="A534" s="1">
        <v>1</v>
      </c>
      <c r="B534">
        <v>188</v>
      </c>
      <c r="C534">
        <v>1</v>
      </c>
      <c r="D534" s="3">
        <v>44859</v>
      </c>
      <c r="E534" s="2">
        <v>3470</v>
      </c>
      <c r="F534" s="2">
        <v>347</v>
      </c>
      <c r="G534" s="2">
        <v>0</v>
      </c>
      <c r="H534" s="5">
        <v>45026.400000000001</v>
      </c>
      <c r="I534" t="s">
        <v>12</v>
      </c>
      <c r="J534" s="6" t="s">
        <v>29</v>
      </c>
      <c r="K534" s="6" t="s">
        <v>28</v>
      </c>
      <c r="L534" s="6" t="s">
        <v>37</v>
      </c>
      <c r="M534" t="s">
        <v>13</v>
      </c>
      <c r="N534" s="6" t="s">
        <v>51</v>
      </c>
      <c r="O534" t="s">
        <v>9</v>
      </c>
      <c r="P534" s="4">
        <v>167</v>
      </c>
      <c r="Q534" t="str">
        <f>TEXT(ChargesTable[[#This Row],[CHG_COUNTY_NUM]], "000") &amp; "-" &amp; TEXT(ChargesTable[[#This Row],[CHG_CASE_NUMBER]], "0000000")</f>
        <v>001-0000188</v>
      </c>
      <c r="R534">
        <f t="shared" si="16"/>
        <v>167</v>
      </c>
      <c r="S534">
        <f t="shared" si="17"/>
        <v>2023</v>
      </c>
    </row>
    <row r="535" spans="1:19">
      <c r="A535" s="1">
        <v>1</v>
      </c>
      <c r="B535">
        <v>189</v>
      </c>
      <c r="C535">
        <v>1</v>
      </c>
      <c r="D535" s="3">
        <v>44859</v>
      </c>
      <c r="E535" s="2">
        <v>470000</v>
      </c>
      <c r="F535" s="2">
        <v>47000</v>
      </c>
      <c r="G535" s="2">
        <v>0</v>
      </c>
      <c r="H535" s="5">
        <v>44913.27</v>
      </c>
      <c r="I535" t="s">
        <v>7</v>
      </c>
      <c r="J535" s="6" t="s">
        <v>34</v>
      </c>
      <c r="K535" s="6" t="s">
        <v>35</v>
      </c>
      <c r="L535" s="6" t="s">
        <v>37</v>
      </c>
      <c r="M535" t="s">
        <v>8</v>
      </c>
      <c r="N535" s="6" t="s">
        <v>67</v>
      </c>
      <c r="O535" t="s">
        <v>9</v>
      </c>
      <c r="P535" s="4">
        <v>54</v>
      </c>
      <c r="Q535" t="str">
        <f>TEXT(ChargesTable[[#This Row],[CHG_COUNTY_NUM]], "000") &amp; "-" &amp; TEXT(ChargesTable[[#This Row],[CHG_CASE_NUMBER]], "0000000")</f>
        <v>001-0000189</v>
      </c>
      <c r="R535">
        <f t="shared" si="16"/>
        <v>68</v>
      </c>
      <c r="S535">
        <f t="shared" si="17"/>
        <v>2022</v>
      </c>
    </row>
    <row r="536" spans="1:19">
      <c r="A536" s="1">
        <v>1</v>
      </c>
      <c r="B536">
        <v>189</v>
      </c>
      <c r="C536">
        <v>2</v>
      </c>
      <c r="D536" s="3">
        <v>44859</v>
      </c>
      <c r="E536" s="2">
        <v>463700</v>
      </c>
      <c r="F536" s="2">
        <v>46370</v>
      </c>
      <c r="G536" s="2">
        <v>0</v>
      </c>
      <c r="H536" s="5">
        <v>44913.82</v>
      </c>
      <c r="I536" t="s">
        <v>7</v>
      </c>
      <c r="J536" s="6" t="s">
        <v>30</v>
      </c>
      <c r="K536" s="6" t="s">
        <v>26</v>
      </c>
      <c r="L536" s="6" t="s">
        <v>37</v>
      </c>
      <c r="M536" t="s">
        <v>8</v>
      </c>
      <c r="N536" s="6" t="s">
        <v>54</v>
      </c>
      <c r="O536" t="s">
        <v>9</v>
      </c>
      <c r="P536" s="4">
        <v>54</v>
      </c>
      <c r="Q536" t="str">
        <f>TEXT(ChargesTable[[#This Row],[CHG_COUNTY_NUM]], "000") &amp; "-" &amp; TEXT(ChargesTable[[#This Row],[CHG_CASE_NUMBER]], "0000000")</f>
        <v>001-0000189</v>
      </c>
      <c r="R536">
        <f t="shared" si="16"/>
        <v>68</v>
      </c>
      <c r="S536">
        <f t="shared" si="17"/>
        <v>2022</v>
      </c>
    </row>
    <row r="537" spans="1:19">
      <c r="A537" s="1">
        <v>1</v>
      </c>
      <c r="B537">
        <v>189</v>
      </c>
      <c r="C537">
        <v>3</v>
      </c>
      <c r="D537" s="3">
        <v>44859</v>
      </c>
      <c r="E537" s="2">
        <v>3401</v>
      </c>
      <c r="F537" s="2">
        <v>340</v>
      </c>
      <c r="G537" s="2">
        <v>1</v>
      </c>
      <c r="H537" s="5">
        <v>44927.519999999997</v>
      </c>
      <c r="I537" t="s">
        <v>10</v>
      </c>
      <c r="J537" s="6" t="s">
        <v>25</v>
      </c>
      <c r="K537" s="6" t="s">
        <v>26</v>
      </c>
      <c r="L537" s="6" t="s">
        <v>38</v>
      </c>
      <c r="M537" t="s">
        <v>11</v>
      </c>
      <c r="N537" s="6" t="s">
        <v>56</v>
      </c>
      <c r="O537" t="s">
        <v>9</v>
      </c>
      <c r="P537" s="4">
        <v>68</v>
      </c>
      <c r="Q537" t="str">
        <f>TEXT(ChargesTable[[#This Row],[CHG_COUNTY_NUM]], "000") &amp; "-" &amp; TEXT(ChargesTable[[#This Row],[CHG_CASE_NUMBER]], "0000000")</f>
        <v>001-0000189</v>
      </c>
      <c r="R537">
        <f t="shared" si="16"/>
        <v>68</v>
      </c>
      <c r="S537">
        <f t="shared" si="17"/>
        <v>2023</v>
      </c>
    </row>
    <row r="538" spans="1:19">
      <c r="A538" s="1">
        <v>1</v>
      </c>
      <c r="B538">
        <v>190</v>
      </c>
      <c r="C538">
        <v>3</v>
      </c>
      <c r="D538" s="3">
        <v>44860</v>
      </c>
      <c r="E538" s="2">
        <v>470000</v>
      </c>
      <c r="F538" s="2">
        <v>47000</v>
      </c>
      <c r="G538" s="2">
        <v>0</v>
      </c>
      <c r="H538" s="5">
        <v>45361.46</v>
      </c>
      <c r="I538" t="s">
        <v>10</v>
      </c>
      <c r="J538" s="6" t="s">
        <v>34</v>
      </c>
      <c r="K538" s="6" t="s">
        <v>35</v>
      </c>
      <c r="L538" s="6" t="s">
        <v>37</v>
      </c>
      <c r="M538" t="s">
        <v>11</v>
      </c>
      <c r="N538" s="6" t="s">
        <v>67</v>
      </c>
      <c r="O538" t="s">
        <v>9</v>
      </c>
      <c r="P538" s="4">
        <v>501</v>
      </c>
      <c r="Q538" t="str">
        <f>TEXT(ChargesTable[[#This Row],[CHG_COUNTY_NUM]], "000") &amp; "-" &amp; TEXT(ChargesTable[[#This Row],[CHG_CASE_NUMBER]], "0000000")</f>
        <v>001-0000190</v>
      </c>
      <c r="R538">
        <f t="shared" si="16"/>
        <v>765</v>
      </c>
      <c r="S538">
        <f t="shared" si="17"/>
        <v>2024</v>
      </c>
    </row>
    <row r="539" spans="1:19">
      <c r="A539" s="1">
        <v>1</v>
      </c>
      <c r="B539">
        <v>190</v>
      </c>
      <c r="C539">
        <v>4</v>
      </c>
      <c r="D539" s="3">
        <v>44860</v>
      </c>
      <c r="E539" s="2">
        <v>463720</v>
      </c>
      <c r="F539" s="2">
        <v>46372</v>
      </c>
      <c r="G539" s="2">
        <v>0</v>
      </c>
      <c r="H539" s="5">
        <v>45361</v>
      </c>
      <c r="I539" t="s">
        <v>12</v>
      </c>
      <c r="J539" s="6" t="s">
        <v>31</v>
      </c>
      <c r="K539" s="6" t="s">
        <v>28</v>
      </c>
      <c r="L539" s="6" t="s">
        <v>37</v>
      </c>
      <c r="M539" t="s">
        <v>13</v>
      </c>
      <c r="N539" s="6" t="s">
        <v>72</v>
      </c>
      <c r="O539" t="s">
        <v>9</v>
      </c>
      <c r="P539" s="4">
        <v>501</v>
      </c>
      <c r="Q539" t="str">
        <f>TEXT(ChargesTable[[#This Row],[CHG_COUNTY_NUM]], "000") &amp; "-" &amp; TEXT(ChargesTable[[#This Row],[CHG_CASE_NUMBER]], "0000000")</f>
        <v>001-0000190</v>
      </c>
      <c r="R539">
        <f t="shared" si="16"/>
        <v>765</v>
      </c>
      <c r="S539">
        <f t="shared" si="17"/>
        <v>2024</v>
      </c>
    </row>
    <row r="540" spans="1:19">
      <c r="A540" s="1">
        <v>1</v>
      </c>
      <c r="B540">
        <v>190</v>
      </c>
      <c r="C540">
        <v>5</v>
      </c>
      <c r="D540" s="3">
        <v>44860</v>
      </c>
      <c r="E540" s="2">
        <v>782200</v>
      </c>
      <c r="F540" s="2">
        <v>78220</v>
      </c>
      <c r="G540" s="2">
        <v>0</v>
      </c>
      <c r="H540" s="5">
        <v>45361.61</v>
      </c>
      <c r="I540" t="s">
        <v>12</v>
      </c>
      <c r="J540" s="6" t="s">
        <v>36</v>
      </c>
      <c r="K540" s="6" t="s">
        <v>35</v>
      </c>
      <c r="L540" s="6" t="s">
        <v>37</v>
      </c>
      <c r="M540" t="s">
        <v>13</v>
      </c>
      <c r="N540" s="6" t="s">
        <v>53</v>
      </c>
      <c r="O540" t="s">
        <v>9</v>
      </c>
      <c r="P540" s="4">
        <v>501</v>
      </c>
      <c r="Q540" t="str">
        <f>TEXT(ChargesTable[[#This Row],[CHG_COUNTY_NUM]], "000") &amp; "-" &amp; TEXT(ChargesTable[[#This Row],[CHG_CASE_NUMBER]], "0000000")</f>
        <v>001-0000190</v>
      </c>
      <c r="R540">
        <f t="shared" si="16"/>
        <v>765</v>
      </c>
      <c r="S540">
        <f t="shared" si="17"/>
        <v>2024</v>
      </c>
    </row>
    <row r="541" spans="1:19">
      <c r="A541" s="1">
        <v>1</v>
      </c>
      <c r="B541">
        <v>190</v>
      </c>
      <c r="C541">
        <v>1</v>
      </c>
      <c r="D541" s="3">
        <v>44860</v>
      </c>
      <c r="E541" s="2">
        <v>782200</v>
      </c>
      <c r="F541" s="2">
        <v>78220</v>
      </c>
      <c r="G541" s="2">
        <v>0</v>
      </c>
      <c r="H541" s="5">
        <v>45362.9</v>
      </c>
      <c r="I541" t="s">
        <v>10</v>
      </c>
      <c r="J541" s="6" t="s">
        <v>36</v>
      </c>
      <c r="K541" s="6" t="s">
        <v>35</v>
      </c>
      <c r="L541" s="6" t="s">
        <v>37</v>
      </c>
      <c r="M541" t="s">
        <v>11</v>
      </c>
      <c r="N541" s="6" t="s">
        <v>53</v>
      </c>
      <c r="O541" t="s">
        <v>9</v>
      </c>
      <c r="P541" s="4">
        <v>502</v>
      </c>
      <c r="Q541" t="str">
        <f>TEXT(ChargesTable[[#This Row],[CHG_COUNTY_NUM]], "000") &amp; "-" &amp; TEXT(ChargesTable[[#This Row],[CHG_CASE_NUMBER]], "0000000")</f>
        <v>001-0000190</v>
      </c>
      <c r="R541">
        <f t="shared" si="16"/>
        <v>765</v>
      </c>
      <c r="S541">
        <f t="shared" si="17"/>
        <v>2024</v>
      </c>
    </row>
    <row r="542" spans="1:19">
      <c r="A542" s="1">
        <v>1</v>
      </c>
      <c r="B542">
        <v>190</v>
      </c>
      <c r="C542">
        <v>2</v>
      </c>
      <c r="D542" s="3">
        <v>44860</v>
      </c>
      <c r="E542" s="2">
        <v>3400</v>
      </c>
      <c r="F542" s="2">
        <v>340</v>
      </c>
      <c r="G542" s="2">
        <v>0</v>
      </c>
      <c r="H542" s="5">
        <v>45625.72</v>
      </c>
      <c r="I542" t="s">
        <v>7</v>
      </c>
      <c r="J542" s="6" t="s">
        <v>25</v>
      </c>
      <c r="K542" s="6" t="s">
        <v>26</v>
      </c>
      <c r="L542" s="6" t="s">
        <v>37</v>
      </c>
      <c r="M542" t="s">
        <v>8</v>
      </c>
      <c r="N542" s="6" t="s">
        <v>55</v>
      </c>
      <c r="O542" t="s">
        <v>9</v>
      </c>
      <c r="P542" s="4">
        <v>765</v>
      </c>
      <c r="Q542" t="str">
        <f>TEXT(ChargesTable[[#This Row],[CHG_COUNTY_NUM]], "000") &amp; "-" &amp; TEXT(ChargesTable[[#This Row],[CHG_CASE_NUMBER]], "0000000")</f>
        <v>001-0000190</v>
      </c>
      <c r="R542">
        <f t="shared" si="16"/>
        <v>765</v>
      </c>
      <c r="S542">
        <f t="shared" si="17"/>
        <v>2024</v>
      </c>
    </row>
    <row r="543" spans="1:19">
      <c r="A543" s="1">
        <v>1</v>
      </c>
      <c r="B543">
        <v>191</v>
      </c>
      <c r="C543">
        <v>1</v>
      </c>
      <c r="D543" s="3">
        <v>44860</v>
      </c>
      <c r="E543" s="2">
        <v>3400</v>
      </c>
      <c r="F543" s="2">
        <v>340</v>
      </c>
      <c r="G543" s="2">
        <v>0</v>
      </c>
      <c r="H543" s="5">
        <v>45275.88</v>
      </c>
      <c r="I543" t="s">
        <v>10</v>
      </c>
      <c r="J543" s="6" t="s">
        <v>25</v>
      </c>
      <c r="K543" s="6" t="s">
        <v>26</v>
      </c>
      <c r="L543" s="6" t="s">
        <v>37</v>
      </c>
      <c r="M543" t="s">
        <v>11</v>
      </c>
      <c r="N543" s="6" t="s">
        <v>55</v>
      </c>
      <c r="O543" t="s">
        <v>9</v>
      </c>
      <c r="P543" s="4">
        <v>415</v>
      </c>
      <c r="Q543" t="str">
        <f>TEXT(ChargesTable[[#This Row],[CHG_COUNTY_NUM]], "000") &amp; "-" &amp; TEXT(ChargesTable[[#This Row],[CHG_CASE_NUMBER]], "0000000")</f>
        <v>001-0000191</v>
      </c>
      <c r="R543">
        <f t="shared" si="16"/>
        <v>581</v>
      </c>
      <c r="S543">
        <f t="shared" si="17"/>
        <v>2023</v>
      </c>
    </row>
    <row r="544" spans="1:19">
      <c r="A544" s="1">
        <v>1</v>
      </c>
      <c r="B544">
        <v>191</v>
      </c>
      <c r="C544">
        <v>2</v>
      </c>
      <c r="D544" s="3">
        <v>44860</v>
      </c>
      <c r="E544" s="2">
        <v>3400</v>
      </c>
      <c r="F544" s="2">
        <v>340</v>
      </c>
      <c r="G544" s="2">
        <v>0</v>
      </c>
      <c r="H544" s="5">
        <v>45275.75</v>
      </c>
      <c r="I544" t="s">
        <v>7</v>
      </c>
      <c r="J544" s="6" t="s">
        <v>25</v>
      </c>
      <c r="K544" s="6" t="s">
        <v>26</v>
      </c>
      <c r="L544" s="6" t="s">
        <v>37</v>
      </c>
      <c r="M544" t="s">
        <v>8</v>
      </c>
      <c r="N544" s="6" t="s">
        <v>55</v>
      </c>
      <c r="O544" t="s">
        <v>9</v>
      </c>
      <c r="P544" s="4">
        <v>415</v>
      </c>
      <c r="Q544" t="str">
        <f>TEXT(ChargesTable[[#This Row],[CHG_COUNTY_NUM]], "000") &amp; "-" &amp; TEXT(ChargesTable[[#This Row],[CHG_CASE_NUMBER]], "0000000")</f>
        <v>001-0000191</v>
      </c>
      <c r="R544">
        <f t="shared" si="16"/>
        <v>581</v>
      </c>
      <c r="S544">
        <f t="shared" si="17"/>
        <v>2023</v>
      </c>
    </row>
    <row r="545" spans="1:19">
      <c r="A545" s="1">
        <v>1</v>
      </c>
      <c r="B545">
        <v>191</v>
      </c>
      <c r="C545">
        <v>4</v>
      </c>
      <c r="D545" s="3">
        <v>44860</v>
      </c>
      <c r="E545" s="2">
        <v>470000</v>
      </c>
      <c r="F545" s="2">
        <v>47000</v>
      </c>
      <c r="G545" s="2">
        <v>0</v>
      </c>
      <c r="H545" s="5">
        <v>45276.2</v>
      </c>
      <c r="I545" t="s">
        <v>10</v>
      </c>
      <c r="J545" s="6" t="s">
        <v>34</v>
      </c>
      <c r="K545" s="6" t="s">
        <v>35</v>
      </c>
      <c r="L545" s="6" t="s">
        <v>37</v>
      </c>
      <c r="M545" t="s">
        <v>11</v>
      </c>
      <c r="N545" s="6" t="s">
        <v>67</v>
      </c>
      <c r="O545" t="s">
        <v>9</v>
      </c>
      <c r="P545" s="4">
        <v>416</v>
      </c>
      <c r="Q545" t="str">
        <f>TEXT(ChargesTable[[#This Row],[CHG_COUNTY_NUM]], "000") &amp; "-" &amp; TEXT(ChargesTable[[#This Row],[CHG_CASE_NUMBER]], "0000000")</f>
        <v>001-0000191</v>
      </c>
      <c r="R545">
        <f t="shared" si="16"/>
        <v>581</v>
      </c>
      <c r="S545">
        <f t="shared" si="17"/>
        <v>2023</v>
      </c>
    </row>
    <row r="546" spans="1:19">
      <c r="A546" s="1">
        <v>1</v>
      </c>
      <c r="B546">
        <v>191</v>
      </c>
      <c r="C546">
        <v>3</v>
      </c>
      <c r="D546" s="3">
        <v>44860</v>
      </c>
      <c r="E546" s="2">
        <v>3404</v>
      </c>
      <c r="F546" s="2">
        <v>340</v>
      </c>
      <c r="G546" s="2">
        <v>4</v>
      </c>
      <c r="H546" s="5">
        <v>45441</v>
      </c>
      <c r="I546" t="s">
        <v>10</v>
      </c>
      <c r="J546" s="6" t="s">
        <v>25</v>
      </c>
      <c r="K546" s="6" t="s">
        <v>26</v>
      </c>
      <c r="L546" s="6" t="s">
        <v>41</v>
      </c>
      <c r="M546" t="s">
        <v>11</v>
      </c>
      <c r="N546" s="6" t="s">
        <v>86</v>
      </c>
      <c r="O546" t="s">
        <v>9</v>
      </c>
      <c r="P546" s="4">
        <v>581</v>
      </c>
      <c r="Q546" t="str">
        <f>TEXT(ChargesTable[[#This Row],[CHG_COUNTY_NUM]], "000") &amp; "-" &amp; TEXT(ChargesTable[[#This Row],[CHG_CASE_NUMBER]], "0000000")</f>
        <v>001-0000191</v>
      </c>
      <c r="R546">
        <f t="shared" si="16"/>
        <v>581</v>
      </c>
      <c r="S546">
        <f t="shared" si="17"/>
        <v>2024</v>
      </c>
    </row>
    <row r="547" spans="1:19">
      <c r="A547" s="1">
        <v>1</v>
      </c>
      <c r="B547">
        <v>192</v>
      </c>
      <c r="C547">
        <v>1</v>
      </c>
      <c r="D547" s="3">
        <v>44861</v>
      </c>
      <c r="E547" s="2">
        <v>463700</v>
      </c>
      <c r="F547" s="2">
        <v>46370</v>
      </c>
      <c r="G547" s="2">
        <v>0</v>
      </c>
      <c r="H547" s="5">
        <v>44876.85</v>
      </c>
      <c r="I547" t="s">
        <v>12</v>
      </c>
      <c r="J547" s="6" t="s">
        <v>30</v>
      </c>
      <c r="K547" s="6" t="s">
        <v>26</v>
      </c>
      <c r="L547" s="6" t="s">
        <v>37</v>
      </c>
      <c r="M547" t="s">
        <v>13</v>
      </c>
      <c r="N547" s="6" t="s">
        <v>54</v>
      </c>
      <c r="O547" t="s">
        <v>9</v>
      </c>
      <c r="P547" s="4">
        <v>15</v>
      </c>
      <c r="Q547" t="str">
        <f>TEXT(ChargesTable[[#This Row],[CHG_COUNTY_NUM]], "000") &amp; "-" &amp; TEXT(ChargesTable[[#This Row],[CHG_CASE_NUMBER]], "0000000")</f>
        <v>001-0000192</v>
      </c>
      <c r="R547">
        <f t="shared" si="16"/>
        <v>15</v>
      </c>
      <c r="S547">
        <f t="shared" si="17"/>
        <v>2022</v>
      </c>
    </row>
    <row r="548" spans="1:19">
      <c r="A548" s="1">
        <v>1</v>
      </c>
      <c r="B548">
        <v>193</v>
      </c>
      <c r="C548">
        <v>3</v>
      </c>
      <c r="D548" s="3">
        <v>44863</v>
      </c>
      <c r="E548" s="2">
        <v>470000</v>
      </c>
      <c r="F548" s="2">
        <v>47000</v>
      </c>
      <c r="G548" s="2">
        <v>0</v>
      </c>
      <c r="H548" s="5">
        <v>44904.76</v>
      </c>
      <c r="I548" t="s">
        <v>12</v>
      </c>
      <c r="J548" s="6" t="s">
        <v>34</v>
      </c>
      <c r="K548" s="6" t="s">
        <v>35</v>
      </c>
      <c r="L548" s="6" t="s">
        <v>37</v>
      </c>
      <c r="M548" t="s">
        <v>13</v>
      </c>
      <c r="N548" s="6" t="s">
        <v>67</v>
      </c>
      <c r="O548" t="s">
        <v>9</v>
      </c>
      <c r="P548" s="4">
        <v>41</v>
      </c>
      <c r="Q548" t="str">
        <f>TEXT(ChargesTable[[#This Row],[CHG_COUNTY_NUM]], "000") &amp; "-" &amp; TEXT(ChargesTable[[#This Row],[CHG_CASE_NUMBER]], "0000000")</f>
        <v>001-0000193</v>
      </c>
      <c r="R548">
        <f t="shared" si="16"/>
        <v>55</v>
      </c>
      <c r="S548">
        <f t="shared" si="17"/>
        <v>2022</v>
      </c>
    </row>
    <row r="549" spans="1:19">
      <c r="A549" s="1">
        <v>1</v>
      </c>
      <c r="B549">
        <v>193</v>
      </c>
      <c r="C549">
        <v>2</v>
      </c>
      <c r="D549" s="3">
        <v>44863</v>
      </c>
      <c r="E549" s="2">
        <v>463700</v>
      </c>
      <c r="F549" s="2">
        <v>46370</v>
      </c>
      <c r="G549" s="2">
        <v>0</v>
      </c>
      <c r="H549" s="5">
        <v>44907.71</v>
      </c>
      <c r="I549" t="s">
        <v>12</v>
      </c>
      <c r="J549" s="6" t="s">
        <v>30</v>
      </c>
      <c r="K549" s="6" t="s">
        <v>26</v>
      </c>
      <c r="L549" s="6" t="s">
        <v>37</v>
      </c>
      <c r="M549" t="s">
        <v>13</v>
      </c>
      <c r="N549" s="6" t="s">
        <v>54</v>
      </c>
      <c r="O549" t="s">
        <v>9</v>
      </c>
      <c r="P549" s="4">
        <v>44</v>
      </c>
      <c r="Q549" t="str">
        <f>TEXT(ChargesTable[[#This Row],[CHG_COUNTY_NUM]], "000") &amp; "-" &amp; TEXT(ChargesTable[[#This Row],[CHG_CASE_NUMBER]], "0000000")</f>
        <v>001-0000193</v>
      </c>
      <c r="R549">
        <f t="shared" si="16"/>
        <v>55</v>
      </c>
      <c r="S549">
        <f t="shared" si="17"/>
        <v>2022</v>
      </c>
    </row>
    <row r="550" spans="1:19">
      <c r="A550" s="1">
        <v>1</v>
      </c>
      <c r="B550">
        <v>193</v>
      </c>
      <c r="C550">
        <v>1</v>
      </c>
      <c r="D550" s="3">
        <v>44863</v>
      </c>
      <c r="E550" s="2">
        <v>3401</v>
      </c>
      <c r="F550" s="2">
        <v>340</v>
      </c>
      <c r="G550" s="2">
        <v>1</v>
      </c>
      <c r="H550" s="5">
        <v>44918.18</v>
      </c>
      <c r="I550" t="s">
        <v>12</v>
      </c>
      <c r="J550" s="6" t="s">
        <v>25</v>
      </c>
      <c r="K550" s="6" t="s">
        <v>26</v>
      </c>
      <c r="L550" s="6" t="s">
        <v>38</v>
      </c>
      <c r="M550" t="s">
        <v>13</v>
      </c>
      <c r="N550" s="6" t="s">
        <v>56</v>
      </c>
      <c r="O550" t="s">
        <v>9</v>
      </c>
      <c r="P550" s="4">
        <v>55</v>
      </c>
      <c r="Q550" t="str">
        <f>TEXT(ChargesTable[[#This Row],[CHG_COUNTY_NUM]], "000") &amp; "-" &amp; TEXT(ChargesTable[[#This Row],[CHG_CASE_NUMBER]], "0000000")</f>
        <v>001-0000193</v>
      </c>
      <c r="R550">
        <f t="shared" si="16"/>
        <v>55</v>
      </c>
      <c r="S550">
        <f t="shared" si="17"/>
        <v>2022</v>
      </c>
    </row>
    <row r="551" spans="1:19">
      <c r="A551" s="1">
        <v>1</v>
      </c>
      <c r="B551">
        <v>194</v>
      </c>
      <c r="C551">
        <v>1</v>
      </c>
      <c r="D551" s="3">
        <v>44867</v>
      </c>
      <c r="E551" s="2">
        <v>782200</v>
      </c>
      <c r="F551" s="2">
        <v>78220</v>
      </c>
      <c r="G551" s="2">
        <v>0</v>
      </c>
      <c r="H551" s="5">
        <v>45001.25</v>
      </c>
      <c r="I551" t="s">
        <v>10</v>
      </c>
      <c r="J551" s="6" t="s">
        <v>36</v>
      </c>
      <c r="K551" s="6" t="s">
        <v>35</v>
      </c>
      <c r="L551" s="6" t="s">
        <v>37</v>
      </c>
      <c r="M551" t="s">
        <v>11</v>
      </c>
      <c r="N551" s="6" t="s">
        <v>53</v>
      </c>
      <c r="O551" t="s">
        <v>9</v>
      </c>
      <c r="P551" s="4">
        <v>134</v>
      </c>
      <c r="Q551" t="str">
        <f>TEXT(ChargesTable[[#This Row],[CHG_COUNTY_NUM]], "000") &amp; "-" &amp; TEXT(ChargesTable[[#This Row],[CHG_CASE_NUMBER]], "0000000")</f>
        <v>001-0000194</v>
      </c>
      <c r="R551">
        <f t="shared" si="16"/>
        <v>146</v>
      </c>
      <c r="S551">
        <f t="shared" si="17"/>
        <v>2023</v>
      </c>
    </row>
    <row r="552" spans="1:19">
      <c r="A552" s="1">
        <v>1</v>
      </c>
      <c r="B552">
        <v>194</v>
      </c>
      <c r="C552">
        <v>4</v>
      </c>
      <c r="D552" s="3">
        <v>44867</v>
      </c>
      <c r="E552" s="2">
        <v>3460</v>
      </c>
      <c r="F552" s="2">
        <v>346</v>
      </c>
      <c r="G552" s="2">
        <v>0</v>
      </c>
      <c r="H552" s="5">
        <v>45013.4</v>
      </c>
      <c r="I552" t="s">
        <v>7</v>
      </c>
      <c r="J552" s="6" t="s">
        <v>27</v>
      </c>
      <c r="K552" s="6" t="s">
        <v>28</v>
      </c>
      <c r="L552" s="6" t="s">
        <v>37</v>
      </c>
      <c r="M552" t="s">
        <v>8</v>
      </c>
      <c r="N552" s="6" t="s">
        <v>52</v>
      </c>
      <c r="O552" t="s">
        <v>9</v>
      </c>
      <c r="P552" s="4">
        <v>146</v>
      </c>
      <c r="Q552" t="str">
        <f>TEXT(ChargesTable[[#This Row],[CHG_COUNTY_NUM]], "000") &amp; "-" &amp; TEXT(ChargesTable[[#This Row],[CHG_CASE_NUMBER]], "0000000")</f>
        <v>001-0000194</v>
      </c>
      <c r="R552">
        <f t="shared" si="16"/>
        <v>146</v>
      </c>
      <c r="S552">
        <f t="shared" si="17"/>
        <v>2023</v>
      </c>
    </row>
    <row r="553" spans="1:19">
      <c r="A553" s="1">
        <v>1</v>
      </c>
      <c r="B553">
        <v>195</v>
      </c>
      <c r="C553">
        <v>1</v>
      </c>
      <c r="D553" s="3">
        <v>44868</v>
      </c>
      <c r="E553" s="2">
        <v>3400</v>
      </c>
      <c r="F553" s="2">
        <v>340</v>
      </c>
      <c r="G553" s="2">
        <v>0</v>
      </c>
      <c r="H553" s="5">
        <v>44868.72</v>
      </c>
      <c r="I553" t="s">
        <v>10</v>
      </c>
      <c r="J553" s="6" t="s">
        <v>25</v>
      </c>
      <c r="K553" s="6" t="s">
        <v>26</v>
      </c>
      <c r="L553" s="6" t="s">
        <v>37</v>
      </c>
      <c r="M553" t="s">
        <v>11</v>
      </c>
      <c r="N553" s="6" t="s">
        <v>55</v>
      </c>
      <c r="O553" t="s">
        <v>9</v>
      </c>
      <c r="P553" s="4">
        <v>0</v>
      </c>
      <c r="Q553" t="str">
        <f>TEXT(ChargesTable[[#This Row],[CHG_COUNTY_NUM]], "000") &amp; "-" &amp; TEXT(ChargesTable[[#This Row],[CHG_CASE_NUMBER]], "0000000")</f>
        <v>001-0000195</v>
      </c>
      <c r="R553">
        <f t="shared" si="16"/>
        <v>3</v>
      </c>
      <c r="S553">
        <f t="shared" si="17"/>
        <v>2022</v>
      </c>
    </row>
    <row r="554" spans="1:19">
      <c r="A554" s="1">
        <v>1</v>
      </c>
      <c r="B554">
        <v>195</v>
      </c>
      <c r="C554">
        <v>2</v>
      </c>
      <c r="D554" s="3">
        <v>44868</v>
      </c>
      <c r="E554" s="2">
        <v>3400</v>
      </c>
      <c r="F554" s="2">
        <v>340</v>
      </c>
      <c r="G554" s="2">
        <v>0</v>
      </c>
      <c r="H554" s="5">
        <v>44871.07</v>
      </c>
      <c r="I554" t="s">
        <v>10</v>
      </c>
      <c r="J554" s="6" t="s">
        <v>25</v>
      </c>
      <c r="K554" s="6" t="s">
        <v>26</v>
      </c>
      <c r="L554" s="6" t="s">
        <v>37</v>
      </c>
      <c r="M554" t="s">
        <v>11</v>
      </c>
      <c r="N554" s="6" t="s">
        <v>55</v>
      </c>
      <c r="O554" t="s">
        <v>9</v>
      </c>
      <c r="P554" s="4">
        <v>3</v>
      </c>
      <c r="Q554" t="str">
        <f>TEXT(ChargesTable[[#This Row],[CHG_COUNTY_NUM]], "000") &amp; "-" &amp; TEXT(ChargesTable[[#This Row],[CHG_CASE_NUMBER]], "0000000")</f>
        <v>001-0000195</v>
      </c>
      <c r="R554">
        <f t="shared" si="16"/>
        <v>3</v>
      </c>
      <c r="S554">
        <f t="shared" si="17"/>
        <v>2022</v>
      </c>
    </row>
    <row r="555" spans="1:19">
      <c r="A555" s="1">
        <v>1</v>
      </c>
      <c r="B555">
        <v>196</v>
      </c>
      <c r="C555">
        <v>3</v>
      </c>
      <c r="D555" s="3">
        <v>44874</v>
      </c>
      <c r="E555" s="2">
        <v>782200</v>
      </c>
      <c r="F555" s="2">
        <v>78220</v>
      </c>
      <c r="G555" s="2">
        <v>0</v>
      </c>
      <c r="H555" s="5">
        <v>45080.17</v>
      </c>
      <c r="I555" t="s">
        <v>12</v>
      </c>
      <c r="J555" s="6" t="s">
        <v>36</v>
      </c>
      <c r="K555" s="6" t="s">
        <v>35</v>
      </c>
      <c r="L555" s="6" t="s">
        <v>37</v>
      </c>
      <c r="M555" t="s">
        <v>13</v>
      </c>
      <c r="N555" s="6" t="s">
        <v>53</v>
      </c>
      <c r="O555" t="s">
        <v>9</v>
      </c>
      <c r="P555" s="4">
        <v>206</v>
      </c>
      <c r="Q555" t="str">
        <f>TEXT(ChargesTable[[#This Row],[CHG_COUNTY_NUM]], "000") &amp; "-" &amp; TEXT(ChargesTable[[#This Row],[CHG_CASE_NUMBER]], "0000000")</f>
        <v>001-0000196</v>
      </c>
      <c r="R555">
        <f t="shared" si="16"/>
        <v>312</v>
      </c>
      <c r="S555">
        <f t="shared" si="17"/>
        <v>2023</v>
      </c>
    </row>
    <row r="556" spans="1:19">
      <c r="A556" s="1">
        <v>1</v>
      </c>
      <c r="B556">
        <v>196</v>
      </c>
      <c r="C556">
        <v>2</v>
      </c>
      <c r="D556" s="3">
        <v>44874</v>
      </c>
      <c r="E556" s="2">
        <v>3460</v>
      </c>
      <c r="F556" s="2">
        <v>346</v>
      </c>
      <c r="G556" s="2">
        <v>0</v>
      </c>
      <c r="H556" s="5">
        <v>45186.41</v>
      </c>
      <c r="I556" t="s">
        <v>12</v>
      </c>
      <c r="J556" s="6" t="s">
        <v>27</v>
      </c>
      <c r="K556" s="6" t="s">
        <v>28</v>
      </c>
      <c r="L556" s="6" t="s">
        <v>37</v>
      </c>
      <c r="M556" t="s">
        <v>13</v>
      </c>
      <c r="N556" s="6" t="s">
        <v>52</v>
      </c>
      <c r="O556" t="s">
        <v>9</v>
      </c>
      <c r="P556" s="4">
        <v>312</v>
      </c>
      <c r="Q556" t="str">
        <f>TEXT(ChargesTable[[#This Row],[CHG_COUNTY_NUM]], "000") &amp; "-" &amp; TEXT(ChargesTable[[#This Row],[CHG_CASE_NUMBER]], "0000000")</f>
        <v>001-0000196</v>
      </c>
      <c r="R556">
        <f t="shared" si="16"/>
        <v>312</v>
      </c>
      <c r="S556">
        <f t="shared" si="17"/>
        <v>2023</v>
      </c>
    </row>
    <row r="557" spans="1:19">
      <c r="A557" s="1">
        <v>1</v>
      </c>
      <c r="B557">
        <v>197</v>
      </c>
      <c r="C557">
        <v>2</v>
      </c>
      <c r="D557" s="3">
        <v>44877</v>
      </c>
      <c r="E557" s="2">
        <v>463700</v>
      </c>
      <c r="F557" s="2">
        <v>46370</v>
      </c>
      <c r="G557" s="2">
        <v>0</v>
      </c>
      <c r="H557" s="5">
        <v>44937.51</v>
      </c>
      <c r="I557" t="s">
        <v>7</v>
      </c>
      <c r="J557" s="6" t="s">
        <v>30</v>
      </c>
      <c r="K557" s="6" t="s">
        <v>26</v>
      </c>
      <c r="L557" s="6" t="s">
        <v>37</v>
      </c>
      <c r="M557" t="s">
        <v>8</v>
      </c>
      <c r="N557" s="6" t="s">
        <v>54</v>
      </c>
      <c r="O557" t="s">
        <v>9</v>
      </c>
      <c r="P557" s="4">
        <v>60</v>
      </c>
      <c r="Q557" t="str">
        <f>TEXT(ChargesTable[[#This Row],[CHG_COUNTY_NUM]], "000") &amp; "-" &amp; TEXT(ChargesTable[[#This Row],[CHG_CASE_NUMBER]], "0000000")</f>
        <v>001-0000197</v>
      </c>
      <c r="R557">
        <f t="shared" si="16"/>
        <v>83</v>
      </c>
      <c r="S557">
        <f t="shared" si="17"/>
        <v>2023</v>
      </c>
    </row>
    <row r="558" spans="1:19">
      <c r="A558" s="1">
        <v>1</v>
      </c>
      <c r="B558">
        <v>197</v>
      </c>
      <c r="C558">
        <v>1</v>
      </c>
      <c r="D558" s="3">
        <v>44877</v>
      </c>
      <c r="E558" s="2">
        <v>3400</v>
      </c>
      <c r="F558" s="2">
        <v>340</v>
      </c>
      <c r="G558" s="2">
        <v>0</v>
      </c>
      <c r="H558" s="5">
        <v>44960.14</v>
      </c>
      <c r="I558" t="s">
        <v>10</v>
      </c>
      <c r="J558" s="6" t="s">
        <v>25</v>
      </c>
      <c r="K558" s="6" t="s">
        <v>26</v>
      </c>
      <c r="L558" s="6" t="s">
        <v>37</v>
      </c>
      <c r="M558" t="s">
        <v>11</v>
      </c>
      <c r="N558" s="6" t="s">
        <v>55</v>
      </c>
      <c r="O558" t="s">
        <v>9</v>
      </c>
      <c r="P558" s="4">
        <v>83</v>
      </c>
      <c r="Q558" t="str">
        <f>TEXT(ChargesTable[[#This Row],[CHG_COUNTY_NUM]], "000") &amp; "-" &amp; TEXT(ChargesTable[[#This Row],[CHG_CASE_NUMBER]], "0000000")</f>
        <v>001-0000197</v>
      </c>
      <c r="R558">
        <f t="shared" si="16"/>
        <v>83</v>
      </c>
      <c r="S558">
        <f t="shared" si="17"/>
        <v>2023</v>
      </c>
    </row>
    <row r="559" spans="1:19">
      <c r="A559" s="1">
        <v>1</v>
      </c>
      <c r="B559">
        <v>198</v>
      </c>
      <c r="C559">
        <v>2</v>
      </c>
      <c r="D559" s="3">
        <v>44879</v>
      </c>
      <c r="E559" s="2">
        <v>463700</v>
      </c>
      <c r="F559" s="2">
        <v>46370</v>
      </c>
      <c r="G559" s="2">
        <v>0</v>
      </c>
      <c r="H559" s="5">
        <v>44977.3</v>
      </c>
      <c r="I559" t="s">
        <v>12</v>
      </c>
      <c r="J559" s="6" t="s">
        <v>30</v>
      </c>
      <c r="K559" s="6" t="s">
        <v>26</v>
      </c>
      <c r="L559" s="6" t="s">
        <v>37</v>
      </c>
      <c r="M559" t="s">
        <v>13</v>
      </c>
      <c r="N559" s="6" t="s">
        <v>54</v>
      </c>
      <c r="O559" t="s">
        <v>9</v>
      </c>
      <c r="P559" s="4">
        <v>98</v>
      </c>
      <c r="Q559" t="str">
        <f>TEXT(ChargesTable[[#This Row],[CHG_COUNTY_NUM]], "000") &amp; "-" &amp; TEXT(ChargesTable[[#This Row],[CHG_CASE_NUMBER]], "0000000")</f>
        <v>001-0000198</v>
      </c>
      <c r="R559">
        <f t="shared" si="16"/>
        <v>119</v>
      </c>
      <c r="S559">
        <f t="shared" si="17"/>
        <v>2023</v>
      </c>
    </row>
    <row r="560" spans="1:19">
      <c r="A560" s="1">
        <v>1</v>
      </c>
      <c r="B560">
        <v>198</v>
      </c>
      <c r="C560">
        <v>1</v>
      </c>
      <c r="D560" s="3">
        <v>44879</v>
      </c>
      <c r="E560" s="2">
        <v>3400</v>
      </c>
      <c r="F560" s="2">
        <v>340</v>
      </c>
      <c r="G560" s="2">
        <v>0</v>
      </c>
      <c r="H560" s="5">
        <v>44998.1</v>
      </c>
      <c r="I560" t="s">
        <v>7</v>
      </c>
      <c r="J560" s="6" t="s">
        <v>25</v>
      </c>
      <c r="K560" s="6" t="s">
        <v>26</v>
      </c>
      <c r="L560" s="6" t="s">
        <v>37</v>
      </c>
      <c r="M560" t="s">
        <v>8</v>
      </c>
      <c r="N560" s="6" t="s">
        <v>55</v>
      </c>
      <c r="O560" t="s">
        <v>9</v>
      </c>
      <c r="P560" s="4">
        <v>119</v>
      </c>
      <c r="Q560" t="str">
        <f>TEXT(ChargesTable[[#This Row],[CHG_COUNTY_NUM]], "000") &amp; "-" &amp; TEXT(ChargesTable[[#This Row],[CHG_CASE_NUMBER]], "0000000")</f>
        <v>001-0000198</v>
      </c>
      <c r="R560">
        <f t="shared" si="16"/>
        <v>119</v>
      </c>
      <c r="S560">
        <f t="shared" si="17"/>
        <v>2023</v>
      </c>
    </row>
    <row r="561" spans="1:19">
      <c r="A561" s="1">
        <v>1</v>
      </c>
      <c r="B561">
        <v>199</v>
      </c>
      <c r="C561">
        <v>2</v>
      </c>
      <c r="D561" s="3">
        <v>44879</v>
      </c>
      <c r="E561" s="2">
        <v>463704</v>
      </c>
      <c r="F561" s="2">
        <v>46370</v>
      </c>
      <c r="G561" s="2">
        <v>4</v>
      </c>
      <c r="H561" s="5">
        <v>45050.439004629632</v>
      </c>
      <c r="I561" t="s">
        <v>10</v>
      </c>
      <c r="J561" s="6" t="s">
        <v>30</v>
      </c>
      <c r="K561" s="6" t="s">
        <v>26</v>
      </c>
      <c r="L561" s="6" t="s">
        <v>41</v>
      </c>
      <c r="M561" t="s">
        <v>11</v>
      </c>
      <c r="N561" s="6" t="s">
        <v>61</v>
      </c>
      <c r="O561" t="s">
        <v>9</v>
      </c>
      <c r="P561" s="4">
        <v>171</v>
      </c>
      <c r="Q561" t="str">
        <f>TEXT(ChargesTable[[#This Row],[CHG_COUNTY_NUM]], "000") &amp; "-" &amp; TEXT(ChargesTable[[#This Row],[CHG_CASE_NUMBER]], "0000000")</f>
        <v>001-0000199</v>
      </c>
      <c r="R561">
        <f t="shared" si="16"/>
        <v>271</v>
      </c>
      <c r="S561">
        <f t="shared" si="17"/>
        <v>2023</v>
      </c>
    </row>
    <row r="562" spans="1:19">
      <c r="A562" s="1">
        <v>1</v>
      </c>
      <c r="B562">
        <v>199</v>
      </c>
      <c r="C562">
        <v>1</v>
      </c>
      <c r="D562" s="3">
        <v>44879</v>
      </c>
      <c r="E562" s="2">
        <v>463740</v>
      </c>
      <c r="F562" s="2">
        <v>46374</v>
      </c>
      <c r="G562" s="2">
        <v>0</v>
      </c>
      <c r="H562" s="5">
        <v>45052.42</v>
      </c>
      <c r="I562" t="s">
        <v>12</v>
      </c>
      <c r="J562" s="6" t="s">
        <v>32</v>
      </c>
      <c r="K562" s="6" t="s">
        <v>33</v>
      </c>
      <c r="L562" s="6" t="s">
        <v>37</v>
      </c>
      <c r="M562" t="s">
        <v>13</v>
      </c>
      <c r="N562" s="6" t="s">
        <v>60</v>
      </c>
      <c r="O562" t="s">
        <v>9</v>
      </c>
      <c r="P562" s="4">
        <v>173</v>
      </c>
      <c r="Q562" t="str">
        <f>TEXT(ChargesTable[[#This Row],[CHG_COUNTY_NUM]], "000") &amp; "-" &amp; TEXT(ChargesTable[[#This Row],[CHG_CASE_NUMBER]], "0000000")</f>
        <v>001-0000199</v>
      </c>
      <c r="R562">
        <f t="shared" si="16"/>
        <v>271</v>
      </c>
      <c r="S562">
        <f t="shared" si="17"/>
        <v>2023</v>
      </c>
    </row>
    <row r="563" spans="1:19">
      <c r="A563" s="1">
        <v>1</v>
      </c>
      <c r="B563">
        <v>199</v>
      </c>
      <c r="C563">
        <v>3</v>
      </c>
      <c r="D563" s="3">
        <v>44879</v>
      </c>
      <c r="E563" s="2">
        <v>3460</v>
      </c>
      <c r="F563" s="2">
        <v>346</v>
      </c>
      <c r="G563" s="2">
        <v>0</v>
      </c>
      <c r="H563" s="5">
        <v>45052.12</v>
      </c>
      <c r="I563" t="s">
        <v>10</v>
      </c>
      <c r="J563" s="6" t="s">
        <v>27</v>
      </c>
      <c r="K563" s="6" t="s">
        <v>28</v>
      </c>
      <c r="L563" s="6" t="s">
        <v>37</v>
      </c>
      <c r="M563" t="s">
        <v>11</v>
      </c>
      <c r="N563" s="6" t="s">
        <v>52</v>
      </c>
      <c r="O563" t="s">
        <v>9</v>
      </c>
      <c r="P563" s="4">
        <v>173</v>
      </c>
      <c r="Q563" t="str">
        <f>TEXT(ChargesTable[[#This Row],[CHG_COUNTY_NUM]], "000") &amp; "-" &amp; TEXT(ChargesTable[[#This Row],[CHG_CASE_NUMBER]], "0000000")</f>
        <v>001-0000199</v>
      </c>
      <c r="R563">
        <f t="shared" si="16"/>
        <v>271</v>
      </c>
      <c r="S563">
        <f t="shared" si="17"/>
        <v>2023</v>
      </c>
    </row>
    <row r="564" spans="1:19">
      <c r="A564" s="1">
        <v>1</v>
      </c>
      <c r="B564">
        <v>199</v>
      </c>
      <c r="C564">
        <v>6</v>
      </c>
      <c r="D564" s="3">
        <v>44879</v>
      </c>
      <c r="E564" s="2">
        <v>782200</v>
      </c>
      <c r="F564" s="2">
        <v>78220</v>
      </c>
      <c r="G564" s="2">
        <v>0</v>
      </c>
      <c r="H564" s="5">
        <v>45052.52</v>
      </c>
      <c r="I564" t="s">
        <v>12</v>
      </c>
      <c r="J564" s="6" t="s">
        <v>36</v>
      </c>
      <c r="K564" s="6" t="s">
        <v>35</v>
      </c>
      <c r="L564" s="6" t="s">
        <v>37</v>
      </c>
      <c r="M564" t="s">
        <v>13</v>
      </c>
      <c r="N564" s="6" t="s">
        <v>53</v>
      </c>
      <c r="O564" t="s">
        <v>9</v>
      </c>
      <c r="P564" s="4">
        <v>173</v>
      </c>
      <c r="Q564" t="str">
        <f>TEXT(ChargesTable[[#This Row],[CHG_COUNTY_NUM]], "000") &amp; "-" &amp; TEXT(ChargesTable[[#This Row],[CHG_CASE_NUMBER]], "0000000")</f>
        <v>001-0000199</v>
      </c>
      <c r="R564">
        <f t="shared" si="16"/>
        <v>271</v>
      </c>
      <c r="S564">
        <f t="shared" si="17"/>
        <v>2023</v>
      </c>
    </row>
    <row r="565" spans="1:19">
      <c r="A565" s="1">
        <v>1</v>
      </c>
      <c r="B565">
        <v>199</v>
      </c>
      <c r="C565">
        <v>4</v>
      </c>
      <c r="D565" s="3">
        <v>44879</v>
      </c>
      <c r="E565" s="2">
        <v>463700</v>
      </c>
      <c r="F565" s="2">
        <v>46370</v>
      </c>
      <c r="G565" s="2">
        <v>0</v>
      </c>
      <c r="H565" s="5">
        <v>45053.62</v>
      </c>
      <c r="I565" t="s">
        <v>7</v>
      </c>
      <c r="J565" s="6" t="s">
        <v>30</v>
      </c>
      <c r="K565" s="6" t="s">
        <v>26</v>
      </c>
      <c r="L565" s="6" t="s">
        <v>37</v>
      </c>
      <c r="M565" t="s">
        <v>8</v>
      </c>
      <c r="N565" s="6" t="s">
        <v>54</v>
      </c>
      <c r="O565" t="s">
        <v>9</v>
      </c>
      <c r="P565" s="4">
        <v>174</v>
      </c>
      <c r="Q565" t="str">
        <f>TEXT(ChargesTable[[#This Row],[CHG_COUNTY_NUM]], "000") &amp; "-" &amp; TEXT(ChargesTable[[#This Row],[CHG_CASE_NUMBER]], "0000000")</f>
        <v>001-0000199</v>
      </c>
      <c r="R565">
        <f t="shared" si="16"/>
        <v>271</v>
      </c>
      <c r="S565">
        <f t="shared" si="17"/>
        <v>2023</v>
      </c>
    </row>
    <row r="566" spans="1:19">
      <c r="A566" s="1">
        <v>1</v>
      </c>
      <c r="B566">
        <v>199</v>
      </c>
      <c r="C566">
        <v>5</v>
      </c>
      <c r="D566" s="3">
        <v>44879</v>
      </c>
      <c r="E566" s="2">
        <v>3400</v>
      </c>
      <c r="F566" s="2">
        <v>340</v>
      </c>
      <c r="G566" s="2">
        <v>0</v>
      </c>
      <c r="H566" s="5">
        <v>45150.12</v>
      </c>
      <c r="I566" t="s">
        <v>10</v>
      </c>
      <c r="J566" s="6" t="s">
        <v>25</v>
      </c>
      <c r="K566" s="6" t="s">
        <v>26</v>
      </c>
      <c r="L566" s="6" t="s">
        <v>37</v>
      </c>
      <c r="M566" t="s">
        <v>11</v>
      </c>
      <c r="N566" s="6" t="s">
        <v>55</v>
      </c>
      <c r="O566" t="s">
        <v>9</v>
      </c>
      <c r="P566" s="4">
        <v>271</v>
      </c>
      <c r="Q566" t="str">
        <f>TEXT(ChargesTable[[#This Row],[CHG_COUNTY_NUM]], "000") &amp; "-" &amp; TEXT(ChargesTable[[#This Row],[CHG_CASE_NUMBER]], "0000000")</f>
        <v>001-0000199</v>
      </c>
      <c r="R566">
        <f t="shared" si="16"/>
        <v>271</v>
      </c>
      <c r="S566">
        <f t="shared" si="17"/>
        <v>2023</v>
      </c>
    </row>
    <row r="567" spans="1:19">
      <c r="A567" s="1">
        <v>1</v>
      </c>
      <c r="B567">
        <v>200</v>
      </c>
      <c r="C567">
        <v>2</v>
      </c>
      <c r="D567" s="3">
        <v>44881</v>
      </c>
      <c r="E567" s="2">
        <v>463720</v>
      </c>
      <c r="F567" s="2">
        <v>46372</v>
      </c>
      <c r="G567" s="2">
        <v>0</v>
      </c>
      <c r="H567" s="5">
        <v>44945.5</v>
      </c>
      <c r="I567" t="s">
        <v>12</v>
      </c>
      <c r="J567" s="6" t="s">
        <v>31</v>
      </c>
      <c r="K567" s="6" t="s">
        <v>28</v>
      </c>
      <c r="L567" s="6" t="s">
        <v>37</v>
      </c>
      <c r="M567" t="s">
        <v>13</v>
      </c>
      <c r="N567" s="6" t="s">
        <v>72</v>
      </c>
      <c r="O567" t="s">
        <v>9</v>
      </c>
      <c r="P567" s="4">
        <v>64</v>
      </c>
      <c r="Q567" t="str">
        <f>TEXT(ChargesTable[[#This Row],[CHG_COUNTY_NUM]], "000") &amp; "-" &amp; TEXT(ChargesTable[[#This Row],[CHG_CASE_NUMBER]], "0000000")</f>
        <v>001-0000200</v>
      </c>
      <c r="R567">
        <f t="shared" si="16"/>
        <v>64</v>
      </c>
      <c r="S567">
        <f t="shared" si="17"/>
        <v>2023</v>
      </c>
    </row>
    <row r="568" spans="1:19">
      <c r="A568" s="1">
        <v>1</v>
      </c>
      <c r="B568">
        <v>201</v>
      </c>
      <c r="C568">
        <v>1</v>
      </c>
      <c r="D568" s="3">
        <v>44882</v>
      </c>
      <c r="E568" s="2">
        <v>3460</v>
      </c>
      <c r="F568" s="2">
        <v>346</v>
      </c>
      <c r="G568" s="2">
        <v>0</v>
      </c>
      <c r="H568" s="5">
        <v>44893.25</v>
      </c>
      <c r="I568" t="s">
        <v>12</v>
      </c>
      <c r="J568" s="6" t="s">
        <v>27</v>
      </c>
      <c r="K568" s="6" t="s">
        <v>28</v>
      </c>
      <c r="L568" s="6" t="s">
        <v>37</v>
      </c>
      <c r="M568" t="s">
        <v>13</v>
      </c>
      <c r="N568" s="6" t="s">
        <v>52</v>
      </c>
      <c r="O568" t="s">
        <v>9</v>
      </c>
      <c r="P568" s="4">
        <v>11</v>
      </c>
      <c r="Q568" t="str">
        <f>TEXT(ChargesTable[[#This Row],[CHG_COUNTY_NUM]], "000") &amp; "-" &amp; TEXT(ChargesTable[[#This Row],[CHG_CASE_NUMBER]], "0000000")</f>
        <v>001-0000201</v>
      </c>
      <c r="R568">
        <f t="shared" si="16"/>
        <v>18</v>
      </c>
      <c r="S568">
        <f t="shared" si="17"/>
        <v>2022</v>
      </c>
    </row>
    <row r="569" spans="1:19">
      <c r="A569" s="1">
        <v>1</v>
      </c>
      <c r="B569">
        <v>201</v>
      </c>
      <c r="C569">
        <v>2</v>
      </c>
      <c r="D569" s="3">
        <v>44882</v>
      </c>
      <c r="E569" s="2">
        <v>782201</v>
      </c>
      <c r="F569" s="2">
        <v>78220</v>
      </c>
      <c r="G569" s="2">
        <v>1</v>
      </c>
      <c r="H569" s="5">
        <v>44893.75</v>
      </c>
      <c r="I569" t="s">
        <v>7</v>
      </c>
      <c r="J569" s="6" t="s">
        <v>36</v>
      </c>
      <c r="K569" s="6" t="s">
        <v>35</v>
      </c>
      <c r="L569" s="6" t="s">
        <v>38</v>
      </c>
      <c r="M569" t="s">
        <v>8</v>
      </c>
      <c r="N569" s="6" t="s">
        <v>57</v>
      </c>
      <c r="O569" t="s">
        <v>9</v>
      </c>
      <c r="P569" s="4">
        <v>11</v>
      </c>
      <c r="Q569" t="str">
        <f>TEXT(ChargesTable[[#This Row],[CHG_COUNTY_NUM]], "000") &amp; "-" &amp; TEXT(ChargesTable[[#This Row],[CHG_CASE_NUMBER]], "0000000")</f>
        <v>001-0000201</v>
      </c>
      <c r="R569">
        <f t="shared" si="16"/>
        <v>18</v>
      </c>
      <c r="S569">
        <f t="shared" si="17"/>
        <v>2022</v>
      </c>
    </row>
    <row r="570" spans="1:19">
      <c r="A570" s="1">
        <v>1</v>
      </c>
      <c r="B570">
        <v>201</v>
      </c>
      <c r="C570">
        <v>4</v>
      </c>
      <c r="D570" s="3">
        <v>44882</v>
      </c>
      <c r="E570" s="2">
        <v>463720</v>
      </c>
      <c r="F570" s="2">
        <v>46372</v>
      </c>
      <c r="G570" s="2">
        <v>0</v>
      </c>
      <c r="H570" s="5">
        <v>44895.07</v>
      </c>
      <c r="I570" t="s">
        <v>12</v>
      </c>
      <c r="J570" s="6" t="s">
        <v>31</v>
      </c>
      <c r="K570" s="6" t="s">
        <v>28</v>
      </c>
      <c r="L570" s="6" t="s">
        <v>37</v>
      </c>
      <c r="M570" t="s">
        <v>13</v>
      </c>
      <c r="N570" s="6" t="s">
        <v>72</v>
      </c>
      <c r="O570" t="s">
        <v>9</v>
      </c>
      <c r="P570" s="4">
        <v>13</v>
      </c>
      <c r="Q570" t="str">
        <f>TEXT(ChargesTable[[#This Row],[CHG_COUNTY_NUM]], "000") &amp; "-" &amp; TEXT(ChargesTable[[#This Row],[CHG_CASE_NUMBER]], "0000000")</f>
        <v>001-0000201</v>
      </c>
      <c r="R570">
        <f t="shared" si="16"/>
        <v>18</v>
      </c>
      <c r="S570">
        <f t="shared" si="17"/>
        <v>2022</v>
      </c>
    </row>
    <row r="571" spans="1:19">
      <c r="A571" s="1">
        <v>1</v>
      </c>
      <c r="B571">
        <v>201</v>
      </c>
      <c r="C571">
        <v>3</v>
      </c>
      <c r="D571" s="3">
        <v>44882</v>
      </c>
      <c r="E571" s="2">
        <v>463721</v>
      </c>
      <c r="F571" s="2">
        <v>46372</v>
      </c>
      <c r="G571" s="2">
        <v>1</v>
      </c>
      <c r="H571" s="5">
        <v>44896.160000000003</v>
      </c>
      <c r="I571" t="s">
        <v>12</v>
      </c>
      <c r="J571" s="6" t="s">
        <v>31</v>
      </c>
      <c r="K571" s="6" t="s">
        <v>28</v>
      </c>
      <c r="L571" s="6" t="s">
        <v>38</v>
      </c>
      <c r="M571" t="s">
        <v>13</v>
      </c>
      <c r="N571" s="6" t="s">
        <v>87</v>
      </c>
      <c r="O571" t="s">
        <v>9</v>
      </c>
      <c r="P571" s="4">
        <v>14</v>
      </c>
      <c r="Q571" t="str">
        <f>TEXT(ChargesTable[[#This Row],[CHG_COUNTY_NUM]], "000") &amp; "-" &amp; TEXT(ChargesTable[[#This Row],[CHG_CASE_NUMBER]], "0000000")</f>
        <v>001-0000201</v>
      </c>
      <c r="R571">
        <f t="shared" si="16"/>
        <v>18</v>
      </c>
      <c r="S571">
        <f t="shared" si="17"/>
        <v>2022</v>
      </c>
    </row>
    <row r="572" spans="1:19">
      <c r="A572" s="1">
        <v>1</v>
      </c>
      <c r="B572">
        <v>201</v>
      </c>
      <c r="C572">
        <v>5</v>
      </c>
      <c r="D572" s="3">
        <v>44882</v>
      </c>
      <c r="E572" s="2">
        <v>3460</v>
      </c>
      <c r="F572" s="2">
        <v>346</v>
      </c>
      <c r="G572" s="2">
        <v>0</v>
      </c>
      <c r="H572" s="5">
        <v>44900.25</v>
      </c>
      <c r="I572" t="s">
        <v>12</v>
      </c>
      <c r="J572" s="6" t="s">
        <v>27</v>
      </c>
      <c r="K572" s="6" t="s">
        <v>28</v>
      </c>
      <c r="L572" s="6" t="s">
        <v>37</v>
      </c>
      <c r="M572" t="s">
        <v>13</v>
      </c>
      <c r="N572" s="6" t="s">
        <v>52</v>
      </c>
      <c r="O572" t="s">
        <v>9</v>
      </c>
      <c r="P572" s="4">
        <v>18</v>
      </c>
      <c r="Q572" t="str">
        <f>TEXT(ChargesTable[[#This Row],[CHG_COUNTY_NUM]], "000") &amp; "-" &amp; TEXT(ChargesTable[[#This Row],[CHG_CASE_NUMBER]], "0000000")</f>
        <v>001-0000201</v>
      </c>
      <c r="R572">
        <f t="shared" si="16"/>
        <v>18</v>
      </c>
      <c r="S572">
        <f t="shared" si="17"/>
        <v>2022</v>
      </c>
    </row>
    <row r="573" spans="1:19">
      <c r="A573" s="1">
        <v>1</v>
      </c>
      <c r="B573">
        <v>202</v>
      </c>
      <c r="C573">
        <v>1</v>
      </c>
      <c r="D573" s="3">
        <v>44882</v>
      </c>
      <c r="E573" s="2">
        <v>3470</v>
      </c>
      <c r="F573" s="2">
        <v>347</v>
      </c>
      <c r="G573" s="2">
        <v>0</v>
      </c>
      <c r="H573" s="5">
        <v>44916.56</v>
      </c>
      <c r="I573" t="s">
        <v>10</v>
      </c>
      <c r="J573" s="6" t="s">
        <v>29</v>
      </c>
      <c r="K573" s="6" t="s">
        <v>28</v>
      </c>
      <c r="L573" s="6" t="s">
        <v>37</v>
      </c>
      <c r="M573" t="s">
        <v>11</v>
      </c>
      <c r="N573" s="6" t="s">
        <v>51</v>
      </c>
      <c r="O573" t="s">
        <v>9</v>
      </c>
      <c r="P573" s="4">
        <v>34</v>
      </c>
      <c r="Q573" t="str">
        <f>TEXT(ChargesTable[[#This Row],[CHG_COUNTY_NUM]], "000") &amp; "-" &amp; TEXT(ChargesTable[[#This Row],[CHG_CASE_NUMBER]], "0000000")</f>
        <v>001-0000202</v>
      </c>
      <c r="R573">
        <f t="shared" si="16"/>
        <v>39</v>
      </c>
      <c r="S573">
        <f t="shared" si="17"/>
        <v>2022</v>
      </c>
    </row>
    <row r="574" spans="1:19">
      <c r="A574" s="1">
        <v>1</v>
      </c>
      <c r="B574">
        <v>202</v>
      </c>
      <c r="C574">
        <v>2</v>
      </c>
      <c r="D574" s="3">
        <v>44882</v>
      </c>
      <c r="E574" s="2">
        <v>3400</v>
      </c>
      <c r="F574" s="2">
        <v>340</v>
      </c>
      <c r="G574" s="2">
        <v>0</v>
      </c>
      <c r="H574" s="5">
        <v>44916.08</v>
      </c>
      <c r="I574" t="s">
        <v>10</v>
      </c>
      <c r="J574" s="6" t="s">
        <v>25</v>
      </c>
      <c r="K574" s="6" t="s">
        <v>26</v>
      </c>
      <c r="L574" s="6" t="s">
        <v>37</v>
      </c>
      <c r="M574" t="s">
        <v>11</v>
      </c>
      <c r="N574" s="6" t="s">
        <v>55</v>
      </c>
      <c r="O574" t="s">
        <v>9</v>
      </c>
      <c r="P574" s="4">
        <v>34</v>
      </c>
      <c r="Q574" t="str">
        <f>TEXT(ChargesTable[[#This Row],[CHG_COUNTY_NUM]], "000") &amp; "-" &amp; TEXT(ChargesTable[[#This Row],[CHG_CASE_NUMBER]], "0000000")</f>
        <v>001-0000202</v>
      </c>
      <c r="R574">
        <f t="shared" si="16"/>
        <v>39</v>
      </c>
      <c r="S574">
        <f t="shared" si="17"/>
        <v>2022</v>
      </c>
    </row>
    <row r="575" spans="1:19">
      <c r="A575" s="1">
        <v>1</v>
      </c>
      <c r="B575">
        <v>202</v>
      </c>
      <c r="C575">
        <v>3</v>
      </c>
      <c r="D575" s="3">
        <v>44882</v>
      </c>
      <c r="E575" s="2">
        <v>3460</v>
      </c>
      <c r="F575" s="2">
        <v>346</v>
      </c>
      <c r="G575" s="2">
        <v>0</v>
      </c>
      <c r="H575" s="5">
        <v>44921.56</v>
      </c>
      <c r="I575" t="s">
        <v>10</v>
      </c>
      <c r="J575" s="6" t="s">
        <v>27</v>
      </c>
      <c r="K575" s="6" t="s">
        <v>28</v>
      </c>
      <c r="L575" s="6" t="s">
        <v>37</v>
      </c>
      <c r="M575" t="s">
        <v>11</v>
      </c>
      <c r="N575" s="6" t="s">
        <v>52</v>
      </c>
      <c r="O575" t="s">
        <v>9</v>
      </c>
      <c r="P575" s="4">
        <v>39</v>
      </c>
      <c r="Q575" t="str">
        <f>TEXT(ChargesTable[[#This Row],[CHG_COUNTY_NUM]], "000") &amp; "-" &amp; TEXT(ChargesTable[[#This Row],[CHG_CASE_NUMBER]], "0000000")</f>
        <v>001-0000202</v>
      </c>
      <c r="R575">
        <f t="shared" si="16"/>
        <v>39</v>
      </c>
      <c r="S575">
        <f t="shared" si="17"/>
        <v>2022</v>
      </c>
    </row>
    <row r="576" spans="1:19">
      <c r="A576" s="1">
        <v>1</v>
      </c>
      <c r="B576">
        <v>203</v>
      </c>
      <c r="C576">
        <v>2</v>
      </c>
      <c r="D576" s="3">
        <v>44883</v>
      </c>
      <c r="E576" s="2">
        <v>3400</v>
      </c>
      <c r="F576" s="2">
        <v>340</v>
      </c>
      <c r="G576" s="2">
        <v>0</v>
      </c>
      <c r="H576" s="5">
        <v>45227.3</v>
      </c>
      <c r="I576" t="s">
        <v>12</v>
      </c>
      <c r="J576" s="6" t="s">
        <v>25</v>
      </c>
      <c r="K576" s="6" t="s">
        <v>26</v>
      </c>
      <c r="L576" s="6" t="s">
        <v>37</v>
      </c>
      <c r="M576" t="s">
        <v>13</v>
      </c>
      <c r="N576" s="6" t="s">
        <v>55</v>
      </c>
      <c r="O576" t="s">
        <v>9</v>
      </c>
      <c r="P576" s="4">
        <v>344</v>
      </c>
      <c r="Q576" t="str">
        <f>TEXT(ChargesTable[[#This Row],[CHG_COUNTY_NUM]], "000") &amp; "-" &amp; TEXT(ChargesTable[[#This Row],[CHG_CASE_NUMBER]], "0000000")</f>
        <v>001-0000203</v>
      </c>
      <c r="R576">
        <f t="shared" si="16"/>
        <v>510</v>
      </c>
      <c r="S576">
        <f t="shared" si="17"/>
        <v>2023</v>
      </c>
    </row>
    <row r="577" spans="1:19">
      <c r="A577" s="1">
        <v>1</v>
      </c>
      <c r="B577">
        <v>203</v>
      </c>
      <c r="C577">
        <v>4</v>
      </c>
      <c r="D577" s="3">
        <v>44883</v>
      </c>
      <c r="E577" s="2">
        <v>470000</v>
      </c>
      <c r="F577" s="2">
        <v>47000</v>
      </c>
      <c r="G577" s="2">
        <v>0</v>
      </c>
      <c r="H577" s="5">
        <v>45227.3</v>
      </c>
      <c r="I577" t="s">
        <v>12</v>
      </c>
      <c r="J577" s="6" t="s">
        <v>34</v>
      </c>
      <c r="K577" s="6" t="s">
        <v>35</v>
      </c>
      <c r="L577" s="6" t="s">
        <v>37</v>
      </c>
      <c r="M577" t="s">
        <v>13</v>
      </c>
      <c r="N577" s="6" t="s">
        <v>67</v>
      </c>
      <c r="O577" t="s">
        <v>9</v>
      </c>
      <c r="P577" s="4">
        <v>344</v>
      </c>
      <c r="Q577" t="str">
        <f>TEXT(ChargesTable[[#This Row],[CHG_COUNTY_NUM]], "000") &amp; "-" &amp; TEXT(ChargesTable[[#This Row],[CHG_CASE_NUMBER]], "0000000")</f>
        <v>001-0000203</v>
      </c>
      <c r="R577">
        <f t="shared" si="16"/>
        <v>510</v>
      </c>
      <c r="S577">
        <f t="shared" si="17"/>
        <v>2023</v>
      </c>
    </row>
    <row r="578" spans="1:19">
      <c r="A578" s="1">
        <v>1</v>
      </c>
      <c r="B578">
        <v>203</v>
      </c>
      <c r="C578">
        <v>1</v>
      </c>
      <c r="D578" s="3">
        <v>44883</v>
      </c>
      <c r="E578" s="2">
        <v>3460</v>
      </c>
      <c r="F578" s="2">
        <v>346</v>
      </c>
      <c r="G578" s="2">
        <v>0</v>
      </c>
      <c r="H578" s="5">
        <v>45229.14</v>
      </c>
      <c r="I578" t="s">
        <v>10</v>
      </c>
      <c r="J578" s="6" t="s">
        <v>27</v>
      </c>
      <c r="K578" s="6" t="s">
        <v>28</v>
      </c>
      <c r="L578" s="6" t="s">
        <v>37</v>
      </c>
      <c r="M578" t="s">
        <v>11</v>
      </c>
      <c r="N578" s="6" t="s">
        <v>52</v>
      </c>
      <c r="O578" t="s">
        <v>9</v>
      </c>
      <c r="P578" s="4">
        <v>346</v>
      </c>
      <c r="Q578" t="str">
        <f>TEXT(ChargesTable[[#This Row],[CHG_COUNTY_NUM]], "000") &amp; "-" &amp; TEXT(ChargesTable[[#This Row],[CHG_CASE_NUMBER]], "0000000")</f>
        <v>001-0000203</v>
      </c>
      <c r="R578">
        <f t="shared" ref="R578:R641" si="18">_xlfn.MAXIFS(P:P, Q:Q, Q578)</f>
        <v>510</v>
      </c>
      <c r="S578">
        <f t="shared" ref="S578:S641" si="19">+YEAR(H578)</f>
        <v>2023</v>
      </c>
    </row>
    <row r="579" spans="1:19">
      <c r="A579" s="1">
        <v>1</v>
      </c>
      <c r="B579">
        <v>203</v>
      </c>
      <c r="C579">
        <v>3</v>
      </c>
      <c r="D579" s="3">
        <v>44883</v>
      </c>
      <c r="E579" s="2">
        <v>3460</v>
      </c>
      <c r="F579" s="2">
        <v>346</v>
      </c>
      <c r="G579" s="2">
        <v>0</v>
      </c>
      <c r="H579" s="5">
        <v>45393.8</v>
      </c>
      <c r="I579" t="s">
        <v>10</v>
      </c>
      <c r="J579" s="6" t="s">
        <v>27</v>
      </c>
      <c r="K579" s="6" t="s">
        <v>28</v>
      </c>
      <c r="L579" s="6" t="s">
        <v>37</v>
      </c>
      <c r="M579" t="s">
        <v>11</v>
      </c>
      <c r="N579" s="6" t="s">
        <v>52</v>
      </c>
      <c r="O579" t="s">
        <v>9</v>
      </c>
      <c r="P579" s="4">
        <v>510</v>
      </c>
      <c r="Q579" t="str">
        <f>TEXT(ChargesTable[[#This Row],[CHG_COUNTY_NUM]], "000") &amp; "-" &amp; TEXT(ChargesTable[[#This Row],[CHG_CASE_NUMBER]], "0000000")</f>
        <v>001-0000203</v>
      </c>
      <c r="R579">
        <f t="shared" si="18"/>
        <v>510</v>
      </c>
      <c r="S579">
        <f t="shared" si="19"/>
        <v>2024</v>
      </c>
    </row>
    <row r="580" spans="1:19">
      <c r="A580" s="1">
        <v>1</v>
      </c>
      <c r="B580">
        <v>204</v>
      </c>
      <c r="C580">
        <v>3</v>
      </c>
      <c r="D580" s="3">
        <v>44883</v>
      </c>
      <c r="E580" s="2">
        <v>782206</v>
      </c>
      <c r="F580" s="2">
        <v>78220</v>
      </c>
      <c r="G580" s="2">
        <v>6</v>
      </c>
      <c r="H580" s="5">
        <v>45202.1</v>
      </c>
      <c r="I580" t="s">
        <v>7</v>
      </c>
      <c r="J580" s="6" t="s">
        <v>36</v>
      </c>
      <c r="K580" s="6" t="s">
        <v>35</v>
      </c>
      <c r="L580" s="6" t="s">
        <v>43</v>
      </c>
      <c r="M580" t="s">
        <v>8</v>
      </c>
      <c r="N580" s="6" t="s">
        <v>64</v>
      </c>
      <c r="O580" t="s">
        <v>9</v>
      </c>
      <c r="P580" s="4">
        <v>319</v>
      </c>
      <c r="Q580" t="str">
        <f>TEXT(ChargesTable[[#This Row],[CHG_COUNTY_NUM]], "000") &amp; "-" &amp; TEXT(ChargesTable[[#This Row],[CHG_CASE_NUMBER]], "0000000")</f>
        <v>001-0000204</v>
      </c>
      <c r="R580">
        <f t="shared" si="18"/>
        <v>493</v>
      </c>
      <c r="S580">
        <f t="shared" si="19"/>
        <v>2023</v>
      </c>
    </row>
    <row r="581" spans="1:19">
      <c r="A581" s="1">
        <v>1</v>
      </c>
      <c r="B581">
        <v>204</v>
      </c>
      <c r="C581">
        <v>1</v>
      </c>
      <c r="D581" s="3">
        <v>44883</v>
      </c>
      <c r="E581" s="2">
        <v>782200</v>
      </c>
      <c r="F581" s="2">
        <v>78220</v>
      </c>
      <c r="G581" s="2">
        <v>0</v>
      </c>
      <c r="H581" s="5">
        <v>45203.56</v>
      </c>
      <c r="I581" t="s">
        <v>7</v>
      </c>
      <c r="J581" s="6" t="s">
        <v>36</v>
      </c>
      <c r="K581" s="6" t="s">
        <v>35</v>
      </c>
      <c r="L581" s="6" t="s">
        <v>37</v>
      </c>
      <c r="M581" t="s">
        <v>8</v>
      </c>
      <c r="N581" s="6" t="s">
        <v>53</v>
      </c>
      <c r="O581" t="s">
        <v>9</v>
      </c>
      <c r="P581" s="4">
        <v>320</v>
      </c>
      <c r="Q581" t="str">
        <f>TEXT(ChargesTable[[#This Row],[CHG_COUNTY_NUM]], "000") &amp; "-" &amp; TEXT(ChargesTable[[#This Row],[CHG_CASE_NUMBER]], "0000000")</f>
        <v>001-0000204</v>
      </c>
      <c r="R581">
        <f t="shared" si="18"/>
        <v>493</v>
      </c>
      <c r="S581">
        <f t="shared" si="19"/>
        <v>2023</v>
      </c>
    </row>
    <row r="582" spans="1:19">
      <c r="A582" s="1">
        <v>1</v>
      </c>
      <c r="B582">
        <v>204</v>
      </c>
      <c r="C582">
        <v>2</v>
      </c>
      <c r="D582" s="3">
        <v>44883</v>
      </c>
      <c r="E582" s="2">
        <v>3470</v>
      </c>
      <c r="F582" s="2">
        <v>347</v>
      </c>
      <c r="G582" s="2">
        <v>0</v>
      </c>
      <c r="H582" s="5">
        <v>45203.59</v>
      </c>
      <c r="I582" t="s">
        <v>10</v>
      </c>
      <c r="J582" s="6" t="s">
        <v>29</v>
      </c>
      <c r="K582" s="6" t="s">
        <v>28</v>
      </c>
      <c r="L582" s="6" t="s">
        <v>37</v>
      </c>
      <c r="M582" t="s">
        <v>11</v>
      </c>
      <c r="N582" s="6" t="s">
        <v>51</v>
      </c>
      <c r="O582" t="s">
        <v>9</v>
      </c>
      <c r="P582" s="4">
        <v>320</v>
      </c>
      <c r="Q582" t="str">
        <f>TEXT(ChargesTable[[#This Row],[CHG_COUNTY_NUM]], "000") &amp; "-" &amp; TEXT(ChargesTable[[#This Row],[CHG_CASE_NUMBER]], "0000000")</f>
        <v>001-0000204</v>
      </c>
      <c r="R582">
        <f t="shared" si="18"/>
        <v>493</v>
      </c>
      <c r="S582">
        <f t="shared" si="19"/>
        <v>2023</v>
      </c>
    </row>
    <row r="583" spans="1:19">
      <c r="A583" s="1">
        <v>1</v>
      </c>
      <c r="B583">
        <v>204</v>
      </c>
      <c r="C583">
        <v>5</v>
      </c>
      <c r="D583" s="3">
        <v>44883</v>
      </c>
      <c r="E583" s="2">
        <v>463700</v>
      </c>
      <c r="F583" s="2">
        <v>46370</v>
      </c>
      <c r="G583" s="2">
        <v>0</v>
      </c>
      <c r="H583" s="5">
        <v>45203.51</v>
      </c>
      <c r="I583" t="s">
        <v>7</v>
      </c>
      <c r="J583" s="6" t="s">
        <v>30</v>
      </c>
      <c r="K583" s="6" t="s">
        <v>26</v>
      </c>
      <c r="L583" s="6" t="s">
        <v>37</v>
      </c>
      <c r="M583" t="s">
        <v>8</v>
      </c>
      <c r="N583" s="6" t="s">
        <v>54</v>
      </c>
      <c r="O583" t="s">
        <v>9</v>
      </c>
      <c r="P583" s="4">
        <v>320</v>
      </c>
      <c r="Q583" t="str">
        <f>TEXT(ChargesTable[[#This Row],[CHG_COUNTY_NUM]], "000") &amp; "-" &amp; TEXT(ChargesTable[[#This Row],[CHG_CASE_NUMBER]], "0000000")</f>
        <v>001-0000204</v>
      </c>
      <c r="R583">
        <f t="shared" si="18"/>
        <v>493</v>
      </c>
      <c r="S583">
        <f t="shared" si="19"/>
        <v>2023</v>
      </c>
    </row>
    <row r="584" spans="1:19">
      <c r="A584" s="1">
        <v>1</v>
      </c>
      <c r="B584">
        <v>204</v>
      </c>
      <c r="C584">
        <v>4</v>
      </c>
      <c r="D584" s="3">
        <v>44883</v>
      </c>
      <c r="E584" s="2">
        <v>3400</v>
      </c>
      <c r="F584" s="2">
        <v>340</v>
      </c>
      <c r="G584" s="2">
        <v>0</v>
      </c>
      <c r="H584" s="5">
        <v>45376.59</v>
      </c>
      <c r="I584" t="s">
        <v>10</v>
      </c>
      <c r="J584" s="6" t="s">
        <v>25</v>
      </c>
      <c r="K584" s="6" t="s">
        <v>26</v>
      </c>
      <c r="L584" s="6" t="s">
        <v>37</v>
      </c>
      <c r="M584" t="s">
        <v>11</v>
      </c>
      <c r="N584" s="6" t="s">
        <v>55</v>
      </c>
      <c r="O584" t="s">
        <v>9</v>
      </c>
      <c r="P584" s="4">
        <v>493</v>
      </c>
      <c r="Q584" t="str">
        <f>TEXT(ChargesTable[[#This Row],[CHG_COUNTY_NUM]], "000") &amp; "-" &amp; TEXT(ChargesTable[[#This Row],[CHG_CASE_NUMBER]], "0000000")</f>
        <v>001-0000204</v>
      </c>
      <c r="R584">
        <f t="shared" si="18"/>
        <v>493</v>
      </c>
      <c r="S584">
        <f t="shared" si="19"/>
        <v>2024</v>
      </c>
    </row>
    <row r="585" spans="1:19">
      <c r="A585" s="1">
        <v>1</v>
      </c>
      <c r="B585">
        <v>205</v>
      </c>
      <c r="C585">
        <v>1</v>
      </c>
      <c r="D585" s="3">
        <v>44884</v>
      </c>
      <c r="E585" s="2">
        <v>3400</v>
      </c>
      <c r="F585" s="2">
        <v>340</v>
      </c>
      <c r="G585" s="2">
        <v>0</v>
      </c>
      <c r="H585" s="5">
        <v>45009.5</v>
      </c>
      <c r="I585" t="s">
        <v>10</v>
      </c>
      <c r="J585" s="6" t="s">
        <v>25</v>
      </c>
      <c r="K585" s="6" t="s">
        <v>26</v>
      </c>
      <c r="L585" s="6" t="s">
        <v>37</v>
      </c>
      <c r="M585" t="s">
        <v>11</v>
      </c>
      <c r="N585" s="6" t="s">
        <v>55</v>
      </c>
      <c r="O585" t="s">
        <v>9</v>
      </c>
      <c r="P585" s="4">
        <v>125</v>
      </c>
      <c r="Q585" t="str">
        <f>TEXT(ChargesTable[[#This Row],[CHG_COUNTY_NUM]], "000") &amp; "-" &amp; TEXT(ChargesTable[[#This Row],[CHG_CASE_NUMBER]], "0000000")</f>
        <v>001-0000205</v>
      </c>
      <c r="R585">
        <f t="shared" si="18"/>
        <v>125</v>
      </c>
      <c r="S585">
        <f t="shared" si="19"/>
        <v>2023</v>
      </c>
    </row>
    <row r="586" spans="1:19">
      <c r="A586" s="1">
        <v>1</v>
      </c>
      <c r="B586">
        <v>206</v>
      </c>
      <c r="C586">
        <v>1</v>
      </c>
      <c r="D586" s="3">
        <v>44889</v>
      </c>
      <c r="E586" s="2">
        <v>470005</v>
      </c>
      <c r="F586" s="2">
        <v>47000</v>
      </c>
      <c r="G586" s="2">
        <v>5</v>
      </c>
      <c r="H586" s="5">
        <v>44992.2</v>
      </c>
      <c r="I586" t="s">
        <v>7</v>
      </c>
      <c r="J586" s="6" t="s">
        <v>34</v>
      </c>
      <c r="K586" s="6" t="s">
        <v>35</v>
      </c>
      <c r="L586" s="6" t="s">
        <v>42</v>
      </c>
      <c r="M586" t="s">
        <v>8</v>
      </c>
      <c r="N586" s="6" t="s">
        <v>92</v>
      </c>
      <c r="O586" t="s">
        <v>9</v>
      </c>
      <c r="P586" s="4">
        <v>103</v>
      </c>
      <c r="Q586" t="str">
        <f>TEXT(ChargesTable[[#This Row],[CHG_COUNTY_NUM]], "000") &amp; "-" &amp; TEXT(ChargesTable[[#This Row],[CHG_CASE_NUMBER]], "0000000")</f>
        <v>001-0000206</v>
      </c>
      <c r="R586">
        <f t="shared" si="18"/>
        <v>127</v>
      </c>
      <c r="S586">
        <f t="shared" si="19"/>
        <v>2023</v>
      </c>
    </row>
    <row r="587" spans="1:19">
      <c r="A587" s="1">
        <v>1</v>
      </c>
      <c r="B587">
        <v>206</v>
      </c>
      <c r="C587">
        <v>3</v>
      </c>
      <c r="D587" s="3">
        <v>44889</v>
      </c>
      <c r="E587" s="2">
        <v>3461</v>
      </c>
      <c r="F587" s="2">
        <v>346</v>
      </c>
      <c r="G587" s="2">
        <v>1</v>
      </c>
      <c r="H587" s="5">
        <v>44993.18</v>
      </c>
      <c r="I587" t="s">
        <v>10</v>
      </c>
      <c r="J587" s="6" t="s">
        <v>27</v>
      </c>
      <c r="K587" s="6" t="s">
        <v>28</v>
      </c>
      <c r="L587" s="6" t="s">
        <v>38</v>
      </c>
      <c r="M587" t="s">
        <v>11</v>
      </c>
      <c r="N587" s="6" t="s">
        <v>90</v>
      </c>
      <c r="O587" t="s">
        <v>9</v>
      </c>
      <c r="P587" s="4">
        <v>104</v>
      </c>
      <c r="Q587" t="str">
        <f>TEXT(ChargesTable[[#This Row],[CHG_COUNTY_NUM]], "000") &amp; "-" &amp; TEXT(ChargesTable[[#This Row],[CHG_CASE_NUMBER]], "0000000")</f>
        <v>001-0000206</v>
      </c>
      <c r="R587">
        <f t="shared" si="18"/>
        <v>127</v>
      </c>
      <c r="S587">
        <f t="shared" si="19"/>
        <v>2023</v>
      </c>
    </row>
    <row r="588" spans="1:19">
      <c r="A588" s="1">
        <v>1</v>
      </c>
      <c r="B588">
        <v>206</v>
      </c>
      <c r="C588">
        <v>4</v>
      </c>
      <c r="D588" s="3">
        <v>44889</v>
      </c>
      <c r="E588" s="2">
        <v>470000</v>
      </c>
      <c r="F588" s="2">
        <v>47000</v>
      </c>
      <c r="G588" s="2">
        <v>0</v>
      </c>
      <c r="H588" s="5">
        <v>44994.3</v>
      </c>
      <c r="I588" t="s">
        <v>12</v>
      </c>
      <c r="J588" s="6" t="s">
        <v>34</v>
      </c>
      <c r="K588" s="6" t="s">
        <v>35</v>
      </c>
      <c r="L588" s="6" t="s">
        <v>37</v>
      </c>
      <c r="M588" t="s">
        <v>13</v>
      </c>
      <c r="N588" s="6" t="s">
        <v>67</v>
      </c>
      <c r="O588" t="s">
        <v>9</v>
      </c>
      <c r="P588" s="4">
        <v>105</v>
      </c>
      <c r="Q588" t="str">
        <f>TEXT(ChargesTable[[#This Row],[CHG_COUNTY_NUM]], "000") &amp; "-" &amp; TEXT(ChargesTable[[#This Row],[CHG_CASE_NUMBER]], "0000000")</f>
        <v>001-0000206</v>
      </c>
      <c r="R588">
        <f t="shared" si="18"/>
        <v>127</v>
      </c>
      <c r="S588">
        <f t="shared" si="19"/>
        <v>2023</v>
      </c>
    </row>
    <row r="589" spans="1:19">
      <c r="A589" s="1">
        <v>1</v>
      </c>
      <c r="B589">
        <v>206</v>
      </c>
      <c r="C589">
        <v>2</v>
      </c>
      <c r="D589" s="3">
        <v>44889</v>
      </c>
      <c r="E589" s="2">
        <v>3470</v>
      </c>
      <c r="F589" s="2">
        <v>347</v>
      </c>
      <c r="G589" s="2">
        <v>0</v>
      </c>
      <c r="H589" s="5">
        <v>44995</v>
      </c>
      <c r="I589" t="s">
        <v>10</v>
      </c>
      <c r="J589" s="6" t="s">
        <v>29</v>
      </c>
      <c r="K589" s="6" t="s">
        <v>28</v>
      </c>
      <c r="L589" s="6" t="s">
        <v>37</v>
      </c>
      <c r="M589" t="s">
        <v>11</v>
      </c>
      <c r="N589" s="6" t="s">
        <v>51</v>
      </c>
      <c r="O589" t="s">
        <v>9</v>
      </c>
      <c r="P589" s="4">
        <v>106</v>
      </c>
      <c r="Q589" t="str">
        <f>TEXT(ChargesTable[[#This Row],[CHG_COUNTY_NUM]], "000") &amp; "-" &amp; TEXT(ChargesTable[[#This Row],[CHG_CASE_NUMBER]], "0000000")</f>
        <v>001-0000206</v>
      </c>
      <c r="R589">
        <f t="shared" si="18"/>
        <v>127</v>
      </c>
      <c r="S589">
        <f t="shared" si="19"/>
        <v>2023</v>
      </c>
    </row>
    <row r="590" spans="1:19">
      <c r="A590" s="1">
        <v>1</v>
      </c>
      <c r="B590">
        <v>206</v>
      </c>
      <c r="C590">
        <v>5</v>
      </c>
      <c r="D590" s="3">
        <v>44889</v>
      </c>
      <c r="E590" s="2">
        <v>3460</v>
      </c>
      <c r="F590" s="2">
        <v>346</v>
      </c>
      <c r="G590" s="2">
        <v>0</v>
      </c>
      <c r="H590" s="5">
        <v>45016</v>
      </c>
      <c r="I590" t="s">
        <v>10</v>
      </c>
      <c r="J590" s="6" t="s">
        <v>27</v>
      </c>
      <c r="K590" s="6" t="s">
        <v>28</v>
      </c>
      <c r="L590" s="6" t="s">
        <v>37</v>
      </c>
      <c r="M590" t="s">
        <v>11</v>
      </c>
      <c r="N590" s="6" t="s">
        <v>52</v>
      </c>
      <c r="O590" t="s">
        <v>9</v>
      </c>
      <c r="P590" s="4">
        <v>127</v>
      </c>
      <c r="Q590" t="str">
        <f>TEXT(ChargesTable[[#This Row],[CHG_COUNTY_NUM]], "000") &amp; "-" &amp; TEXT(ChargesTable[[#This Row],[CHG_CASE_NUMBER]], "0000000")</f>
        <v>001-0000206</v>
      </c>
      <c r="R590">
        <f t="shared" si="18"/>
        <v>127</v>
      </c>
      <c r="S590">
        <f t="shared" si="19"/>
        <v>2023</v>
      </c>
    </row>
    <row r="591" spans="1:19">
      <c r="A591" s="1">
        <v>1</v>
      </c>
      <c r="B591">
        <v>207</v>
      </c>
      <c r="C591">
        <v>1</v>
      </c>
      <c r="D591" s="3">
        <v>44889</v>
      </c>
      <c r="E591" s="2">
        <v>470000</v>
      </c>
      <c r="F591" s="2">
        <v>47000</v>
      </c>
      <c r="G591" s="2">
        <v>0</v>
      </c>
      <c r="H591" s="5">
        <v>44913.26</v>
      </c>
      <c r="I591" t="s">
        <v>12</v>
      </c>
      <c r="J591" s="6" t="s">
        <v>34</v>
      </c>
      <c r="K591" s="6" t="s">
        <v>35</v>
      </c>
      <c r="L591" s="6" t="s">
        <v>37</v>
      </c>
      <c r="M591" t="s">
        <v>13</v>
      </c>
      <c r="N591" s="6" t="s">
        <v>67</v>
      </c>
      <c r="O591" t="s">
        <v>9</v>
      </c>
      <c r="P591" s="4">
        <v>24</v>
      </c>
      <c r="Q591" t="str">
        <f>TEXT(ChargesTable[[#This Row],[CHG_COUNTY_NUM]], "000") &amp; "-" &amp; TEXT(ChargesTable[[#This Row],[CHG_CASE_NUMBER]], "0000000")</f>
        <v>001-0000207</v>
      </c>
      <c r="R591">
        <f t="shared" si="18"/>
        <v>37</v>
      </c>
      <c r="S591">
        <f t="shared" si="19"/>
        <v>2022</v>
      </c>
    </row>
    <row r="592" spans="1:19">
      <c r="A592" s="1">
        <v>1</v>
      </c>
      <c r="B592">
        <v>207</v>
      </c>
      <c r="C592">
        <v>3</v>
      </c>
      <c r="D592" s="3">
        <v>44889</v>
      </c>
      <c r="E592" s="2">
        <v>3400</v>
      </c>
      <c r="F592" s="2">
        <v>340</v>
      </c>
      <c r="G592" s="2">
        <v>0</v>
      </c>
      <c r="H592" s="5">
        <v>44913.39</v>
      </c>
      <c r="I592" t="s">
        <v>7</v>
      </c>
      <c r="J592" s="6" t="s">
        <v>25</v>
      </c>
      <c r="K592" s="6" t="s">
        <v>26</v>
      </c>
      <c r="L592" s="6" t="s">
        <v>37</v>
      </c>
      <c r="M592" t="s">
        <v>8</v>
      </c>
      <c r="N592" s="6" t="s">
        <v>55</v>
      </c>
      <c r="O592" t="s">
        <v>9</v>
      </c>
      <c r="P592" s="4">
        <v>24</v>
      </c>
      <c r="Q592" t="str">
        <f>TEXT(ChargesTable[[#This Row],[CHG_COUNTY_NUM]], "000") &amp; "-" &amp; TEXT(ChargesTable[[#This Row],[CHG_CASE_NUMBER]], "0000000")</f>
        <v>001-0000207</v>
      </c>
      <c r="R592">
        <f t="shared" si="18"/>
        <v>37</v>
      </c>
      <c r="S592">
        <f t="shared" si="19"/>
        <v>2022</v>
      </c>
    </row>
    <row r="593" spans="1:19">
      <c r="A593" s="1">
        <v>1</v>
      </c>
      <c r="B593">
        <v>207</v>
      </c>
      <c r="C593">
        <v>2</v>
      </c>
      <c r="D593" s="3">
        <v>44889</v>
      </c>
      <c r="E593" s="2">
        <v>463700</v>
      </c>
      <c r="F593" s="2">
        <v>46370</v>
      </c>
      <c r="G593" s="2">
        <v>0</v>
      </c>
      <c r="H593" s="5">
        <v>44914.01</v>
      </c>
      <c r="I593" t="s">
        <v>10</v>
      </c>
      <c r="J593" s="6" t="s">
        <v>30</v>
      </c>
      <c r="K593" s="6" t="s">
        <v>26</v>
      </c>
      <c r="L593" s="6" t="s">
        <v>37</v>
      </c>
      <c r="M593" t="s">
        <v>11</v>
      </c>
      <c r="N593" s="6" t="s">
        <v>54</v>
      </c>
      <c r="O593" t="s">
        <v>9</v>
      </c>
      <c r="P593" s="4">
        <v>25</v>
      </c>
      <c r="Q593" t="str">
        <f>TEXT(ChargesTable[[#This Row],[CHG_COUNTY_NUM]], "000") &amp; "-" &amp; TEXT(ChargesTable[[#This Row],[CHG_CASE_NUMBER]], "0000000")</f>
        <v>001-0000207</v>
      </c>
      <c r="R593">
        <f t="shared" si="18"/>
        <v>37</v>
      </c>
      <c r="S593">
        <f t="shared" si="19"/>
        <v>2022</v>
      </c>
    </row>
    <row r="594" spans="1:19">
      <c r="A594" s="1">
        <v>1</v>
      </c>
      <c r="B594">
        <v>207</v>
      </c>
      <c r="C594">
        <v>4</v>
      </c>
      <c r="D594" s="3">
        <v>44889</v>
      </c>
      <c r="E594" s="2">
        <v>463720</v>
      </c>
      <c r="F594" s="2">
        <v>46372</v>
      </c>
      <c r="G594" s="2">
        <v>0</v>
      </c>
      <c r="H594" s="5">
        <v>44915.19</v>
      </c>
      <c r="I594" t="s">
        <v>12</v>
      </c>
      <c r="J594" s="6" t="s">
        <v>31</v>
      </c>
      <c r="K594" s="6" t="s">
        <v>28</v>
      </c>
      <c r="L594" s="6" t="s">
        <v>37</v>
      </c>
      <c r="M594" t="s">
        <v>13</v>
      </c>
      <c r="N594" s="6" t="s">
        <v>72</v>
      </c>
      <c r="O594" t="s">
        <v>9</v>
      </c>
      <c r="P594" s="4">
        <v>26</v>
      </c>
      <c r="Q594" t="str">
        <f>TEXT(ChargesTable[[#This Row],[CHG_COUNTY_NUM]], "000") &amp; "-" &amp; TEXT(ChargesTable[[#This Row],[CHG_CASE_NUMBER]], "0000000")</f>
        <v>001-0000207</v>
      </c>
      <c r="R594">
        <f t="shared" si="18"/>
        <v>37</v>
      </c>
      <c r="S594">
        <f t="shared" si="19"/>
        <v>2022</v>
      </c>
    </row>
    <row r="595" spans="1:19">
      <c r="A595" s="1">
        <v>1</v>
      </c>
      <c r="B595">
        <v>207</v>
      </c>
      <c r="C595">
        <v>5</v>
      </c>
      <c r="D595" s="3">
        <v>44889</v>
      </c>
      <c r="E595" s="2">
        <v>3460</v>
      </c>
      <c r="F595" s="2">
        <v>346</v>
      </c>
      <c r="G595" s="2">
        <v>0</v>
      </c>
      <c r="H595" s="5">
        <v>44926.720000000001</v>
      </c>
      <c r="I595" t="s">
        <v>12</v>
      </c>
      <c r="J595" s="6" t="s">
        <v>27</v>
      </c>
      <c r="K595" s="6" t="s">
        <v>28</v>
      </c>
      <c r="L595" s="6" t="s">
        <v>37</v>
      </c>
      <c r="M595" t="s">
        <v>13</v>
      </c>
      <c r="N595" s="6" t="s">
        <v>52</v>
      </c>
      <c r="O595" t="s">
        <v>9</v>
      </c>
      <c r="P595" s="4">
        <v>37</v>
      </c>
      <c r="Q595" t="str">
        <f>TEXT(ChargesTable[[#This Row],[CHG_COUNTY_NUM]], "000") &amp; "-" &amp; TEXT(ChargesTable[[#This Row],[CHG_CASE_NUMBER]], "0000000")</f>
        <v>001-0000207</v>
      </c>
      <c r="R595">
        <f t="shared" si="18"/>
        <v>37</v>
      </c>
      <c r="S595">
        <f t="shared" si="19"/>
        <v>2022</v>
      </c>
    </row>
    <row r="596" spans="1:19">
      <c r="A596" s="1">
        <v>1</v>
      </c>
      <c r="B596">
        <v>208</v>
      </c>
      <c r="C596">
        <v>4</v>
      </c>
      <c r="D596" s="3">
        <v>44889</v>
      </c>
      <c r="E596" s="2">
        <v>470000</v>
      </c>
      <c r="F596" s="2">
        <v>47000</v>
      </c>
      <c r="G596" s="2">
        <v>0</v>
      </c>
      <c r="H596" s="5">
        <v>44905.42</v>
      </c>
      <c r="I596" t="s">
        <v>12</v>
      </c>
      <c r="J596" s="6" t="s">
        <v>34</v>
      </c>
      <c r="K596" s="6" t="s">
        <v>35</v>
      </c>
      <c r="L596" s="6" t="s">
        <v>37</v>
      </c>
      <c r="M596" t="s">
        <v>13</v>
      </c>
      <c r="N596" s="6" t="s">
        <v>67</v>
      </c>
      <c r="O596" t="s">
        <v>9</v>
      </c>
      <c r="P596" s="4">
        <v>16</v>
      </c>
      <c r="Q596" t="str">
        <f>TEXT(ChargesTable[[#This Row],[CHG_COUNTY_NUM]], "000") &amp; "-" &amp; TEXT(ChargesTable[[#This Row],[CHG_CASE_NUMBER]], "0000000")</f>
        <v>001-0000208</v>
      </c>
      <c r="R596">
        <f t="shared" si="18"/>
        <v>33</v>
      </c>
      <c r="S596">
        <f t="shared" si="19"/>
        <v>2022</v>
      </c>
    </row>
    <row r="597" spans="1:19">
      <c r="A597" s="1">
        <v>1</v>
      </c>
      <c r="B597">
        <v>208</v>
      </c>
      <c r="C597">
        <v>2</v>
      </c>
      <c r="D597" s="3">
        <v>44889</v>
      </c>
      <c r="E597" s="2">
        <v>3406</v>
      </c>
      <c r="F597" s="2">
        <v>340</v>
      </c>
      <c r="G597" s="2">
        <v>6</v>
      </c>
      <c r="H597" s="5">
        <v>44908.42</v>
      </c>
      <c r="I597" t="s">
        <v>7</v>
      </c>
      <c r="J597" s="6" t="s">
        <v>25</v>
      </c>
      <c r="K597" s="6" t="s">
        <v>26</v>
      </c>
      <c r="L597" s="6" t="s">
        <v>43</v>
      </c>
      <c r="M597" t="s">
        <v>8</v>
      </c>
      <c r="N597" s="6" t="s">
        <v>65</v>
      </c>
      <c r="O597" t="s">
        <v>9</v>
      </c>
      <c r="P597" s="4">
        <v>19</v>
      </c>
      <c r="Q597" t="str">
        <f>TEXT(ChargesTable[[#This Row],[CHG_COUNTY_NUM]], "000") &amp; "-" &amp; TEXT(ChargesTable[[#This Row],[CHG_CASE_NUMBER]], "0000000")</f>
        <v>001-0000208</v>
      </c>
      <c r="R597">
        <f t="shared" si="18"/>
        <v>33</v>
      </c>
      <c r="S597">
        <f t="shared" si="19"/>
        <v>2022</v>
      </c>
    </row>
    <row r="598" spans="1:19">
      <c r="A598" s="1">
        <v>1</v>
      </c>
      <c r="B598">
        <v>208</v>
      </c>
      <c r="C598">
        <v>1</v>
      </c>
      <c r="D598" s="3">
        <v>44889</v>
      </c>
      <c r="E598" s="2">
        <v>3400</v>
      </c>
      <c r="F598" s="2">
        <v>340</v>
      </c>
      <c r="G598" s="2">
        <v>0</v>
      </c>
      <c r="H598" s="5">
        <v>44910.1</v>
      </c>
      <c r="I598" t="s">
        <v>10</v>
      </c>
      <c r="J598" s="6" t="s">
        <v>25</v>
      </c>
      <c r="K598" s="6" t="s">
        <v>26</v>
      </c>
      <c r="L598" s="6" t="s">
        <v>37</v>
      </c>
      <c r="M598" t="s">
        <v>11</v>
      </c>
      <c r="N598" s="6" t="s">
        <v>55</v>
      </c>
      <c r="O598" t="s">
        <v>9</v>
      </c>
      <c r="P598" s="4">
        <v>21</v>
      </c>
      <c r="Q598" t="str">
        <f>TEXT(ChargesTable[[#This Row],[CHG_COUNTY_NUM]], "000") &amp; "-" &amp; TEXT(ChargesTable[[#This Row],[CHG_CASE_NUMBER]], "0000000")</f>
        <v>001-0000208</v>
      </c>
      <c r="R598">
        <f t="shared" si="18"/>
        <v>33</v>
      </c>
      <c r="S598">
        <f t="shared" si="19"/>
        <v>2022</v>
      </c>
    </row>
    <row r="599" spans="1:19">
      <c r="A599" s="1">
        <v>1</v>
      </c>
      <c r="B599">
        <v>208</v>
      </c>
      <c r="C599">
        <v>3</v>
      </c>
      <c r="D599" s="3">
        <v>44889</v>
      </c>
      <c r="E599" s="2">
        <v>3400</v>
      </c>
      <c r="F599" s="2">
        <v>340</v>
      </c>
      <c r="G599" s="2">
        <v>0</v>
      </c>
      <c r="H599" s="5">
        <v>44922.32</v>
      </c>
      <c r="I599" t="s">
        <v>10</v>
      </c>
      <c r="J599" s="6" t="s">
        <v>25</v>
      </c>
      <c r="K599" s="6" t="s">
        <v>26</v>
      </c>
      <c r="L599" s="6" t="s">
        <v>37</v>
      </c>
      <c r="M599" t="s">
        <v>11</v>
      </c>
      <c r="N599" s="6" t="s">
        <v>55</v>
      </c>
      <c r="O599" t="s">
        <v>9</v>
      </c>
      <c r="P599" s="4">
        <v>33</v>
      </c>
      <c r="Q599" t="str">
        <f>TEXT(ChargesTable[[#This Row],[CHG_COUNTY_NUM]], "000") &amp; "-" &amp; TEXT(ChargesTable[[#This Row],[CHG_CASE_NUMBER]], "0000000")</f>
        <v>001-0000208</v>
      </c>
      <c r="R599">
        <f t="shared" si="18"/>
        <v>33</v>
      </c>
      <c r="S599">
        <f t="shared" si="19"/>
        <v>2022</v>
      </c>
    </row>
    <row r="600" spans="1:19">
      <c r="A600" s="1">
        <v>1</v>
      </c>
      <c r="B600">
        <v>209</v>
      </c>
      <c r="C600">
        <v>1</v>
      </c>
      <c r="D600" s="3">
        <v>44895</v>
      </c>
      <c r="E600" s="2">
        <v>470000</v>
      </c>
      <c r="F600" s="2">
        <v>47000</v>
      </c>
      <c r="G600" s="2">
        <v>0</v>
      </c>
      <c r="H600" s="5">
        <v>45225.75</v>
      </c>
      <c r="I600" t="s">
        <v>12</v>
      </c>
      <c r="J600" s="6" t="s">
        <v>34</v>
      </c>
      <c r="K600" s="6" t="s">
        <v>35</v>
      </c>
      <c r="L600" s="6" t="s">
        <v>37</v>
      </c>
      <c r="M600" t="s">
        <v>13</v>
      </c>
      <c r="N600" s="6" t="s">
        <v>67</v>
      </c>
      <c r="O600" t="s">
        <v>9</v>
      </c>
      <c r="P600" s="4">
        <v>330</v>
      </c>
      <c r="Q600" t="str">
        <f>TEXT(ChargesTable[[#This Row],[CHG_COUNTY_NUM]], "000") &amp; "-" &amp; TEXT(ChargesTable[[#This Row],[CHG_CASE_NUMBER]], "0000000")</f>
        <v>001-0000209</v>
      </c>
      <c r="R600">
        <f t="shared" si="18"/>
        <v>423</v>
      </c>
      <c r="S600">
        <f t="shared" si="19"/>
        <v>2023</v>
      </c>
    </row>
    <row r="601" spans="1:19">
      <c r="A601" s="1">
        <v>1</v>
      </c>
      <c r="B601">
        <v>209</v>
      </c>
      <c r="C601">
        <v>2</v>
      </c>
      <c r="D601" s="3">
        <v>44895</v>
      </c>
      <c r="E601" s="2">
        <v>3460</v>
      </c>
      <c r="F601" s="2">
        <v>346</v>
      </c>
      <c r="G601" s="2">
        <v>0</v>
      </c>
      <c r="H601" s="5">
        <v>45318.92</v>
      </c>
      <c r="I601" t="s">
        <v>12</v>
      </c>
      <c r="J601" s="6" t="s">
        <v>27</v>
      </c>
      <c r="K601" s="6" t="s">
        <v>28</v>
      </c>
      <c r="L601" s="6" t="s">
        <v>37</v>
      </c>
      <c r="M601" t="s">
        <v>13</v>
      </c>
      <c r="N601" s="6" t="s">
        <v>52</v>
      </c>
      <c r="O601" t="s">
        <v>9</v>
      </c>
      <c r="P601" s="4">
        <v>423</v>
      </c>
      <c r="Q601" t="str">
        <f>TEXT(ChargesTable[[#This Row],[CHG_COUNTY_NUM]], "000") &amp; "-" &amp; TEXT(ChargesTable[[#This Row],[CHG_CASE_NUMBER]], "0000000")</f>
        <v>001-0000209</v>
      </c>
      <c r="R601">
        <f t="shared" si="18"/>
        <v>423</v>
      </c>
      <c r="S601">
        <f t="shared" si="19"/>
        <v>2024</v>
      </c>
    </row>
    <row r="602" spans="1:19">
      <c r="A602" s="1">
        <v>1</v>
      </c>
      <c r="B602">
        <v>210</v>
      </c>
      <c r="C602">
        <v>1</v>
      </c>
      <c r="D602" s="3">
        <v>44895</v>
      </c>
      <c r="E602" s="2">
        <v>463701</v>
      </c>
      <c r="F602" s="2">
        <v>46370</v>
      </c>
      <c r="G602" s="2">
        <v>1</v>
      </c>
      <c r="H602" s="5">
        <v>44985.4</v>
      </c>
      <c r="I602" t="s">
        <v>10</v>
      </c>
      <c r="J602" s="6" t="s">
        <v>30</v>
      </c>
      <c r="K602" s="6" t="s">
        <v>26</v>
      </c>
      <c r="L602" s="6" t="s">
        <v>38</v>
      </c>
      <c r="M602" t="s">
        <v>11</v>
      </c>
      <c r="N602" s="6" t="s">
        <v>59</v>
      </c>
      <c r="O602" t="s">
        <v>9</v>
      </c>
      <c r="P602" s="4">
        <v>90</v>
      </c>
      <c r="Q602" t="str">
        <f>TEXT(ChargesTable[[#This Row],[CHG_COUNTY_NUM]], "000") &amp; "-" &amp; TEXT(ChargesTable[[#This Row],[CHG_CASE_NUMBER]], "0000000")</f>
        <v>001-0000210</v>
      </c>
      <c r="R602">
        <f t="shared" si="18"/>
        <v>111</v>
      </c>
      <c r="S602">
        <f t="shared" si="19"/>
        <v>2023</v>
      </c>
    </row>
    <row r="603" spans="1:19">
      <c r="A603" s="1">
        <v>1</v>
      </c>
      <c r="B603">
        <v>210</v>
      </c>
      <c r="C603">
        <v>2</v>
      </c>
      <c r="D603" s="3">
        <v>44895</v>
      </c>
      <c r="E603" s="2">
        <v>3406</v>
      </c>
      <c r="F603" s="2">
        <v>340</v>
      </c>
      <c r="G603" s="2">
        <v>6</v>
      </c>
      <c r="H603" s="5">
        <v>45006.37</v>
      </c>
      <c r="I603" t="s">
        <v>10</v>
      </c>
      <c r="J603" s="6" t="s">
        <v>25</v>
      </c>
      <c r="K603" s="6" t="s">
        <v>26</v>
      </c>
      <c r="L603" s="6" t="s">
        <v>43</v>
      </c>
      <c r="M603" t="s">
        <v>11</v>
      </c>
      <c r="N603" s="6" t="s">
        <v>65</v>
      </c>
      <c r="O603" t="s">
        <v>9</v>
      </c>
      <c r="P603" s="4">
        <v>111</v>
      </c>
      <c r="Q603" t="str">
        <f>TEXT(ChargesTable[[#This Row],[CHG_COUNTY_NUM]], "000") &amp; "-" &amp; TEXT(ChargesTable[[#This Row],[CHG_CASE_NUMBER]], "0000000")</f>
        <v>001-0000210</v>
      </c>
      <c r="R603">
        <f t="shared" si="18"/>
        <v>111</v>
      </c>
      <c r="S603">
        <f t="shared" si="19"/>
        <v>2023</v>
      </c>
    </row>
    <row r="604" spans="1:19">
      <c r="A604" s="1">
        <v>1</v>
      </c>
      <c r="B604">
        <v>211</v>
      </c>
      <c r="C604">
        <v>1</v>
      </c>
      <c r="D604" s="3">
        <v>44896</v>
      </c>
      <c r="E604" s="2">
        <v>3400</v>
      </c>
      <c r="F604" s="2">
        <v>340</v>
      </c>
      <c r="G604" s="2">
        <v>0</v>
      </c>
      <c r="H604" s="5">
        <v>44900.03</v>
      </c>
      <c r="I604" t="s">
        <v>7</v>
      </c>
      <c r="J604" s="6" t="s">
        <v>25</v>
      </c>
      <c r="K604" s="6" t="s">
        <v>26</v>
      </c>
      <c r="L604" s="6" t="s">
        <v>37</v>
      </c>
      <c r="M604" t="s">
        <v>8</v>
      </c>
      <c r="N604" s="6" t="s">
        <v>55</v>
      </c>
      <c r="O604" t="s">
        <v>9</v>
      </c>
      <c r="P604" s="4">
        <v>4</v>
      </c>
      <c r="Q604" t="str">
        <f>TEXT(ChargesTable[[#This Row],[CHG_COUNTY_NUM]], "000") &amp; "-" &amp; TEXT(ChargesTable[[#This Row],[CHG_CASE_NUMBER]], "0000000")</f>
        <v>001-0000211</v>
      </c>
      <c r="R604">
        <f t="shared" si="18"/>
        <v>8</v>
      </c>
      <c r="S604">
        <f t="shared" si="19"/>
        <v>2022</v>
      </c>
    </row>
    <row r="605" spans="1:19">
      <c r="A605" s="1">
        <v>1</v>
      </c>
      <c r="B605">
        <v>211</v>
      </c>
      <c r="C605">
        <v>2</v>
      </c>
      <c r="D605" s="3">
        <v>44896</v>
      </c>
      <c r="E605" s="2">
        <v>3470</v>
      </c>
      <c r="F605" s="2">
        <v>347</v>
      </c>
      <c r="G605" s="2">
        <v>0</v>
      </c>
      <c r="H605" s="5">
        <v>44904</v>
      </c>
      <c r="I605" t="s">
        <v>10</v>
      </c>
      <c r="J605" s="6" t="s">
        <v>29</v>
      </c>
      <c r="K605" s="6" t="s">
        <v>28</v>
      </c>
      <c r="L605" s="6" t="s">
        <v>37</v>
      </c>
      <c r="M605" t="s">
        <v>11</v>
      </c>
      <c r="N605" s="6" t="s">
        <v>51</v>
      </c>
      <c r="O605" t="s">
        <v>9</v>
      </c>
      <c r="P605" s="4">
        <v>8</v>
      </c>
      <c r="Q605" t="str">
        <f>TEXT(ChargesTable[[#This Row],[CHG_COUNTY_NUM]], "000") &amp; "-" &amp; TEXT(ChargesTable[[#This Row],[CHG_CASE_NUMBER]], "0000000")</f>
        <v>001-0000211</v>
      </c>
      <c r="R605">
        <f t="shared" si="18"/>
        <v>8</v>
      </c>
      <c r="S605">
        <f t="shared" si="19"/>
        <v>2022</v>
      </c>
    </row>
    <row r="606" spans="1:19">
      <c r="A606" s="1">
        <v>1</v>
      </c>
      <c r="B606">
        <v>212</v>
      </c>
      <c r="C606">
        <v>2</v>
      </c>
      <c r="D606" s="3">
        <v>44896</v>
      </c>
      <c r="E606" s="2">
        <v>463720</v>
      </c>
      <c r="F606" s="2">
        <v>46372</v>
      </c>
      <c r="G606" s="2">
        <v>0</v>
      </c>
      <c r="H606" s="5">
        <v>44939.21</v>
      </c>
      <c r="I606" t="s">
        <v>10</v>
      </c>
      <c r="J606" s="6" t="s">
        <v>31</v>
      </c>
      <c r="K606" s="6" t="s">
        <v>28</v>
      </c>
      <c r="L606" s="6" t="s">
        <v>37</v>
      </c>
      <c r="M606" t="s">
        <v>11</v>
      </c>
      <c r="N606" s="6" t="s">
        <v>72</v>
      </c>
      <c r="O606" t="s">
        <v>9</v>
      </c>
      <c r="P606" s="4">
        <v>43</v>
      </c>
      <c r="Q606" t="str">
        <f>TEXT(ChargesTable[[#This Row],[CHG_COUNTY_NUM]], "000") &amp; "-" &amp; TEXT(ChargesTable[[#This Row],[CHG_CASE_NUMBER]], "0000000")</f>
        <v>001-0000212</v>
      </c>
      <c r="R606">
        <f t="shared" si="18"/>
        <v>62</v>
      </c>
      <c r="S606">
        <f t="shared" si="19"/>
        <v>2023</v>
      </c>
    </row>
    <row r="607" spans="1:19">
      <c r="A607" s="1">
        <v>1</v>
      </c>
      <c r="B607">
        <v>212</v>
      </c>
      <c r="C607">
        <v>3</v>
      </c>
      <c r="D607" s="3">
        <v>44896</v>
      </c>
      <c r="E607" s="2">
        <v>470000</v>
      </c>
      <c r="F607" s="2">
        <v>47000</v>
      </c>
      <c r="G607" s="2">
        <v>0</v>
      </c>
      <c r="H607" s="5">
        <v>44939.685995370368</v>
      </c>
      <c r="I607" t="s">
        <v>12</v>
      </c>
      <c r="J607" s="6" t="s">
        <v>34</v>
      </c>
      <c r="K607" s="6" t="s">
        <v>35</v>
      </c>
      <c r="L607" s="6" t="s">
        <v>37</v>
      </c>
      <c r="M607" t="s">
        <v>13</v>
      </c>
      <c r="N607" s="6" t="s">
        <v>67</v>
      </c>
      <c r="O607" t="s">
        <v>9</v>
      </c>
      <c r="P607" s="4">
        <v>43</v>
      </c>
      <c r="Q607" t="str">
        <f>TEXT(ChargesTable[[#This Row],[CHG_COUNTY_NUM]], "000") &amp; "-" &amp; TEXT(ChargesTable[[#This Row],[CHG_CASE_NUMBER]], "0000000")</f>
        <v>001-0000212</v>
      </c>
      <c r="R607">
        <f t="shared" si="18"/>
        <v>62</v>
      </c>
      <c r="S607">
        <f t="shared" si="19"/>
        <v>2023</v>
      </c>
    </row>
    <row r="608" spans="1:19">
      <c r="A608" s="1">
        <v>1</v>
      </c>
      <c r="B608">
        <v>212</v>
      </c>
      <c r="C608">
        <v>1</v>
      </c>
      <c r="D608" s="3">
        <v>44896</v>
      </c>
      <c r="E608" s="2">
        <v>3400</v>
      </c>
      <c r="F608" s="2">
        <v>340</v>
      </c>
      <c r="G608" s="2">
        <v>0</v>
      </c>
      <c r="H608" s="5">
        <v>44958.85</v>
      </c>
      <c r="I608" t="s">
        <v>10</v>
      </c>
      <c r="J608" s="6" t="s">
        <v>25</v>
      </c>
      <c r="K608" s="6" t="s">
        <v>26</v>
      </c>
      <c r="L608" s="6" t="s">
        <v>37</v>
      </c>
      <c r="M608" t="s">
        <v>11</v>
      </c>
      <c r="N608" s="6" t="s">
        <v>55</v>
      </c>
      <c r="O608" t="s">
        <v>9</v>
      </c>
      <c r="P608" s="4">
        <v>62</v>
      </c>
      <c r="Q608" t="str">
        <f>TEXT(ChargesTable[[#This Row],[CHG_COUNTY_NUM]], "000") &amp; "-" &amp; TEXT(ChargesTable[[#This Row],[CHG_CASE_NUMBER]], "0000000")</f>
        <v>001-0000212</v>
      </c>
      <c r="R608">
        <f t="shared" si="18"/>
        <v>62</v>
      </c>
      <c r="S608">
        <f t="shared" si="19"/>
        <v>2023</v>
      </c>
    </row>
    <row r="609" spans="1:19">
      <c r="A609" s="1">
        <v>1</v>
      </c>
      <c r="B609">
        <v>213</v>
      </c>
      <c r="C609">
        <v>1</v>
      </c>
      <c r="D609" s="3">
        <v>44899</v>
      </c>
      <c r="E609" s="2">
        <v>3400</v>
      </c>
      <c r="F609" s="2">
        <v>340</v>
      </c>
      <c r="G609" s="2">
        <v>0</v>
      </c>
      <c r="H609" s="5">
        <v>44899.654004629629</v>
      </c>
      <c r="I609" t="s">
        <v>12</v>
      </c>
      <c r="J609" s="6" t="s">
        <v>25</v>
      </c>
      <c r="K609" s="6" t="s">
        <v>26</v>
      </c>
      <c r="L609" s="6" t="s">
        <v>37</v>
      </c>
      <c r="M609" t="s">
        <v>13</v>
      </c>
      <c r="N609" s="6" t="s">
        <v>55</v>
      </c>
      <c r="O609" t="s">
        <v>9</v>
      </c>
      <c r="P609" s="4">
        <v>0</v>
      </c>
      <c r="Q609" t="str">
        <f>TEXT(ChargesTable[[#This Row],[CHG_COUNTY_NUM]], "000") &amp; "-" &amp; TEXT(ChargesTable[[#This Row],[CHG_CASE_NUMBER]], "0000000")</f>
        <v>001-0000213</v>
      </c>
      <c r="R609">
        <f t="shared" si="18"/>
        <v>0</v>
      </c>
      <c r="S609">
        <f t="shared" si="19"/>
        <v>2022</v>
      </c>
    </row>
    <row r="610" spans="1:19">
      <c r="A610" s="1">
        <v>1</v>
      </c>
      <c r="B610">
        <v>213</v>
      </c>
      <c r="C610">
        <v>2</v>
      </c>
      <c r="D610" s="3">
        <v>44899</v>
      </c>
      <c r="E610" s="2">
        <v>3400</v>
      </c>
      <c r="F610" s="2">
        <v>340</v>
      </c>
      <c r="G610" s="2">
        <v>0</v>
      </c>
      <c r="H610" s="5">
        <v>44899.694004629629</v>
      </c>
      <c r="I610" t="s">
        <v>7</v>
      </c>
      <c r="J610" s="6" t="s">
        <v>25</v>
      </c>
      <c r="K610" s="6" t="s">
        <v>26</v>
      </c>
      <c r="L610" s="6" t="s">
        <v>37</v>
      </c>
      <c r="M610" t="s">
        <v>8</v>
      </c>
      <c r="N610" s="6" t="s">
        <v>55</v>
      </c>
      <c r="O610" t="s">
        <v>9</v>
      </c>
      <c r="P610" s="4">
        <v>0</v>
      </c>
      <c r="Q610" t="str">
        <f>TEXT(ChargesTable[[#This Row],[CHG_COUNTY_NUM]], "000") &amp; "-" &amp; TEXT(ChargesTable[[#This Row],[CHG_CASE_NUMBER]], "0000000")</f>
        <v>001-0000213</v>
      </c>
      <c r="R610">
        <f t="shared" si="18"/>
        <v>0</v>
      </c>
      <c r="S610">
        <f t="shared" si="19"/>
        <v>2022</v>
      </c>
    </row>
    <row r="611" spans="1:19">
      <c r="A611" s="1">
        <v>1</v>
      </c>
      <c r="B611">
        <v>213</v>
      </c>
      <c r="C611">
        <v>3</v>
      </c>
      <c r="D611" s="3">
        <v>44899</v>
      </c>
      <c r="E611" s="2">
        <v>463724</v>
      </c>
      <c r="F611" s="2">
        <v>46372</v>
      </c>
      <c r="G611" s="2">
        <v>4</v>
      </c>
      <c r="H611" s="5">
        <v>44899.944004629629</v>
      </c>
      <c r="I611" t="s">
        <v>7</v>
      </c>
      <c r="J611" s="6" t="s">
        <v>31</v>
      </c>
      <c r="K611" s="6" t="s">
        <v>28</v>
      </c>
      <c r="L611" s="6" t="s">
        <v>41</v>
      </c>
      <c r="M611" t="s">
        <v>8</v>
      </c>
      <c r="N611" s="6" t="s">
        <v>93</v>
      </c>
      <c r="O611" t="s">
        <v>9</v>
      </c>
      <c r="P611" s="4">
        <v>0</v>
      </c>
      <c r="Q611" t="str">
        <f>TEXT(ChargesTable[[#This Row],[CHG_COUNTY_NUM]], "000") &amp; "-" &amp; TEXT(ChargesTable[[#This Row],[CHG_CASE_NUMBER]], "0000000")</f>
        <v>001-0000213</v>
      </c>
      <c r="R611">
        <f t="shared" si="18"/>
        <v>0</v>
      </c>
      <c r="S611">
        <f t="shared" si="19"/>
        <v>2022</v>
      </c>
    </row>
    <row r="612" spans="1:19">
      <c r="A612" s="1">
        <v>1</v>
      </c>
      <c r="B612">
        <v>214</v>
      </c>
      <c r="C612">
        <v>1</v>
      </c>
      <c r="D612" s="3">
        <v>44904</v>
      </c>
      <c r="E612" s="2">
        <v>463702</v>
      </c>
      <c r="F612" s="2">
        <v>46370</v>
      </c>
      <c r="G612" s="2">
        <v>2</v>
      </c>
      <c r="H612" s="5">
        <v>44994.94599537037</v>
      </c>
      <c r="I612" t="s">
        <v>10</v>
      </c>
      <c r="J612" s="6" t="s">
        <v>30</v>
      </c>
      <c r="K612" s="6" t="s">
        <v>26</v>
      </c>
      <c r="L612" s="6" t="s">
        <v>39</v>
      </c>
      <c r="M612" t="s">
        <v>11</v>
      </c>
      <c r="N612" s="6" t="s">
        <v>82</v>
      </c>
      <c r="O612" t="s">
        <v>9</v>
      </c>
      <c r="P612" s="4">
        <v>90</v>
      </c>
      <c r="Q612" t="str">
        <f>TEXT(ChargesTable[[#This Row],[CHG_COUNTY_NUM]], "000") &amp; "-" &amp; TEXT(ChargesTable[[#This Row],[CHG_CASE_NUMBER]], "0000000")</f>
        <v>001-0000214</v>
      </c>
      <c r="R612">
        <f t="shared" si="18"/>
        <v>143</v>
      </c>
      <c r="S612">
        <f t="shared" si="19"/>
        <v>2023</v>
      </c>
    </row>
    <row r="613" spans="1:19">
      <c r="A613" s="1">
        <v>1</v>
      </c>
      <c r="B613">
        <v>214</v>
      </c>
      <c r="C613">
        <v>2</v>
      </c>
      <c r="D613" s="3">
        <v>44904</v>
      </c>
      <c r="E613" s="2">
        <v>3402</v>
      </c>
      <c r="F613" s="2">
        <v>340</v>
      </c>
      <c r="G613" s="2">
        <v>2</v>
      </c>
      <c r="H613" s="5">
        <v>44996.800000000003</v>
      </c>
      <c r="I613" t="s">
        <v>10</v>
      </c>
      <c r="J613" s="6" t="s">
        <v>25</v>
      </c>
      <c r="K613" s="6" t="s">
        <v>26</v>
      </c>
      <c r="L613" s="6" t="s">
        <v>39</v>
      </c>
      <c r="M613" t="s">
        <v>11</v>
      </c>
      <c r="N613" s="6" t="s">
        <v>62</v>
      </c>
      <c r="O613" t="s">
        <v>9</v>
      </c>
      <c r="P613" s="4">
        <v>92</v>
      </c>
      <c r="Q613" t="str">
        <f>TEXT(ChargesTable[[#This Row],[CHG_COUNTY_NUM]], "000") &amp; "-" &amp; TEXT(ChargesTable[[#This Row],[CHG_CASE_NUMBER]], "0000000")</f>
        <v>001-0000214</v>
      </c>
      <c r="R613">
        <f t="shared" si="18"/>
        <v>143</v>
      </c>
      <c r="S613">
        <f t="shared" si="19"/>
        <v>2023</v>
      </c>
    </row>
    <row r="614" spans="1:19">
      <c r="A614" s="1">
        <v>1</v>
      </c>
      <c r="B614">
        <v>214</v>
      </c>
      <c r="C614">
        <v>3</v>
      </c>
      <c r="D614" s="3">
        <v>44904</v>
      </c>
      <c r="E614" s="2">
        <v>3470</v>
      </c>
      <c r="F614" s="2">
        <v>347</v>
      </c>
      <c r="G614" s="2">
        <v>0</v>
      </c>
      <c r="H614" s="5">
        <v>44997.7</v>
      </c>
      <c r="I614" t="s">
        <v>7</v>
      </c>
      <c r="J614" s="6" t="s">
        <v>29</v>
      </c>
      <c r="K614" s="6" t="s">
        <v>28</v>
      </c>
      <c r="L614" s="6" t="s">
        <v>37</v>
      </c>
      <c r="M614" t="s">
        <v>8</v>
      </c>
      <c r="N614" s="6" t="s">
        <v>51</v>
      </c>
      <c r="O614" t="s">
        <v>9</v>
      </c>
      <c r="P614" s="4">
        <v>93</v>
      </c>
      <c r="Q614" t="str">
        <f>TEXT(ChargesTable[[#This Row],[CHG_COUNTY_NUM]], "000") &amp; "-" &amp; TEXT(ChargesTable[[#This Row],[CHG_CASE_NUMBER]], "0000000")</f>
        <v>001-0000214</v>
      </c>
      <c r="R614">
        <f t="shared" si="18"/>
        <v>143</v>
      </c>
      <c r="S614">
        <f t="shared" si="19"/>
        <v>2023</v>
      </c>
    </row>
    <row r="615" spans="1:19">
      <c r="A615" s="1">
        <v>1</v>
      </c>
      <c r="B615">
        <v>214</v>
      </c>
      <c r="C615">
        <v>4</v>
      </c>
      <c r="D615" s="3">
        <v>44904</v>
      </c>
      <c r="E615" s="2">
        <v>3400</v>
      </c>
      <c r="F615" s="2">
        <v>340</v>
      </c>
      <c r="G615" s="2">
        <v>0</v>
      </c>
      <c r="H615" s="5">
        <v>45047.7</v>
      </c>
      <c r="I615" t="s">
        <v>10</v>
      </c>
      <c r="J615" s="6" t="s">
        <v>25</v>
      </c>
      <c r="K615" s="6" t="s">
        <v>26</v>
      </c>
      <c r="L615" s="6" t="s">
        <v>37</v>
      </c>
      <c r="M615" t="s">
        <v>11</v>
      </c>
      <c r="N615" s="6" t="s">
        <v>55</v>
      </c>
      <c r="O615" t="s">
        <v>9</v>
      </c>
      <c r="P615" s="4">
        <v>143</v>
      </c>
      <c r="Q615" t="str">
        <f>TEXT(ChargesTable[[#This Row],[CHG_COUNTY_NUM]], "000") &amp; "-" &amp; TEXT(ChargesTable[[#This Row],[CHG_CASE_NUMBER]], "0000000")</f>
        <v>001-0000214</v>
      </c>
      <c r="R615">
        <f t="shared" si="18"/>
        <v>143</v>
      </c>
      <c r="S615">
        <f t="shared" si="19"/>
        <v>2023</v>
      </c>
    </row>
    <row r="616" spans="1:19">
      <c r="A616" s="1">
        <v>1</v>
      </c>
      <c r="B616">
        <v>215</v>
      </c>
      <c r="C616">
        <v>1</v>
      </c>
      <c r="D616" s="3">
        <v>44907</v>
      </c>
      <c r="E616" s="2">
        <v>463720</v>
      </c>
      <c r="F616" s="2">
        <v>46372</v>
      </c>
      <c r="G616" s="2">
        <v>0</v>
      </c>
      <c r="H616" s="5">
        <v>44933.36</v>
      </c>
      <c r="I616" t="s">
        <v>10</v>
      </c>
      <c r="J616" s="6" t="s">
        <v>31</v>
      </c>
      <c r="K616" s="6" t="s">
        <v>28</v>
      </c>
      <c r="L616" s="6" t="s">
        <v>37</v>
      </c>
      <c r="M616" t="s">
        <v>11</v>
      </c>
      <c r="N616" s="6" t="s">
        <v>72</v>
      </c>
      <c r="O616" t="s">
        <v>9</v>
      </c>
      <c r="P616" s="4">
        <v>26</v>
      </c>
      <c r="Q616" t="str">
        <f>TEXT(ChargesTable[[#This Row],[CHG_COUNTY_NUM]], "000") &amp; "-" &amp; TEXT(ChargesTable[[#This Row],[CHG_CASE_NUMBER]], "0000000")</f>
        <v>001-0000215</v>
      </c>
      <c r="R616">
        <f t="shared" si="18"/>
        <v>27</v>
      </c>
      <c r="S616">
        <f t="shared" si="19"/>
        <v>2023</v>
      </c>
    </row>
    <row r="617" spans="1:19">
      <c r="A617" s="1">
        <v>1</v>
      </c>
      <c r="B617">
        <v>215</v>
      </c>
      <c r="C617">
        <v>2</v>
      </c>
      <c r="D617" s="3">
        <v>44907</v>
      </c>
      <c r="E617" s="2">
        <v>463720</v>
      </c>
      <c r="F617" s="2">
        <v>46372</v>
      </c>
      <c r="G617" s="2">
        <v>0</v>
      </c>
      <c r="H617" s="5">
        <v>44934.6</v>
      </c>
      <c r="I617" t="s">
        <v>12</v>
      </c>
      <c r="J617" s="6" t="s">
        <v>31</v>
      </c>
      <c r="K617" s="6" t="s">
        <v>28</v>
      </c>
      <c r="L617" s="6" t="s">
        <v>37</v>
      </c>
      <c r="M617" t="s">
        <v>13</v>
      </c>
      <c r="N617" s="6" t="s">
        <v>72</v>
      </c>
      <c r="O617" t="s">
        <v>9</v>
      </c>
      <c r="P617" s="4">
        <v>27</v>
      </c>
      <c r="Q617" t="str">
        <f>TEXT(ChargesTable[[#This Row],[CHG_COUNTY_NUM]], "000") &amp; "-" &amp; TEXT(ChargesTable[[#This Row],[CHG_CASE_NUMBER]], "0000000")</f>
        <v>001-0000215</v>
      </c>
      <c r="R617">
        <f t="shared" si="18"/>
        <v>27</v>
      </c>
      <c r="S617">
        <f t="shared" si="19"/>
        <v>2023</v>
      </c>
    </row>
    <row r="618" spans="1:19">
      <c r="A618" s="1">
        <v>1</v>
      </c>
      <c r="B618">
        <v>216</v>
      </c>
      <c r="C618">
        <v>1</v>
      </c>
      <c r="D618" s="3">
        <v>44909</v>
      </c>
      <c r="E618" s="2">
        <v>470000</v>
      </c>
      <c r="F618" s="2">
        <v>47000</v>
      </c>
      <c r="G618" s="2">
        <v>0</v>
      </c>
      <c r="H618" s="5">
        <v>44917.164004629631</v>
      </c>
      <c r="I618" t="s">
        <v>12</v>
      </c>
      <c r="J618" s="6" t="s">
        <v>34</v>
      </c>
      <c r="K618" s="6" t="s">
        <v>35</v>
      </c>
      <c r="L618" s="6" t="s">
        <v>37</v>
      </c>
      <c r="M618" t="s">
        <v>13</v>
      </c>
      <c r="N618" s="6" t="s">
        <v>67</v>
      </c>
      <c r="O618" t="s">
        <v>9</v>
      </c>
      <c r="P618" s="4">
        <v>8</v>
      </c>
      <c r="Q618" t="str">
        <f>TEXT(ChargesTable[[#This Row],[CHG_COUNTY_NUM]], "000") &amp; "-" &amp; TEXT(ChargesTable[[#This Row],[CHG_CASE_NUMBER]], "0000000")</f>
        <v>001-0000216</v>
      </c>
      <c r="R618">
        <f t="shared" si="18"/>
        <v>8</v>
      </c>
      <c r="S618">
        <f t="shared" si="19"/>
        <v>2022</v>
      </c>
    </row>
    <row r="619" spans="1:19">
      <c r="A619" s="1">
        <v>1</v>
      </c>
      <c r="B619">
        <v>216</v>
      </c>
      <c r="C619">
        <v>2</v>
      </c>
      <c r="D619" s="3">
        <v>44909</v>
      </c>
      <c r="E619" s="2">
        <v>3402</v>
      </c>
      <c r="F619" s="2">
        <v>340</v>
      </c>
      <c r="G619" s="2">
        <v>2</v>
      </c>
      <c r="H619" s="5">
        <v>44917.574004629627</v>
      </c>
      <c r="I619" t="s">
        <v>10</v>
      </c>
      <c r="J619" s="6" t="s">
        <v>25</v>
      </c>
      <c r="K619" s="6" t="s">
        <v>26</v>
      </c>
      <c r="L619" s="6" t="s">
        <v>39</v>
      </c>
      <c r="M619" t="s">
        <v>11</v>
      </c>
      <c r="N619" s="6" t="s">
        <v>62</v>
      </c>
      <c r="O619" t="s">
        <v>9</v>
      </c>
      <c r="P619" s="4">
        <v>8</v>
      </c>
      <c r="Q619" t="str">
        <f>TEXT(ChargesTable[[#This Row],[CHG_COUNTY_NUM]], "000") &amp; "-" &amp; TEXT(ChargesTable[[#This Row],[CHG_CASE_NUMBER]], "0000000")</f>
        <v>001-0000216</v>
      </c>
      <c r="R619">
        <f t="shared" si="18"/>
        <v>8</v>
      </c>
      <c r="S619">
        <f t="shared" si="19"/>
        <v>2022</v>
      </c>
    </row>
    <row r="620" spans="1:19">
      <c r="A620" s="1">
        <v>1</v>
      </c>
      <c r="B620">
        <v>217</v>
      </c>
      <c r="C620">
        <v>4</v>
      </c>
      <c r="D620" s="3">
        <v>44910</v>
      </c>
      <c r="E620" s="2">
        <v>782200</v>
      </c>
      <c r="F620" s="2">
        <v>78220</v>
      </c>
      <c r="G620" s="2">
        <v>0</v>
      </c>
      <c r="H620" s="5">
        <v>45189.457002314812</v>
      </c>
      <c r="I620" t="s">
        <v>10</v>
      </c>
      <c r="J620" s="6" t="s">
        <v>36</v>
      </c>
      <c r="K620" s="6" t="s">
        <v>35</v>
      </c>
      <c r="L620" s="6" t="s">
        <v>37</v>
      </c>
      <c r="M620" t="s">
        <v>11</v>
      </c>
      <c r="N620" s="6" t="s">
        <v>53</v>
      </c>
      <c r="O620" t="s">
        <v>9</v>
      </c>
      <c r="P620" s="4">
        <v>279</v>
      </c>
      <c r="Q620" t="str">
        <f>TEXT(ChargesTable[[#This Row],[CHG_COUNTY_NUM]], "000") &amp; "-" &amp; TEXT(ChargesTable[[#This Row],[CHG_CASE_NUMBER]], "0000000")</f>
        <v>001-0000217</v>
      </c>
      <c r="R620">
        <f t="shared" si="18"/>
        <v>286</v>
      </c>
      <c r="S620">
        <f t="shared" si="19"/>
        <v>2023</v>
      </c>
    </row>
    <row r="621" spans="1:19">
      <c r="A621" s="1">
        <v>1</v>
      </c>
      <c r="B621">
        <v>217</v>
      </c>
      <c r="C621">
        <v>2</v>
      </c>
      <c r="D621" s="3">
        <v>44910</v>
      </c>
      <c r="E621" s="2">
        <v>3401</v>
      </c>
      <c r="F621" s="2">
        <v>340</v>
      </c>
      <c r="G621" s="2">
        <v>1</v>
      </c>
      <c r="H621" s="5">
        <v>45190.697002314817</v>
      </c>
      <c r="I621" t="s">
        <v>10</v>
      </c>
      <c r="J621" s="6" t="s">
        <v>25</v>
      </c>
      <c r="K621" s="6" t="s">
        <v>26</v>
      </c>
      <c r="L621" s="6" t="s">
        <v>38</v>
      </c>
      <c r="M621" t="s">
        <v>11</v>
      </c>
      <c r="N621" s="6" t="s">
        <v>56</v>
      </c>
      <c r="O621" t="s">
        <v>9</v>
      </c>
      <c r="P621" s="4">
        <v>280</v>
      </c>
      <c r="Q621" t="str">
        <f>TEXT(ChargesTable[[#This Row],[CHG_COUNTY_NUM]], "000") &amp; "-" &amp; TEXT(ChargesTable[[#This Row],[CHG_CASE_NUMBER]], "0000000")</f>
        <v>001-0000217</v>
      </c>
      <c r="R621">
        <f t="shared" si="18"/>
        <v>286</v>
      </c>
      <c r="S621">
        <f t="shared" si="19"/>
        <v>2023</v>
      </c>
    </row>
    <row r="622" spans="1:19">
      <c r="A622" s="1">
        <v>1</v>
      </c>
      <c r="B622">
        <v>217</v>
      </c>
      <c r="C622">
        <v>1</v>
      </c>
      <c r="D622" s="3">
        <v>44910</v>
      </c>
      <c r="E622" s="2">
        <v>3460</v>
      </c>
      <c r="F622" s="2">
        <v>346</v>
      </c>
      <c r="G622" s="2">
        <v>0</v>
      </c>
      <c r="H622" s="5">
        <v>45192.857002314813</v>
      </c>
      <c r="I622" t="s">
        <v>10</v>
      </c>
      <c r="J622" s="6" t="s">
        <v>27</v>
      </c>
      <c r="K622" s="6" t="s">
        <v>28</v>
      </c>
      <c r="L622" s="6" t="s">
        <v>37</v>
      </c>
      <c r="M622" t="s">
        <v>11</v>
      </c>
      <c r="N622" s="6" t="s">
        <v>52</v>
      </c>
      <c r="O622" t="s">
        <v>9</v>
      </c>
      <c r="P622" s="4">
        <v>282</v>
      </c>
      <c r="Q622" t="str">
        <f>TEXT(ChargesTable[[#This Row],[CHG_COUNTY_NUM]], "000") &amp; "-" &amp; TEXT(ChargesTable[[#This Row],[CHG_CASE_NUMBER]], "0000000")</f>
        <v>001-0000217</v>
      </c>
      <c r="R622">
        <f t="shared" si="18"/>
        <v>286</v>
      </c>
      <c r="S622">
        <f t="shared" si="19"/>
        <v>2023</v>
      </c>
    </row>
    <row r="623" spans="1:19">
      <c r="A623" s="1">
        <v>1</v>
      </c>
      <c r="B623">
        <v>217</v>
      </c>
      <c r="C623">
        <v>3</v>
      </c>
      <c r="D623" s="3">
        <v>44910</v>
      </c>
      <c r="E623" s="2">
        <v>3460</v>
      </c>
      <c r="F623" s="2">
        <v>346</v>
      </c>
      <c r="G623" s="2">
        <v>0</v>
      </c>
      <c r="H623" s="5">
        <v>45196.857002314813</v>
      </c>
      <c r="I623" t="s">
        <v>10</v>
      </c>
      <c r="J623" s="6" t="s">
        <v>27</v>
      </c>
      <c r="K623" s="6" t="s">
        <v>28</v>
      </c>
      <c r="L623" s="6" t="s">
        <v>37</v>
      </c>
      <c r="M623" t="s">
        <v>11</v>
      </c>
      <c r="N623" s="6" t="s">
        <v>52</v>
      </c>
      <c r="O623" t="s">
        <v>9</v>
      </c>
      <c r="P623" s="4">
        <v>286</v>
      </c>
      <c r="Q623" t="str">
        <f>TEXT(ChargesTable[[#This Row],[CHG_COUNTY_NUM]], "000") &amp; "-" &amp; TEXT(ChargesTable[[#This Row],[CHG_CASE_NUMBER]], "0000000")</f>
        <v>001-0000217</v>
      </c>
      <c r="R623">
        <f t="shared" si="18"/>
        <v>286</v>
      </c>
      <c r="S623">
        <f t="shared" si="19"/>
        <v>2023</v>
      </c>
    </row>
    <row r="624" spans="1:19">
      <c r="A624" s="1">
        <v>1</v>
      </c>
      <c r="B624">
        <v>218</v>
      </c>
      <c r="C624">
        <v>3</v>
      </c>
      <c r="D624" s="3">
        <v>44912</v>
      </c>
      <c r="E624" s="2">
        <v>463700</v>
      </c>
      <c r="F624" s="2">
        <v>46370</v>
      </c>
      <c r="G624" s="2">
        <v>0</v>
      </c>
      <c r="H624" s="5">
        <v>45082.17</v>
      </c>
      <c r="I624" t="s">
        <v>10</v>
      </c>
      <c r="J624" s="6" t="s">
        <v>30</v>
      </c>
      <c r="K624" s="6" t="s">
        <v>26</v>
      </c>
      <c r="L624" s="6" t="s">
        <v>37</v>
      </c>
      <c r="M624" t="s">
        <v>11</v>
      </c>
      <c r="N624" s="6" t="s">
        <v>54</v>
      </c>
      <c r="O624" t="s">
        <v>9</v>
      </c>
      <c r="P624" s="4">
        <v>170</v>
      </c>
      <c r="Q624" t="str">
        <f>TEXT(ChargesTable[[#This Row],[CHG_COUNTY_NUM]], "000") &amp; "-" &amp; TEXT(ChargesTable[[#This Row],[CHG_CASE_NUMBER]], "0000000")</f>
        <v>001-0000218</v>
      </c>
      <c r="R624">
        <f t="shared" si="18"/>
        <v>226</v>
      </c>
      <c r="S624">
        <f t="shared" si="19"/>
        <v>2023</v>
      </c>
    </row>
    <row r="625" spans="1:19">
      <c r="A625" s="1">
        <v>1</v>
      </c>
      <c r="B625">
        <v>218</v>
      </c>
      <c r="C625">
        <v>1</v>
      </c>
      <c r="D625" s="3">
        <v>44912</v>
      </c>
      <c r="E625" s="2">
        <v>3400</v>
      </c>
      <c r="F625" s="2">
        <v>340</v>
      </c>
      <c r="G625" s="2">
        <v>0</v>
      </c>
      <c r="H625" s="5">
        <v>45084.3</v>
      </c>
      <c r="I625" t="s">
        <v>10</v>
      </c>
      <c r="J625" s="6" t="s">
        <v>25</v>
      </c>
      <c r="K625" s="6" t="s">
        <v>26</v>
      </c>
      <c r="L625" s="6" t="s">
        <v>37</v>
      </c>
      <c r="M625" t="s">
        <v>11</v>
      </c>
      <c r="N625" s="6" t="s">
        <v>55</v>
      </c>
      <c r="O625" t="s">
        <v>9</v>
      </c>
      <c r="P625" s="4">
        <v>172</v>
      </c>
      <c r="Q625" t="str">
        <f>TEXT(ChargesTable[[#This Row],[CHG_COUNTY_NUM]], "000") &amp; "-" &amp; TEXT(ChargesTable[[#This Row],[CHG_CASE_NUMBER]], "0000000")</f>
        <v>001-0000218</v>
      </c>
      <c r="R625">
        <f t="shared" si="18"/>
        <v>226</v>
      </c>
      <c r="S625">
        <f t="shared" si="19"/>
        <v>2023</v>
      </c>
    </row>
    <row r="626" spans="1:19">
      <c r="A626" s="1">
        <v>1</v>
      </c>
      <c r="B626">
        <v>218</v>
      </c>
      <c r="C626">
        <v>4</v>
      </c>
      <c r="D626" s="3">
        <v>44912</v>
      </c>
      <c r="E626" s="2">
        <v>463720</v>
      </c>
      <c r="F626" s="2">
        <v>46372</v>
      </c>
      <c r="G626" s="2">
        <v>0</v>
      </c>
      <c r="H626" s="5">
        <v>45084.3</v>
      </c>
      <c r="I626" t="s">
        <v>12</v>
      </c>
      <c r="J626" s="6" t="s">
        <v>31</v>
      </c>
      <c r="K626" s="6" t="s">
        <v>28</v>
      </c>
      <c r="L626" s="6" t="s">
        <v>37</v>
      </c>
      <c r="M626" t="s">
        <v>13</v>
      </c>
      <c r="N626" s="6" t="s">
        <v>72</v>
      </c>
      <c r="O626" t="s">
        <v>9</v>
      </c>
      <c r="P626" s="4">
        <v>172</v>
      </c>
      <c r="Q626" t="str">
        <f>TEXT(ChargesTable[[#This Row],[CHG_COUNTY_NUM]], "000") &amp; "-" &amp; TEXT(ChargesTable[[#This Row],[CHG_CASE_NUMBER]], "0000000")</f>
        <v>001-0000218</v>
      </c>
      <c r="R626">
        <f t="shared" si="18"/>
        <v>226</v>
      </c>
      <c r="S626">
        <f t="shared" si="19"/>
        <v>2023</v>
      </c>
    </row>
    <row r="627" spans="1:19">
      <c r="A627" s="1">
        <v>1</v>
      </c>
      <c r="B627">
        <v>218</v>
      </c>
      <c r="C627">
        <v>2</v>
      </c>
      <c r="D627" s="3">
        <v>44912</v>
      </c>
      <c r="E627" s="2">
        <v>3400</v>
      </c>
      <c r="F627" s="2">
        <v>340</v>
      </c>
      <c r="G627" s="2">
        <v>0</v>
      </c>
      <c r="H627" s="5">
        <v>45138.3</v>
      </c>
      <c r="I627" t="s">
        <v>10</v>
      </c>
      <c r="J627" s="6" t="s">
        <v>25</v>
      </c>
      <c r="K627" s="6" t="s">
        <v>26</v>
      </c>
      <c r="L627" s="6" t="s">
        <v>37</v>
      </c>
      <c r="M627" t="s">
        <v>11</v>
      </c>
      <c r="N627" s="6" t="s">
        <v>55</v>
      </c>
      <c r="O627" t="s">
        <v>9</v>
      </c>
      <c r="P627" s="4">
        <v>226</v>
      </c>
      <c r="Q627" t="str">
        <f>TEXT(ChargesTable[[#This Row],[CHG_COUNTY_NUM]], "000") &amp; "-" &amp; TEXT(ChargesTable[[#This Row],[CHG_CASE_NUMBER]], "0000000")</f>
        <v>001-0000218</v>
      </c>
      <c r="R627">
        <f t="shared" si="18"/>
        <v>226</v>
      </c>
      <c r="S627">
        <f t="shared" si="19"/>
        <v>2023</v>
      </c>
    </row>
    <row r="628" spans="1:19">
      <c r="A628" s="1">
        <v>1</v>
      </c>
      <c r="B628">
        <v>219</v>
      </c>
      <c r="C628">
        <v>1</v>
      </c>
      <c r="D628" s="3">
        <v>44913</v>
      </c>
      <c r="E628" s="2">
        <v>3466</v>
      </c>
      <c r="F628" s="2">
        <v>346</v>
      </c>
      <c r="G628" s="2">
        <v>6</v>
      </c>
      <c r="H628" s="5">
        <v>44923.1</v>
      </c>
      <c r="I628" t="s">
        <v>12</v>
      </c>
      <c r="J628" s="6" t="s">
        <v>27</v>
      </c>
      <c r="K628" s="6" t="s">
        <v>28</v>
      </c>
      <c r="L628" s="6" t="s">
        <v>43</v>
      </c>
      <c r="M628" t="s">
        <v>13</v>
      </c>
      <c r="N628" s="6" t="s">
        <v>66</v>
      </c>
      <c r="O628" t="s">
        <v>9</v>
      </c>
      <c r="P628" s="4">
        <v>10</v>
      </c>
      <c r="Q628" t="str">
        <f>TEXT(ChargesTable[[#This Row],[CHG_COUNTY_NUM]], "000") &amp; "-" &amp; TEXT(ChargesTable[[#This Row],[CHG_CASE_NUMBER]], "0000000")</f>
        <v>001-0000219</v>
      </c>
      <c r="R628">
        <f t="shared" si="18"/>
        <v>11</v>
      </c>
      <c r="S628">
        <f t="shared" si="19"/>
        <v>2022</v>
      </c>
    </row>
    <row r="629" spans="1:19">
      <c r="A629" s="1">
        <v>1</v>
      </c>
      <c r="B629">
        <v>219</v>
      </c>
      <c r="C629">
        <v>2</v>
      </c>
      <c r="D629" s="3">
        <v>44913</v>
      </c>
      <c r="E629" s="2">
        <v>3460</v>
      </c>
      <c r="F629" s="2">
        <v>346</v>
      </c>
      <c r="G629" s="2">
        <v>0</v>
      </c>
      <c r="H629" s="5">
        <v>44924.7</v>
      </c>
      <c r="I629" t="s">
        <v>12</v>
      </c>
      <c r="J629" s="6" t="s">
        <v>27</v>
      </c>
      <c r="K629" s="6" t="s">
        <v>28</v>
      </c>
      <c r="L629" s="6" t="s">
        <v>37</v>
      </c>
      <c r="M629" t="s">
        <v>13</v>
      </c>
      <c r="N629" s="6" t="s">
        <v>52</v>
      </c>
      <c r="O629" t="s">
        <v>9</v>
      </c>
      <c r="P629" s="4">
        <v>11</v>
      </c>
      <c r="Q629" t="str">
        <f>TEXT(ChargesTable[[#This Row],[CHG_COUNTY_NUM]], "000") &amp; "-" &amp; TEXT(ChargesTable[[#This Row],[CHG_CASE_NUMBER]], "0000000")</f>
        <v>001-0000219</v>
      </c>
      <c r="R629">
        <f t="shared" si="18"/>
        <v>11</v>
      </c>
      <c r="S629">
        <f t="shared" si="19"/>
        <v>2022</v>
      </c>
    </row>
    <row r="630" spans="1:19">
      <c r="A630" s="1">
        <v>1</v>
      </c>
      <c r="B630">
        <v>220</v>
      </c>
      <c r="C630">
        <v>1</v>
      </c>
      <c r="D630" s="3">
        <v>44913</v>
      </c>
      <c r="E630" s="2">
        <v>463700</v>
      </c>
      <c r="F630" s="2">
        <v>46370</v>
      </c>
      <c r="G630" s="2">
        <v>0</v>
      </c>
      <c r="H630" s="5">
        <v>45090.3</v>
      </c>
      <c r="I630" t="s">
        <v>7</v>
      </c>
      <c r="J630" s="6" t="s">
        <v>30</v>
      </c>
      <c r="K630" s="6" t="s">
        <v>26</v>
      </c>
      <c r="L630" s="6" t="s">
        <v>37</v>
      </c>
      <c r="M630" t="s">
        <v>8</v>
      </c>
      <c r="N630" s="6" t="s">
        <v>54</v>
      </c>
      <c r="O630" t="s">
        <v>9</v>
      </c>
      <c r="P630" s="4">
        <v>177</v>
      </c>
      <c r="Q630" t="str">
        <f>TEXT(ChargesTable[[#This Row],[CHG_COUNTY_NUM]], "000") &amp; "-" &amp; TEXT(ChargesTable[[#This Row],[CHG_CASE_NUMBER]], "0000000")</f>
        <v>001-0000220</v>
      </c>
      <c r="R630">
        <f t="shared" si="18"/>
        <v>252</v>
      </c>
      <c r="S630">
        <f t="shared" si="19"/>
        <v>2023</v>
      </c>
    </row>
    <row r="631" spans="1:19">
      <c r="A631" s="1">
        <v>1</v>
      </c>
      <c r="B631">
        <v>220</v>
      </c>
      <c r="C631">
        <v>3</v>
      </c>
      <c r="D631" s="3">
        <v>44913</v>
      </c>
      <c r="E631" s="2">
        <v>3402</v>
      </c>
      <c r="F631" s="2">
        <v>340</v>
      </c>
      <c r="G631" s="2">
        <v>2</v>
      </c>
      <c r="H631" s="5">
        <v>45165.512997685182</v>
      </c>
      <c r="I631" t="s">
        <v>10</v>
      </c>
      <c r="J631" s="6" t="s">
        <v>25</v>
      </c>
      <c r="K631" s="6" t="s">
        <v>26</v>
      </c>
      <c r="L631" s="6" t="s">
        <v>39</v>
      </c>
      <c r="M631" t="s">
        <v>11</v>
      </c>
      <c r="N631" s="6" t="s">
        <v>62</v>
      </c>
      <c r="O631" t="s">
        <v>9</v>
      </c>
      <c r="P631" s="4">
        <v>252</v>
      </c>
      <c r="Q631" t="str">
        <f>TEXT(ChargesTable[[#This Row],[CHG_COUNTY_NUM]], "000") &amp; "-" &amp; TEXT(ChargesTable[[#This Row],[CHG_CASE_NUMBER]], "0000000")</f>
        <v>001-0000220</v>
      </c>
      <c r="R631">
        <f t="shared" si="18"/>
        <v>252</v>
      </c>
      <c r="S631">
        <f t="shared" si="19"/>
        <v>2023</v>
      </c>
    </row>
    <row r="632" spans="1:19">
      <c r="A632" s="1">
        <v>1</v>
      </c>
      <c r="B632">
        <v>221</v>
      </c>
      <c r="C632">
        <v>1</v>
      </c>
      <c r="D632" s="3">
        <v>44914</v>
      </c>
      <c r="E632" s="2">
        <v>3460</v>
      </c>
      <c r="F632" s="2">
        <v>346</v>
      </c>
      <c r="G632" s="2">
        <v>0</v>
      </c>
      <c r="H632" s="5">
        <v>44991.8</v>
      </c>
      <c r="I632" t="s">
        <v>12</v>
      </c>
      <c r="J632" s="6" t="s">
        <v>27</v>
      </c>
      <c r="K632" s="6" t="s">
        <v>28</v>
      </c>
      <c r="L632" s="6" t="s">
        <v>37</v>
      </c>
      <c r="M632" t="s">
        <v>13</v>
      </c>
      <c r="N632" s="6" t="s">
        <v>52</v>
      </c>
      <c r="O632" t="s">
        <v>9</v>
      </c>
      <c r="P632" s="4">
        <v>77</v>
      </c>
      <c r="Q632" t="str">
        <f>TEXT(ChargesTable[[#This Row],[CHG_COUNTY_NUM]], "000") &amp; "-" &amp; TEXT(ChargesTable[[#This Row],[CHG_CASE_NUMBER]], "0000000")</f>
        <v>001-0000221</v>
      </c>
      <c r="R632">
        <f t="shared" si="18"/>
        <v>102</v>
      </c>
      <c r="S632">
        <f t="shared" si="19"/>
        <v>2023</v>
      </c>
    </row>
    <row r="633" spans="1:19">
      <c r="A633" s="1">
        <v>1</v>
      </c>
      <c r="B633">
        <v>221</v>
      </c>
      <c r="C633">
        <v>2</v>
      </c>
      <c r="D633" s="3">
        <v>44914</v>
      </c>
      <c r="E633" s="2">
        <v>3465</v>
      </c>
      <c r="F633" s="2">
        <v>346</v>
      </c>
      <c r="G633" s="2">
        <v>5</v>
      </c>
      <c r="H633" s="5">
        <v>45016.800000000003</v>
      </c>
      <c r="I633" t="s">
        <v>12</v>
      </c>
      <c r="J633" s="6" t="s">
        <v>27</v>
      </c>
      <c r="K633" s="6" t="s">
        <v>28</v>
      </c>
      <c r="L633" s="6" t="s">
        <v>42</v>
      </c>
      <c r="M633" t="s">
        <v>13</v>
      </c>
      <c r="N633" s="6" t="s">
        <v>84</v>
      </c>
      <c r="O633" t="s">
        <v>9</v>
      </c>
      <c r="P633" s="4">
        <v>102</v>
      </c>
      <c r="Q633" t="str">
        <f>TEXT(ChargesTable[[#This Row],[CHG_COUNTY_NUM]], "000") &amp; "-" &amp; TEXT(ChargesTable[[#This Row],[CHG_CASE_NUMBER]], "0000000")</f>
        <v>001-0000221</v>
      </c>
      <c r="R633">
        <f t="shared" si="18"/>
        <v>102</v>
      </c>
      <c r="S633">
        <f t="shared" si="19"/>
        <v>2023</v>
      </c>
    </row>
    <row r="634" spans="1:19">
      <c r="A634" s="1">
        <v>1</v>
      </c>
      <c r="B634">
        <v>222</v>
      </c>
      <c r="C634">
        <v>2</v>
      </c>
      <c r="D634" s="3">
        <v>44914</v>
      </c>
      <c r="E634" s="2">
        <v>3460</v>
      </c>
      <c r="F634" s="2">
        <v>346</v>
      </c>
      <c r="G634" s="2">
        <v>0</v>
      </c>
      <c r="H634" s="5">
        <v>45133.58</v>
      </c>
      <c r="I634" t="s">
        <v>7</v>
      </c>
      <c r="J634" s="6" t="s">
        <v>27</v>
      </c>
      <c r="K634" s="6" t="s">
        <v>28</v>
      </c>
      <c r="L634" s="6" t="s">
        <v>37</v>
      </c>
      <c r="M634" t="s">
        <v>8</v>
      </c>
      <c r="N634" s="6" t="s">
        <v>52</v>
      </c>
      <c r="O634" t="s">
        <v>9</v>
      </c>
      <c r="P634" s="4">
        <v>219</v>
      </c>
      <c r="Q634" t="str">
        <f>TEXT(ChargesTable[[#This Row],[CHG_COUNTY_NUM]], "000") &amp; "-" &amp; TEXT(ChargesTable[[#This Row],[CHG_CASE_NUMBER]], "0000000")</f>
        <v>001-0000222</v>
      </c>
      <c r="R634">
        <f t="shared" si="18"/>
        <v>344</v>
      </c>
      <c r="S634">
        <f t="shared" si="19"/>
        <v>2023</v>
      </c>
    </row>
    <row r="635" spans="1:19">
      <c r="A635" s="1">
        <v>1</v>
      </c>
      <c r="B635">
        <v>222</v>
      </c>
      <c r="C635">
        <v>4</v>
      </c>
      <c r="D635" s="3">
        <v>44914</v>
      </c>
      <c r="E635" s="2">
        <v>463720</v>
      </c>
      <c r="F635" s="2">
        <v>46372</v>
      </c>
      <c r="G635" s="2">
        <v>0</v>
      </c>
      <c r="H635" s="5">
        <v>45135.08</v>
      </c>
      <c r="I635" t="s">
        <v>10</v>
      </c>
      <c r="J635" s="6" t="s">
        <v>31</v>
      </c>
      <c r="K635" s="6" t="s">
        <v>28</v>
      </c>
      <c r="L635" s="6" t="s">
        <v>37</v>
      </c>
      <c r="M635" t="s">
        <v>11</v>
      </c>
      <c r="N635" s="6" t="s">
        <v>72</v>
      </c>
      <c r="O635" t="s">
        <v>9</v>
      </c>
      <c r="P635" s="4">
        <v>221</v>
      </c>
      <c r="Q635" t="str">
        <f>TEXT(ChargesTable[[#This Row],[CHG_COUNTY_NUM]], "000") &amp; "-" &amp; TEXT(ChargesTable[[#This Row],[CHG_CASE_NUMBER]], "0000000")</f>
        <v>001-0000222</v>
      </c>
      <c r="R635">
        <f t="shared" si="18"/>
        <v>344</v>
      </c>
      <c r="S635">
        <f t="shared" si="19"/>
        <v>2023</v>
      </c>
    </row>
    <row r="636" spans="1:19">
      <c r="A636" s="1">
        <v>1</v>
      </c>
      <c r="B636">
        <v>222</v>
      </c>
      <c r="C636">
        <v>5</v>
      </c>
      <c r="D636" s="3">
        <v>44914</v>
      </c>
      <c r="E636" s="2">
        <v>3460</v>
      </c>
      <c r="F636" s="2">
        <v>346</v>
      </c>
      <c r="G636" s="2">
        <v>0</v>
      </c>
      <c r="H636" s="5">
        <v>45135.69</v>
      </c>
      <c r="I636" t="s">
        <v>7</v>
      </c>
      <c r="J636" s="6" t="s">
        <v>27</v>
      </c>
      <c r="K636" s="6" t="s">
        <v>28</v>
      </c>
      <c r="L636" s="6" t="s">
        <v>37</v>
      </c>
      <c r="M636" t="s">
        <v>8</v>
      </c>
      <c r="N636" s="6" t="s">
        <v>52</v>
      </c>
      <c r="O636" t="s">
        <v>9</v>
      </c>
      <c r="P636" s="4">
        <v>221</v>
      </c>
      <c r="Q636" t="str">
        <f>TEXT(ChargesTable[[#This Row],[CHG_COUNTY_NUM]], "000") &amp; "-" &amp; TEXT(ChargesTable[[#This Row],[CHG_CASE_NUMBER]], "0000000")</f>
        <v>001-0000222</v>
      </c>
      <c r="R636">
        <f t="shared" si="18"/>
        <v>344</v>
      </c>
      <c r="S636">
        <f t="shared" si="19"/>
        <v>2023</v>
      </c>
    </row>
    <row r="637" spans="1:19">
      <c r="A637" s="1">
        <v>1</v>
      </c>
      <c r="B637">
        <v>222</v>
      </c>
      <c r="C637">
        <v>1</v>
      </c>
      <c r="D637" s="3">
        <v>44914</v>
      </c>
      <c r="E637" s="2">
        <v>463740</v>
      </c>
      <c r="F637" s="2">
        <v>46374</v>
      </c>
      <c r="G637" s="2">
        <v>0</v>
      </c>
      <c r="H637" s="5">
        <v>45136.21</v>
      </c>
      <c r="I637" t="s">
        <v>10</v>
      </c>
      <c r="J637" s="6" t="s">
        <v>32</v>
      </c>
      <c r="K637" s="6" t="s">
        <v>33</v>
      </c>
      <c r="L637" s="6" t="s">
        <v>37</v>
      </c>
      <c r="M637" t="s">
        <v>11</v>
      </c>
      <c r="N637" s="6" t="s">
        <v>60</v>
      </c>
      <c r="O637" t="s">
        <v>9</v>
      </c>
      <c r="P637" s="4">
        <v>222</v>
      </c>
      <c r="Q637" t="str">
        <f>TEXT(ChargesTable[[#This Row],[CHG_COUNTY_NUM]], "000") &amp; "-" &amp; TEXT(ChargesTable[[#This Row],[CHG_CASE_NUMBER]], "0000000")</f>
        <v>001-0000222</v>
      </c>
      <c r="R637">
        <f t="shared" si="18"/>
        <v>344</v>
      </c>
      <c r="S637">
        <f t="shared" si="19"/>
        <v>2023</v>
      </c>
    </row>
    <row r="638" spans="1:19">
      <c r="A638" s="1">
        <v>1</v>
      </c>
      <c r="B638">
        <v>222</v>
      </c>
      <c r="C638">
        <v>3</v>
      </c>
      <c r="D638" s="3">
        <v>44914</v>
      </c>
      <c r="E638" s="2">
        <v>3400</v>
      </c>
      <c r="F638" s="2">
        <v>340</v>
      </c>
      <c r="G638" s="2">
        <v>0</v>
      </c>
      <c r="H638" s="5">
        <v>45168.78</v>
      </c>
      <c r="I638" t="s">
        <v>7</v>
      </c>
      <c r="J638" s="6" t="s">
        <v>25</v>
      </c>
      <c r="K638" s="6" t="s">
        <v>26</v>
      </c>
      <c r="L638" s="6" t="s">
        <v>37</v>
      </c>
      <c r="M638" t="s">
        <v>8</v>
      </c>
      <c r="N638" s="6" t="s">
        <v>55</v>
      </c>
      <c r="O638" t="s">
        <v>9</v>
      </c>
      <c r="P638" s="4">
        <v>254</v>
      </c>
      <c r="Q638" t="str">
        <f>TEXT(ChargesTable[[#This Row],[CHG_COUNTY_NUM]], "000") &amp; "-" &amp; TEXT(ChargesTable[[#This Row],[CHG_CASE_NUMBER]], "0000000")</f>
        <v>001-0000222</v>
      </c>
      <c r="R638">
        <f t="shared" si="18"/>
        <v>344</v>
      </c>
      <c r="S638">
        <f t="shared" si="19"/>
        <v>2023</v>
      </c>
    </row>
    <row r="639" spans="1:19">
      <c r="A639" s="1">
        <v>1</v>
      </c>
      <c r="B639">
        <v>222</v>
      </c>
      <c r="C639">
        <v>6</v>
      </c>
      <c r="D639" s="3">
        <v>44914</v>
      </c>
      <c r="E639" s="2">
        <v>3400</v>
      </c>
      <c r="F639" s="2">
        <v>340</v>
      </c>
      <c r="G639" s="2">
        <v>0</v>
      </c>
      <c r="H639" s="5">
        <v>45258.78</v>
      </c>
      <c r="I639" t="s">
        <v>10</v>
      </c>
      <c r="J639" s="6" t="s">
        <v>25</v>
      </c>
      <c r="K639" s="6" t="s">
        <v>26</v>
      </c>
      <c r="L639" s="6" t="s">
        <v>37</v>
      </c>
      <c r="M639" t="s">
        <v>11</v>
      </c>
      <c r="N639" s="6" t="s">
        <v>55</v>
      </c>
      <c r="O639" t="s">
        <v>9</v>
      </c>
      <c r="P639" s="4">
        <v>344</v>
      </c>
      <c r="Q639" t="str">
        <f>TEXT(ChargesTable[[#This Row],[CHG_COUNTY_NUM]], "000") &amp; "-" &amp; TEXT(ChargesTable[[#This Row],[CHG_CASE_NUMBER]], "0000000")</f>
        <v>001-0000222</v>
      </c>
      <c r="R639">
        <f t="shared" si="18"/>
        <v>344</v>
      </c>
      <c r="S639">
        <f t="shared" si="19"/>
        <v>2023</v>
      </c>
    </row>
    <row r="640" spans="1:19">
      <c r="A640" s="1">
        <v>1</v>
      </c>
      <c r="B640">
        <v>223</v>
      </c>
      <c r="C640">
        <v>1</v>
      </c>
      <c r="D640" s="3">
        <v>44916</v>
      </c>
      <c r="E640" s="2">
        <v>3401</v>
      </c>
      <c r="F640" s="2">
        <v>340</v>
      </c>
      <c r="G640" s="2">
        <v>1</v>
      </c>
      <c r="H640" s="5">
        <v>44960.14</v>
      </c>
      <c r="I640" t="s">
        <v>12</v>
      </c>
      <c r="J640" s="6" t="s">
        <v>25</v>
      </c>
      <c r="K640" s="6" t="s">
        <v>26</v>
      </c>
      <c r="L640" s="6" t="s">
        <v>38</v>
      </c>
      <c r="M640" t="s">
        <v>13</v>
      </c>
      <c r="N640" s="6" t="s">
        <v>56</v>
      </c>
      <c r="O640" t="s">
        <v>9</v>
      </c>
      <c r="P640" s="4">
        <v>44</v>
      </c>
      <c r="Q640" t="str">
        <f>TEXT(ChargesTable[[#This Row],[CHG_COUNTY_NUM]], "000") &amp; "-" &amp; TEXT(ChargesTable[[#This Row],[CHG_CASE_NUMBER]], "0000000")</f>
        <v>001-0000223</v>
      </c>
      <c r="R640">
        <f t="shared" si="18"/>
        <v>44</v>
      </c>
      <c r="S640">
        <f t="shared" si="19"/>
        <v>2023</v>
      </c>
    </row>
    <row r="641" spans="1:19">
      <c r="A641" s="1">
        <v>1</v>
      </c>
      <c r="B641">
        <v>224</v>
      </c>
      <c r="C641">
        <v>3</v>
      </c>
      <c r="D641" s="3">
        <v>44921</v>
      </c>
      <c r="E641" s="2">
        <v>782200</v>
      </c>
      <c r="F641" s="2">
        <v>78220</v>
      </c>
      <c r="G641" s="2">
        <v>0</v>
      </c>
      <c r="H641" s="5">
        <v>45092.6</v>
      </c>
      <c r="I641" t="s">
        <v>10</v>
      </c>
      <c r="J641" s="6" t="s">
        <v>36</v>
      </c>
      <c r="K641" s="6" t="s">
        <v>35</v>
      </c>
      <c r="L641" s="6" t="s">
        <v>37</v>
      </c>
      <c r="M641" t="s">
        <v>11</v>
      </c>
      <c r="N641" s="6" t="s">
        <v>53</v>
      </c>
      <c r="O641" t="s">
        <v>9</v>
      </c>
      <c r="P641" s="4">
        <v>171</v>
      </c>
      <c r="Q641" t="str">
        <f>TEXT(ChargesTable[[#This Row],[CHG_COUNTY_NUM]], "000") &amp; "-" &amp; TEXT(ChargesTable[[#This Row],[CHG_CASE_NUMBER]], "0000000")</f>
        <v>001-0000224</v>
      </c>
      <c r="R641">
        <f t="shared" si="18"/>
        <v>268</v>
      </c>
      <c r="S641">
        <f t="shared" si="19"/>
        <v>2023</v>
      </c>
    </row>
    <row r="642" spans="1:19">
      <c r="A642" s="1">
        <v>1</v>
      </c>
      <c r="B642">
        <v>224</v>
      </c>
      <c r="C642">
        <v>2</v>
      </c>
      <c r="D642" s="3">
        <v>44921</v>
      </c>
      <c r="E642" s="2">
        <v>463700</v>
      </c>
      <c r="F642" s="2">
        <v>46370</v>
      </c>
      <c r="G642" s="2">
        <v>0</v>
      </c>
      <c r="H642" s="5">
        <v>45095.9</v>
      </c>
      <c r="I642" t="s">
        <v>10</v>
      </c>
      <c r="J642" s="6" t="s">
        <v>30</v>
      </c>
      <c r="K642" s="6" t="s">
        <v>26</v>
      </c>
      <c r="L642" s="6" t="s">
        <v>37</v>
      </c>
      <c r="M642" t="s">
        <v>11</v>
      </c>
      <c r="N642" s="6" t="s">
        <v>54</v>
      </c>
      <c r="O642" t="s">
        <v>9</v>
      </c>
      <c r="P642" s="4">
        <v>174</v>
      </c>
      <c r="Q642" t="str">
        <f>TEXT(ChargesTable[[#This Row],[CHG_COUNTY_NUM]], "000") &amp; "-" &amp; TEXT(ChargesTable[[#This Row],[CHG_CASE_NUMBER]], "0000000")</f>
        <v>001-0000224</v>
      </c>
      <c r="R642">
        <f t="shared" ref="R642:R651" si="20">_xlfn.MAXIFS(P:P, Q:Q, Q642)</f>
        <v>268</v>
      </c>
      <c r="S642">
        <f t="shared" ref="S642:S705" si="21">+YEAR(H642)</f>
        <v>2023</v>
      </c>
    </row>
    <row r="643" spans="1:19">
      <c r="A643" s="1">
        <v>1</v>
      </c>
      <c r="B643">
        <v>224</v>
      </c>
      <c r="C643">
        <v>1</v>
      </c>
      <c r="D643" s="3">
        <v>44921</v>
      </c>
      <c r="E643" s="2">
        <v>3460</v>
      </c>
      <c r="F643" s="2">
        <v>346</v>
      </c>
      <c r="G643" s="2">
        <v>0</v>
      </c>
      <c r="H643" s="5">
        <v>45189.26</v>
      </c>
      <c r="I643" t="s">
        <v>12</v>
      </c>
      <c r="J643" s="6" t="s">
        <v>27</v>
      </c>
      <c r="K643" s="6" t="s">
        <v>28</v>
      </c>
      <c r="L643" s="6" t="s">
        <v>37</v>
      </c>
      <c r="M643" t="s">
        <v>13</v>
      </c>
      <c r="N643" s="6" t="s">
        <v>52</v>
      </c>
      <c r="O643" t="s">
        <v>9</v>
      </c>
      <c r="P643" s="4">
        <v>268</v>
      </c>
      <c r="Q643" t="str">
        <f>TEXT(ChargesTable[[#This Row],[CHG_COUNTY_NUM]], "000") &amp; "-" &amp; TEXT(ChargesTable[[#This Row],[CHG_CASE_NUMBER]], "0000000")</f>
        <v>001-0000224</v>
      </c>
      <c r="R643">
        <f t="shared" si="20"/>
        <v>268</v>
      </c>
      <c r="S643">
        <f t="shared" si="21"/>
        <v>2023</v>
      </c>
    </row>
    <row r="644" spans="1:19">
      <c r="A644" s="1">
        <v>1</v>
      </c>
      <c r="B644">
        <v>225</v>
      </c>
      <c r="C644">
        <v>1</v>
      </c>
      <c r="D644" s="3">
        <v>44921</v>
      </c>
      <c r="E644" s="2">
        <v>470000</v>
      </c>
      <c r="F644" s="2">
        <v>47000</v>
      </c>
      <c r="G644" s="2">
        <v>0</v>
      </c>
      <c r="H644" s="5">
        <v>44945.98</v>
      </c>
      <c r="I644" t="s">
        <v>10</v>
      </c>
      <c r="J644" s="6" t="s">
        <v>34</v>
      </c>
      <c r="K644" s="6" t="s">
        <v>35</v>
      </c>
      <c r="L644" s="6" t="s">
        <v>37</v>
      </c>
      <c r="M644" t="s">
        <v>11</v>
      </c>
      <c r="N644" s="6" t="s">
        <v>67</v>
      </c>
      <c r="O644" t="s">
        <v>9</v>
      </c>
      <c r="P644" s="4">
        <v>24</v>
      </c>
      <c r="Q644" t="str">
        <f>TEXT(ChargesTable[[#This Row],[CHG_COUNTY_NUM]], "000") &amp; "-" &amp; TEXT(ChargesTable[[#This Row],[CHG_CASE_NUMBER]], "0000000")</f>
        <v>001-0000225</v>
      </c>
      <c r="R644">
        <f t="shared" si="20"/>
        <v>27</v>
      </c>
      <c r="S644">
        <f t="shared" si="21"/>
        <v>2023</v>
      </c>
    </row>
    <row r="645" spans="1:19">
      <c r="A645" s="1">
        <v>1</v>
      </c>
      <c r="B645">
        <v>225</v>
      </c>
      <c r="C645">
        <v>2</v>
      </c>
      <c r="D645" s="3">
        <v>44921</v>
      </c>
      <c r="E645" s="2">
        <v>782200</v>
      </c>
      <c r="F645" s="2">
        <v>78220</v>
      </c>
      <c r="G645" s="2">
        <v>0</v>
      </c>
      <c r="H645" s="5">
        <v>44946.29</v>
      </c>
      <c r="I645" t="s">
        <v>12</v>
      </c>
      <c r="J645" s="6" t="s">
        <v>36</v>
      </c>
      <c r="K645" s="6" t="s">
        <v>35</v>
      </c>
      <c r="L645" s="6" t="s">
        <v>37</v>
      </c>
      <c r="M645" t="s">
        <v>13</v>
      </c>
      <c r="N645" s="6" t="s">
        <v>53</v>
      </c>
      <c r="O645" t="s">
        <v>9</v>
      </c>
      <c r="P645" s="4">
        <v>25</v>
      </c>
      <c r="Q645" t="str">
        <f>TEXT(ChargesTable[[#This Row],[CHG_COUNTY_NUM]], "000") &amp; "-" &amp; TEXT(ChargesTable[[#This Row],[CHG_CASE_NUMBER]], "0000000")</f>
        <v>001-0000225</v>
      </c>
      <c r="R645">
        <f t="shared" si="20"/>
        <v>27</v>
      </c>
      <c r="S645">
        <f t="shared" si="21"/>
        <v>2023</v>
      </c>
    </row>
    <row r="646" spans="1:19">
      <c r="A646" s="1">
        <v>1</v>
      </c>
      <c r="B646">
        <v>225</v>
      </c>
      <c r="C646">
        <v>3</v>
      </c>
      <c r="D646" s="3">
        <v>44921</v>
      </c>
      <c r="E646" s="2">
        <v>463720</v>
      </c>
      <c r="F646" s="2">
        <v>46372</v>
      </c>
      <c r="G646" s="2">
        <v>0</v>
      </c>
      <c r="H646" s="5">
        <v>44948.25</v>
      </c>
      <c r="I646" t="s">
        <v>10</v>
      </c>
      <c r="J646" s="6" t="s">
        <v>31</v>
      </c>
      <c r="K646" s="6" t="s">
        <v>28</v>
      </c>
      <c r="L646" s="6" t="s">
        <v>37</v>
      </c>
      <c r="M646" t="s">
        <v>11</v>
      </c>
      <c r="N646" s="6" t="s">
        <v>72</v>
      </c>
      <c r="O646" t="s">
        <v>9</v>
      </c>
      <c r="P646" s="4">
        <v>27</v>
      </c>
      <c r="Q646" t="str">
        <f>TEXT(ChargesTable[[#This Row],[CHG_COUNTY_NUM]], "000") &amp; "-" &amp; TEXT(ChargesTable[[#This Row],[CHG_CASE_NUMBER]], "0000000")</f>
        <v>001-0000225</v>
      </c>
      <c r="R646">
        <f t="shared" si="20"/>
        <v>27</v>
      </c>
      <c r="S646">
        <f t="shared" si="21"/>
        <v>2023</v>
      </c>
    </row>
    <row r="647" spans="1:19">
      <c r="A647" s="1">
        <v>1</v>
      </c>
      <c r="B647">
        <v>226</v>
      </c>
      <c r="C647">
        <v>1</v>
      </c>
      <c r="D647" s="3">
        <v>44921</v>
      </c>
      <c r="E647" s="2">
        <v>3400</v>
      </c>
      <c r="F647" s="2">
        <v>340</v>
      </c>
      <c r="G647" s="2">
        <v>0</v>
      </c>
      <c r="H647" s="5">
        <v>45278.97</v>
      </c>
      <c r="I647" t="s">
        <v>12</v>
      </c>
      <c r="J647" s="6" t="s">
        <v>25</v>
      </c>
      <c r="K647" s="6" t="s">
        <v>26</v>
      </c>
      <c r="L647" s="6" t="s">
        <v>37</v>
      </c>
      <c r="M647" t="s">
        <v>13</v>
      </c>
      <c r="N647" s="6" t="s">
        <v>55</v>
      </c>
      <c r="O647" t="s">
        <v>9</v>
      </c>
      <c r="P647" s="4">
        <v>357</v>
      </c>
      <c r="Q647" t="str">
        <f>TEXT(ChargesTable[[#This Row],[CHG_COUNTY_NUM]], "000") &amp; "-" &amp; TEXT(ChargesTable[[#This Row],[CHG_CASE_NUMBER]], "0000000")</f>
        <v>001-0000226</v>
      </c>
      <c r="R647">
        <f t="shared" si="20"/>
        <v>482</v>
      </c>
      <c r="S647">
        <f t="shared" si="21"/>
        <v>2023</v>
      </c>
    </row>
    <row r="648" spans="1:19">
      <c r="A648" s="1">
        <v>1</v>
      </c>
      <c r="B648">
        <v>226</v>
      </c>
      <c r="C648">
        <v>2</v>
      </c>
      <c r="D648" s="3">
        <v>44921</v>
      </c>
      <c r="E648" s="2">
        <v>3460</v>
      </c>
      <c r="F648" s="2">
        <v>346</v>
      </c>
      <c r="G648" s="2">
        <v>0</v>
      </c>
      <c r="H648" s="5">
        <v>45278.63</v>
      </c>
      <c r="I648" t="s">
        <v>10</v>
      </c>
      <c r="J648" s="6" t="s">
        <v>27</v>
      </c>
      <c r="K648" s="6" t="s">
        <v>28</v>
      </c>
      <c r="L648" s="6" t="s">
        <v>37</v>
      </c>
      <c r="M648" t="s">
        <v>11</v>
      </c>
      <c r="N648" s="6" t="s">
        <v>52</v>
      </c>
      <c r="O648" t="s">
        <v>9</v>
      </c>
      <c r="P648" s="4">
        <v>357</v>
      </c>
      <c r="Q648" t="str">
        <f>TEXT(ChargesTable[[#This Row],[CHG_COUNTY_NUM]], "000") &amp; "-" &amp; TEXT(ChargesTable[[#This Row],[CHG_CASE_NUMBER]], "0000000")</f>
        <v>001-0000226</v>
      </c>
      <c r="R648">
        <f t="shared" si="20"/>
        <v>482</v>
      </c>
      <c r="S648">
        <f t="shared" si="21"/>
        <v>2023</v>
      </c>
    </row>
    <row r="649" spans="1:19">
      <c r="A649" s="1">
        <v>1</v>
      </c>
      <c r="B649">
        <v>226</v>
      </c>
      <c r="C649">
        <v>4</v>
      </c>
      <c r="D649" s="3">
        <v>44921</v>
      </c>
      <c r="E649" s="2">
        <v>3400</v>
      </c>
      <c r="F649" s="2">
        <v>340</v>
      </c>
      <c r="G649" s="2">
        <v>0</v>
      </c>
      <c r="H649" s="5">
        <v>45403.97</v>
      </c>
      <c r="I649" t="s">
        <v>10</v>
      </c>
      <c r="J649" s="6" t="s">
        <v>25</v>
      </c>
      <c r="K649" s="6" t="s">
        <v>26</v>
      </c>
      <c r="L649" s="6" t="s">
        <v>37</v>
      </c>
      <c r="M649" t="s">
        <v>11</v>
      </c>
      <c r="N649" s="6" t="s">
        <v>55</v>
      </c>
      <c r="O649" t="s">
        <v>9</v>
      </c>
      <c r="P649" s="4">
        <v>482</v>
      </c>
      <c r="Q649" t="str">
        <f>TEXT(ChargesTable[[#This Row],[CHG_COUNTY_NUM]], "000") &amp; "-" &amp; TEXT(ChargesTable[[#This Row],[CHG_CASE_NUMBER]], "0000000")</f>
        <v>001-0000226</v>
      </c>
      <c r="R649">
        <f t="shared" si="20"/>
        <v>482</v>
      </c>
      <c r="S649">
        <f t="shared" si="21"/>
        <v>2024</v>
      </c>
    </row>
    <row r="650" spans="1:19">
      <c r="A650" s="1">
        <v>1</v>
      </c>
      <c r="B650">
        <v>227</v>
      </c>
      <c r="C650">
        <v>1</v>
      </c>
      <c r="D650" s="3">
        <v>44925</v>
      </c>
      <c r="E650" s="2">
        <v>3404</v>
      </c>
      <c r="F650" s="2">
        <v>340</v>
      </c>
      <c r="G650" s="2">
        <v>4</v>
      </c>
      <c r="H650" s="5">
        <v>44947.18</v>
      </c>
      <c r="I650" t="s">
        <v>10</v>
      </c>
      <c r="J650" s="6" t="s">
        <v>25</v>
      </c>
      <c r="K650" s="6" t="s">
        <v>26</v>
      </c>
      <c r="L650" s="6" t="s">
        <v>41</v>
      </c>
      <c r="M650" t="s">
        <v>11</v>
      </c>
      <c r="N650" s="6" t="s">
        <v>86</v>
      </c>
      <c r="O650" t="s">
        <v>9</v>
      </c>
      <c r="P650" s="4">
        <v>22</v>
      </c>
      <c r="Q650" t="str">
        <f>TEXT(ChargesTable[[#This Row],[CHG_COUNTY_NUM]], "000") &amp; "-" &amp; TEXT(ChargesTable[[#This Row],[CHG_CASE_NUMBER]], "0000000")</f>
        <v>001-0000227</v>
      </c>
      <c r="R650">
        <f t="shared" si="20"/>
        <v>36</v>
      </c>
      <c r="S650">
        <f t="shared" si="21"/>
        <v>2023</v>
      </c>
    </row>
    <row r="651" spans="1:19">
      <c r="A651" s="1">
        <v>1</v>
      </c>
      <c r="B651">
        <v>227</v>
      </c>
      <c r="C651">
        <v>2</v>
      </c>
      <c r="D651" s="3">
        <v>44925</v>
      </c>
      <c r="E651" s="2">
        <v>3400</v>
      </c>
      <c r="F651" s="2">
        <v>340</v>
      </c>
      <c r="G651" s="2">
        <v>0</v>
      </c>
      <c r="H651" s="5">
        <v>44961.38</v>
      </c>
      <c r="I651" t="s">
        <v>10</v>
      </c>
      <c r="J651" s="6" t="s">
        <v>25</v>
      </c>
      <c r="K651" s="6" t="s">
        <v>26</v>
      </c>
      <c r="L651" s="6" t="s">
        <v>37</v>
      </c>
      <c r="M651" t="s">
        <v>11</v>
      </c>
      <c r="N651" s="6" t="s">
        <v>55</v>
      </c>
      <c r="O651" t="s">
        <v>9</v>
      </c>
      <c r="P651" s="4">
        <v>36</v>
      </c>
      <c r="Q651" t="str">
        <f>TEXT(ChargesTable[[#This Row],[CHG_COUNTY_NUM]], "000") &amp; "-" &amp; TEXT(ChargesTable[[#This Row],[CHG_CASE_NUMBER]], "0000000")</f>
        <v>001-0000227</v>
      </c>
      <c r="R651">
        <f t="shared" si="20"/>
        <v>36</v>
      </c>
      <c r="S651">
        <f t="shared" si="21"/>
        <v>2023</v>
      </c>
    </row>
    <row r="652" spans="1:19">
      <c r="A652" s="1">
        <v>2</v>
      </c>
      <c r="B652">
        <v>1</v>
      </c>
      <c r="C652">
        <v>1</v>
      </c>
      <c r="D652" s="3">
        <v>44563</v>
      </c>
      <c r="E652" s="2">
        <v>3400</v>
      </c>
      <c r="F652" s="2">
        <v>340</v>
      </c>
      <c r="G652" s="2">
        <v>0</v>
      </c>
      <c r="H652" s="5">
        <v>44853.45</v>
      </c>
      <c r="I652" t="s">
        <v>10</v>
      </c>
      <c r="J652" s="6" t="s">
        <v>25</v>
      </c>
      <c r="K652" s="6" t="s">
        <v>26</v>
      </c>
      <c r="L652" s="6" t="s">
        <v>37</v>
      </c>
      <c r="M652" t="s">
        <v>11</v>
      </c>
      <c r="N652" s="6" t="s">
        <v>55</v>
      </c>
      <c r="O652" t="s">
        <v>16</v>
      </c>
      <c r="P652" s="4">
        <v>290</v>
      </c>
      <c r="Q652" t="str">
        <f>TEXT(ChargesTable[[#This Row],[CHG_COUNTY_NUM]], "000") &amp; "-" &amp; TEXT(ChargesTable[[#This Row],[CHG_CASE_NUMBER]], "0000000")</f>
        <v>002-0000001</v>
      </c>
      <c r="R652">
        <f t="shared" ref="R652:R705" si="22">_xlfn.MAXIFS(P:P, Q:Q, Q652)</f>
        <v>290</v>
      </c>
      <c r="S652">
        <f t="shared" si="21"/>
        <v>2022</v>
      </c>
    </row>
    <row r="653" spans="1:19">
      <c r="A653" s="1">
        <v>2</v>
      </c>
      <c r="B653">
        <v>1</v>
      </c>
      <c r="C653">
        <v>2</v>
      </c>
      <c r="D653" s="3">
        <v>44563</v>
      </c>
      <c r="E653" s="2">
        <v>463704</v>
      </c>
      <c r="F653" s="2">
        <v>46370</v>
      </c>
      <c r="G653" s="2">
        <v>4</v>
      </c>
      <c r="H653" s="5">
        <v>44853.19</v>
      </c>
      <c r="I653" t="s">
        <v>10</v>
      </c>
      <c r="J653" s="6" t="s">
        <v>30</v>
      </c>
      <c r="K653" s="6" t="s">
        <v>26</v>
      </c>
      <c r="L653" s="6" t="s">
        <v>41</v>
      </c>
      <c r="M653" t="s">
        <v>11</v>
      </c>
      <c r="N653" s="6" t="s">
        <v>61</v>
      </c>
      <c r="O653" t="s">
        <v>16</v>
      </c>
      <c r="P653" s="4">
        <v>290</v>
      </c>
      <c r="Q653" t="str">
        <f>TEXT(ChargesTable[[#This Row],[CHG_COUNTY_NUM]], "000") &amp; "-" &amp; TEXT(ChargesTable[[#This Row],[CHG_CASE_NUMBER]], "0000000")</f>
        <v>002-0000001</v>
      </c>
      <c r="R653">
        <f t="shared" si="22"/>
        <v>290</v>
      </c>
      <c r="S653">
        <f t="shared" si="21"/>
        <v>2022</v>
      </c>
    </row>
    <row r="654" spans="1:19">
      <c r="A654" s="1">
        <v>2</v>
      </c>
      <c r="B654">
        <v>2</v>
      </c>
      <c r="C654">
        <v>3</v>
      </c>
      <c r="D654" s="3">
        <v>44565</v>
      </c>
      <c r="E654" s="2">
        <v>782200</v>
      </c>
      <c r="F654" s="2">
        <v>78220</v>
      </c>
      <c r="G654" s="2">
        <v>0</v>
      </c>
      <c r="H654" s="5">
        <v>44569.18</v>
      </c>
      <c r="I654" t="s">
        <v>10</v>
      </c>
      <c r="J654" s="6" t="s">
        <v>36</v>
      </c>
      <c r="K654" s="6" t="s">
        <v>35</v>
      </c>
      <c r="L654" s="6" t="s">
        <v>37</v>
      </c>
      <c r="M654" t="s">
        <v>11</v>
      </c>
      <c r="N654" s="6" t="s">
        <v>53</v>
      </c>
      <c r="O654" t="s">
        <v>16</v>
      </c>
      <c r="P654" s="4">
        <v>4</v>
      </c>
      <c r="Q654" t="str">
        <f>TEXT(ChargesTable[[#This Row],[CHG_COUNTY_NUM]], "000") &amp; "-" &amp; TEXT(ChargesTable[[#This Row],[CHG_CASE_NUMBER]], "0000000")</f>
        <v>002-0000002</v>
      </c>
      <c r="R654">
        <f t="shared" si="22"/>
        <v>6</v>
      </c>
      <c r="S654">
        <f t="shared" si="21"/>
        <v>2022</v>
      </c>
    </row>
    <row r="655" spans="1:19">
      <c r="A655" s="1">
        <v>2</v>
      </c>
      <c r="B655">
        <v>2</v>
      </c>
      <c r="C655">
        <v>1</v>
      </c>
      <c r="D655" s="3">
        <v>44565</v>
      </c>
      <c r="E655" s="2">
        <v>3400</v>
      </c>
      <c r="F655" s="2">
        <v>340</v>
      </c>
      <c r="G655" s="2">
        <v>0</v>
      </c>
      <c r="H655" s="5">
        <v>44570.19</v>
      </c>
      <c r="I655" t="s">
        <v>12</v>
      </c>
      <c r="J655" s="6" t="s">
        <v>25</v>
      </c>
      <c r="K655" s="6" t="s">
        <v>26</v>
      </c>
      <c r="L655" s="6" t="s">
        <v>37</v>
      </c>
      <c r="M655" t="s">
        <v>13</v>
      </c>
      <c r="N655" s="6" t="s">
        <v>55</v>
      </c>
      <c r="O655" t="s">
        <v>16</v>
      </c>
      <c r="P655" s="4">
        <v>5</v>
      </c>
      <c r="Q655" t="str">
        <f>TEXT(ChargesTable[[#This Row],[CHG_COUNTY_NUM]], "000") &amp; "-" &amp; TEXT(ChargesTable[[#This Row],[CHG_CASE_NUMBER]], "0000000")</f>
        <v>002-0000002</v>
      </c>
      <c r="R655">
        <f t="shared" si="22"/>
        <v>6</v>
      </c>
      <c r="S655">
        <f t="shared" si="21"/>
        <v>2022</v>
      </c>
    </row>
    <row r="656" spans="1:19">
      <c r="A656" s="1">
        <v>2</v>
      </c>
      <c r="B656">
        <v>2</v>
      </c>
      <c r="C656">
        <v>2</v>
      </c>
      <c r="D656" s="3">
        <v>44565</v>
      </c>
      <c r="E656" s="2">
        <v>782200</v>
      </c>
      <c r="F656" s="2">
        <v>78220</v>
      </c>
      <c r="G656" s="2">
        <v>0</v>
      </c>
      <c r="H656" s="5">
        <v>44570.52</v>
      </c>
      <c r="I656" t="s">
        <v>10</v>
      </c>
      <c r="J656" s="6" t="s">
        <v>36</v>
      </c>
      <c r="K656" s="6" t="s">
        <v>35</v>
      </c>
      <c r="L656" s="6" t="s">
        <v>37</v>
      </c>
      <c r="M656" t="s">
        <v>11</v>
      </c>
      <c r="N656" s="6" t="s">
        <v>53</v>
      </c>
      <c r="O656" t="s">
        <v>16</v>
      </c>
      <c r="P656" s="4">
        <v>5</v>
      </c>
      <c r="Q656" t="str">
        <f>TEXT(ChargesTable[[#This Row],[CHG_COUNTY_NUM]], "000") &amp; "-" &amp; TEXT(ChargesTable[[#This Row],[CHG_CASE_NUMBER]], "0000000")</f>
        <v>002-0000002</v>
      </c>
      <c r="R656">
        <f t="shared" si="22"/>
        <v>6</v>
      </c>
      <c r="S656">
        <f t="shared" si="21"/>
        <v>2022</v>
      </c>
    </row>
    <row r="657" spans="1:19">
      <c r="A657" s="1">
        <v>2</v>
      </c>
      <c r="B657">
        <v>2</v>
      </c>
      <c r="C657">
        <v>4</v>
      </c>
      <c r="D657" s="3">
        <v>44565</v>
      </c>
      <c r="E657" s="2">
        <v>463700</v>
      </c>
      <c r="F657" s="2">
        <v>46370</v>
      </c>
      <c r="G657" s="2">
        <v>0</v>
      </c>
      <c r="H657" s="5">
        <v>44571.97</v>
      </c>
      <c r="I657" t="s">
        <v>14</v>
      </c>
      <c r="J657" s="6" t="s">
        <v>30</v>
      </c>
      <c r="K657" s="6" t="s">
        <v>26</v>
      </c>
      <c r="L657" s="6" t="s">
        <v>37</v>
      </c>
      <c r="M657" t="s">
        <v>15</v>
      </c>
      <c r="N657" s="6" t="s">
        <v>54</v>
      </c>
      <c r="O657" t="s">
        <v>16</v>
      </c>
      <c r="P657" s="4">
        <v>6</v>
      </c>
      <c r="Q657" t="str">
        <f>TEXT(ChargesTable[[#This Row],[CHG_COUNTY_NUM]], "000") &amp; "-" &amp; TEXT(ChargesTable[[#This Row],[CHG_CASE_NUMBER]], "0000000")</f>
        <v>002-0000002</v>
      </c>
      <c r="R657">
        <f t="shared" si="22"/>
        <v>6</v>
      </c>
      <c r="S657">
        <f t="shared" si="21"/>
        <v>2022</v>
      </c>
    </row>
    <row r="658" spans="1:19">
      <c r="A658" s="1">
        <v>2</v>
      </c>
      <c r="B658">
        <v>3</v>
      </c>
      <c r="C658">
        <v>1</v>
      </c>
      <c r="D658" s="3">
        <v>44570</v>
      </c>
      <c r="E658" s="2">
        <v>3460</v>
      </c>
      <c r="F658" s="2">
        <v>346</v>
      </c>
      <c r="G658" s="2">
        <v>0</v>
      </c>
      <c r="H658" s="5">
        <v>44737.5</v>
      </c>
      <c r="I658" t="s">
        <v>12</v>
      </c>
      <c r="J658" s="6" t="s">
        <v>27</v>
      </c>
      <c r="K658" s="6" t="s">
        <v>28</v>
      </c>
      <c r="L658" s="6" t="s">
        <v>37</v>
      </c>
      <c r="M658" t="s">
        <v>13</v>
      </c>
      <c r="N658" s="6" t="s">
        <v>52</v>
      </c>
      <c r="O658" t="s">
        <v>16</v>
      </c>
      <c r="P658" s="4">
        <v>167</v>
      </c>
      <c r="Q658" t="str">
        <f>TEXT(ChargesTable[[#This Row],[CHG_COUNTY_NUM]], "000") &amp; "-" &amp; TEXT(ChargesTable[[#This Row],[CHG_CASE_NUMBER]], "0000000")</f>
        <v>002-0000003</v>
      </c>
      <c r="R658">
        <f t="shared" si="22"/>
        <v>195</v>
      </c>
      <c r="S658">
        <f t="shared" si="21"/>
        <v>2022</v>
      </c>
    </row>
    <row r="659" spans="1:19">
      <c r="A659" s="1">
        <v>2</v>
      </c>
      <c r="B659">
        <v>3</v>
      </c>
      <c r="C659">
        <v>2</v>
      </c>
      <c r="D659" s="3">
        <v>44570</v>
      </c>
      <c r="E659" s="2">
        <v>470000</v>
      </c>
      <c r="F659" s="2">
        <v>47000</v>
      </c>
      <c r="G659" s="2">
        <v>0</v>
      </c>
      <c r="H659" s="5">
        <v>44765.599999999999</v>
      </c>
      <c r="I659" t="s">
        <v>12</v>
      </c>
      <c r="J659" s="6" t="s">
        <v>34</v>
      </c>
      <c r="K659" s="6" t="s">
        <v>35</v>
      </c>
      <c r="L659" s="6" t="s">
        <v>37</v>
      </c>
      <c r="M659" t="s">
        <v>13</v>
      </c>
      <c r="N659" s="6" t="s">
        <v>67</v>
      </c>
      <c r="O659" t="s">
        <v>16</v>
      </c>
      <c r="P659" s="4">
        <v>195</v>
      </c>
      <c r="Q659" t="str">
        <f>TEXT(ChargesTable[[#This Row],[CHG_COUNTY_NUM]], "000") &amp; "-" &amp; TEXT(ChargesTable[[#This Row],[CHG_CASE_NUMBER]], "0000000")</f>
        <v>002-0000003</v>
      </c>
      <c r="R659">
        <f t="shared" si="22"/>
        <v>195</v>
      </c>
      <c r="S659">
        <f t="shared" si="21"/>
        <v>2022</v>
      </c>
    </row>
    <row r="660" spans="1:19">
      <c r="A660" s="1">
        <v>2</v>
      </c>
      <c r="B660">
        <v>4</v>
      </c>
      <c r="C660">
        <v>2</v>
      </c>
      <c r="D660" s="3">
        <v>44582</v>
      </c>
      <c r="E660" s="2">
        <v>463700</v>
      </c>
      <c r="F660" s="2">
        <v>46370</v>
      </c>
      <c r="G660" s="2">
        <v>0</v>
      </c>
      <c r="H660" s="5">
        <v>44690.665000000001</v>
      </c>
      <c r="I660" t="s">
        <v>7</v>
      </c>
      <c r="J660" s="6" t="s">
        <v>30</v>
      </c>
      <c r="K660" s="6" t="s">
        <v>26</v>
      </c>
      <c r="L660" s="6" t="s">
        <v>37</v>
      </c>
      <c r="M660" t="s">
        <v>8</v>
      </c>
      <c r="N660" s="6" t="s">
        <v>54</v>
      </c>
      <c r="O660" t="s">
        <v>16</v>
      </c>
      <c r="P660" s="4">
        <v>108</v>
      </c>
      <c r="Q660" t="str">
        <f>TEXT(ChargesTable[[#This Row],[CHG_COUNTY_NUM]], "000") &amp; "-" &amp; TEXT(ChargesTable[[#This Row],[CHG_CASE_NUMBER]], "0000000")</f>
        <v>002-0000004</v>
      </c>
      <c r="R660">
        <f t="shared" si="22"/>
        <v>176</v>
      </c>
      <c r="S660">
        <f t="shared" si="21"/>
        <v>2022</v>
      </c>
    </row>
    <row r="661" spans="1:19">
      <c r="A661" s="1">
        <v>2</v>
      </c>
      <c r="B661">
        <v>4</v>
      </c>
      <c r="C661">
        <v>1</v>
      </c>
      <c r="D661" s="3">
        <v>44582</v>
      </c>
      <c r="E661" s="2">
        <v>3401</v>
      </c>
      <c r="F661" s="2">
        <v>340</v>
      </c>
      <c r="G661" s="2">
        <v>1</v>
      </c>
      <c r="H661" s="5">
        <v>44694.764999999999</v>
      </c>
      <c r="I661" t="s">
        <v>12</v>
      </c>
      <c r="J661" s="6" t="s">
        <v>25</v>
      </c>
      <c r="K661" s="6" t="s">
        <v>26</v>
      </c>
      <c r="L661" s="6" t="s">
        <v>38</v>
      </c>
      <c r="M661" t="s">
        <v>13</v>
      </c>
      <c r="N661" s="6" t="s">
        <v>56</v>
      </c>
      <c r="O661" t="s">
        <v>16</v>
      </c>
      <c r="P661" s="4">
        <v>112</v>
      </c>
      <c r="Q661" t="str">
        <f>TEXT(ChargesTable[[#This Row],[CHG_COUNTY_NUM]], "000") &amp; "-" &amp; TEXT(ChargesTable[[#This Row],[CHG_CASE_NUMBER]], "0000000")</f>
        <v>002-0000004</v>
      </c>
      <c r="R661">
        <f t="shared" si="22"/>
        <v>176</v>
      </c>
      <c r="S661">
        <f t="shared" si="21"/>
        <v>2022</v>
      </c>
    </row>
    <row r="662" spans="1:19">
      <c r="A662" s="1">
        <v>2</v>
      </c>
      <c r="B662">
        <v>4</v>
      </c>
      <c r="C662">
        <v>3</v>
      </c>
      <c r="D662" s="3">
        <v>44582</v>
      </c>
      <c r="E662" s="2">
        <v>3400</v>
      </c>
      <c r="F662" s="2">
        <v>340</v>
      </c>
      <c r="G662" s="2">
        <v>0</v>
      </c>
      <c r="H662" s="5">
        <v>44758.565000000002</v>
      </c>
      <c r="I662" t="s">
        <v>10</v>
      </c>
      <c r="J662" s="6" t="s">
        <v>25</v>
      </c>
      <c r="K662" s="6" t="s">
        <v>26</v>
      </c>
      <c r="L662" s="6" t="s">
        <v>37</v>
      </c>
      <c r="M662" t="s">
        <v>11</v>
      </c>
      <c r="N662" s="6" t="s">
        <v>55</v>
      </c>
      <c r="O662" t="s">
        <v>16</v>
      </c>
      <c r="P662" s="4">
        <v>176</v>
      </c>
      <c r="Q662" t="str">
        <f>TEXT(ChargesTable[[#This Row],[CHG_COUNTY_NUM]], "000") &amp; "-" &amp; TEXT(ChargesTable[[#This Row],[CHG_CASE_NUMBER]], "0000000")</f>
        <v>002-0000004</v>
      </c>
      <c r="R662">
        <f t="shared" si="22"/>
        <v>176</v>
      </c>
      <c r="S662">
        <f t="shared" si="21"/>
        <v>2022</v>
      </c>
    </row>
    <row r="663" spans="1:19">
      <c r="A663" s="1">
        <v>2</v>
      </c>
      <c r="B663">
        <v>5</v>
      </c>
      <c r="C663">
        <v>2</v>
      </c>
      <c r="D663" s="3">
        <v>44590</v>
      </c>
      <c r="E663" s="2">
        <v>782206</v>
      </c>
      <c r="F663" s="2">
        <v>78220</v>
      </c>
      <c r="G663" s="2">
        <v>6</v>
      </c>
      <c r="H663" s="5">
        <v>44658.400000000001</v>
      </c>
      <c r="I663" t="s">
        <v>12</v>
      </c>
      <c r="J663" s="6" t="s">
        <v>36</v>
      </c>
      <c r="K663" s="6" t="s">
        <v>35</v>
      </c>
      <c r="L663" s="6" t="s">
        <v>43</v>
      </c>
      <c r="M663" t="s">
        <v>13</v>
      </c>
      <c r="N663" s="6" t="s">
        <v>64</v>
      </c>
      <c r="O663" t="s">
        <v>16</v>
      </c>
      <c r="P663" s="4">
        <v>68</v>
      </c>
      <c r="Q663" t="str">
        <f>TEXT(ChargesTable[[#This Row],[CHG_COUNTY_NUM]], "000") &amp; "-" &amp; TEXT(ChargesTable[[#This Row],[CHG_CASE_NUMBER]], "0000000")</f>
        <v>002-0000005</v>
      </c>
      <c r="R663">
        <f t="shared" si="22"/>
        <v>71</v>
      </c>
      <c r="S663">
        <f t="shared" si="21"/>
        <v>2022</v>
      </c>
    </row>
    <row r="664" spans="1:19">
      <c r="A664" s="1">
        <v>2</v>
      </c>
      <c r="B664">
        <v>5</v>
      </c>
      <c r="C664">
        <v>5</v>
      </c>
      <c r="D664" s="3">
        <v>44590</v>
      </c>
      <c r="E664" s="2">
        <v>3400</v>
      </c>
      <c r="F664" s="2">
        <v>340</v>
      </c>
      <c r="G664" s="2">
        <v>0</v>
      </c>
      <c r="H664" s="5">
        <v>44659.199999999997</v>
      </c>
      <c r="I664" t="s">
        <v>14</v>
      </c>
      <c r="J664" s="6" t="s">
        <v>25</v>
      </c>
      <c r="K664" s="6" t="s">
        <v>26</v>
      </c>
      <c r="L664" s="6" t="s">
        <v>37</v>
      </c>
      <c r="M664" t="s">
        <v>15</v>
      </c>
      <c r="N664" s="6" t="s">
        <v>55</v>
      </c>
      <c r="O664" t="s">
        <v>16</v>
      </c>
      <c r="P664" s="4">
        <v>69</v>
      </c>
      <c r="Q664" t="str">
        <f>TEXT(ChargesTable[[#This Row],[CHG_COUNTY_NUM]], "000") &amp; "-" &amp; TEXT(ChargesTable[[#This Row],[CHG_CASE_NUMBER]], "0000000")</f>
        <v>002-0000005</v>
      </c>
      <c r="R664">
        <f t="shared" si="22"/>
        <v>71</v>
      </c>
      <c r="S664">
        <f t="shared" si="21"/>
        <v>2022</v>
      </c>
    </row>
    <row r="665" spans="1:19">
      <c r="A665" s="1">
        <v>2</v>
      </c>
      <c r="B665">
        <v>5</v>
      </c>
      <c r="C665">
        <v>1</v>
      </c>
      <c r="D665" s="3">
        <v>44590</v>
      </c>
      <c r="E665" s="2">
        <v>3460</v>
      </c>
      <c r="F665" s="2">
        <v>346</v>
      </c>
      <c r="G665" s="2">
        <v>0</v>
      </c>
      <c r="H665" s="5">
        <v>44660.04</v>
      </c>
      <c r="I665" t="s">
        <v>12</v>
      </c>
      <c r="J665" s="6" t="s">
        <v>27</v>
      </c>
      <c r="K665" s="6" t="s">
        <v>28</v>
      </c>
      <c r="L665" s="6" t="s">
        <v>37</v>
      </c>
      <c r="M665" t="s">
        <v>13</v>
      </c>
      <c r="N665" s="6" t="s">
        <v>52</v>
      </c>
      <c r="O665" t="s">
        <v>16</v>
      </c>
      <c r="P665" s="4">
        <v>70</v>
      </c>
      <c r="Q665" t="str">
        <f>TEXT(ChargesTable[[#This Row],[CHG_COUNTY_NUM]], "000") &amp; "-" &amp; TEXT(ChargesTable[[#This Row],[CHG_CASE_NUMBER]], "0000000")</f>
        <v>002-0000005</v>
      </c>
      <c r="R665">
        <f t="shared" si="22"/>
        <v>71</v>
      </c>
      <c r="S665">
        <f t="shared" si="21"/>
        <v>2022</v>
      </c>
    </row>
    <row r="666" spans="1:19">
      <c r="A666" s="1">
        <v>2</v>
      </c>
      <c r="B666">
        <v>5</v>
      </c>
      <c r="C666">
        <v>4</v>
      </c>
      <c r="D666" s="3">
        <v>44590</v>
      </c>
      <c r="E666" s="2">
        <v>782200</v>
      </c>
      <c r="F666" s="2">
        <v>78220</v>
      </c>
      <c r="G666" s="2">
        <v>0</v>
      </c>
      <c r="H666" s="5">
        <v>44661.5</v>
      </c>
      <c r="I666" t="s">
        <v>10</v>
      </c>
      <c r="J666" s="6" t="s">
        <v>36</v>
      </c>
      <c r="K666" s="6" t="s">
        <v>35</v>
      </c>
      <c r="L666" s="6" t="s">
        <v>37</v>
      </c>
      <c r="M666" t="s">
        <v>11</v>
      </c>
      <c r="N666" s="6" t="s">
        <v>53</v>
      </c>
      <c r="O666" t="s">
        <v>16</v>
      </c>
      <c r="P666" s="4">
        <v>71</v>
      </c>
      <c r="Q666" t="str">
        <f>TEXT(ChargesTable[[#This Row],[CHG_COUNTY_NUM]], "000") &amp; "-" &amp; TEXT(ChargesTable[[#This Row],[CHG_CASE_NUMBER]], "0000000")</f>
        <v>002-0000005</v>
      </c>
      <c r="R666">
        <f t="shared" si="22"/>
        <v>71</v>
      </c>
      <c r="S666">
        <f t="shared" si="21"/>
        <v>2022</v>
      </c>
    </row>
    <row r="667" spans="1:19">
      <c r="A667" s="1">
        <v>2</v>
      </c>
      <c r="B667">
        <v>6</v>
      </c>
      <c r="C667">
        <v>3</v>
      </c>
      <c r="D667" s="3">
        <v>44592</v>
      </c>
      <c r="E667" s="2">
        <v>3460</v>
      </c>
      <c r="F667" s="2">
        <v>346</v>
      </c>
      <c r="G667" s="2">
        <v>0</v>
      </c>
      <c r="H667" s="5">
        <v>44609.79</v>
      </c>
      <c r="I667" t="s">
        <v>12</v>
      </c>
      <c r="J667" s="6" t="s">
        <v>27</v>
      </c>
      <c r="K667" s="6" t="s">
        <v>28</v>
      </c>
      <c r="L667" s="6" t="s">
        <v>37</v>
      </c>
      <c r="M667" t="s">
        <v>13</v>
      </c>
      <c r="N667" s="6" t="s">
        <v>52</v>
      </c>
      <c r="O667" t="s">
        <v>16</v>
      </c>
      <c r="P667" s="4">
        <v>17</v>
      </c>
      <c r="Q667" t="str">
        <f>TEXT(ChargesTable[[#This Row],[CHG_COUNTY_NUM]], "000") &amp; "-" &amp; TEXT(ChargesTable[[#This Row],[CHG_CASE_NUMBER]], "0000000")</f>
        <v>002-0000006</v>
      </c>
      <c r="R667">
        <f t="shared" si="22"/>
        <v>22</v>
      </c>
      <c r="S667">
        <f t="shared" si="21"/>
        <v>2022</v>
      </c>
    </row>
    <row r="668" spans="1:19">
      <c r="A668" s="1">
        <v>2</v>
      </c>
      <c r="B668">
        <v>6</v>
      </c>
      <c r="C668">
        <v>1</v>
      </c>
      <c r="D668" s="3">
        <v>44592</v>
      </c>
      <c r="E668" s="2">
        <v>463700</v>
      </c>
      <c r="F668" s="2">
        <v>46370</v>
      </c>
      <c r="G668" s="2">
        <v>0</v>
      </c>
      <c r="H668" s="5">
        <v>44614.13</v>
      </c>
      <c r="I668" t="s">
        <v>10</v>
      </c>
      <c r="J668" s="6" t="s">
        <v>30</v>
      </c>
      <c r="K668" s="6" t="s">
        <v>26</v>
      </c>
      <c r="L668" s="6" t="s">
        <v>37</v>
      </c>
      <c r="M668" t="s">
        <v>11</v>
      </c>
      <c r="N668" s="6" t="s">
        <v>54</v>
      </c>
      <c r="O668" t="s">
        <v>16</v>
      </c>
      <c r="P668" s="4">
        <v>22</v>
      </c>
      <c r="Q668" t="str">
        <f>TEXT(ChargesTable[[#This Row],[CHG_COUNTY_NUM]], "000") &amp; "-" &amp; TEXT(ChargesTable[[#This Row],[CHG_CASE_NUMBER]], "0000000")</f>
        <v>002-0000006</v>
      </c>
      <c r="R668">
        <f t="shared" si="22"/>
        <v>22</v>
      </c>
      <c r="S668">
        <f t="shared" si="21"/>
        <v>2022</v>
      </c>
    </row>
    <row r="669" spans="1:19">
      <c r="A669" s="1">
        <v>2</v>
      </c>
      <c r="B669">
        <v>6</v>
      </c>
      <c r="C669">
        <v>2</v>
      </c>
      <c r="D669" s="3">
        <v>44592</v>
      </c>
      <c r="E669" s="2">
        <v>782200</v>
      </c>
      <c r="F669" s="2">
        <v>78220</v>
      </c>
      <c r="G669" s="2">
        <v>0</v>
      </c>
      <c r="H669" s="5">
        <v>44614.03</v>
      </c>
      <c r="I669" t="s">
        <v>10</v>
      </c>
      <c r="J669" s="6" t="s">
        <v>36</v>
      </c>
      <c r="K669" s="6" t="s">
        <v>35</v>
      </c>
      <c r="L669" s="6" t="s">
        <v>37</v>
      </c>
      <c r="M669" t="s">
        <v>11</v>
      </c>
      <c r="N669" s="6" t="s">
        <v>53</v>
      </c>
      <c r="O669" t="s">
        <v>16</v>
      </c>
      <c r="P669" s="4">
        <v>22</v>
      </c>
      <c r="Q669" t="str">
        <f>TEXT(ChargesTable[[#This Row],[CHG_COUNTY_NUM]], "000") &amp; "-" &amp; TEXT(ChargesTable[[#This Row],[CHG_CASE_NUMBER]], "0000000")</f>
        <v>002-0000006</v>
      </c>
      <c r="R669">
        <f t="shared" si="22"/>
        <v>22</v>
      </c>
      <c r="S669">
        <f t="shared" si="21"/>
        <v>2022</v>
      </c>
    </row>
    <row r="670" spans="1:19">
      <c r="A670" s="1">
        <v>2</v>
      </c>
      <c r="B670">
        <v>7</v>
      </c>
      <c r="C670">
        <v>3</v>
      </c>
      <c r="D670" s="3">
        <v>44593</v>
      </c>
      <c r="E670" s="2">
        <v>3405</v>
      </c>
      <c r="F670" s="2">
        <v>340</v>
      </c>
      <c r="G670" s="2">
        <v>5</v>
      </c>
      <c r="H670" s="5">
        <v>44614.55</v>
      </c>
      <c r="I670" t="s">
        <v>10</v>
      </c>
      <c r="J670" s="6" t="s">
        <v>25</v>
      </c>
      <c r="K670" s="6" t="s">
        <v>26</v>
      </c>
      <c r="L670" s="6" t="s">
        <v>42</v>
      </c>
      <c r="M670" t="s">
        <v>11</v>
      </c>
      <c r="N670" s="6" t="s">
        <v>63</v>
      </c>
      <c r="O670" t="s">
        <v>16</v>
      </c>
      <c r="P670" s="4">
        <v>21</v>
      </c>
      <c r="Q670" t="str">
        <f>TEXT(ChargesTable[[#This Row],[CHG_COUNTY_NUM]], "000") &amp; "-" &amp; TEXT(ChargesTable[[#This Row],[CHG_CASE_NUMBER]], "0000000")</f>
        <v>002-0000007</v>
      </c>
      <c r="R670">
        <f t="shared" si="22"/>
        <v>23</v>
      </c>
      <c r="S670">
        <f t="shared" si="21"/>
        <v>2022</v>
      </c>
    </row>
    <row r="671" spans="1:19">
      <c r="A671" s="1">
        <v>2</v>
      </c>
      <c r="B671">
        <v>7</v>
      </c>
      <c r="C671">
        <v>2</v>
      </c>
      <c r="D671" s="3">
        <v>44593</v>
      </c>
      <c r="E671" s="2">
        <v>3400</v>
      </c>
      <c r="F671" s="2">
        <v>340</v>
      </c>
      <c r="G671" s="2">
        <v>0</v>
      </c>
      <c r="H671" s="5">
        <v>44615.360000000001</v>
      </c>
      <c r="I671" t="s">
        <v>12</v>
      </c>
      <c r="J671" s="6" t="s">
        <v>25</v>
      </c>
      <c r="K671" s="6" t="s">
        <v>26</v>
      </c>
      <c r="L671" s="6" t="s">
        <v>37</v>
      </c>
      <c r="M671" t="s">
        <v>13</v>
      </c>
      <c r="N671" s="6" t="s">
        <v>55</v>
      </c>
      <c r="O671" t="s">
        <v>16</v>
      </c>
      <c r="P671" s="4">
        <v>22</v>
      </c>
      <c r="Q671" t="str">
        <f>TEXT(ChargesTable[[#This Row],[CHG_COUNTY_NUM]], "000") &amp; "-" &amp; TEXT(ChargesTable[[#This Row],[CHG_CASE_NUMBER]], "0000000")</f>
        <v>002-0000007</v>
      </c>
      <c r="R671">
        <f t="shared" si="22"/>
        <v>23</v>
      </c>
      <c r="S671">
        <f t="shared" si="21"/>
        <v>2022</v>
      </c>
    </row>
    <row r="672" spans="1:19">
      <c r="A672" s="1">
        <v>2</v>
      </c>
      <c r="B672">
        <v>7</v>
      </c>
      <c r="C672">
        <v>1</v>
      </c>
      <c r="D672" s="3">
        <v>44593</v>
      </c>
      <c r="E672" s="2">
        <v>3460</v>
      </c>
      <c r="F672" s="2">
        <v>346</v>
      </c>
      <c r="G672" s="2">
        <v>0</v>
      </c>
      <c r="H672" s="5">
        <v>44616.1</v>
      </c>
      <c r="I672" t="s">
        <v>10</v>
      </c>
      <c r="J672" s="6" t="s">
        <v>27</v>
      </c>
      <c r="K672" s="6" t="s">
        <v>28</v>
      </c>
      <c r="L672" s="6" t="s">
        <v>37</v>
      </c>
      <c r="M672" t="s">
        <v>11</v>
      </c>
      <c r="N672" s="6" t="s">
        <v>52</v>
      </c>
      <c r="O672" t="s">
        <v>16</v>
      </c>
      <c r="P672" s="4">
        <v>23</v>
      </c>
      <c r="Q672" t="str">
        <f>TEXT(ChargesTable[[#This Row],[CHG_COUNTY_NUM]], "000") &amp; "-" &amp; TEXT(ChargesTable[[#This Row],[CHG_CASE_NUMBER]], "0000000")</f>
        <v>002-0000007</v>
      </c>
      <c r="R672">
        <f t="shared" si="22"/>
        <v>23</v>
      </c>
      <c r="S672">
        <f t="shared" si="21"/>
        <v>2022</v>
      </c>
    </row>
    <row r="673" spans="1:19">
      <c r="A673" s="1">
        <v>2</v>
      </c>
      <c r="B673">
        <v>8</v>
      </c>
      <c r="C673">
        <v>1</v>
      </c>
      <c r="D673" s="3">
        <v>44598</v>
      </c>
      <c r="E673" s="2">
        <v>782200</v>
      </c>
      <c r="F673" s="2">
        <v>78220</v>
      </c>
      <c r="G673" s="2">
        <v>0</v>
      </c>
      <c r="H673" s="5">
        <v>44604.15</v>
      </c>
      <c r="I673" t="s">
        <v>7</v>
      </c>
      <c r="J673" s="6" t="s">
        <v>36</v>
      </c>
      <c r="K673" s="6" t="s">
        <v>35</v>
      </c>
      <c r="L673" s="6" t="s">
        <v>37</v>
      </c>
      <c r="M673" t="s">
        <v>8</v>
      </c>
      <c r="N673" s="6" t="s">
        <v>53</v>
      </c>
      <c r="O673" t="s">
        <v>16</v>
      </c>
      <c r="P673" s="4">
        <v>6</v>
      </c>
      <c r="Q673" t="str">
        <f>TEXT(ChargesTable[[#This Row],[CHG_COUNTY_NUM]], "000") &amp; "-" &amp; TEXT(ChargesTable[[#This Row],[CHG_CASE_NUMBER]], "0000000")</f>
        <v>002-0000008</v>
      </c>
      <c r="R673">
        <f t="shared" si="22"/>
        <v>7</v>
      </c>
      <c r="S673">
        <f t="shared" si="21"/>
        <v>2022</v>
      </c>
    </row>
    <row r="674" spans="1:19">
      <c r="A674" s="1">
        <v>2</v>
      </c>
      <c r="B674">
        <v>8</v>
      </c>
      <c r="C674">
        <v>2</v>
      </c>
      <c r="D674" s="3">
        <v>44598</v>
      </c>
      <c r="E674" s="2">
        <v>463701</v>
      </c>
      <c r="F674" s="2">
        <v>46370</v>
      </c>
      <c r="G674" s="2">
        <v>1</v>
      </c>
      <c r="H674" s="5">
        <v>44605.29</v>
      </c>
      <c r="I674" t="s">
        <v>12</v>
      </c>
      <c r="J674" s="6" t="s">
        <v>30</v>
      </c>
      <c r="K674" s="6" t="s">
        <v>26</v>
      </c>
      <c r="L674" s="6" t="s">
        <v>38</v>
      </c>
      <c r="M674" t="s">
        <v>13</v>
      </c>
      <c r="N674" s="6" t="s">
        <v>59</v>
      </c>
      <c r="O674" t="s">
        <v>16</v>
      </c>
      <c r="P674" s="4">
        <v>7</v>
      </c>
      <c r="Q674" t="str">
        <f>TEXT(ChargesTable[[#This Row],[CHG_COUNTY_NUM]], "000") &amp; "-" &amp; TEXT(ChargesTable[[#This Row],[CHG_CASE_NUMBER]], "0000000")</f>
        <v>002-0000008</v>
      </c>
      <c r="R674">
        <f t="shared" si="22"/>
        <v>7</v>
      </c>
      <c r="S674">
        <f t="shared" si="21"/>
        <v>2022</v>
      </c>
    </row>
    <row r="675" spans="1:19">
      <c r="A675" s="1">
        <v>2</v>
      </c>
      <c r="B675">
        <v>9</v>
      </c>
      <c r="C675">
        <v>2</v>
      </c>
      <c r="D675" s="3">
        <v>44602</v>
      </c>
      <c r="E675" s="2">
        <v>3460</v>
      </c>
      <c r="F675" s="2">
        <v>346</v>
      </c>
      <c r="G675" s="2">
        <v>0</v>
      </c>
      <c r="H675" s="5">
        <v>44619.73</v>
      </c>
      <c r="I675" t="s">
        <v>12</v>
      </c>
      <c r="J675" s="6" t="s">
        <v>27</v>
      </c>
      <c r="K675" s="6" t="s">
        <v>28</v>
      </c>
      <c r="L675" s="6" t="s">
        <v>37</v>
      </c>
      <c r="M675" t="s">
        <v>13</v>
      </c>
      <c r="N675" s="6" t="s">
        <v>52</v>
      </c>
      <c r="O675" t="s">
        <v>16</v>
      </c>
      <c r="P675" s="4">
        <v>17</v>
      </c>
      <c r="Q675" t="str">
        <f>TEXT(ChargesTable[[#This Row],[CHG_COUNTY_NUM]], "000") &amp; "-" &amp; TEXT(ChargesTable[[#This Row],[CHG_CASE_NUMBER]], "0000000")</f>
        <v>002-0000009</v>
      </c>
      <c r="R675">
        <f t="shared" si="22"/>
        <v>750</v>
      </c>
      <c r="S675">
        <f t="shared" si="21"/>
        <v>2022</v>
      </c>
    </row>
    <row r="676" spans="1:19">
      <c r="A676" s="1">
        <v>2</v>
      </c>
      <c r="B676">
        <v>9</v>
      </c>
      <c r="C676">
        <v>5</v>
      </c>
      <c r="D676" s="3">
        <v>44602</v>
      </c>
      <c r="E676" s="2">
        <v>463700</v>
      </c>
      <c r="F676" s="2">
        <v>46370</v>
      </c>
      <c r="G676" s="2">
        <v>0</v>
      </c>
      <c r="H676" s="5">
        <v>44619.73</v>
      </c>
      <c r="I676" t="s">
        <v>12</v>
      </c>
      <c r="J676" s="6" t="s">
        <v>30</v>
      </c>
      <c r="K676" s="6" t="s">
        <v>26</v>
      </c>
      <c r="L676" s="6" t="s">
        <v>37</v>
      </c>
      <c r="M676" t="s">
        <v>13</v>
      </c>
      <c r="N676" s="6" t="s">
        <v>54</v>
      </c>
      <c r="O676" t="s">
        <v>16</v>
      </c>
      <c r="P676" s="4">
        <v>17</v>
      </c>
      <c r="Q676" t="str">
        <f>TEXT(ChargesTable[[#This Row],[CHG_COUNTY_NUM]], "000") &amp; "-" &amp; TEXT(ChargesTable[[#This Row],[CHG_CASE_NUMBER]], "0000000")</f>
        <v>002-0000009</v>
      </c>
      <c r="R676">
        <f t="shared" si="22"/>
        <v>750</v>
      </c>
      <c r="S676">
        <f t="shared" si="21"/>
        <v>2022</v>
      </c>
    </row>
    <row r="677" spans="1:19">
      <c r="A677" s="1">
        <v>2</v>
      </c>
      <c r="B677">
        <v>9</v>
      </c>
      <c r="C677">
        <v>1</v>
      </c>
      <c r="D677" s="3">
        <v>44602</v>
      </c>
      <c r="E677" s="2">
        <v>782204</v>
      </c>
      <c r="F677" s="2">
        <v>78220</v>
      </c>
      <c r="G677" s="2">
        <v>4</v>
      </c>
      <c r="H677" s="5">
        <v>44621.7</v>
      </c>
      <c r="I677" t="s">
        <v>10</v>
      </c>
      <c r="J677" s="6" t="s">
        <v>36</v>
      </c>
      <c r="K677" s="6" t="s">
        <v>35</v>
      </c>
      <c r="L677" s="6" t="s">
        <v>41</v>
      </c>
      <c r="M677" t="s">
        <v>11</v>
      </c>
      <c r="N677" s="6" t="s">
        <v>94</v>
      </c>
      <c r="O677" t="s">
        <v>16</v>
      </c>
      <c r="P677" s="4">
        <v>19</v>
      </c>
      <c r="Q677" t="str">
        <f>TEXT(ChargesTable[[#This Row],[CHG_COUNTY_NUM]], "000") &amp; "-" &amp; TEXT(ChargesTable[[#This Row],[CHG_CASE_NUMBER]], "0000000")</f>
        <v>002-0000009</v>
      </c>
      <c r="R677">
        <f t="shared" si="22"/>
        <v>750</v>
      </c>
      <c r="S677">
        <f t="shared" si="21"/>
        <v>2022</v>
      </c>
    </row>
    <row r="678" spans="1:19">
      <c r="A678" s="1">
        <v>2</v>
      </c>
      <c r="B678">
        <v>9</v>
      </c>
      <c r="C678">
        <v>3</v>
      </c>
      <c r="D678" s="3">
        <v>44602</v>
      </c>
      <c r="E678" s="2">
        <v>3476</v>
      </c>
      <c r="F678" s="2">
        <v>347</v>
      </c>
      <c r="G678" s="2">
        <v>6</v>
      </c>
      <c r="H678" s="5">
        <v>44623.93</v>
      </c>
      <c r="I678" t="s">
        <v>7</v>
      </c>
      <c r="J678" s="6" t="s">
        <v>29</v>
      </c>
      <c r="K678" s="6" t="s">
        <v>28</v>
      </c>
      <c r="L678" s="6" t="s">
        <v>43</v>
      </c>
      <c r="M678" t="s">
        <v>8</v>
      </c>
      <c r="N678" s="6" t="s">
        <v>74</v>
      </c>
      <c r="O678" t="s">
        <v>16</v>
      </c>
      <c r="P678" s="4">
        <v>21</v>
      </c>
      <c r="Q678" t="str">
        <f>TEXT(ChargesTable[[#This Row],[CHG_COUNTY_NUM]], "000") &amp; "-" &amp; TEXT(ChargesTable[[#This Row],[CHG_CASE_NUMBER]], "0000000")</f>
        <v>002-0000009</v>
      </c>
      <c r="R678">
        <f t="shared" si="22"/>
        <v>750</v>
      </c>
      <c r="S678">
        <f t="shared" si="21"/>
        <v>2022</v>
      </c>
    </row>
    <row r="679" spans="1:19">
      <c r="A679" s="1">
        <v>2</v>
      </c>
      <c r="B679">
        <v>9</v>
      </c>
      <c r="C679">
        <v>4</v>
      </c>
      <c r="D679" s="3">
        <v>44602</v>
      </c>
      <c r="E679" s="2">
        <v>782200</v>
      </c>
      <c r="F679" s="2">
        <v>78220</v>
      </c>
      <c r="G679" s="2">
        <v>0</v>
      </c>
      <c r="H679" s="5">
        <v>45352.43</v>
      </c>
      <c r="I679" t="s">
        <v>7</v>
      </c>
      <c r="J679" s="6" t="s">
        <v>36</v>
      </c>
      <c r="K679" s="6" t="s">
        <v>35</v>
      </c>
      <c r="L679" s="6" t="s">
        <v>37</v>
      </c>
      <c r="M679" t="s">
        <v>8</v>
      </c>
      <c r="N679" s="6" t="s">
        <v>53</v>
      </c>
      <c r="O679" t="s">
        <v>16</v>
      </c>
      <c r="P679" s="4">
        <v>750</v>
      </c>
      <c r="Q679" t="str">
        <f>TEXT(ChargesTable[[#This Row],[CHG_COUNTY_NUM]], "000") &amp; "-" &amp; TEXT(ChargesTable[[#This Row],[CHG_CASE_NUMBER]], "0000000")</f>
        <v>002-0000009</v>
      </c>
      <c r="R679">
        <f t="shared" si="22"/>
        <v>750</v>
      </c>
      <c r="S679">
        <f t="shared" si="21"/>
        <v>2024</v>
      </c>
    </row>
    <row r="680" spans="1:19">
      <c r="A680" s="1">
        <v>2</v>
      </c>
      <c r="B680">
        <v>10</v>
      </c>
      <c r="C680">
        <v>1</v>
      </c>
      <c r="D680" s="3">
        <v>44605</v>
      </c>
      <c r="E680" s="2">
        <v>463700</v>
      </c>
      <c r="F680" s="2">
        <v>46370</v>
      </c>
      <c r="G680" s="2">
        <v>0</v>
      </c>
      <c r="H680" s="5">
        <v>44635.17</v>
      </c>
      <c r="I680" t="s">
        <v>12</v>
      </c>
      <c r="J680" s="6" t="s">
        <v>30</v>
      </c>
      <c r="K680" s="6" t="s">
        <v>26</v>
      </c>
      <c r="L680" s="6" t="s">
        <v>37</v>
      </c>
      <c r="M680" t="s">
        <v>13</v>
      </c>
      <c r="N680" s="6" t="s">
        <v>54</v>
      </c>
      <c r="O680" t="s">
        <v>16</v>
      </c>
      <c r="P680" s="4">
        <v>30</v>
      </c>
      <c r="Q680" t="str">
        <f>TEXT(ChargesTable[[#This Row],[CHG_COUNTY_NUM]], "000") &amp; "-" &amp; TEXT(ChargesTable[[#This Row],[CHG_CASE_NUMBER]], "0000000")</f>
        <v>002-0000010</v>
      </c>
      <c r="R680">
        <f t="shared" si="22"/>
        <v>31</v>
      </c>
      <c r="S680">
        <f t="shared" si="21"/>
        <v>2022</v>
      </c>
    </row>
    <row r="681" spans="1:19">
      <c r="A681" s="1">
        <v>2</v>
      </c>
      <c r="B681">
        <v>10</v>
      </c>
      <c r="C681">
        <v>2</v>
      </c>
      <c r="D681" s="3">
        <v>44605</v>
      </c>
      <c r="E681" s="2">
        <v>782200</v>
      </c>
      <c r="F681" s="2">
        <v>78220</v>
      </c>
      <c r="G681" s="2">
        <v>0</v>
      </c>
      <c r="H681" s="5">
        <v>44636.195</v>
      </c>
      <c r="I681" t="s">
        <v>12</v>
      </c>
      <c r="J681" s="6" t="s">
        <v>36</v>
      </c>
      <c r="K681" s="6" t="s">
        <v>35</v>
      </c>
      <c r="L681" s="6" t="s">
        <v>37</v>
      </c>
      <c r="M681" t="s">
        <v>13</v>
      </c>
      <c r="N681" s="6" t="s">
        <v>53</v>
      </c>
      <c r="O681" t="s">
        <v>16</v>
      </c>
      <c r="P681" s="4">
        <v>31</v>
      </c>
      <c r="Q681" t="str">
        <f>TEXT(ChargesTable[[#This Row],[CHG_COUNTY_NUM]], "000") &amp; "-" &amp; TEXT(ChargesTable[[#This Row],[CHG_CASE_NUMBER]], "0000000")</f>
        <v>002-0000010</v>
      </c>
      <c r="R681">
        <f t="shared" si="22"/>
        <v>31</v>
      </c>
      <c r="S681">
        <f t="shared" si="21"/>
        <v>2022</v>
      </c>
    </row>
    <row r="682" spans="1:19">
      <c r="A682" s="1">
        <v>2</v>
      </c>
      <c r="B682">
        <v>11</v>
      </c>
      <c r="C682">
        <v>1</v>
      </c>
      <c r="D682" s="3">
        <v>44607</v>
      </c>
      <c r="E682" s="2">
        <v>782200</v>
      </c>
      <c r="F682" s="2">
        <v>78220</v>
      </c>
      <c r="G682" s="2">
        <v>0</v>
      </c>
      <c r="H682" s="5">
        <v>44780.65</v>
      </c>
      <c r="I682" t="s">
        <v>10</v>
      </c>
      <c r="J682" s="6" t="s">
        <v>36</v>
      </c>
      <c r="K682" s="6" t="s">
        <v>35</v>
      </c>
      <c r="L682" s="6" t="s">
        <v>37</v>
      </c>
      <c r="M682" t="s">
        <v>11</v>
      </c>
      <c r="N682" s="6" t="s">
        <v>53</v>
      </c>
      <c r="O682" t="s">
        <v>16</v>
      </c>
      <c r="P682" s="4">
        <v>173</v>
      </c>
      <c r="Q682" t="str">
        <f>TEXT(ChargesTable[[#This Row],[CHG_COUNTY_NUM]], "000") &amp; "-" &amp; TEXT(ChargesTable[[#This Row],[CHG_CASE_NUMBER]], "0000000")</f>
        <v>002-0000011</v>
      </c>
      <c r="R682">
        <f t="shared" si="22"/>
        <v>175</v>
      </c>
      <c r="S682">
        <f t="shared" si="21"/>
        <v>2022</v>
      </c>
    </row>
    <row r="683" spans="1:19">
      <c r="A683" s="1">
        <v>2</v>
      </c>
      <c r="B683">
        <v>11</v>
      </c>
      <c r="C683">
        <v>3</v>
      </c>
      <c r="D683" s="3">
        <v>44607</v>
      </c>
      <c r="E683" s="2">
        <v>3460</v>
      </c>
      <c r="F683" s="2">
        <v>346</v>
      </c>
      <c r="G683" s="2">
        <v>0</v>
      </c>
      <c r="H683" s="5">
        <v>44780.75</v>
      </c>
      <c r="I683" t="s">
        <v>10</v>
      </c>
      <c r="J683" s="6" t="s">
        <v>27</v>
      </c>
      <c r="K683" s="6" t="s">
        <v>28</v>
      </c>
      <c r="L683" s="6" t="s">
        <v>37</v>
      </c>
      <c r="M683" t="s">
        <v>11</v>
      </c>
      <c r="N683" s="6" t="s">
        <v>52</v>
      </c>
      <c r="O683" t="s">
        <v>16</v>
      </c>
      <c r="P683" s="4">
        <v>173</v>
      </c>
      <c r="Q683" t="str">
        <f>TEXT(ChargesTable[[#This Row],[CHG_COUNTY_NUM]], "000") &amp; "-" &amp; TEXT(ChargesTable[[#This Row],[CHG_CASE_NUMBER]], "0000000")</f>
        <v>002-0000011</v>
      </c>
      <c r="R683">
        <f t="shared" si="22"/>
        <v>175</v>
      </c>
      <c r="S683">
        <f t="shared" si="21"/>
        <v>2022</v>
      </c>
    </row>
    <row r="684" spans="1:19">
      <c r="A684" s="1">
        <v>2</v>
      </c>
      <c r="B684">
        <v>11</v>
      </c>
      <c r="C684">
        <v>4</v>
      </c>
      <c r="D684" s="3">
        <v>44607</v>
      </c>
      <c r="E684" s="2">
        <v>3400</v>
      </c>
      <c r="F684" s="2">
        <v>340</v>
      </c>
      <c r="G684" s="2">
        <v>0</v>
      </c>
      <c r="H684" s="5">
        <v>44780.71</v>
      </c>
      <c r="I684" t="s">
        <v>12</v>
      </c>
      <c r="J684" s="6" t="s">
        <v>25</v>
      </c>
      <c r="K684" s="6" t="s">
        <v>26</v>
      </c>
      <c r="L684" s="6" t="s">
        <v>37</v>
      </c>
      <c r="M684" t="s">
        <v>13</v>
      </c>
      <c r="N684" s="6" t="s">
        <v>55</v>
      </c>
      <c r="O684" t="s">
        <v>16</v>
      </c>
      <c r="P684" s="4">
        <v>173</v>
      </c>
      <c r="Q684" t="str">
        <f>TEXT(ChargesTable[[#This Row],[CHG_COUNTY_NUM]], "000") &amp; "-" &amp; TEXT(ChargesTable[[#This Row],[CHG_CASE_NUMBER]], "0000000")</f>
        <v>002-0000011</v>
      </c>
      <c r="R684">
        <f t="shared" si="22"/>
        <v>175</v>
      </c>
      <c r="S684">
        <f t="shared" si="21"/>
        <v>2022</v>
      </c>
    </row>
    <row r="685" spans="1:19">
      <c r="A685" s="1">
        <v>2</v>
      </c>
      <c r="B685">
        <v>11</v>
      </c>
      <c r="C685">
        <v>5</v>
      </c>
      <c r="D685" s="3">
        <v>44607</v>
      </c>
      <c r="E685" s="2">
        <v>3400</v>
      </c>
      <c r="F685" s="2">
        <v>340</v>
      </c>
      <c r="G685" s="2">
        <v>0</v>
      </c>
      <c r="H685" s="5">
        <v>44781.36</v>
      </c>
      <c r="I685" t="s">
        <v>10</v>
      </c>
      <c r="J685" s="6" t="s">
        <v>25</v>
      </c>
      <c r="K685" s="6" t="s">
        <v>26</v>
      </c>
      <c r="L685" s="6" t="s">
        <v>37</v>
      </c>
      <c r="M685" t="s">
        <v>11</v>
      </c>
      <c r="N685" s="6" t="s">
        <v>55</v>
      </c>
      <c r="O685" t="s">
        <v>16</v>
      </c>
      <c r="P685" s="4">
        <v>174</v>
      </c>
      <c r="Q685" t="str">
        <f>TEXT(ChargesTable[[#This Row],[CHG_COUNTY_NUM]], "000") &amp; "-" &amp; TEXT(ChargesTable[[#This Row],[CHG_CASE_NUMBER]], "0000000")</f>
        <v>002-0000011</v>
      </c>
      <c r="R685">
        <f t="shared" si="22"/>
        <v>175</v>
      </c>
      <c r="S685">
        <f t="shared" si="21"/>
        <v>2022</v>
      </c>
    </row>
    <row r="686" spans="1:19">
      <c r="A686" s="1">
        <v>2</v>
      </c>
      <c r="B686">
        <v>11</v>
      </c>
      <c r="C686">
        <v>2</v>
      </c>
      <c r="D686" s="3">
        <v>44607</v>
      </c>
      <c r="E686" s="2">
        <v>463700</v>
      </c>
      <c r="F686" s="2">
        <v>46370</v>
      </c>
      <c r="G686" s="2">
        <v>0</v>
      </c>
      <c r="H686" s="5">
        <v>44782</v>
      </c>
      <c r="I686" t="s">
        <v>7</v>
      </c>
      <c r="J686" s="6" t="s">
        <v>30</v>
      </c>
      <c r="K686" s="6" t="s">
        <v>26</v>
      </c>
      <c r="L686" s="6" t="s">
        <v>37</v>
      </c>
      <c r="M686" t="s">
        <v>8</v>
      </c>
      <c r="N686" s="6" t="s">
        <v>54</v>
      </c>
      <c r="O686" t="s">
        <v>16</v>
      </c>
      <c r="P686" s="4">
        <v>175</v>
      </c>
      <c r="Q686" t="str">
        <f>TEXT(ChargesTable[[#This Row],[CHG_COUNTY_NUM]], "000") &amp; "-" &amp; TEXT(ChargesTable[[#This Row],[CHG_CASE_NUMBER]], "0000000")</f>
        <v>002-0000011</v>
      </c>
      <c r="R686">
        <f t="shared" si="22"/>
        <v>175</v>
      </c>
      <c r="S686">
        <f t="shared" si="21"/>
        <v>2022</v>
      </c>
    </row>
    <row r="687" spans="1:19">
      <c r="A687" s="1">
        <v>2</v>
      </c>
      <c r="B687">
        <v>12</v>
      </c>
      <c r="C687">
        <v>1</v>
      </c>
      <c r="D687" s="3">
        <v>44613</v>
      </c>
      <c r="E687" s="2">
        <v>463740</v>
      </c>
      <c r="F687" s="2">
        <v>46374</v>
      </c>
      <c r="G687" s="2">
        <v>0</v>
      </c>
      <c r="H687" s="5">
        <v>44615.76</v>
      </c>
      <c r="I687" t="s">
        <v>10</v>
      </c>
      <c r="J687" s="6" t="s">
        <v>32</v>
      </c>
      <c r="K687" s="6" t="s">
        <v>33</v>
      </c>
      <c r="L687" s="6" t="s">
        <v>37</v>
      </c>
      <c r="M687" t="s">
        <v>11</v>
      </c>
      <c r="N687" s="6" t="s">
        <v>60</v>
      </c>
      <c r="O687" t="s">
        <v>16</v>
      </c>
      <c r="P687" s="4">
        <v>2</v>
      </c>
      <c r="Q687" t="str">
        <f>TEXT(ChargesTable[[#This Row],[CHG_COUNTY_NUM]], "000") &amp; "-" &amp; TEXT(ChargesTable[[#This Row],[CHG_CASE_NUMBER]], "0000000")</f>
        <v>002-0000012</v>
      </c>
      <c r="R687">
        <f t="shared" si="22"/>
        <v>2</v>
      </c>
      <c r="S687">
        <f t="shared" si="21"/>
        <v>2022</v>
      </c>
    </row>
    <row r="688" spans="1:19">
      <c r="A688" s="1">
        <v>2</v>
      </c>
      <c r="B688">
        <v>12</v>
      </c>
      <c r="C688">
        <v>2</v>
      </c>
      <c r="D688" s="3">
        <v>44613</v>
      </c>
      <c r="E688" s="2">
        <v>470000</v>
      </c>
      <c r="F688" s="2">
        <v>47000</v>
      </c>
      <c r="G688" s="2">
        <v>0</v>
      </c>
      <c r="H688" s="5">
        <v>44615.997997685183</v>
      </c>
      <c r="I688" t="s">
        <v>10</v>
      </c>
      <c r="J688" s="6" t="s">
        <v>34</v>
      </c>
      <c r="K688" s="6" t="s">
        <v>35</v>
      </c>
      <c r="L688" s="6" t="s">
        <v>37</v>
      </c>
      <c r="M688" t="s">
        <v>11</v>
      </c>
      <c r="N688" s="6" t="s">
        <v>67</v>
      </c>
      <c r="O688" t="s">
        <v>16</v>
      </c>
      <c r="P688" s="4">
        <v>2</v>
      </c>
      <c r="Q688" t="str">
        <f>TEXT(ChargesTable[[#This Row],[CHG_COUNTY_NUM]], "000") &amp; "-" &amp; TEXT(ChargesTable[[#This Row],[CHG_CASE_NUMBER]], "0000000")</f>
        <v>002-0000012</v>
      </c>
      <c r="R688">
        <f t="shared" si="22"/>
        <v>2</v>
      </c>
      <c r="S688">
        <f t="shared" si="21"/>
        <v>2022</v>
      </c>
    </row>
    <row r="689" spans="1:19">
      <c r="A689" s="1">
        <v>2</v>
      </c>
      <c r="B689">
        <v>13</v>
      </c>
      <c r="C689">
        <v>2</v>
      </c>
      <c r="D689" s="3">
        <v>44617</v>
      </c>
      <c r="E689" s="2">
        <v>782202</v>
      </c>
      <c r="F689" s="2">
        <v>78220</v>
      </c>
      <c r="G689" s="2">
        <v>2</v>
      </c>
      <c r="H689" s="5">
        <v>44630.400000000001</v>
      </c>
      <c r="I689" t="s">
        <v>10</v>
      </c>
      <c r="J689" s="6" t="s">
        <v>36</v>
      </c>
      <c r="K689" s="6" t="s">
        <v>35</v>
      </c>
      <c r="L689" s="6" t="s">
        <v>39</v>
      </c>
      <c r="M689" t="s">
        <v>11</v>
      </c>
      <c r="N689" s="6" t="s">
        <v>79</v>
      </c>
      <c r="O689" t="s">
        <v>16</v>
      </c>
      <c r="P689" s="4">
        <v>13</v>
      </c>
      <c r="Q689" t="str">
        <f>TEXT(ChargesTable[[#This Row],[CHG_COUNTY_NUM]], "000") &amp; "-" &amp; TEXT(ChargesTable[[#This Row],[CHG_CASE_NUMBER]], "0000000")</f>
        <v>002-0000013</v>
      </c>
      <c r="R689">
        <f t="shared" si="22"/>
        <v>18</v>
      </c>
      <c r="S689">
        <f t="shared" si="21"/>
        <v>2022</v>
      </c>
    </row>
    <row r="690" spans="1:19">
      <c r="A690" s="1">
        <v>2</v>
      </c>
      <c r="B690">
        <v>13</v>
      </c>
      <c r="C690">
        <v>1</v>
      </c>
      <c r="D690" s="3">
        <v>44617</v>
      </c>
      <c r="E690" s="2">
        <v>3400</v>
      </c>
      <c r="F690" s="2">
        <v>340</v>
      </c>
      <c r="G690" s="2">
        <v>0</v>
      </c>
      <c r="H690" s="5">
        <v>44634.78</v>
      </c>
      <c r="I690" t="s">
        <v>10</v>
      </c>
      <c r="J690" s="6" t="s">
        <v>25</v>
      </c>
      <c r="K690" s="6" t="s">
        <v>26</v>
      </c>
      <c r="L690" s="6" t="s">
        <v>37</v>
      </c>
      <c r="M690" t="s">
        <v>11</v>
      </c>
      <c r="N690" s="6" t="s">
        <v>55</v>
      </c>
      <c r="O690" t="s">
        <v>16</v>
      </c>
      <c r="P690" s="4">
        <v>17</v>
      </c>
      <c r="Q690" t="str">
        <f>TEXT(ChargesTable[[#This Row],[CHG_COUNTY_NUM]], "000") &amp; "-" &amp; TEXT(ChargesTable[[#This Row],[CHG_CASE_NUMBER]], "0000000")</f>
        <v>002-0000013</v>
      </c>
      <c r="R690">
        <f t="shared" si="22"/>
        <v>18</v>
      </c>
      <c r="S690">
        <f t="shared" si="21"/>
        <v>2022</v>
      </c>
    </row>
    <row r="691" spans="1:19">
      <c r="A691" s="1">
        <v>2</v>
      </c>
      <c r="B691">
        <v>13</v>
      </c>
      <c r="C691">
        <v>4</v>
      </c>
      <c r="D691" s="3">
        <v>44617</v>
      </c>
      <c r="E691" s="2">
        <v>782200</v>
      </c>
      <c r="F691" s="2">
        <v>78220</v>
      </c>
      <c r="G691" s="2">
        <v>0</v>
      </c>
      <c r="H691" s="5">
        <v>44635.425000000003</v>
      </c>
      <c r="I691" t="s">
        <v>10</v>
      </c>
      <c r="J691" s="6" t="s">
        <v>36</v>
      </c>
      <c r="K691" s="6" t="s">
        <v>35</v>
      </c>
      <c r="L691" s="6" t="s">
        <v>37</v>
      </c>
      <c r="M691" t="s">
        <v>11</v>
      </c>
      <c r="N691" s="6" t="s">
        <v>53</v>
      </c>
      <c r="O691" t="s">
        <v>16</v>
      </c>
      <c r="P691" s="4">
        <v>18</v>
      </c>
      <c r="Q691" t="str">
        <f>TEXT(ChargesTable[[#This Row],[CHG_COUNTY_NUM]], "000") &amp; "-" &amp; TEXT(ChargesTable[[#This Row],[CHG_CASE_NUMBER]], "0000000")</f>
        <v>002-0000013</v>
      </c>
      <c r="R691">
        <f t="shared" si="22"/>
        <v>18</v>
      </c>
      <c r="S691">
        <f t="shared" si="21"/>
        <v>2022</v>
      </c>
    </row>
    <row r="692" spans="1:19">
      <c r="A692" s="1">
        <v>2</v>
      </c>
      <c r="B692">
        <v>14</v>
      </c>
      <c r="C692">
        <v>1</v>
      </c>
      <c r="D692" s="3">
        <v>44631</v>
      </c>
      <c r="E692" s="2">
        <v>463720</v>
      </c>
      <c r="F692" s="2">
        <v>46372</v>
      </c>
      <c r="G692" s="2">
        <v>0</v>
      </c>
      <c r="H692" s="5">
        <v>44865.9</v>
      </c>
      <c r="I692" t="s">
        <v>12</v>
      </c>
      <c r="J692" s="6" t="s">
        <v>31</v>
      </c>
      <c r="K692" s="6" t="s">
        <v>28</v>
      </c>
      <c r="L692" s="6" t="s">
        <v>37</v>
      </c>
      <c r="M692" t="s">
        <v>13</v>
      </c>
      <c r="N692" s="6" t="s">
        <v>72</v>
      </c>
      <c r="O692" t="s">
        <v>16</v>
      </c>
      <c r="P692" s="4">
        <v>234</v>
      </c>
      <c r="Q692" t="str">
        <f>TEXT(ChargesTable[[#This Row],[CHG_COUNTY_NUM]], "000") &amp; "-" &amp; TEXT(ChargesTable[[#This Row],[CHG_CASE_NUMBER]], "0000000")</f>
        <v>002-0000014</v>
      </c>
      <c r="R692">
        <f t="shared" si="22"/>
        <v>237</v>
      </c>
      <c r="S692">
        <f t="shared" si="21"/>
        <v>2022</v>
      </c>
    </row>
    <row r="693" spans="1:19">
      <c r="A693" s="1">
        <v>2</v>
      </c>
      <c r="B693">
        <v>14</v>
      </c>
      <c r="C693">
        <v>3</v>
      </c>
      <c r="D693" s="3">
        <v>44631</v>
      </c>
      <c r="E693" s="2">
        <v>3460</v>
      </c>
      <c r="F693" s="2">
        <v>346</v>
      </c>
      <c r="G693" s="2">
        <v>0</v>
      </c>
      <c r="H693" s="5">
        <v>44865.9</v>
      </c>
      <c r="I693" t="s">
        <v>12</v>
      </c>
      <c r="J693" s="6" t="s">
        <v>27</v>
      </c>
      <c r="K693" s="6" t="s">
        <v>28</v>
      </c>
      <c r="L693" s="6" t="s">
        <v>37</v>
      </c>
      <c r="M693" t="s">
        <v>13</v>
      </c>
      <c r="N693" s="6" t="s">
        <v>52</v>
      </c>
      <c r="O693" t="s">
        <v>16</v>
      </c>
      <c r="P693" s="4">
        <v>234</v>
      </c>
      <c r="Q693" t="str">
        <f>TEXT(ChargesTable[[#This Row],[CHG_COUNTY_NUM]], "000") &amp; "-" &amp; TEXT(ChargesTable[[#This Row],[CHG_CASE_NUMBER]], "0000000")</f>
        <v>002-0000014</v>
      </c>
      <c r="R693">
        <f t="shared" si="22"/>
        <v>237</v>
      </c>
      <c r="S693">
        <f t="shared" si="21"/>
        <v>2022</v>
      </c>
    </row>
    <row r="694" spans="1:19">
      <c r="A694" s="1">
        <v>2</v>
      </c>
      <c r="B694">
        <v>14</v>
      </c>
      <c r="C694">
        <v>2</v>
      </c>
      <c r="D694" s="3">
        <v>44631</v>
      </c>
      <c r="E694" s="2">
        <v>782201</v>
      </c>
      <c r="F694" s="2">
        <v>78220</v>
      </c>
      <c r="G694" s="2">
        <v>1</v>
      </c>
      <c r="H694" s="5">
        <v>44866.1</v>
      </c>
      <c r="I694" t="s">
        <v>12</v>
      </c>
      <c r="J694" s="6" t="s">
        <v>36</v>
      </c>
      <c r="K694" s="6" t="s">
        <v>35</v>
      </c>
      <c r="L694" s="6" t="s">
        <v>38</v>
      </c>
      <c r="M694" t="s">
        <v>13</v>
      </c>
      <c r="N694" s="6" t="s">
        <v>57</v>
      </c>
      <c r="O694" t="s">
        <v>16</v>
      </c>
      <c r="P694" s="4">
        <v>235</v>
      </c>
      <c r="Q694" t="str">
        <f>TEXT(ChargesTable[[#This Row],[CHG_COUNTY_NUM]], "000") &amp; "-" &amp; TEXT(ChargesTable[[#This Row],[CHG_CASE_NUMBER]], "0000000")</f>
        <v>002-0000014</v>
      </c>
      <c r="R694">
        <f t="shared" si="22"/>
        <v>237</v>
      </c>
      <c r="S694">
        <f t="shared" si="21"/>
        <v>2022</v>
      </c>
    </row>
    <row r="695" spans="1:19">
      <c r="A695" s="1">
        <v>2</v>
      </c>
      <c r="B695">
        <v>14</v>
      </c>
      <c r="C695">
        <v>4</v>
      </c>
      <c r="D695" s="3">
        <v>44631</v>
      </c>
      <c r="E695" s="2">
        <v>3401</v>
      </c>
      <c r="F695" s="2">
        <v>340</v>
      </c>
      <c r="G695" s="2">
        <v>1</v>
      </c>
      <c r="H695" s="5">
        <v>44868.03</v>
      </c>
      <c r="I695" t="s">
        <v>10</v>
      </c>
      <c r="J695" s="6" t="s">
        <v>25</v>
      </c>
      <c r="K695" s="6" t="s">
        <v>26</v>
      </c>
      <c r="L695" s="6" t="s">
        <v>38</v>
      </c>
      <c r="M695" t="s">
        <v>11</v>
      </c>
      <c r="N695" s="6" t="s">
        <v>56</v>
      </c>
      <c r="O695" t="s">
        <v>16</v>
      </c>
      <c r="P695" s="4">
        <v>237</v>
      </c>
      <c r="Q695" t="str">
        <f>TEXT(ChargesTable[[#This Row],[CHG_COUNTY_NUM]], "000") &amp; "-" &amp; TEXT(ChargesTable[[#This Row],[CHG_CASE_NUMBER]], "0000000")</f>
        <v>002-0000014</v>
      </c>
      <c r="R695">
        <f t="shared" si="22"/>
        <v>237</v>
      </c>
      <c r="S695">
        <f t="shared" si="21"/>
        <v>2022</v>
      </c>
    </row>
    <row r="696" spans="1:19">
      <c r="A696" s="1">
        <v>2</v>
      </c>
      <c r="B696">
        <v>15</v>
      </c>
      <c r="C696">
        <v>3</v>
      </c>
      <c r="D696" s="3">
        <v>44641</v>
      </c>
      <c r="E696" s="2">
        <v>782200</v>
      </c>
      <c r="F696" s="2">
        <v>78220</v>
      </c>
      <c r="G696" s="2">
        <v>0</v>
      </c>
      <c r="H696" s="5">
        <v>44709.23</v>
      </c>
      <c r="I696" t="s">
        <v>7</v>
      </c>
      <c r="J696" s="6" t="s">
        <v>36</v>
      </c>
      <c r="K696" s="6" t="s">
        <v>35</v>
      </c>
      <c r="L696" s="6" t="s">
        <v>37</v>
      </c>
      <c r="M696" t="s">
        <v>8</v>
      </c>
      <c r="N696" s="6" t="s">
        <v>53</v>
      </c>
      <c r="O696" t="s">
        <v>16</v>
      </c>
      <c r="P696" s="4">
        <v>68</v>
      </c>
      <c r="Q696" t="str">
        <f>TEXT(ChargesTable[[#This Row],[CHG_COUNTY_NUM]], "000") &amp; "-" &amp; TEXT(ChargesTable[[#This Row],[CHG_CASE_NUMBER]], "0000000")</f>
        <v>002-0000015</v>
      </c>
      <c r="R696">
        <f t="shared" si="22"/>
        <v>73</v>
      </c>
      <c r="S696">
        <f t="shared" si="21"/>
        <v>2022</v>
      </c>
    </row>
    <row r="697" spans="1:19">
      <c r="A697" s="1">
        <v>2</v>
      </c>
      <c r="B697">
        <v>15</v>
      </c>
      <c r="C697">
        <v>2</v>
      </c>
      <c r="D697" s="3">
        <v>44641</v>
      </c>
      <c r="E697" s="2">
        <v>3460</v>
      </c>
      <c r="F697" s="2">
        <v>346</v>
      </c>
      <c r="G697" s="2">
        <v>0</v>
      </c>
      <c r="H697" s="5">
        <v>44712.23</v>
      </c>
      <c r="I697" t="s">
        <v>7</v>
      </c>
      <c r="J697" s="6" t="s">
        <v>27</v>
      </c>
      <c r="K697" s="6" t="s">
        <v>28</v>
      </c>
      <c r="L697" s="6" t="s">
        <v>37</v>
      </c>
      <c r="M697" t="s">
        <v>8</v>
      </c>
      <c r="N697" s="6" t="s">
        <v>52</v>
      </c>
      <c r="O697" t="s">
        <v>16</v>
      </c>
      <c r="P697" s="4">
        <v>71</v>
      </c>
      <c r="Q697" t="str">
        <f>TEXT(ChargesTable[[#This Row],[CHG_COUNTY_NUM]], "000") &amp; "-" &amp; TEXT(ChargesTable[[#This Row],[CHG_CASE_NUMBER]], "0000000")</f>
        <v>002-0000015</v>
      </c>
      <c r="R697">
        <f t="shared" si="22"/>
        <v>73</v>
      </c>
      <c r="S697">
        <f t="shared" si="21"/>
        <v>2022</v>
      </c>
    </row>
    <row r="698" spans="1:19">
      <c r="A698" s="1">
        <v>2</v>
      </c>
      <c r="B698">
        <v>15</v>
      </c>
      <c r="C698">
        <v>1</v>
      </c>
      <c r="D698" s="3">
        <v>44641</v>
      </c>
      <c r="E698" s="2">
        <v>782200</v>
      </c>
      <c r="F698" s="2">
        <v>78220</v>
      </c>
      <c r="G698" s="2">
        <v>0</v>
      </c>
      <c r="H698" s="5">
        <v>44714.23</v>
      </c>
      <c r="I698" t="s">
        <v>10</v>
      </c>
      <c r="J698" s="6" t="s">
        <v>36</v>
      </c>
      <c r="K698" s="6" t="s">
        <v>35</v>
      </c>
      <c r="L698" s="6" t="s">
        <v>37</v>
      </c>
      <c r="M698" t="s">
        <v>11</v>
      </c>
      <c r="N698" s="6" t="s">
        <v>53</v>
      </c>
      <c r="O698" t="s">
        <v>16</v>
      </c>
      <c r="P698" s="4">
        <v>73</v>
      </c>
      <c r="Q698" t="str">
        <f>TEXT(ChargesTable[[#This Row],[CHG_COUNTY_NUM]], "000") &amp; "-" &amp; TEXT(ChargesTable[[#This Row],[CHG_CASE_NUMBER]], "0000000")</f>
        <v>002-0000015</v>
      </c>
      <c r="R698">
        <f t="shared" si="22"/>
        <v>73</v>
      </c>
      <c r="S698">
        <f t="shared" si="21"/>
        <v>2022</v>
      </c>
    </row>
    <row r="699" spans="1:19">
      <c r="A699" s="1">
        <v>2</v>
      </c>
      <c r="B699">
        <v>16</v>
      </c>
      <c r="C699">
        <v>1</v>
      </c>
      <c r="D699" s="3">
        <v>44646</v>
      </c>
      <c r="E699" s="2">
        <v>463720</v>
      </c>
      <c r="F699" s="2">
        <v>46372</v>
      </c>
      <c r="G699" s="2">
        <v>0</v>
      </c>
      <c r="H699" s="5">
        <v>44753.120000000003</v>
      </c>
      <c r="I699" t="s">
        <v>12</v>
      </c>
      <c r="J699" s="6" t="s">
        <v>31</v>
      </c>
      <c r="K699" s="6" t="s">
        <v>28</v>
      </c>
      <c r="L699" s="6" t="s">
        <v>37</v>
      </c>
      <c r="M699" t="s">
        <v>13</v>
      </c>
      <c r="N699" s="6" t="s">
        <v>72</v>
      </c>
      <c r="O699" t="s">
        <v>16</v>
      </c>
      <c r="P699" s="4">
        <v>107</v>
      </c>
      <c r="Q699" t="str">
        <f>TEXT(ChargesTable[[#This Row],[CHG_COUNTY_NUM]], "000") &amp; "-" &amp; TEXT(ChargesTable[[#This Row],[CHG_CASE_NUMBER]], "0000000")</f>
        <v>002-0000016</v>
      </c>
      <c r="R699">
        <f t="shared" si="22"/>
        <v>114</v>
      </c>
      <c r="S699">
        <f t="shared" si="21"/>
        <v>2022</v>
      </c>
    </row>
    <row r="700" spans="1:19">
      <c r="A700" s="1">
        <v>2</v>
      </c>
      <c r="B700">
        <v>16</v>
      </c>
      <c r="C700">
        <v>4</v>
      </c>
      <c r="D700" s="3">
        <v>44646</v>
      </c>
      <c r="E700" s="2">
        <v>470006</v>
      </c>
      <c r="F700" s="2">
        <v>47000</v>
      </c>
      <c r="G700" s="2">
        <v>6</v>
      </c>
      <c r="H700" s="5">
        <v>44753.84</v>
      </c>
      <c r="I700" t="s">
        <v>7</v>
      </c>
      <c r="J700" s="6" t="s">
        <v>34</v>
      </c>
      <c r="K700" s="6" t="s">
        <v>35</v>
      </c>
      <c r="L700" s="6" t="s">
        <v>43</v>
      </c>
      <c r="M700" t="s">
        <v>8</v>
      </c>
      <c r="N700" s="6" t="s">
        <v>71</v>
      </c>
      <c r="O700" t="s">
        <v>16</v>
      </c>
      <c r="P700" s="4">
        <v>107</v>
      </c>
      <c r="Q700" t="str">
        <f>TEXT(ChargesTable[[#This Row],[CHG_COUNTY_NUM]], "000") &amp; "-" &amp; TEXT(ChargesTable[[#This Row],[CHG_CASE_NUMBER]], "0000000")</f>
        <v>002-0000016</v>
      </c>
      <c r="R700">
        <f t="shared" si="22"/>
        <v>114</v>
      </c>
      <c r="S700">
        <f t="shared" si="21"/>
        <v>2022</v>
      </c>
    </row>
    <row r="701" spans="1:19">
      <c r="A701" s="1">
        <v>2</v>
      </c>
      <c r="B701">
        <v>16</v>
      </c>
      <c r="C701">
        <v>3</v>
      </c>
      <c r="D701" s="3">
        <v>44646</v>
      </c>
      <c r="E701" s="2">
        <v>3400</v>
      </c>
      <c r="F701" s="2">
        <v>340</v>
      </c>
      <c r="G701" s="2">
        <v>0</v>
      </c>
      <c r="H701" s="5">
        <v>44756</v>
      </c>
      <c r="I701" t="s">
        <v>10</v>
      </c>
      <c r="J701" s="6" t="s">
        <v>25</v>
      </c>
      <c r="K701" s="6" t="s">
        <v>26</v>
      </c>
      <c r="L701" s="6" t="s">
        <v>37</v>
      </c>
      <c r="M701" t="s">
        <v>11</v>
      </c>
      <c r="N701" s="6" t="s">
        <v>55</v>
      </c>
      <c r="O701" t="s">
        <v>16</v>
      </c>
      <c r="P701" s="4">
        <v>110</v>
      </c>
      <c r="Q701" t="str">
        <f>TEXT(ChargesTable[[#This Row],[CHG_COUNTY_NUM]], "000") &amp; "-" &amp; TEXT(ChargesTable[[#This Row],[CHG_CASE_NUMBER]], "0000000")</f>
        <v>002-0000016</v>
      </c>
      <c r="R701">
        <f t="shared" si="22"/>
        <v>114</v>
      </c>
      <c r="S701">
        <f t="shared" si="21"/>
        <v>2022</v>
      </c>
    </row>
    <row r="702" spans="1:19">
      <c r="A702" s="1">
        <v>2</v>
      </c>
      <c r="B702">
        <v>16</v>
      </c>
      <c r="C702">
        <v>2</v>
      </c>
      <c r="D702" s="3">
        <v>44646</v>
      </c>
      <c r="E702" s="2">
        <v>3400</v>
      </c>
      <c r="F702" s="2">
        <v>340</v>
      </c>
      <c r="G702" s="2">
        <v>0</v>
      </c>
      <c r="H702" s="5">
        <v>44760.1</v>
      </c>
      <c r="I702" t="s">
        <v>10</v>
      </c>
      <c r="J702" s="6" t="s">
        <v>25</v>
      </c>
      <c r="K702" s="6" t="s">
        <v>26</v>
      </c>
      <c r="L702" s="6" t="s">
        <v>37</v>
      </c>
      <c r="M702" t="s">
        <v>11</v>
      </c>
      <c r="N702" s="6" t="s">
        <v>55</v>
      </c>
      <c r="O702" t="s">
        <v>16</v>
      </c>
      <c r="P702" s="4">
        <v>114</v>
      </c>
      <c r="Q702" t="str">
        <f>TEXT(ChargesTable[[#This Row],[CHG_COUNTY_NUM]], "000") &amp; "-" &amp; TEXT(ChargesTable[[#This Row],[CHG_CASE_NUMBER]], "0000000")</f>
        <v>002-0000016</v>
      </c>
      <c r="R702">
        <f t="shared" si="22"/>
        <v>114</v>
      </c>
      <c r="S702">
        <f t="shared" si="21"/>
        <v>2022</v>
      </c>
    </row>
    <row r="703" spans="1:19">
      <c r="A703" s="1">
        <v>2</v>
      </c>
      <c r="B703">
        <v>17</v>
      </c>
      <c r="C703">
        <v>1</v>
      </c>
      <c r="D703" s="3">
        <v>44648</v>
      </c>
      <c r="E703" s="2">
        <v>470003</v>
      </c>
      <c r="F703" s="2">
        <v>47000</v>
      </c>
      <c r="G703" s="2">
        <v>3</v>
      </c>
      <c r="H703" s="5">
        <v>44771.400995370372</v>
      </c>
      <c r="I703" t="s">
        <v>7</v>
      </c>
      <c r="J703" s="6" t="s">
        <v>34</v>
      </c>
      <c r="K703" s="6" t="s">
        <v>35</v>
      </c>
      <c r="L703" s="6" t="s">
        <v>40</v>
      </c>
      <c r="M703" t="s">
        <v>8</v>
      </c>
      <c r="N703" s="6" t="s">
        <v>50</v>
      </c>
      <c r="O703" t="s">
        <v>16</v>
      </c>
      <c r="P703" s="4">
        <v>123</v>
      </c>
      <c r="Q703" t="str">
        <f>TEXT(ChargesTable[[#This Row],[CHG_COUNTY_NUM]], "000") &amp; "-" &amp; TEXT(ChargesTable[[#This Row],[CHG_CASE_NUMBER]], "0000000")</f>
        <v>002-0000017</v>
      </c>
      <c r="R703">
        <f t="shared" si="22"/>
        <v>125</v>
      </c>
      <c r="S703">
        <f t="shared" si="21"/>
        <v>2022</v>
      </c>
    </row>
    <row r="704" spans="1:19">
      <c r="A704" s="1">
        <v>2</v>
      </c>
      <c r="B704">
        <v>17</v>
      </c>
      <c r="C704">
        <v>2</v>
      </c>
      <c r="D704" s="3">
        <v>44648</v>
      </c>
      <c r="E704" s="2">
        <v>463700</v>
      </c>
      <c r="F704" s="2">
        <v>46370</v>
      </c>
      <c r="G704" s="2">
        <v>0</v>
      </c>
      <c r="H704" s="5">
        <v>44773.88</v>
      </c>
      <c r="I704" t="s">
        <v>12</v>
      </c>
      <c r="J704" s="6" t="s">
        <v>30</v>
      </c>
      <c r="K704" s="6" t="s">
        <v>26</v>
      </c>
      <c r="L704" s="6" t="s">
        <v>37</v>
      </c>
      <c r="M704" t="s">
        <v>13</v>
      </c>
      <c r="N704" s="6" t="s">
        <v>54</v>
      </c>
      <c r="O704" t="s">
        <v>16</v>
      </c>
      <c r="P704" s="4">
        <v>125</v>
      </c>
      <c r="Q704" t="str">
        <f>TEXT(ChargesTable[[#This Row],[CHG_COUNTY_NUM]], "000") &amp; "-" &amp; TEXT(ChargesTable[[#This Row],[CHG_CASE_NUMBER]], "0000000")</f>
        <v>002-0000017</v>
      </c>
      <c r="R704">
        <f t="shared" si="22"/>
        <v>125</v>
      </c>
      <c r="S704">
        <f t="shared" si="21"/>
        <v>2022</v>
      </c>
    </row>
    <row r="705" spans="1:19">
      <c r="A705" s="1">
        <v>2</v>
      </c>
      <c r="B705">
        <v>18</v>
      </c>
      <c r="C705">
        <v>2</v>
      </c>
      <c r="D705" s="3">
        <v>44649</v>
      </c>
      <c r="E705" s="2">
        <v>3470</v>
      </c>
      <c r="F705" s="2">
        <v>347</v>
      </c>
      <c r="G705" s="2">
        <v>0</v>
      </c>
      <c r="H705" s="5">
        <v>44682.99</v>
      </c>
      <c r="I705" t="s">
        <v>7</v>
      </c>
      <c r="J705" s="6" t="s">
        <v>29</v>
      </c>
      <c r="K705" s="6" t="s">
        <v>28</v>
      </c>
      <c r="L705" s="6" t="s">
        <v>37</v>
      </c>
      <c r="M705" t="s">
        <v>8</v>
      </c>
      <c r="N705" s="6" t="s">
        <v>51</v>
      </c>
      <c r="O705" t="s">
        <v>16</v>
      </c>
      <c r="P705" s="4">
        <v>33</v>
      </c>
      <c r="Q705" t="str">
        <f>TEXT(ChargesTable[[#This Row],[CHG_COUNTY_NUM]], "000") &amp; "-" &amp; TEXT(ChargesTable[[#This Row],[CHG_CASE_NUMBER]], "0000000")</f>
        <v>002-0000018</v>
      </c>
      <c r="R705">
        <f t="shared" si="22"/>
        <v>34</v>
      </c>
      <c r="S705">
        <f t="shared" si="21"/>
        <v>2022</v>
      </c>
    </row>
    <row r="706" spans="1:19">
      <c r="A706" s="1">
        <v>2</v>
      </c>
      <c r="B706">
        <v>18</v>
      </c>
      <c r="C706">
        <v>1</v>
      </c>
      <c r="D706" s="3">
        <v>44649</v>
      </c>
      <c r="E706" s="2">
        <v>470001</v>
      </c>
      <c r="F706" s="2">
        <v>47000</v>
      </c>
      <c r="G706" s="2">
        <v>1</v>
      </c>
      <c r="H706" s="5">
        <v>44683.17</v>
      </c>
      <c r="I706" t="s">
        <v>10</v>
      </c>
      <c r="J706" s="6" t="s">
        <v>34</v>
      </c>
      <c r="K706" s="6" t="s">
        <v>35</v>
      </c>
      <c r="L706" s="6" t="s">
        <v>38</v>
      </c>
      <c r="M706" t="s">
        <v>11</v>
      </c>
      <c r="N706" s="6" t="s">
        <v>76</v>
      </c>
      <c r="O706" t="s">
        <v>16</v>
      </c>
      <c r="P706" s="4">
        <v>34</v>
      </c>
      <c r="Q706" t="str">
        <f>TEXT(ChargesTable[[#This Row],[CHG_COUNTY_NUM]], "000") &amp; "-" &amp; TEXT(ChargesTable[[#This Row],[CHG_CASE_NUMBER]], "0000000")</f>
        <v>002-0000018</v>
      </c>
      <c r="R706">
        <f t="shared" ref="R706:R769" si="23">_xlfn.MAXIFS(P:P, Q:Q, Q706)</f>
        <v>34</v>
      </c>
      <c r="S706">
        <f t="shared" ref="S706:S769" si="24">+YEAR(H706)</f>
        <v>2022</v>
      </c>
    </row>
    <row r="707" spans="1:19">
      <c r="A707" s="1">
        <v>2</v>
      </c>
      <c r="B707">
        <v>19</v>
      </c>
      <c r="C707">
        <v>4</v>
      </c>
      <c r="D707" s="3">
        <v>44658</v>
      </c>
      <c r="E707" s="2">
        <v>3400</v>
      </c>
      <c r="F707" s="2">
        <v>340</v>
      </c>
      <c r="G707" s="2">
        <v>0</v>
      </c>
      <c r="H707" s="5">
        <v>44706.6</v>
      </c>
      <c r="I707" t="s">
        <v>10</v>
      </c>
      <c r="J707" s="6" t="s">
        <v>25</v>
      </c>
      <c r="K707" s="6" t="s">
        <v>26</v>
      </c>
      <c r="L707" s="6" t="s">
        <v>37</v>
      </c>
      <c r="M707" t="s">
        <v>11</v>
      </c>
      <c r="N707" s="6" t="s">
        <v>55</v>
      </c>
      <c r="O707" t="s">
        <v>16</v>
      </c>
      <c r="P707" s="4">
        <v>48</v>
      </c>
      <c r="Q707" t="str">
        <f>TEXT(ChargesTable[[#This Row],[CHG_COUNTY_NUM]], "000") &amp; "-" &amp; TEXT(ChargesTable[[#This Row],[CHG_CASE_NUMBER]], "0000000")</f>
        <v>002-0000019</v>
      </c>
      <c r="R707">
        <f t="shared" si="23"/>
        <v>51</v>
      </c>
      <c r="S707">
        <f t="shared" si="24"/>
        <v>2022</v>
      </c>
    </row>
    <row r="708" spans="1:19">
      <c r="A708" s="1">
        <v>2</v>
      </c>
      <c r="B708">
        <v>19</v>
      </c>
      <c r="C708">
        <v>3</v>
      </c>
      <c r="D708" s="3">
        <v>44658</v>
      </c>
      <c r="E708" s="2">
        <v>463700</v>
      </c>
      <c r="F708" s="2">
        <v>46370</v>
      </c>
      <c r="G708" s="2">
        <v>0</v>
      </c>
      <c r="H708" s="5">
        <v>44707.31</v>
      </c>
      <c r="I708" t="s">
        <v>12</v>
      </c>
      <c r="J708" s="6" t="s">
        <v>30</v>
      </c>
      <c r="K708" s="6" t="s">
        <v>26</v>
      </c>
      <c r="L708" s="6" t="s">
        <v>37</v>
      </c>
      <c r="M708" t="s">
        <v>13</v>
      </c>
      <c r="N708" s="6" t="s">
        <v>54</v>
      </c>
      <c r="O708" t="s">
        <v>16</v>
      </c>
      <c r="P708" s="4">
        <v>49</v>
      </c>
      <c r="Q708" t="str">
        <f>TEXT(ChargesTable[[#This Row],[CHG_COUNTY_NUM]], "000") &amp; "-" &amp; TEXT(ChargesTable[[#This Row],[CHG_CASE_NUMBER]], "0000000")</f>
        <v>002-0000019</v>
      </c>
      <c r="R708">
        <f t="shared" si="23"/>
        <v>51</v>
      </c>
      <c r="S708">
        <f t="shared" si="24"/>
        <v>2022</v>
      </c>
    </row>
    <row r="709" spans="1:19">
      <c r="A709" s="1">
        <v>2</v>
      </c>
      <c r="B709">
        <v>19</v>
      </c>
      <c r="C709">
        <v>2</v>
      </c>
      <c r="D709" s="3">
        <v>44658</v>
      </c>
      <c r="E709" s="2">
        <v>3400</v>
      </c>
      <c r="F709" s="2">
        <v>340</v>
      </c>
      <c r="G709" s="2">
        <v>0</v>
      </c>
      <c r="H709" s="5">
        <v>44708.76</v>
      </c>
      <c r="I709" t="s">
        <v>10</v>
      </c>
      <c r="J709" s="6" t="s">
        <v>25</v>
      </c>
      <c r="K709" s="6" t="s">
        <v>26</v>
      </c>
      <c r="L709" s="6" t="s">
        <v>37</v>
      </c>
      <c r="M709" t="s">
        <v>11</v>
      </c>
      <c r="N709" s="6" t="s">
        <v>55</v>
      </c>
      <c r="O709" t="s">
        <v>16</v>
      </c>
      <c r="P709" s="4">
        <v>50</v>
      </c>
      <c r="Q709" t="str">
        <f>TEXT(ChargesTable[[#This Row],[CHG_COUNTY_NUM]], "000") &amp; "-" &amp; TEXT(ChargesTable[[#This Row],[CHG_CASE_NUMBER]], "0000000")</f>
        <v>002-0000019</v>
      </c>
      <c r="R709">
        <f t="shared" si="23"/>
        <v>51</v>
      </c>
      <c r="S709">
        <f t="shared" si="24"/>
        <v>2022</v>
      </c>
    </row>
    <row r="710" spans="1:19">
      <c r="A710" s="1">
        <v>2</v>
      </c>
      <c r="B710">
        <v>19</v>
      </c>
      <c r="C710">
        <v>5</v>
      </c>
      <c r="D710" s="3">
        <v>44658</v>
      </c>
      <c r="E710" s="2">
        <v>463700</v>
      </c>
      <c r="F710" s="2">
        <v>46370</v>
      </c>
      <c r="G710" s="2">
        <v>0</v>
      </c>
      <c r="H710" s="5">
        <v>44708.11</v>
      </c>
      <c r="I710" t="s">
        <v>12</v>
      </c>
      <c r="J710" s="6" t="s">
        <v>30</v>
      </c>
      <c r="K710" s="6" t="s">
        <v>26</v>
      </c>
      <c r="L710" s="6" t="s">
        <v>37</v>
      </c>
      <c r="M710" t="s">
        <v>13</v>
      </c>
      <c r="N710" s="6" t="s">
        <v>54</v>
      </c>
      <c r="O710" t="s">
        <v>16</v>
      </c>
      <c r="P710" s="4">
        <v>50</v>
      </c>
      <c r="Q710" t="str">
        <f>TEXT(ChargesTable[[#This Row],[CHG_COUNTY_NUM]], "000") &amp; "-" &amp; TEXT(ChargesTable[[#This Row],[CHG_CASE_NUMBER]], "0000000")</f>
        <v>002-0000019</v>
      </c>
      <c r="R710">
        <f t="shared" si="23"/>
        <v>51</v>
      </c>
      <c r="S710">
        <f t="shared" si="24"/>
        <v>2022</v>
      </c>
    </row>
    <row r="711" spans="1:19">
      <c r="A711" s="1">
        <v>2</v>
      </c>
      <c r="B711">
        <v>19</v>
      </c>
      <c r="C711">
        <v>1</v>
      </c>
      <c r="D711" s="3">
        <v>44658</v>
      </c>
      <c r="E711" s="2">
        <v>463700</v>
      </c>
      <c r="F711" s="2">
        <v>46370</v>
      </c>
      <c r="G711" s="2">
        <v>0</v>
      </c>
      <c r="H711" s="5">
        <v>44709.2</v>
      </c>
      <c r="I711" t="s">
        <v>12</v>
      </c>
      <c r="J711" s="6" t="s">
        <v>30</v>
      </c>
      <c r="K711" s="6" t="s">
        <v>26</v>
      </c>
      <c r="L711" s="6" t="s">
        <v>37</v>
      </c>
      <c r="M711" t="s">
        <v>13</v>
      </c>
      <c r="N711" s="6" t="s">
        <v>54</v>
      </c>
      <c r="O711" t="s">
        <v>16</v>
      </c>
      <c r="P711" s="4">
        <v>51</v>
      </c>
      <c r="Q711" t="str">
        <f>TEXT(ChargesTable[[#This Row],[CHG_COUNTY_NUM]], "000") &amp; "-" &amp; TEXT(ChargesTable[[#This Row],[CHG_CASE_NUMBER]], "0000000")</f>
        <v>002-0000019</v>
      </c>
      <c r="R711">
        <f t="shared" si="23"/>
        <v>51</v>
      </c>
      <c r="S711">
        <f t="shared" si="24"/>
        <v>2022</v>
      </c>
    </row>
    <row r="712" spans="1:19">
      <c r="A712" s="1">
        <v>2</v>
      </c>
      <c r="B712">
        <v>20</v>
      </c>
      <c r="C712">
        <v>3</v>
      </c>
      <c r="D712" s="3">
        <v>44659</v>
      </c>
      <c r="E712" s="2">
        <v>782200</v>
      </c>
      <c r="F712" s="2">
        <v>78220</v>
      </c>
      <c r="G712" s="2">
        <v>0</v>
      </c>
      <c r="H712" s="5">
        <v>44705.89</v>
      </c>
      <c r="I712" t="s">
        <v>12</v>
      </c>
      <c r="J712" s="6" t="s">
        <v>36</v>
      </c>
      <c r="K712" s="6" t="s">
        <v>35</v>
      </c>
      <c r="L712" s="6" t="s">
        <v>37</v>
      </c>
      <c r="M712" t="s">
        <v>13</v>
      </c>
      <c r="N712" s="6" t="s">
        <v>53</v>
      </c>
      <c r="O712" t="s">
        <v>16</v>
      </c>
      <c r="P712" s="4">
        <v>46</v>
      </c>
      <c r="Q712" t="str">
        <f>TEXT(ChargesTable[[#This Row],[CHG_COUNTY_NUM]], "000") &amp; "-" &amp; TEXT(ChargesTable[[#This Row],[CHG_CASE_NUMBER]], "0000000")</f>
        <v>002-0000020</v>
      </c>
      <c r="R712">
        <f t="shared" si="23"/>
        <v>50</v>
      </c>
      <c r="S712">
        <f t="shared" si="24"/>
        <v>2022</v>
      </c>
    </row>
    <row r="713" spans="1:19">
      <c r="A713" s="1">
        <v>2</v>
      </c>
      <c r="B713">
        <v>20</v>
      </c>
      <c r="C713">
        <v>4</v>
      </c>
      <c r="D713" s="3">
        <v>44659</v>
      </c>
      <c r="E713" s="2">
        <v>3461</v>
      </c>
      <c r="F713" s="2">
        <v>346</v>
      </c>
      <c r="G713" s="2">
        <v>1</v>
      </c>
      <c r="H713" s="5">
        <v>44707.79</v>
      </c>
      <c r="I713" t="s">
        <v>12</v>
      </c>
      <c r="J713" s="6" t="s">
        <v>27</v>
      </c>
      <c r="K713" s="6" t="s">
        <v>28</v>
      </c>
      <c r="L713" s="6" t="s">
        <v>38</v>
      </c>
      <c r="M713" t="s">
        <v>13</v>
      </c>
      <c r="N713" s="6" t="s">
        <v>90</v>
      </c>
      <c r="O713" t="s">
        <v>16</v>
      </c>
      <c r="P713" s="4">
        <v>48</v>
      </c>
      <c r="Q713" t="str">
        <f>TEXT(ChargesTable[[#This Row],[CHG_COUNTY_NUM]], "000") &amp; "-" &amp; TEXT(ChargesTable[[#This Row],[CHG_CASE_NUMBER]], "0000000")</f>
        <v>002-0000020</v>
      </c>
      <c r="R713">
        <f t="shared" si="23"/>
        <v>50</v>
      </c>
      <c r="S713">
        <f t="shared" si="24"/>
        <v>2022</v>
      </c>
    </row>
    <row r="714" spans="1:19">
      <c r="A714" s="1">
        <v>2</v>
      </c>
      <c r="B714">
        <v>20</v>
      </c>
      <c r="C714">
        <v>2</v>
      </c>
      <c r="D714" s="3">
        <v>44659</v>
      </c>
      <c r="E714" s="2">
        <v>463700</v>
      </c>
      <c r="F714" s="2">
        <v>46370</v>
      </c>
      <c r="G714" s="2">
        <v>0</v>
      </c>
      <c r="H714" s="5">
        <v>44708.84</v>
      </c>
      <c r="I714" t="s">
        <v>14</v>
      </c>
      <c r="J714" s="6" t="s">
        <v>30</v>
      </c>
      <c r="K714" s="6" t="s">
        <v>26</v>
      </c>
      <c r="L714" s="6" t="s">
        <v>37</v>
      </c>
      <c r="M714" t="s">
        <v>15</v>
      </c>
      <c r="N714" s="6" t="s">
        <v>54</v>
      </c>
      <c r="O714" t="s">
        <v>16</v>
      </c>
      <c r="P714" s="4">
        <v>49</v>
      </c>
      <c r="Q714" t="str">
        <f>TEXT(ChargesTable[[#This Row],[CHG_COUNTY_NUM]], "000") &amp; "-" &amp; TEXT(ChargesTable[[#This Row],[CHG_CASE_NUMBER]], "0000000")</f>
        <v>002-0000020</v>
      </c>
      <c r="R714">
        <f t="shared" si="23"/>
        <v>50</v>
      </c>
      <c r="S714">
        <f t="shared" si="24"/>
        <v>2022</v>
      </c>
    </row>
    <row r="715" spans="1:19">
      <c r="A715" s="1">
        <v>2</v>
      </c>
      <c r="B715">
        <v>20</v>
      </c>
      <c r="C715">
        <v>1</v>
      </c>
      <c r="D715" s="3">
        <v>44659</v>
      </c>
      <c r="E715" s="2">
        <v>463720</v>
      </c>
      <c r="F715" s="2">
        <v>46372</v>
      </c>
      <c r="G715" s="2">
        <v>0</v>
      </c>
      <c r="H715" s="5">
        <v>44709.154004629629</v>
      </c>
      <c r="I715" t="s">
        <v>7</v>
      </c>
      <c r="J715" s="6" t="s">
        <v>31</v>
      </c>
      <c r="K715" s="6" t="s">
        <v>28</v>
      </c>
      <c r="L715" s="6" t="s">
        <v>37</v>
      </c>
      <c r="M715" t="s">
        <v>8</v>
      </c>
      <c r="N715" s="6" t="s">
        <v>72</v>
      </c>
      <c r="O715" t="s">
        <v>16</v>
      </c>
      <c r="P715" s="4">
        <v>50</v>
      </c>
      <c r="Q715" t="str">
        <f>TEXT(ChargesTable[[#This Row],[CHG_COUNTY_NUM]], "000") &amp; "-" &amp; TEXT(ChargesTable[[#This Row],[CHG_CASE_NUMBER]], "0000000")</f>
        <v>002-0000020</v>
      </c>
      <c r="R715">
        <f t="shared" si="23"/>
        <v>50</v>
      </c>
      <c r="S715">
        <f t="shared" si="24"/>
        <v>2022</v>
      </c>
    </row>
    <row r="716" spans="1:19">
      <c r="A716" s="1">
        <v>2</v>
      </c>
      <c r="B716">
        <v>20</v>
      </c>
      <c r="C716">
        <v>5</v>
      </c>
      <c r="D716" s="3">
        <v>44659</v>
      </c>
      <c r="E716" s="2">
        <v>3463</v>
      </c>
      <c r="F716" s="2">
        <v>346</v>
      </c>
      <c r="G716" s="2">
        <v>3</v>
      </c>
      <c r="H716" s="5">
        <v>44709.35</v>
      </c>
      <c r="I716" t="s">
        <v>10</v>
      </c>
      <c r="J716" s="6" t="s">
        <v>27</v>
      </c>
      <c r="K716" s="6" t="s">
        <v>28</v>
      </c>
      <c r="L716" s="6" t="s">
        <v>40</v>
      </c>
      <c r="M716" t="s">
        <v>11</v>
      </c>
      <c r="N716" s="6" t="s">
        <v>80</v>
      </c>
      <c r="O716" t="s">
        <v>16</v>
      </c>
      <c r="P716" s="4">
        <v>50</v>
      </c>
      <c r="Q716" t="str">
        <f>TEXT(ChargesTable[[#This Row],[CHG_COUNTY_NUM]], "000") &amp; "-" &amp; TEXT(ChargesTable[[#This Row],[CHG_CASE_NUMBER]], "0000000")</f>
        <v>002-0000020</v>
      </c>
      <c r="R716">
        <f t="shared" si="23"/>
        <v>50</v>
      </c>
      <c r="S716">
        <f t="shared" si="24"/>
        <v>2022</v>
      </c>
    </row>
    <row r="717" spans="1:19">
      <c r="A717" s="1">
        <v>2</v>
      </c>
      <c r="B717">
        <v>21</v>
      </c>
      <c r="C717">
        <v>3</v>
      </c>
      <c r="D717" s="3">
        <v>44660</v>
      </c>
      <c r="E717" s="2">
        <v>463720</v>
      </c>
      <c r="F717" s="2">
        <v>46372</v>
      </c>
      <c r="G717" s="2">
        <v>0</v>
      </c>
      <c r="H717" s="5">
        <v>44667.460995370369</v>
      </c>
      <c r="I717" t="s">
        <v>7</v>
      </c>
      <c r="J717" s="6" t="s">
        <v>31</v>
      </c>
      <c r="K717" s="6" t="s">
        <v>28</v>
      </c>
      <c r="L717" s="6" t="s">
        <v>37</v>
      </c>
      <c r="M717" t="s">
        <v>8</v>
      </c>
      <c r="N717" s="6" t="s">
        <v>72</v>
      </c>
      <c r="O717" t="s">
        <v>16</v>
      </c>
      <c r="P717" s="4">
        <v>7</v>
      </c>
      <c r="Q717" t="str">
        <f>TEXT(ChargesTable[[#This Row],[CHG_COUNTY_NUM]], "000") &amp; "-" &amp; TEXT(ChargesTable[[#This Row],[CHG_CASE_NUMBER]], "0000000")</f>
        <v>002-0000021</v>
      </c>
      <c r="R717">
        <f t="shared" si="23"/>
        <v>8</v>
      </c>
      <c r="S717">
        <f t="shared" si="24"/>
        <v>2022</v>
      </c>
    </row>
    <row r="718" spans="1:19">
      <c r="A718" s="1">
        <v>2</v>
      </c>
      <c r="B718">
        <v>21</v>
      </c>
      <c r="C718">
        <v>1</v>
      </c>
      <c r="D718" s="3">
        <v>44660</v>
      </c>
      <c r="E718" s="2">
        <v>3403</v>
      </c>
      <c r="F718" s="2">
        <v>340</v>
      </c>
      <c r="G718" s="2">
        <v>3</v>
      </c>
      <c r="H718" s="5">
        <v>44668.387997685182</v>
      </c>
      <c r="I718" t="s">
        <v>10</v>
      </c>
      <c r="J718" s="6" t="s">
        <v>25</v>
      </c>
      <c r="K718" s="6" t="s">
        <v>26</v>
      </c>
      <c r="L718" s="6" t="s">
        <v>40</v>
      </c>
      <c r="M718" t="s">
        <v>11</v>
      </c>
      <c r="N718" s="6" t="s">
        <v>68</v>
      </c>
      <c r="O718" t="s">
        <v>16</v>
      </c>
      <c r="P718" s="4">
        <v>8</v>
      </c>
      <c r="Q718" t="str">
        <f>TEXT(ChargesTable[[#This Row],[CHG_COUNTY_NUM]], "000") &amp; "-" &amp; TEXT(ChargesTable[[#This Row],[CHG_CASE_NUMBER]], "0000000")</f>
        <v>002-0000021</v>
      </c>
      <c r="R718">
        <f t="shared" si="23"/>
        <v>8</v>
      </c>
      <c r="S718">
        <f t="shared" si="24"/>
        <v>2022</v>
      </c>
    </row>
    <row r="719" spans="1:19">
      <c r="A719" s="1">
        <v>2</v>
      </c>
      <c r="B719">
        <v>21</v>
      </c>
      <c r="C719">
        <v>2</v>
      </c>
      <c r="D719" s="3">
        <v>44660</v>
      </c>
      <c r="E719" s="2">
        <v>470000</v>
      </c>
      <c r="F719" s="2">
        <v>47000</v>
      </c>
      <c r="G719" s="2">
        <v>0</v>
      </c>
      <c r="H719" s="5">
        <v>44668.887997685182</v>
      </c>
      <c r="I719" t="s">
        <v>10</v>
      </c>
      <c r="J719" s="6" t="s">
        <v>34</v>
      </c>
      <c r="K719" s="6" t="s">
        <v>35</v>
      </c>
      <c r="L719" s="6" t="s">
        <v>37</v>
      </c>
      <c r="M719" t="s">
        <v>11</v>
      </c>
      <c r="N719" s="6" t="s">
        <v>67</v>
      </c>
      <c r="O719" t="s">
        <v>16</v>
      </c>
      <c r="P719" s="4">
        <v>8</v>
      </c>
      <c r="Q719" t="str">
        <f>TEXT(ChargesTable[[#This Row],[CHG_COUNTY_NUM]], "000") &amp; "-" &amp; TEXT(ChargesTable[[#This Row],[CHG_CASE_NUMBER]], "0000000")</f>
        <v>002-0000021</v>
      </c>
      <c r="R719">
        <f t="shared" si="23"/>
        <v>8</v>
      </c>
      <c r="S719">
        <f t="shared" si="24"/>
        <v>2022</v>
      </c>
    </row>
    <row r="720" spans="1:19">
      <c r="A720" s="1">
        <v>2</v>
      </c>
      <c r="B720">
        <v>22</v>
      </c>
      <c r="C720">
        <v>1</v>
      </c>
      <c r="D720" s="3">
        <v>44662</v>
      </c>
      <c r="E720" s="2">
        <v>463720</v>
      </c>
      <c r="F720" s="2">
        <v>46372</v>
      </c>
      <c r="G720" s="2">
        <v>0</v>
      </c>
      <c r="H720" s="5">
        <v>44949.7</v>
      </c>
      <c r="I720" t="s">
        <v>10</v>
      </c>
      <c r="J720" s="6" t="s">
        <v>31</v>
      </c>
      <c r="K720" s="6" t="s">
        <v>28</v>
      </c>
      <c r="L720" s="6" t="s">
        <v>37</v>
      </c>
      <c r="M720" t="s">
        <v>11</v>
      </c>
      <c r="N720" s="6" t="s">
        <v>72</v>
      </c>
      <c r="O720" t="s">
        <v>16</v>
      </c>
      <c r="P720" s="4">
        <v>287</v>
      </c>
      <c r="Q720" t="str">
        <f>TEXT(ChargesTable[[#This Row],[CHG_COUNTY_NUM]], "000") &amp; "-" &amp; TEXT(ChargesTable[[#This Row],[CHG_CASE_NUMBER]], "0000000")</f>
        <v>002-0000022</v>
      </c>
      <c r="R720">
        <f t="shared" si="23"/>
        <v>287</v>
      </c>
      <c r="S720">
        <f t="shared" si="24"/>
        <v>2023</v>
      </c>
    </row>
    <row r="721" spans="1:19">
      <c r="A721" s="1">
        <v>2</v>
      </c>
      <c r="B721">
        <v>23</v>
      </c>
      <c r="C721">
        <v>1</v>
      </c>
      <c r="D721" s="3">
        <v>44669</v>
      </c>
      <c r="E721" s="2">
        <v>782205</v>
      </c>
      <c r="F721" s="2">
        <v>78220</v>
      </c>
      <c r="G721" s="2">
        <v>5</v>
      </c>
      <c r="H721" s="5">
        <v>44772.807997685188</v>
      </c>
      <c r="I721" t="s">
        <v>10</v>
      </c>
      <c r="J721" s="6" t="s">
        <v>36</v>
      </c>
      <c r="K721" s="6" t="s">
        <v>35</v>
      </c>
      <c r="L721" s="6" t="s">
        <v>42</v>
      </c>
      <c r="M721" t="s">
        <v>11</v>
      </c>
      <c r="N721" s="6" t="s">
        <v>78</v>
      </c>
      <c r="O721" t="s">
        <v>16</v>
      </c>
      <c r="P721" s="4">
        <v>103</v>
      </c>
      <c r="Q721" t="str">
        <f>TEXT(ChargesTable[[#This Row],[CHG_COUNTY_NUM]], "000") &amp; "-" &amp; TEXT(ChargesTable[[#This Row],[CHG_CASE_NUMBER]], "0000000")</f>
        <v>002-0000023</v>
      </c>
      <c r="R721">
        <f t="shared" si="23"/>
        <v>168</v>
      </c>
      <c r="S721">
        <f t="shared" si="24"/>
        <v>2022</v>
      </c>
    </row>
    <row r="722" spans="1:19">
      <c r="A722" s="1">
        <v>2</v>
      </c>
      <c r="B722">
        <v>23</v>
      </c>
      <c r="C722">
        <v>2</v>
      </c>
      <c r="D722" s="3">
        <v>44669</v>
      </c>
      <c r="E722" s="2">
        <v>3470</v>
      </c>
      <c r="F722" s="2">
        <v>347</v>
      </c>
      <c r="G722" s="2">
        <v>0</v>
      </c>
      <c r="H722" s="5">
        <v>44775.207997685182</v>
      </c>
      <c r="I722" t="s">
        <v>10</v>
      </c>
      <c r="J722" s="6" t="s">
        <v>29</v>
      </c>
      <c r="K722" s="6" t="s">
        <v>28</v>
      </c>
      <c r="L722" s="6" t="s">
        <v>37</v>
      </c>
      <c r="M722" t="s">
        <v>11</v>
      </c>
      <c r="N722" s="6" t="s">
        <v>51</v>
      </c>
      <c r="O722" t="s">
        <v>16</v>
      </c>
      <c r="P722" s="4">
        <v>106</v>
      </c>
      <c r="Q722" t="str">
        <f>TEXT(ChargesTable[[#This Row],[CHG_COUNTY_NUM]], "000") &amp; "-" &amp; TEXT(ChargesTable[[#This Row],[CHG_CASE_NUMBER]], "0000000")</f>
        <v>002-0000023</v>
      </c>
      <c r="R722">
        <f t="shared" si="23"/>
        <v>168</v>
      </c>
      <c r="S722">
        <f t="shared" si="24"/>
        <v>2022</v>
      </c>
    </row>
    <row r="723" spans="1:19">
      <c r="A723" s="1">
        <v>2</v>
      </c>
      <c r="B723">
        <v>23</v>
      </c>
      <c r="C723">
        <v>3</v>
      </c>
      <c r="D723" s="3">
        <v>44669</v>
      </c>
      <c r="E723" s="2">
        <v>3460</v>
      </c>
      <c r="F723" s="2">
        <v>346</v>
      </c>
      <c r="G723" s="2">
        <v>0</v>
      </c>
      <c r="H723" s="5">
        <v>44837.407997685186</v>
      </c>
      <c r="I723" t="s">
        <v>10</v>
      </c>
      <c r="J723" s="6" t="s">
        <v>27</v>
      </c>
      <c r="K723" s="6" t="s">
        <v>28</v>
      </c>
      <c r="L723" s="6" t="s">
        <v>37</v>
      </c>
      <c r="M723" t="s">
        <v>11</v>
      </c>
      <c r="N723" s="6" t="s">
        <v>52</v>
      </c>
      <c r="O723" t="s">
        <v>16</v>
      </c>
      <c r="P723" s="4">
        <v>168</v>
      </c>
      <c r="Q723" t="str">
        <f>TEXT(ChargesTable[[#This Row],[CHG_COUNTY_NUM]], "000") &amp; "-" &amp; TEXT(ChargesTable[[#This Row],[CHG_CASE_NUMBER]], "0000000")</f>
        <v>002-0000023</v>
      </c>
      <c r="R723">
        <f t="shared" si="23"/>
        <v>168</v>
      </c>
      <c r="S723">
        <f t="shared" si="24"/>
        <v>2022</v>
      </c>
    </row>
    <row r="724" spans="1:19">
      <c r="A724" s="1">
        <v>2</v>
      </c>
      <c r="B724">
        <v>24</v>
      </c>
      <c r="C724">
        <v>1</v>
      </c>
      <c r="D724" s="3">
        <v>44672</v>
      </c>
      <c r="E724" s="2">
        <v>463705</v>
      </c>
      <c r="F724" s="2">
        <v>46370</v>
      </c>
      <c r="G724" s="2">
        <v>5</v>
      </c>
      <c r="H724" s="5">
        <v>44693.77</v>
      </c>
      <c r="I724" t="s">
        <v>12</v>
      </c>
      <c r="J724" s="6" t="s">
        <v>30</v>
      </c>
      <c r="K724" s="6" t="s">
        <v>26</v>
      </c>
      <c r="L724" s="6" t="s">
        <v>42</v>
      </c>
      <c r="M724" t="s">
        <v>13</v>
      </c>
      <c r="N724" s="6" t="s">
        <v>70</v>
      </c>
      <c r="O724" t="s">
        <v>16</v>
      </c>
      <c r="P724" s="4">
        <v>21</v>
      </c>
      <c r="Q724" t="str">
        <f>TEXT(ChargesTable[[#This Row],[CHG_COUNTY_NUM]], "000") &amp; "-" &amp; TEXT(ChargesTable[[#This Row],[CHG_CASE_NUMBER]], "0000000")</f>
        <v>002-0000024</v>
      </c>
      <c r="R724">
        <f t="shared" si="23"/>
        <v>21</v>
      </c>
      <c r="S724">
        <f t="shared" si="24"/>
        <v>2022</v>
      </c>
    </row>
    <row r="725" spans="1:19">
      <c r="A725" s="1">
        <v>2</v>
      </c>
      <c r="B725">
        <v>24</v>
      </c>
      <c r="C725">
        <v>2</v>
      </c>
      <c r="D725" s="3">
        <v>44672</v>
      </c>
      <c r="E725" s="2">
        <v>463700</v>
      </c>
      <c r="F725" s="2">
        <v>46370</v>
      </c>
      <c r="G725" s="2">
        <v>0</v>
      </c>
      <c r="H725" s="5">
        <v>44693.08</v>
      </c>
      <c r="I725" t="s">
        <v>12</v>
      </c>
      <c r="J725" s="6" t="s">
        <v>30</v>
      </c>
      <c r="K725" s="6" t="s">
        <v>26</v>
      </c>
      <c r="L725" s="6" t="s">
        <v>37</v>
      </c>
      <c r="M725" t="s">
        <v>13</v>
      </c>
      <c r="N725" s="6" t="s">
        <v>54</v>
      </c>
      <c r="O725" t="s">
        <v>16</v>
      </c>
      <c r="P725" s="4">
        <v>21</v>
      </c>
      <c r="Q725" t="str">
        <f>TEXT(ChargesTable[[#This Row],[CHG_COUNTY_NUM]], "000") &amp; "-" &amp; TEXT(ChargesTable[[#This Row],[CHG_CASE_NUMBER]], "0000000")</f>
        <v>002-0000024</v>
      </c>
      <c r="R725">
        <f t="shared" si="23"/>
        <v>21</v>
      </c>
      <c r="S725">
        <f t="shared" si="24"/>
        <v>2022</v>
      </c>
    </row>
    <row r="726" spans="1:19">
      <c r="A726" s="1">
        <v>2</v>
      </c>
      <c r="B726">
        <v>25</v>
      </c>
      <c r="C726">
        <v>4</v>
      </c>
      <c r="D726" s="3">
        <v>44679</v>
      </c>
      <c r="E726" s="2">
        <v>3400</v>
      </c>
      <c r="F726" s="2">
        <v>340</v>
      </c>
      <c r="G726" s="2">
        <v>0</v>
      </c>
      <c r="H726" s="5">
        <v>44766.395995370367</v>
      </c>
      <c r="I726" t="s">
        <v>10</v>
      </c>
      <c r="J726" s="6" t="s">
        <v>25</v>
      </c>
      <c r="K726" s="6" t="s">
        <v>26</v>
      </c>
      <c r="L726" s="6" t="s">
        <v>37</v>
      </c>
      <c r="M726" t="s">
        <v>11</v>
      </c>
      <c r="N726" s="6" t="s">
        <v>55</v>
      </c>
      <c r="O726" t="s">
        <v>16</v>
      </c>
      <c r="P726" s="4">
        <v>87</v>
      </c>
      <c r="Q726" t="str">
        <f>TEXT(ChargesTable[[#This Row],[CHG_COUNTY_NUM]], "000") &amp; "-" &amp; TEXT(ChargesTable[[#This Row],[CHG_CASE_NUMBER]], "0000000")</f>
        <v>002-0000025</v>
      </c>
      <c r="R726">
        <f t="shared" si="23"/>
        <v>154</v>
      </c>
      <c r="S726">
        <f t="shared" si="24"/>
        <v>2022</v>
      </c>
    </row>
    <row r="727" spans="1:19">
      <c r="A727" s="1">
        <v>2</v>
      </c>
      <c r="B727">
        <v>25</v>
      </c>
      <c r="C727">
        <v>3</v>
      </c>
      <c r="D727" s="3">
        <v>44679</v>
      </c>
      <c r="E727" s="2">
        <v>3400</v>
      </c>
      <c r="F727" s="2">
        <v>340</v>
      </c>
      <c r="G727" s="2">
        <v>0</v>
      </c>
      <c r="H727" s="5">
        <v>44767.845000000001</v>
      </c>
      <c r="I727" t="s">
        <v>7</v>
      </c>
      <c r="J727" s="6" t="s">
        <v>25</v>
      </c>
      <c r="K727" s="6" t="s">
        <v>26</v>
      </c>
      <c r="L727" s="6" t="s">
        <v>37</v>
      </c>
      <c r="M727" t="s">
        <v>8</v>
      </c>
      <c r="N727" s="6" t="s">
        <v>55</v>
      </c>
      <c r="O727" t="s">
        <v>16</v>
      </c>
      <c r="P727" s="4">
        <v>88</v>
      </c>
      <c r="Q727" t="str">
        <f>TEXT(ChargesTable[[#This Row],[CHG_COUNTY_NUM]], "000") &amp; "-" &amp; TEXT(ChargesTable[[#This Row],[CHG_CASE_NUMBER]], "0000000")</f>
        <v>002-0000025</v>
      </c>
      <c r="R727">
        <f t="shared" si="23"/>
        <v>154</v>
      </c>
      <c r="S727">
        <f t="shared" si="24"/>
        <v>2022</v>
      </c>
    </row>
    <row r="728" spans="1:19">
      <c r="A728" s="1">
        <v>2</v>
      </c>
      <c r="B728">
        <v>25</v>
      </c>
      <c r="C728">
        <v>1</v>
      </c>
      <c r="D728" s="3">
        <v>44679</v>
      </c>
      <c r="E728" s="2">
        <v>3400</v>
      </c>
      <c r="F728" s="2">
        <v>340</v>
      </c>
      <c r="G728" s="2">
        <v>0</v>
      </c>
      <c r="H728" s="5">
        <v>44769.295995370368</v>
      </c>
      <c r="I728" t="s">
        <v>7</v>
      </c>
      <c r="J728" s="6" t="s">
        <v>25</v>
      </c>
      <c r="K728" s="6" t="s">
        <v>26</v>
      </c>
      <c r="L728" s="6" t="s">
        <v>37</v>
      </c>
      <c r="M728" t="s">
        <v>8</v>
      </c>
      <c r="N728" s="6" t="s">
        <v>55</v>
      </c>
      <c r="O728" t="s">
        <v>16</v>
      </c>
      <c r="P728" s="4">
        <v>90</v>
      </c>
      <c r="Q728" t="str">
        <f>TEXT(ChargesTable[[#This Row],[CHG_COUNTY_NUM]], "000") &amp; "-" &amp; TEXT(ChargesTable[[#This Row],[CHG_CASE_NUMBER]], "0000000")</f>
        <v>002-0000025</v>
      </c>
      <c r="R728">
        <f t="shared" si="23"/>
        <v>154</v>
      </c>
      <c r="S728">
        <f t="shared" si="24"/>
        <v>2022</v>
      </c>
    </row>
    <row r="729" spans="1:19">
      <c r="A729" s="1">
        <v>2</v>
      </c>
      <c r="B729">
        <v>25</v>
      </c>
      <c r="C729">
        <v>5</v>
      </c>
      <c r="D729" s="3">
        <v>44679</v>
      </c>
      <c r="E729" s="2">
        <v>470000</v>
      </c>
      <c r="F729" s="2">
        <v>47000</v>
      </c>
      <c r="G729" s="2">
        <v>0</v>
      </c>
      <c r="H729" s="5">
        <v>44770.795995370368</v>
      </c>
      <c r="I729" t="s">
        <v>12</v>
      </c>
      <c r="J729" s="6" t="s">
        <v>34</v>
      </c>
      <c r="K729" s="6" t="s">
        <v>35</v>
      </c>
      <c r="L729" s="6" t="s">
        <v>37</v>
      </c>
      <c r="M729" t="s">
        <v>13</v>
      </c>
      <c r="N729" s="6" t="s">
        <v>67</v>
      </c>
      <c r="O729" t="s">
        <v>16</v>
      </c>
      <c r="P729" s="4">
        <v>91</v>
      </c>
      <c r="Q729" t="str">
        <f>TEXT(ChargesTable[[#This Row],[CHG_COUNTY_NUM]], "000") &amp; "-" &amp; TEXT(ChargesTable[[#This Row],[CHG_CASE_NUMBER]], "0000000")</f>
        <v>002-0000025</v>
      </c>
      <c r="R729">
        <f t="shared" si="23"/>
        <v>154</v>
      </c>
      <c r="S729">
        <f t="shared" si="24"/>
        <v>2022</v>
      </c>
    </row>
    <row r="730" spans="1:19">
      <c r="A730" s="1">
        <v>2</v>
      </c>
      <c r="B730">
        <v>25</v>
      </c>
      <c r="C730">
        <v>2</v>
      </c>
      <c r="D730" s="3">
        <v>44679</v>
      </c>
      <c r="E730" s="2">
        <v>3400</v>
      </c>
      <c r="F730" s="2">
        <v>340</v>
      </c>
      <c r="G730" s="2">
        <v>0</v>
      </c>
      <c r="H730" s="5">
        <v>44833.895995370367</v>
      </c>
      <c r="I730" t="s">
        <v>10</v>
      </c>
      <c r="J730" s="6" t="s">
        <v>25</v>
      </c>
      <c r="K730" s="6" t="s">
        <v>26</v>
      </c>
      <c r="L730" s="6" t="s">
        <v>37</v>
      </c>
      <c r="M730" t="s">
        <v>11</v>
      </c>
      <c r="N730" s="6" t="s">
        <v>55</v>
      </c>
      <c r="O730" t="s">
        <v>16</v>
      </c>
      <c r="P730" s="4">
        <v>154</v>
      </c>
      <c r="Q730" t="str">
        <f>TEXT(ChargesTable[[#This Row],[CHG_COUNTY_NUM]], "000") &amp; "-" &amp; TEXT(ChargesTable[[#This Row],[CHG_CASE_NUMBER]], "0000000")</f>
        <v>002-0000025</v>
      </c>
      <c r="R730">
        <f t="shared" si="23"/>
        <v>154</v>
      </c>
      <c r="S730">
        <f t="shared" si="24"/>
        <v>2022</v>
      </c>
    </row>
    <row r="731" spans="1:19">
      <c r="A731" s="1">
        <v>2</v>
      </c>
      <c r="B731">
        <v>26</v>
      </c>
      <c r="C731">
        <v>1</v>
      </c>
      <c r="D731" s="3">
        <v>44680</v>
      </c>
      <c r="E731" s="2">
        <v>3461</v>
      </c>
      <c r="F731" s="2">
        <v>346</v>
      </c>
      <c r="G731" s="2">
        <v>1</v>
      </c>
      <c r="H731" s="5">
        <v>44746.14</v>
      </c>
      <c r="I731" t="s">
        <v>10</v>
      </c>
      <c r="J731" s="6" t="s">
        <v>27</v>
      </c>
      <c r="K731" s="6" t="s">
        <v>28</v>
      </c>
      <c r="L731" s="6" t="s">
        <v>38</v>
      </c>
      <c r="M731" t="s">
        <v>11</v>
      </c>
      <c r="N731" s="6" t="s">
        <v>90</v>
      </c>
      <c r="O731" t="s">
        <v>16</v>
      </c>
      <c r="P731" s="4">
        <v>66</v>
      </c>
      <c r="Q731" t="str">
        <f>TEXT(ChargesTable[[#This Row],[CHG_COUNTY_NUM]], "000") &amp; "-" &amp; TEXT(ChargesTable[[#This Row],[CHG_CASE_NUMBER]], "0000000")</f>
        <v>002-0000026</v>
      </c>
      <c r="R731">
        <f t="shared" si="23"/>
        <v>95</v>
      </c>
      <c r="S731">
        <f t="shared" si="24"/>
        <v>2022</v>
      </c>
    </row>
    <row r="732" spans="1:19">
      <c r="A732" s="1">
        <v>2</v>
      </c>
      <c r="B732">
        <v>26</v>
      </c>
      <c r="C732">
        <v>3</v>
      </c>
      <c r="D732" s="3">
        <v>44680</v>
      </c>
      <c r="E732" s="2">
        <v>3400</v>
      </c>
      <c r="F732" s="2">
        <v>340</v>
      </c>
      <c r="G732" s="2">
        <v>0</v>
      </c>
      <c r="H732" s="5">
        <v>44747.51</v>
      </c>
      <c r="I732" t="s">
        <v>12</v>
      </c>
      <c r="J732" s="6" t="s">
        <v>25</v>
      </c>
      <c r="K732" s="6" t="s">
        <v>26</v>
      </c>
      <c r="L732" s="6" t="s">
        <v>37</v>
      </c>
      <c r="M732" t="s">
        <v>13</v>
      </c>
      <c r="N732" s="6" t="s">
        <v>55</v>
      </c>
      <c r="O732" t="s">
        <v>16</v>
      </c>
      <c r="P732" s="4">
        <v>67</v>
      </c>
      <c r="Q732" t="str">
        <f>TEXT(ChargesTable[[#This Row],[CHG_COUNTY_NUM]], "000") &amp; "-" &amp; TEXT(ChargesTable[[#This Row],[CHG_CASE_NUMBER]], "0000000")</f>
        <v>002-0000026</v>
      </c>
      <c r="R732">
        <f t="shared" si="23"/>
        <v>95</v>
      </c>
      <c r="S732">
        <f t="shared" si="24"/>
        <v>2022</v>
      </c>
    </row>
    <row r="733" spans="1:19">
      <c r="A733" s="1">
        <v>2</v>
      </c>
      <c r="B733">
        <v>26</v>
      </c>
      <c r="C733">
        <v>4</v>
      </c>
      <c r="D733" s="3">
        <v>44680</v>
      </c>
      <c r="E733" s="2">
        <v>463700</v>
      </c>
      <c r="F733" s="2">
        <v>46370</v>
      </c>
      <c r="G733" s="2">
        <v>0</v>
      </c>
      <c r="H733" s="5">
        <v>44747.23</v>
      </c>
      <c r="I733" t="s">
        <v>10</v>
      </c>
      <c r="J733" s="6" t="s">
        <v>30</v>
      </c>
      <c r="K733" s="6" t="s">
        <v>26</v>
      </c>
      <c r="L733" s="6" t="s">
        <v>37</v>
      </c>
      <c r="M733" t="s">
        <v>11</v>
      </c>
      <c r="N733" s="6" t="s">
        <v>54</v>
      </c>
      <c r="O733" t="s">
        <v>16</v>
      </c>
      <c r="P733" s="4">
        <v>67</v>
      </c>
      <c r="Q733" t="str">
        <f>TEXT(ChargesTable[[#This Row],[CHG_COUNTY_NUM]], "000") &amp; "-" &amp; TEXT(ChargesTable[[#This Row],[CHG_CASE_NUMBER]], "0000000")</f>
        <v>002-0000026</v>
      </c>
      <c r="R733">
        <f t="shared" si="23"/>
        <v>95</v>
      </c>
      <c r="S733">
        <f t="shared" si="24"/>
        <v>2022</v>
      </c>
    </row>
    <row r="734" spans="1:19">
      <c r="A734" s="1">
        <v>2</v>
      </c>
      <c r="B734">
        <v>26</v>
      </c>
      <c r="C734">
        <v>2</v>
      </c>
      <c r="D734" s="3">
        <v>44680</v>
      </c>
      <c r="E734" s="2">
        <v>782201</v>
      </c>
      <c r="F734" s="2">
        <v>78220</v>
      </c>
      <c r="G734" s="2">
        <v>1</v>
      </c>
      <c r="H734" s="5">
        <v>44775.64</v>
      </c>
      <c r="I734" t="s">
        <v>7</v>
      </c>
      <c r="J734" s="6" t="s">
        <v>36</v>
      </c>
      <c r="K734" s="6" t="s">
        <v>35</v>
      </c>
      <c r="L734" s="6" t="s">
        <v>38</v>
      </c>
      <c r="M734" t="s">
        <v>8</v>
      </c>
      <c r="N734" s="6" t="s">
        <v>57</v>
      </c>
      <c r="O734" t="s">
        <v>16</v>
      </c>
      <c r="P734" s="4">
        <v>95</v>
      </c>
      <c r="Q734" t="str">
        <f>TEXT(ChargesTable[[#This Row],[CHG_COUNTY_NUM]], "000") &amp; "-" &amp; TEXT(ChargesTable[[#This Row],[CHG_CASE_NUMBER]], "0000000")</f>
        <v>002-0000026</v>
      </c>
      <c r="R734">
        <f t="shared" si="23"/>
        <v>95</v>
      </c>
      <c r="S734">
        <f t="shared" si="24"/>
        <v>2022</v>
      </c>
    </row>
    <row r="735" spans="1:19">
      <c r="A735" s="1">
        <v>2</v>
      </c>
      <c r="B735">
        <v>27</v>
      </c>
      <c r="C735">
        <v>1</v>
      </c>
      <c r="D735" s="3">
        <v>44683</v>
      </c>
      <c r="E735" s="2">
        <v>3460</v>
      </c>
      <c r="F735" s="2">
        <v>346</v>
      </c>
      <c r="G735" s="2">
        <v>0</v>
      </c>
      <c r="H735" s="5">
        <v>44685.855995370373</v>
      </c>
      <c r="I735" t="s">
        <v>12</v>
      </c>
      <c r="J735" s="6" t="s">
        <v>27</v>
      </c>
      <c r="K735" s="6" t="s">
        <v>28</v>
      </c>
      <c r="L735" s="6" t="s">
        <v>37</v>
      </c>
      <c r="M735" t="s">
        <v>13</v>
      </c>
      <c r="N735" s="6" t="s">
        <v>52</v>
      </c>
      <c r="O735" t="s">
        <v>16</v>
      </c>
      <c r="P735" s="4">
        <v>2</v>
      </c>
      <c r="Q735" t="str">
        <f>TEXT(ChargesTable[[#This Row],[CHG_COUNTY_NUM]], "000") &amp; "-" &amp; TEXT(ChargesTable[[#This Row],[CHG_CASE_NUMBER]], "0000000")</f>
        <v>002-0000027</v>
      </c>
      <c r="R735">
        <f t="shared" si="23"/>
        <v>3</v>
      </c>
      <c r="S735">
        <f t="shared" si="24"/>
        <v>2022</v>
      </c>
    </row>
    <row r="736" spans="1:19">
      <c r="A736" s="1">
        <v>2</v>
      </c>
      <c r="B736">
        <v>27</v>
      </c>
      <c r="C736">
        <v>2</v>
      </c>
      <c r="D736" s="3">
        <v>44683</v>
      </c>
      <c r="E736" s="2">
        <v>782200</v>
      </c>
      <c r="F736" s="2">
        <v>78220</v>
      </c>
      <c r="G736" s="2">
        <v>0</v>
      </c>
      <c r="H736" s="5">
        <v>44685.657002314816</v>
      </c>
      <c r="I736" t="s">
        <v>10</v>
      </c>
      <c r="J736" s="6" t="s">
        <v>36</v>
      </c>
      <c r="K736" s="6" t="s">
        <v>35</v>
      </c>
      <c r="L736" s="6" t="s">
        <v>37</v>
      </c>
      <c r="M736" t="s">
        <v>11</v>
      </c>
      <c r="N736" s="6" t="s">
        <v>53</v>
      </c>
      <c r="O736" t="s">
        <v>16</v>
      </c>
      <c r="P736" s="4">
        <v>2</v>
      </c>
      <c r="Q736" t="str">
        <f>TEXT(ChargesTable[[#This Row],[CHG_COUNTY_NUM]], "000") &amp; "-" &amp; TEXT(ChargesTable[[#This Row],[CHG_CASE_NUMBER]], "0000000")</f>
        <v>002-0000027</v>
      </c>
      <c r="R736">
        <f t="shared" si="23"/>
        <v>3</v>
      </c>
      <c r="S736">
        <f t="shared" si="24"/>
        <v>2022</v>
      </c>
    </row>
    <row r="737" spans="1:19">
      <c r="A737" s="1">
        <v>2</v>
      </c>
      <c r="B737">
        <v>27</v>
      </c>
      <c r="C737">
        <v>3</v>
      </c>
      <c r="D737" s="3">
        <v>44683</v>
      </c>
      <c r="E737" s="2">
        <v>463720</v>
      </c>
      <c r="F737" s="2">
        <v>46372</v>
      </c>
      <c r="G737" s="2">
        <v>0</v>
      </c>
      <c r="H737" s="5">
        <v>44686.315995370373</v>
      </c>
      <c r="I737" t="s">
        <v>7</v>
      </c>
      <c r="J737" s="6" t="s">
        <v>31</v>
      </c>
      <c r="K737" s="6" t="s">
        <v>28</v>
      </c>
      <c r="L737" s="6" t="s">
        <v>37</v>
      </c>
      <c r="M737" t="s">
        <v>8</v>
      </c>
      <c r="N737" s="6" t="s">
        <v>72</v>
      </c>
      <c r="O737" t="s">
        <v>16</v>
      </c>
      <c r="P737" s="4">
        <v>3</v>
      </c>
      <c r="Q737" t="str">
        <f>TEXT(ChargesTable[[#This Row],[CHG_COUNTY_NUM]], "000") &amp; "-" &amp; TEXT(ChargesTable[[#This Row],[CHG_CASE_NUMBER]], "0000000")</f>
        <v>002-0000027</v>
      </c>
      <c r="R737">
        <f t="shared" si="23"/>
        <v>3</v>
      </c>
      <c r="S737">
        <f t="shared" si="24"/>
        <v>2022</v>
      </c>
    </row>
    <row r="738" spans="1:19">
      <c r="A738" s="1">
        <v>2</v>
      </c>
      <c r="B738">
        <v>28</v>
      </c>
      <c r="C738">
        <v>1</v>
      </c>
      <c r="D738" s="3">
        <v>44686</v>
      </c>
      <c r="E738" s="2">
        <v>3400</v>
      </c>
      <c r="F738" s="2">
        <v>340</v>
      </c>
      <c r="G738" s="2">
        <v>0</v>
      </c>
      <c r="H738" s="5">
        <v>44687.770995370367</v>
      </c>
      <c r="I738" t="s">
        <v>10</v>
      </c>
      <c r="J738" s="6" t="s">
        <v>25</v>
      </c>
      <c r="K738" s="6" t="s">
        <v>26</v>
      </c>
      <c r="L738" s="6" t="s">
        <v>37</v>
      </c>
      <c r="M738" t="s">
        <v>11</v>
      </c>
      <c r="N738" s="6" t="s">
        <v>55</v>
      </c>
      <c r="O738" t="s">
        <v>16</v>
      </c>
      <c r="P738" s="4">
        <v>1</v>
      </c>
      <c r="Q738" t="str">
        <f>TEXT(ChargesTable[[#This Row],[CHG_COUNTY_NUM]], "000") &amp; "-" &amp; TEXT(ChargesTable[[#This Row],[CHG_CASE_NUMBER]], "0000000")</f>
        <v>002-0000028</v>
      </c>
      <c r="R738">
        <f t="shared" si="23"/>
        <v>1</v>
      </c>
      <c r="S738">
        <f t="shared" si="24"/>
        <v>2022</v>
      </c>
    </row>
    <row r="739" spans="1:19">
      <c r="A739" s="1">
        <v>2</v>
      </c>
      <c r="B739">
        <v>29</v>
      </c>
      <c r="C739">
        <v>1</v>
      </c>
      <c r="D739" s="3">
        <v>44689</v>
      </c>
      <c r="E739" s="2">
        <v>3460</v>
      </c>
      <c r="F739" s="2">
        <v>346</v>
      </c>
      <c r="G739" s="2">
        <v>0</v>
      </c>
      <c r="H739" s="5">
        <v>44887.1</v>
      </c>
      <c r="I739" t="s">
        <v>12</v>
      </c>
      <c r="J739" s="6" t="s">
        <v>27</v>
      </c>
      <c r="K739" s="6" t="s">
        <v>28</v>
      </c>
      <c r="L739" s="6" t="s">
        <v>37</v>
      </c>
      <c r="M739" t="s">
        <v>13</v>
      </c>
      <c r="N739" s="6" t="s">
        <v>52</v>
      </c>
      <c r="O739" t="s">
        <v>16</v>
      </c>
      <c r="P739" s="4">
        <v>198</v>
      </c>
      <c r="Q739" t="str">
        <f>TEXT(ChargesTable[[#This Row],[CHG_COUNTY_NUM]], "000") &amp; "-" &amp; TEXT(ChargesTable[[#This Row],[CHG_CASE_NUMBER]], "0000000")</f>
        <v>002-0000029</v>
      </c>
      <c r="R739">
        <f t="shared" si="23"/>
        <v>198</v>
      </c>
      <c r="S739">
        <f t="shared" si="24"/>
        <v>2022</v>
      </c>
    </row>
    <row r="740" spans="1:19">
      <c r="A740" s="1">
        <v>2</v>
      </c>
      <c r="B740">
        <v>30</v>
      </c>
      <c r="C740">
        <v>2</v>
      </c>
      <c r="D740" s="3">
        <v>44694</v>
      </c>
      <c r="E740" s="2">
        <v>3400</v>
      </c>
      <c r="F740" s="2">
        <v>340</v>
      </c>
      <c r="G740" s="2">
        <v>0</v>
      </c>
      <c r="H740" s="5">
        <v>44694.9</v>
      </c>
      <c r="I740" t="s">
        <v>10</v>
      </c>
      <c r="J740" s="6" t="s">
        <v>25</v>
      </c>
      <c r="K740" s="6" t="s">
        <v>26</v>
      </c>
      <c r="L740" s="6" t="s">
        <v>37</v>
      </c>
      <c r="M740" t="s">
        <v>11</v>
      </c>
      <c r="N740" s="6" t="s">
        <v>55</v>
      </c>
      <c r="O740" t="s">
        <v>16</v>
      </c>
      <c r="P740" s="4">
        <v>0</v>
      </c>
      <c r="Q740" t="str">
        <f>TEXT(ChargesTable[[#This Row],[CHG_COUNTY_NUM]], "000") &amp; "-" &amp; TEXT(ChargesTable[[#This Row],[CHG_CASE_NUMBER]], "0000000")</f>
        <v>002-0000030</v>
      </c>
      <c r="R740">
        <f t="shared" si="23"/>
        <v>0</v>
      </c>
      <c r="S740">
        <f t="shared" si="24"/>
        <v>2022</v>
      </c>
    </row>
    <row r="741" spans="1:19">
      <c r="A741" s="1">
        <v>2</v>
      </c>
      <c r="B741">
        <v>31</v>
      </c>
      <c r="C741">
        <v>1</v>
      </c>
      <c r="D741" s="3">
        <v>44697</v>
      </c>
      <c r="E741" s="2">
        <v>3400</v>
      </c>
      <c r="F741" s="2">
        <v>340</v>
      </c>
      <c r="G741" s="2">
        <v>0</v>
      </c>
      <c r="H741" s="5">
        <v>44727.62</v>
      </c>
      <c r="I741" t="s">
        <v>12</v>
      </c>
      <c r="J741" s="6" t="s">
        <v>25</v>
      </c>
      <c r="K741" s="6" t="s">
        <v>26</v>
      </c>
      <c r="L741" s="6" t="s">
        <v>37</v>
      </c>
      <c r="M741" t="s">
        <v>13</v>
      </c>
      <c r="N741" s="6" t="s">
        <v>55</v>
      </c>
      <c r="O741" t="s">
        <v>16</v>
      </c>
      <c r="P741" s="4">
        <v>30</v>
      </c>
      <c r="Q741" t="str">
        <f>TEXT(ChargesTable[[#This Row],[CHG_COUNTY_NUM]], "000") &amp; "-" &amp; TEXT(ChargesTable[[#This Row],[CHG_CASE_NUMBER]], "0000000")</f>
        <v>002-0000031</v>
      </c>
      <c r="R741">
        <f t="shared" si="23"/>
        <v>30</v>
      </c>
      <c r="S741">
        <f t="shared" si="24"/>
        <v>2022</v>
      </c>
    </row>
    <row r="742" spans="1:19">
      <c r="A742" s="1">
        <v>2</v>
      </c>
      <c r="B742">
        <v>32</v>
      </c>
      <c r="C742">
        <v>1</v>
      </c>
      <c r="D742" s="3">
        <v>44710</v>
      </c>
      <c r="E742" s="2">
        <v>3400</v>
      </c>
      <c r="F742" s="2">
        <v>340</v>
      </c>
      <c r="G742" s="2">
        <v>0</v>
      </c>
      <c r="H742" s="5">
        <v>44798.3</v>
      </c>
      <c r="I742" t="s">
        <v>12</v>
      </c>
      <c r="J742" s="6" t="s">
        <v>25</v>
      </c>
      <c r="K742" s="6" t="s">
        <v>26</v>
      </c>
      <c r="L742" s="6" t="s">
        <v>37</v>
      </c>
      <c r="M742" t="s">
        <v>13</v>
      </c>
      <c r="N742" s="6" t="s">
        <v>55</v>
      </c>
      <c r="O742" t="s">
        <v>16</v>
      </c>
      <c r="P742" s="4">
        <v>88</v>
      </c>
      <c r="Q742" t="str">
        <f>TEXT(ChargesTable[[#This Row],[CHG_COUNTY_NUM]], "000") &amp; "-" &amp; TEXT(ChargesTable[[#This Row],[CHG_CASE_NUMBER]], "0000000")</f>
        <v>002-0000032</v>
      </c>
      <c r="R742">
        <f t="shared" si="23"/>
        <v>142</v>
      </c>
      <c r="S742">
        <f t="shared" si="24"/>
        <v>2022</v>
      </c>
    </row>
    <row r="743" spans="1:19">
      <c r="A743" s="1">
        <v>2</v>
      </c>
      <c r="B743">
        <v>32</v>
      </c>
      <c r="C743">
        <v>3</v>
      </c>
      <c r="D743" s="3">
        <v>44710</v>
      </c>
      <c r="E743" s="2">
        <v>3400</v>
      </c>
      <c r="F743" s="2">
        <v>340</v>
      </c>
      <c r="G743" s="2">
        <v>0</v>
      </c>
      <c r="H743" s="5">
        <v>44802.2</v>
      </c>
      <c r="I743" t="s">
        <v>10</v>
      </c>
      <c r="J743" s="6" t="s">
        <v>25</v>
      </c>
      <c r="K743" s="6" t="s">
        <v>26</v>
      </c>
      <c r="L743" s="6" t="s">
        <v>37</v>
      </c>
      <c r="M743" t="s">
        <v>11</v>
      </c>
      <c r="N743" s="6" t="s">
        <v>55</v>
      </c>
      <c r="O743" t="s">
        <v>16</v>
      </c>
      <c r="P743" s="4">
        <v>92</v>
      </c>
      <c r="Q743" t="str">
        <f>TEXT(ChargesTable[[#This Row],[CHG_COUNTY_NUM]], "000") &amp; "-" &amp; TEXT(ChargesTable[[#This Row],[CHG_CASE_NUMBER]], "0000000")</f>
        <v>002-0000032</v>
      </c>
      <c r="R743">
        <f t="shared" si="23"/>
        <v>142</v>
      </c>
      <c r="S743">
        <f t="shared" si="24"/>
        <v>2022</v>
      </c>
    </row>
    <row r="744" spans="1:19">
      <c r="A744" s="1">
        <v>2</v>
      </c>
      <c r="B744">
        <v>32</v>
      </c>
      <c r="C744">
        <v>2</v>
      </c>
      <c r="D744" s="3">
        <v>44710</v>
      </c>
      <c r="E744" s="2">
        <v>463700</v>
      </c>
      <c r="F744" s="2">
        <v>46370</v>
      </c>
      <c r="G744" s="2">
        <v>0</v>
      </c>
      <c r="H744" s="5">
        <v>44852</v>
      </c>
      <c r="I744" t="s">
        <v>10</v>
      </c>
      <c r="J744" s="6" t="s">
        <v>30</v>
      </c>
      <c r="K744" s="6" t="s">
        <v>26</v>
      </c>
      <c r="L744" s="6" t="s">
        <v>37</v>
      </c>
      <c r="M744" t="s">
        <v>11</v>
      </c>
      <c r="N744" s="6" t="s">
        <v>54</v>
      </c>
      <c r="O744" t="s">
        <v>16</v>
      </c>
      <c r="P744" s="4">
        <v>142</v>
      </c>
      <c r="Q744" t="str">
        <f>TEXT(ChargesTable[[#This Row],[CHG_COUNTY_NUM]], "000") &amp; "-" &amp; TEXT(ChargesTable[[#This Row],[CHG_CASE_NUMBER]], "0000000")</f>
        <v>002-0000032</v>
      </c>
      <c r="R744">
        <f t="shared" si="23"/>
        <v>142</v>
      </c>
      <c r="S744">
        <f t="shared" si="24"/>
        <v>2022</v>
      </c>
    </row>
    <row r="745" spans="1:19">
      <c r="A745" s="1">
        <v>2</v>
      </c>
      <c r="B745">
        <v>33</v>
      </c>
      <c r="C745">
        <v>1</v>
      </c>
      <c r="D745" s="3">
        <v>44714</v>
      </c>
      <c r="E745" s="2">
        <v>3460</v>
      </c>
      <c r="F745" s="2">
        <v>346</v>
      </c>
      <c r="G745" s="2">
        <v>0</v>
      </c>
      <c r="H745" s="5">
        <v>44715.137997685182</v>
      </c>
      <c r="I745" t="s">
        <v>10</v>
      </c>
      <c r="J745" s="6" t="s">
        <v>27</v>
      </c>
      <c r="K745" s="6" t="s">
        <v>28</v>
      </c>
      <c r="L745" s="6" t="s">
        <v>37</v>
      </c>
      <c r="M745" t="s">
        <v>11</v>
      </c>
      <c r="N745" s="6" t="s">
        <v>52</v>
      </c>
      <c r="O745" t="s">
        <v>16</v>
      </c>
      <c r="P745" s="4">
        <v>1</v>
      </c>
      <c r="Q745" t="str">
        <f>TEXT(ChargesTable[[#This Row],[CHG_COUNTY_NUM]], "000") &amp; "-" &amp; TEXT(ChargesTable[[#This Row],[CHG_CASE_NUMBER]], "0000000")</f>
        <v>002-0000033</v>
      </c>
      <c r="R745">
        <f t="shared" si="23"/>
        <v>1</v>
      </c>
      <c r="S745">
        <f t="shared" si="24"/>
        <v>2022</v>
      </c>
    </row>
    <row r="746" spans="1:19">
      <c r="A746" s="1">
        <v>2</v>
      </c>
      <c r="B746">
        <v>34</v>
      </c>
      <c r="C746">
        <v>1</v>
      </c>
      <c r="D746" s="3">
        <v>44717</v>
      </c>
      <c r="E746" s="2">
        <v>470000</v>
      </c>
      <c r="F746" s="2">
        <v>47000</v>
      </c>
      <c r="G746" s="2">
        <v>0</v>
      </c>
      <c r="H746" s="5">
        <v>44968.6</v>
      </c>
      <c r="I746" t="s">
        <v>12</v>
      </c>
      <c r="J746" s="6" t="s">
        <v>34</v>
      </c>
      <c r="K746" s="6" t="s">
        <v>35</v>
      </c>
      <c r="L746" s="6" t="s">
        <v>37</v>
      </c>
      <c r="M746" t="s">
        <v>13</v>
      </c>
      <c r="N746" s="6" t="s">
        <v>67</v>
      </c>
      <c r="O746" t="s">
        <v>16</v>
      </c>
      <c r="P746" s="4">
        <v>251</v>
      </c>
      <c r="Q746" t="str">
        <f>TEXT(ChargesTable[[#This Row],[CHG_COUNTY_NUM]], "000") &amp; "-" &amp; TEXT(ChargesTable[[#This Row],[CHG_CASE_NUMBER]], "0000000")</f>
        <v>002-0000034</v>
      </c>
      <c r="R746">
        <f t="shared" si="23"/>
        <v>252</v>
      </c>
      <c r="S746">
        <f t="shared" si="24"/>
        <v>2023</v>
      </c>
    </row>
    <row r="747" spans="1:19">
      <c r="A747" s="1">
        <v>2</v>
      </c>
      <c r="B747">
        <v>34</v>
      </c>
      <c r="C747">
        <v>2</v>
      </c>
      <c r="D747" s="3">
        <v>44717</v>
      </c>
      <c r="E747" s="2">
        <v>3460</v>
      </c>
      <c r="F747" s="2">
        <v>346</v>
      </c>
      <c r="G747" s="2">
        <v>0</v>
      </c>
      <c r="H747" s="5">
        <v>44969.440000000002</v>
      </c>
      <c r="I747" t="s">
        <v>7</v>
      </c>
      <c r="J747" s="6" t="s">
        <v>27</v>
      </c>
      <c r="K747" s="6" t="s">
        <v>28</v>
      </c>
      <c r="L747" s="6" t="s">
        <v>37</v>
      </c>
      <c r="M747" t="s">
        <v>8</v>
      </c>
      <c r="N747" s="6" t="s">
        <v>52</v>
      </c>
      <c r="O747" t="s">
        <v>16</v>
      </c>
      <c r="P747" s="4">
        <v>252</v>
      </c>
      <c r="Q747" t="str">
        <f>TEXT(ChargesTable[[#This Row],[CHG_COUNTY_NUM]], "000") &amp; "-" &amp; TEXT(ChargesTable[[#This Row],[CHG_CASE_NUMBER]], "0000000")</f>
        <v>002-0000034</v>
      </c>
      <c r="R747">
        <f t="shared" si="23"/>
        <v>252</v>
      </c>
      <c r="S747">
        <f t="shared" si="24"/>
        <v>2023</v>
      </c>
    </row>
    <row r="748" spans="1:19">
      <c r="A748" s="1">
        <v>2</v>
      </c>
      <c r="B748">
        <v>35</v>
      </c>
      <c r="C748">
        <v>2</v>
      </c>
      <c r="D748" s="3">
        <v>44723</v>
      </c>
      <c r="E748" s="2">
        <v>470000</v>
      </c>
      <c r="F748" s="2">
        <v>47000</v>
      </c>
      <c r="G748" s="2">
        <v>0</v>
      </c>
      <c r="H748" s="5">
        <v>44767.51</v>
      </c>
      <c r="I748" t="s">
        <v>12</v>
      </c>
      <c r="J748" s="6" t="s">
        <v>34</v>
      </c>
      <c r="K748" s="6" t="s">
        <v>35</v>
      </c>
      <c r="L748" s="6" t="s">
        <v>37</v>
      </c>
      <c r="M748" t="s">
        <v>13</v>
      </c>
      <c r="N748" s="6" t="s">
        <v>67</v>
      </c>
      <c r="O748" t="s">
        <v>16</v>
      </c>
      <c r="P748" s="4">
        <v>44</v>
      </c>
      <c r="Q748" t="str">
        <f>TEXT(ChargesTable[[#This Row],[CHG_COUNTY_NUM]], "000") &amp; "-" &amp; TEXT(ChargesTable[[#This Row],[CHG_CASE_NUMBER]], "0000000")</f>
        <v>002-0000035</v>
      </c>
      <c r="R748">
        <f t="shared" si="23"/>
        <v>45</v>
      </c>
      <c r="S748">
        <f t="shared" si="24"/>
        <v>2022</v>
      </c>
    </row>
    <row r="749" spans="1:19">
      <c r="A749" s="1">
        <v>2</v>
      </c>
      <c r="B749">
        <v>35</v>
      </c>
      <c r="C749">
        <v>1</v>
      </c>
      <c r="D749" s="3">
        <v>44723</v>
      </c>
      <c r="E749" s="2">
        <v>3400</v>
      </c>
      <c r="F749" s="2">
        <v>340</v>
      </c>
      <c r="G749" s="2">
        <v>0</v>
      </c>
      <c r="H749" s="5">
        <v>44768.97</v>
      </c>
      <c r="I749" t="s">
        <v>12</v>
      </c>
      <c r="J749" s="6" t="s">
        <v>25</v>
      </c>
      <c r="K749" s="6" t="s">
        <v>26</v>
      </c>
      <c r="L749" s="6" t="s">
        <v>37</v>
      </c>
      <c r="M749" t="s">
        <v>13</v>
      </c>
      <c r="N749" s="6" t="s">
        <v>55</v>
      </c>
      <c r="O749" t="s">
        <v>16</v>
      </c>
      <c r="P749" s="4">
        <v>45</v>
      </c>
      <c r="Q749" t="str">
        <f>TEXT(ChargesTable[[#This Row],[CHG_COUNTY_NUM]], "000") &amp; "-" &amp; TEXT(ChargesTable[[#This Row],[CHG_CASE_NUMBER]], "0000000")</f>
        <v>002-0000035</v>
      </c>
      <c r="R749">
        <f t="shared" si="23"/>
        <v>45</v>
      </c>
      <c r="S749">
        <f t="shared" si="24"/>
        <v>2022</v>
      </c>
    </row>
    <row r="750" spans="1:19">
      <c r="A750" s="1">
        <v>2</v>
      </c>
      <c r="B750">
        <v>35</v>
      </c>
      <c r="C750">
        <v>3</v>
      </c>
      <c r="D750" s="3">
        <v>44723</v>
      </c>
      <c r="E750" s="2">
        <v>3400</v>
      </c>
      <c r="F750" s="2">
        <v>340</v>
      </c>
      <c r="G750" s="2">
        <v>0</v>
      </c>
      <c r="H750" s="5">
        <v>44768.67</v>
      </c>
      <c r="I750" t="s">
        <v>10</v>
      </c>
      <c r="J750" s="6" t="s">
        <v>25</v>
      </c>
      <c r="K750" s="6" t="s">
        <v>26</v>
      </c>
      <c r="L750" s="6" t="s">
        <v>37</v>
      </c>
      <c r="M750" t="s">
        <v>11</v>
      </c>
      <c r="N750" s="6" t="s">
        <v>55</v>
      </c>
      <c r="O750" t="s">
        <v>16</v>
      </c>
      <c r="P750" s="4">
        <v>45</v>
      </c>
      <c r="Q750" t="str">
        <f>TEXT(ChargesTable[[#This Row],[CHG_COUNTY_NUM]], "000") &amp; "-" &amp; TEXT(ChargesTable[[#This Row],[CHG_CASE_NUMBER]], "0000000")</f>
        <v>002-0000035</v>
      </c>
      <c r="R750">
        <f t="shared" si="23"/>
        <v>45</v>
      </c>
      <c r="S750">
        <f t="shared" si="24"/>
        <v>2022</v>
      </c>
    </row>
    <row r="751" spans="1:19">
      <c r="A751" s="1">
        <v>2</v>
      </c>
      <c r="B751">
        <v>36</v>
      </c>
      <c r="C751">
        <v>1</v>
      </c>
      <c r="D751" s="3">
        <v>44727</v>
      </c>
      <c r="E751" s="2">
        <v>3406</v>
      </c>
      <c r="F751" s="2">
        <v>340</v>
      </c>
      <c r="G751" s="2">
        <v>6</v>
      </c>
      <c r="H751" s="5">
        <v>44804.2</v>
      </c>
      <c r="I751" t="s">
        <v>10</v>
      </c>
      <c r="J751" s="6" t="s">
        <v>25</v>
      </c>
      <c r="K751" s="6" t="s">
        <v>26</v>
      </c>
      <c r="L751" s="6" t="s">
        <v>43</v>
      </c>
      <c r="M751" t="s">
        <v>11</v>
      </c>
      <c r="N751" s="6" t="s">
        <v>65</v>
      </c>
      <c r="O751" t="s">
        <v>16</v>
      </c>
      <c r="P751" s="4">
        <v>77</v>
      </c>
      <c r="Q751" t="str">
        <f>TEXT(ChargesTable[[#This Row],[CHG_COUNTY_NUM]], "000") &amp; "-" &amp; TEXT(ChargesTable[[#This Row],[CHG_CASE_NUMBER]], "0000000")</f>
        <v>002-0000036</v>
      </c>
      <c r="R751">
        <f t="shared" si="23"/>
        <v>77</v>
      </c>
      <c r="S751">
        <f t="shared" si="24"/>
        <v>2022</v>
      </c>
    </row>
    <row r="752" spans="1:19">
      <c r="A752" s="1">
        <v>2</v>
      </c>
      <c r="B752">
        <v>37</v>
      </c>
      <c r="C752">
        <v>1</v>
      </c>
      <c r="D752" s="3">
        <v>44730</v>
      </c>
      <c r="E752" s="2">
        <v>3405</v>
      </c>
      <c r="F752" s="2">
        <v>340</v>
      </c>
      <c r="G752" s="2">
        <v>5</v>
      </c>
      <c r="H752" s="5">
        <v>44730.393599537034</v>
      </c>
      <c r="I752" t="s">
        <v>10</v>
      </c>
      <c r="J752" s="6" t="s">
        <v>25</v>
      </c>
      <c r="K752" s="6" t="s">
        <v>26</v>
      </c>
      <c r="L752" s="6" t="s">
        <v>42</v>
      </c>
      <c r="M752" t="s">
        <v>11</v>
      </c>
      <c r="N752" s="6" t="s">
        <v>63</v>
      </c>
      <c r="O752" t="s">
        <v>16</v>
      </c>
      <c r="P752" s="4">
        <v>0</v>
      </c>
      <c r="Q752" t="str">
        <f>TEXT(ChargesTable[[#This Row],[CHG_COUNTY_NUM]], "000") &amp; "-" &amp; TEXT(ChargesTable[[#This Row],[CHG_CASE_NUMBER]], "0000000")</f>
        <v>002-0000037</v>
      </c>
      <c r="R752">
        <f t="shared" si="23"/>
        <v>7</v>
      </c>
      <c r="S752">
        <f t="shared" si="24"/>
        <v>2022</v>
      </c>
    </row>
    <row r="753" spans="1:19">
      <c r="A753" s="1">
        <v>2</v>
      </c>
      <c r="B753">
        <v>37</v>
      </c>
      <c r="C753">
        <v>2</v>
      </c>
      <c r="D753" s="3">
        <v>44730</v>
      </c>
      <c r="E753" s="2">
        <v>463700</v>
      </c>
      <c r="F753" s="2">
        <v>46370</v>
      </c>
      <c r="G753" s="2">
        <v>0</v>
      </c>
      <c r="H753" s="5">
        <v>44732.793599537035</v>
      </c>
      <c r="I753" t="s">
        <v>14</v>
      </c>
      <c r="J753" s="6" t="s">
        <v>30</v>
      </c>
      <c r="K753" s="6" t="s">
        <v>26</v>
      </c>
      <c r="L753" s="6" t="s">
        <v>37</v>
      </c>
      <c r="M753" t="s">
        <v>15</v>
      </c>
      <c r="N753" s="6" t="s">
        <v>54</v>
      </c>
      <c r="O753" t="s">
        <v>16</v>
      </c>
      <c r="P753" s="4">
        <v>2</v>
      </c>
      <c r="Q753" t="str">
        <f>TEXT(ChargesTable[[#This Row],[CHG_COUNTY_NUM]], "000") &amp; "-" &amp; TEXT(ChargesTable[[#This Row],[CHG_CASE_NUMBER]], "0000000")</f>
        <v>002-0000037</v>
      </c>
      <c r="R753">
        <f t="shared" si="23"/>
        <v>7</v>
      </c>
      <c r="S753">
        <f t="shared" si="24"/>
        <v>2022</v>
      </c>
    </row>
    <row r="754" spans="1:19">
      <c r="A754" s="1">
        <v>2</v>
      </c>
      <c r="B754">
        <v>37</v>
      </c>
      <c r="C754">
        <v>3</v>
      </c>
      <c r="D754" s="3">
        <v>44730</v>
      </c>
      <c r="E754" s="2">
        <v>470001</v>
      </c>
      <c r="F754" s="2">
        <v>47000</v>
      </c>
      <c r="G754" s="2">
        <v>1</v>
      </c>
      <c r="H754" s="5">
        <v>44737.693599537037</v>
      </c>
      <c r="I754" t="s">
        <v>7</v>
      </c>
      <c r="J754" s="6" t="s">
        <v>34</v>
      </c>
      <c r="K754" s="6" t="s">
        <v>35</v>
      </c>
      <c r="L754" s="6" t="s">
        <v>38</v>
      </c>
      <c r="M754" t="s">
        <v>8</v>
      </c>
      <c r="N754" s="6" t="s">
        <v>76</v>
      </c>
      <c r="O754" t="s">
        <v>16</v>
      </c>
      <c r="P754" s="4">
        <v>7</v>
      </c>
      <c r="Q754" t="str">
        <f>TEXT(ChargesTable[[#This Row],[CHG_COUNTY_NUM]], "000") &amp; "-" &amp; TEXT(ChargesTable[[#This Row],[CHG_CASE_NUMBER]], "0000000")</f>
        <v>002-0000037</v>
      </c>
      <c r="R754">
        <f t="shared" si="23"/>
        <v>7</v>
      </c>
      <c r="S754">
        <f t="shared" si="24"/>
        <v>2022</v>
      </c>
    </row>
    <row r="755" spans="1:19">
      <c r="A755" s="1">
        <v>2</v>
      </c>
      <c r="B755">
        <v>38</v>
      </c>
      <c r="C755">
        <v>4</v>
      </c>
      <c r="D755" s="3">
        <v>44732</v>
      </c>
      <c r="E755" s="2">
        <v>3400</v>
      </c>
      <c r="F755" s="2">
        <v>340</v>
      </c>
      <c r="G755" s="2">
        <v>0</v>
      </c>
      <c r="H755" s="5">
        <v>44747.34</v>
      </c>
      <c r="I755" t="s">
        <v>10</v>
      </c>
      <c r="J755" s="6" t="s">
        <v>25</v>
      </c>
      <c r="K755" s="6" t="s">
        <v>26</v>
      </c>
      <c r="L755" s="6" t="s">
        <v>37</v>
      </c>
      <c r="M755" t="s">
        <v>11</v>
      </c>
      <c r="N755" s="6" t="s">
        <v>55</v>
      </c>
      <c r="O755" t="s">
        <v>16</v>
      </c>
      <c r="P755" s="4">
        <v>15</v>
      </c>
      <c r="Q755" t="str">
        <f>TEXT(ChargesTable[[#This Row],[CHG_COUNTY_NUM]], "000") &amp; "-" &amp; TEXT(ChargesTable[[#This Row],[CHG_CASE_NUMBER]], "0000000")</f>
        <v>002-0000038</v>
      </c>
      <c r="R755">
        <f t="shared" si="23"/>
        <v>18</v>
      </c>
      <c r="S755">
        <f t="shared" si="24"/>
        <v>2022</v>
      </c>
    </row>
    <row r="756" spans="1:19">
      <c r="A756" s="1">
        <v>2</v>
      </c>
      <c r="B756">
        <v>38</v>
      </c>
      <c r="C756">
        <v>2</v>
      </c>
      <c r="D756" s="3">
        <v>44732</v>
      </c>
      <c r="E756" s="2">
        <v>463700</v>
      </c>
      <c r="F756" s="2">
        <v>46370</v>
      </c>
      <c r="G756" s="2">
        <v>0</v>
      </c>
      <c r="H756" s="5">
        <v>44748.04</v>
      </c>
      <c r="I756" t="s">
        <v>10</v>
      </c>
      <c r="J756" s="6" t="s">
        <v>30</v>
      </c>
      <c r="K756" s="6" t="s">
        <v>26</v>
      </c>
      <c r="L756" s="6" t="s">
        <v>37</v>
      </c>
      <c r="M756" t="s">
        <v>11</v>
      </c>
      <c r="N756" s="6" t="s">
        <v>54</v>
      </c>
      <c r="O756" t="s">
        <v>16</v>
      </c>
      <c r="P756" s="4">
        <v>16</v>
      </c>
      <c r="Q756" t="str">
        <f>TEXT(ChargesTable[[#This Row],[CHG_COUNTY_NUM]], "000") &amp; "-" &amp; TEXT(ChargesTable[[#This Row],[CHG_CASE_NUMBER]], "0000000")</f>
        <v>002-0000038</v>
      </c>
      <c r="R756">
        <f t="shared" si="23"/>
        <v>18</v>
      </c>
      <c r="S756">
        <f t="shared" si="24"/>
        <v>2022</v>
      </c>
    </row>
    <row r="757" spans="1:19">
      <c r="A757" s="1">
        <v>2</v>
      </c>
      <c r="B757">
        <v>38</v>
      </c>
      <c r="C757">
        <v>1</v>
      </c>
      <c r="D757" s="3">
        <v>44732</v>
      </c>
      <c r="E757" s="2">
        <v>463720</v>
      </c>
      <c r="F757" s="2">
        <v>46372</v>
      </c>
      <c r="G757" s="2">
        <v>0</v>
      </c>
      <c r="H757" s="5">
        <v>44749</v>
      </c>
      <c r="I757" t="s">
        <v>7</v>
      </c>
      <c r="J757" s="6" t="s">
        <v>31</v>
      </c>
      <c r="K757" s="6" t="s">
        <v>28</v>
      </c>
      <c r="L757" s="6" t="s">
        <v>37</v>
      </c>
      <c r="M757" t="s">
        <v>8</v>
      </c>
      <c r="N757" s="6" t="s">
        <v>72</v>
      </c>
      <c r="O757" t="s">
        <v>16</v>
      </c>
      <c r="P757" s="4">
        <v>17</v>
      </c>
      <c r="Q757" t="str">
        <f>TEXT(ChargesTable[[#This Row],[CHG_COUNTY_NUM]], "000") &amp; "-" &amp; TEXT(ChargesTable[[#This Row],[CHG_CASE_NUMBER]], "0000000")</f>
        <v>002-0000038</v>
      </c>
      <c r="R757">
        <f t="shared" si="23"/>
        <v>18</v>
      </c>
      <c r="S757">
        <f t="shared" si="24"/>
        <v>2022</v>
      </c>
    </row>
    <row r="758" spans="1:19">
      <c r="A758" s="1">
        <v>2</v>
      </c>
      <c r="B758">
        <v>38</v>
      </c>
      <c r="C758">
        <v>3</v>
      </c>
      <c r="D758" s="3">
        <v>44732</v>
      </c>
      <c r="E758" s="2">
        <v>463700</v>
      </c>
      <c r="F758" s="2">
        <v>46370</v>
      </c>
      <c r="G758" s="2">
        <v>0</v>
      </c>
      <c r="H758" s="5">
        <v>44750.94</v>
      </c>
      <c r="I758" t="s">
        <v>12</v>
      </c>
      <c r="J758" s="6" t="s">
        <v>30</v>
      </c>
      <c r="K758" s="6" t="s">
        <v>26</v>
      </c>
      <c r="L758" s="6" t="s">
        <v>37</v>
      </c>
      <c r="M758" t="s">
        <v>13</v>
      </c>
      <c r="N758" s="6" t="s">
        <v>54</v>
      </c>
      <c r="O758" t="s">
        <v>16</v>
      </c>
      <c r="P758" s="4">
        <v>18</v>
      </c>
      <c r="Q758" t="str">
        <f>TEXT(ChargesTable[[#This Row],[CHG_COUNTY_NUM]], "000") &amp; "-" &amp; TEXT(ChargesTable[[#This Row],[CHG_CASE_NUMBER]], "0000000")</f>
        <v>002-0000038</v>
      </c>
      <c r="R758">
        <f t="shared" si="23"/>
        <v>18</v>
      </c>
      <c r="S758">
        <f t="shared" si="24"/>
        <v>2022</v>
      </c>
    </row>
    <row r="759" spans="1:19">
      <c r="A759" s="1">
        <v>2</v>
      </c>
      <c r="B759">
        <v>39</v>
      </c>
      <c r="C759">
        <v>1</v>
      </c>
      <c r="D759" s="3">
        <v>44733</v>
      </c>
      <c r="E759" s="2">
        <v>3400</v>
      </c>
      <c r="F759" s="2">
        <v>340</v>
      </c>
      <c r="G759" s="2">
        <v>0</v>
      </c>
      <c r="H759" s="5">
        <v>44935.08</v>
      </c>
      <c r="I759" t="s">
        <v>10</v>
      </c>
      <c r="J759" s="6" t="s">
        <v>25</v>
      </c>
      <c r="K759" s="6" t="s">
        <v>26</v>
      </c>
      <c r="L759" s="6" t="s">
        <v>37</v>
      </c>
      <c r="M759" t="s">
        <v>11</v>
      </c>
      <c r="N759" s="6" t="s">
        <v>55</v>
      </c>
      <c r="O759" t="s">
        <v>16</v>
      </c>
      <c r="P759" s="4">
        <v>202</v>
      </c>
      <c r="Q759" t="str">
        <f>TEXT(ChargesTable[[#This Row],[CHG_COUNTY_NUM]], "000") &amp; "-" &amp; TEXT(ChargesTable[[#This Row],[CHG_CASE_NUMBER]], "0000000")</f>
        <v>002-0000039</v>
      </c>
      <c r="R759">
        <f t="shared" si="23"/>
        <v>204</v>
      </c>
      <c r="S759">
        <f t="shared" si="24"/>
        <v>2023</v>
      </c>
    </row>
    <row r="760" spans="1:19">
      <c r="A760" s="1">
        <v>2</v>
      </c>
      <c r="B760">
        <v>39</v>
      </c>
      <c r="C760">
        <v>2</v>
      </c>
      <c r="D760" s="3">
        <v>44733</v>
      </c>
      <c r="E760" s="2">
        <v>3460</v>
      </c>
      <c r="F760" s="2">
        <v>346</v>
      </c>
      <c r="G760" s="2">
        <v>0</v>
      </c>
      <c r="H760" s="5">
        <v>44937.599999999999</v>
      </c>
      <c r="I760" t="s">
        <v>10</v>
      </c>
      <c r="J760" s="6" t="s">
        <v>27</v>
      </c>
      <c r="K760" s="6" t="s">
        <v>28</v>
      </c>
      <c r="L760" s="6" t="s">
        <v>37</v>
      </c>
      <c r="M760" t="s">
        <v>11</v>
      </c>
      <c r="N760" s="6" t="s">
        <v>52</v>
      </c>
      <c r="O760" t="s">
        <v>16</v>
      </c>
      <c r="P760" s="4">
        <v>204</v>
      </c>
      <c r="Q760" t="str">
        <f>TEXT(ChargesTable[[#This Row],[CHG_COUNTY_NUM]], "000") &amp; "-" &amp; TEXT(ChargesTable[[#This Row],[CHG_CASE_NUMBER]], "0000000")</f>
        <v>002-0000039</v>
      </c>
      <c r="R760">
        <f t="shared" si="23"/>
        <v>204</v>
      </c>
      <c r="S760">
        <f t="shared" si="24"/>
        <v>2023</v>
      </c>
    </row>
    <row r="761" spans="1:19">
      <c r="A761" s="1">
        <v>2</v>
      </c>
      <c r="B761">
        <v>40</v>
      </c>
      <c r="C761">
        <v>2</v>
      </c>
      <c r="D761" s="3">
        <v>44734</v>
      </c>
      <c r="E761" s="2">
        <v>3460</v>
      </c>
      <c r="F761" s="2">
        <v>346</v>
      </c>
      <c r="G761" s="2">
        <v>0</v>
      </c>
      <c r="H761" s="5">
        <v>44748.6</v>
      </c>
      <c r="I761" t="s">
        <v>10</v>
      </c>
      <c r="J761" s="6" t="s">
        <v>27</v>
      </c>
      <c r="K761" s="6" t="s">
        <v>28</v>
      </c>
      <c r="L761" s="6" t="s">
        <v>37</v>
      </c>
      <c r="M761" t="s">
        <v>11</v>
      </c>
      <c r="N761" s="6" t="s">
        <v>52</v>
      </c>
      <c r="O761" t="s">
        <v>16</v>
      </c>
      <c r="P761" s="4">
        <v>14</v>
      </c>
      <c r="Q761" t="str">
        <f>TEXT(ChargesTable[[#This Row],[CHG_COUNTY_NUM]], "000") &amp; "-" &amp; TEXT(ChargesTable[[#This Row],[CHG_CASE_NUMBER]], "0000000")</f>
        <v>002-0000040</v>
      </c>
      <c r="R761">
        <f t="shared" si="23"/>
        <v>16</v>
      </c>
      <c r="S761">
        <f t="shared" si="24"/>
        <v>2022</v>
      </c>
    </row>
    <row r="762" spans="1:19">
      <c r="A762" s="1">
        <v>2</v>
      </c>
      <c r="B762">
        <v>40</v>
      </c>
      <c r="C762">
        <v>1</v>
      </c>
      <c r="D762" s="3">
        <v>44734</v>
      </c>
      <c r="E762" s="2">
        <v>782200</v>
      </c>
      <c r="F762" s="2">
        <v>78220</v>
      </c>
      <c r="G762" s="2">
        <v>0</v>
      </c>
      <c r="H762" s="5">
        <v>44749.8</v>
      </c>
      <c r="I762" t="s">
        <v>12</v>
      </c>
      <c r="J762" s="6" t="s">
        <v>36</v>
      </c>
      <c r="K762" s="6" t="s">
        <v>35</v>
      </c>
      <c r="L762" s="6" t="s">
        <v>37</v>
      </c>
      <c r="M762" t="s">
        <v>13</v>
      </c>
      <c r="N762" s="6" t="s">
        <v>53</v>
      </c>
      <c r="O762" t="s">
        <v>16</v>
      </c>
      <c r="P762" s="4">
        <v>15</v>
      </c>
      <c r="Q762" t="str">
        <f>TEXT(ChargesTable[[#This Row],[CHG_COUNTY_NUM]], "000") &amp; "-" &amp; TEXT(ChargesTable[[#This Row],[CHG_CASE_NUMBER]], "0000000")</f>
        <v>002-0000040</v>
      </c>
      <c r="R762">
        <f t="shared" si="23"/>
        <v>16</v>
      </c>
      <c r="S762">
        <f t="shared" si="24"/>
        <v>2022</v>
      </c>
    </row>
    <row r="763" spans="1:19">
      <c r="A763" s="1">
        <v>2</v>
      </c>
      <c r="B763">
        <v>40</v>
      </c>
      <c r="C763">
        <v>3</v>
      </c>
      <c r="D763" s="3">
        <v>44734</v>
      </c>
      <c r="E763" s="2">
        <v>3404</v>
      </c>
      <c r="F763" s="2">
        <v>340</v>
      </c>
      <c r="G763" s="2">
        <v>4</v>
      </c>
      <c r="H763" s="5">
        <v>44749.7</v>
      </c>
      <c r="I763" t="s">
        <v>12</v>
      </c>
      <c r="J763" s="6" t="s">
        <v>25</v>
      </c>
      <c r="K763" s="6" t="s">
        <v>26</v>
      </c>
      <c r="L763" s="6" t="s">
        <v>41</v>
      </c>
      <c r="M763" t="s">
        <v>13</v>
      </c>
      <c r="N763" s="6" t="s">
        <v>86</v>
      </c>
      <c r="O763" t="s">
        <v>16</v>
      </c>
      <c r="P763" s="4">
        <v>15</v>
      </c>
      <c r="Q763" t="str">
        <f>TEXT(ChargesTable[[#This Row],[CHG_COUNTY_NUM]], "000") &amp; "-" &amp; TEXT(ChargesTable[[#This Row],[CHG_CASE_NUMBER]], "0000000")</f>
        <v>002-0000040</v>
      </c>
      <c r="R763">
        <f t="shared" si="23"/>
        <v>16</v>
      </c>
      <c r="S763">
        <f t="shared" si="24"/>
        <v>2022</v>
      </c>
    </row>
    <row r="764" spans="1:19">
      <c r="A764" s="1">
        <v>2</v>
      </c>
      <c r="B764">
        <v>40</v>
      </c>
      <c r="C764">
        <v>5</v>
      </c>
      <c r="D764" s="3">
        <v>44734</v>
      </c>
      <c r="E764" s="2">
        <v>3473</v>
      </c>
      <c r="F764" s="2">
        <v>347</v>
      </c>
      <c r="G764" s="2">
        <v>3</v>
      </c>
      <c r="H764" s="5">
        <v>44749</v>
      </c>
      <c r="I764" t="s">
        <v>7</v>
      </c>
      <c r="J764" s="6" t="s">
        <v>29</v>
      </c>
      <c r="K764" s="6" t="s">
        <v>28</v>
      </c>
      <c r="L764" s="6" t="s">
        <v>40</v>
      </c>
      <c r="M764" t="s">
        <v>8</v>
      </c>
      <c r="N764" s="6" t="s">
        <v>95</v>
      </c>
      <c r="O764" t="s">
        <v>16</v>
      </c>
      <c r="P764" s="4">
        <v>15</v>
      </c>
      <c r="Q764" t="str">
        <f>TEXT(ChargesTable[[#This Row],[CHG_COUNTY_NUM]], "000") &amp; "-" &amp; TEXT(ChargesTable[[#This Row],[CHG_CASE_NUMBER]], "0000000")</f>
        <v>002-0000040</v>
      </c>
      <c r="R764">
        <f t="shared" si="23"/>
        <v>16</v>
      </c>
      <c r="S764">
        <f t="shared" si="24"/>
        <v>2022</v>
      </c>
    </row>
    <row r="765" spans="1:19">
      <c r="A765" s="1">
        <v>2</v>
      </c>
      <c r="B765">
        <v>40</v>
      </c>
      <c r="C765">
        <v>4</v>
      </c>
      <c r="D765" s="3">
        <v>44734</v>
      </c>
      <c r="E765" s="2">
        <v>3470</v>
      </c>
      <c r="F765" s="2">
        <v>347</v>
      </c>
      <c r="G765" s="2">
        <v>0</v>
      </c>
      <c r="H765" s="5">
        <v>44750.61</v>
      </c>
      <c r="I765" t="s">
        <v>7</v>
      </c>
      <c r="J765" s="6" t="s">
        <v>29</v>
      </c>
      <c r="K765" s="6" t="s">
        <v>28</v>
      </c>
      <c r="L765" s="6" t="s">
        <v>37</v>
      </c>
      <c r="M765" t="s">
        <v>8</v>
      </c>
      <c r="N765" s="6" t="s">
        <v>51</v>
      </c>
      <c r="O765" t="s">
        <v>16</v>
      </c>
      <c r="P765" s="4">
        <v>16</v>
      </c>
      <c r="Q765" t="str">
        <f>TEXT(ChargesTable[[#This Row],[CHG_COUNTY_NUM]], "000") &amp; "-" &amp; TEXT(ChargesTable[[#This Row],[CHG_CASE_NUMBER]], "0000000")</f>
        <v>002-0000040</v>
      </c>
      <c r="R765">
        <f t="shared" si="23"/>
        <v>16</v>
      </c>
      <c r="S765">
        <f t="shared" si="24"/>
        <v>2022</v>
      </c>
    </row>
    <row r="766" spans="1:19">
      <c r="A766" s="1">
        <v>2</v>
      </c>
      <c r="B766">
        <v>41</v>
      </c>
      <c r="C766">
        <v>1</v>
      </c>
      <c r="D766" s="3">
        <v>44734</v>
      </c>
      <c r="E766" s="2">
        <v>3400</v>
      </c>
      <c r="F766" s="2">
        <v>340</v>
      </c>
      <c r="G766" s="2">
        <v>0</v>
      </c>
      <c r="H766" s="5">
        <v>45011.082002314812</v>
      </c>
      <c r="I766" t="s">
        <v>12</v>
      </c>
      <c r="J766" s="6" t="s">
        <v>25</v>
      </c>
      <c r="K766" s="6" t="s">
        <v>26</v>
      </c>
      <c r="L766" s="6" t="s">
        <v>37</v>
      </c>
      <c r="M766" t="s">
        <v>13</v>
      </c>
      <c r="N766" s="6" t="s">
        <v>55</v>
      </c>
      <c r="O766" t="s">
        <v>16</v>
      </c>
      <c r="P766" s="4">
        <v>277</v>
      </c>
      <c r="Q766" t="str">
        <f>TEXT(ChargesTable[[#This Row],[CHG_COUNTY_NUM]], "000") &amp; "-" &amp; TEXT(ChargesTable[[#This Row],[CHG_CASE_NUMBER]], "0000000")</f>
        <v>002-0000041</v>
      </c>
      <c r="R766">
        <f t="shared" si="23"/>
        <v>277</v>
      </c>
      <c r="S766">
        <f t="shared" si="24"/>
        <v>2023</v>
      </c>
    </row>
    <row r="767" spans="1:19">
      <c r="A767" s="1">
        <v>2</v>
      </c>
      <c r="B767">
        <v>41</v>
      </c>
      <c r="C767">
        <v>2</v>
      </c>
      <c r="D767" s="3">
        <v>44734</v>
      </c>
      <c r="E767" s="2">
        <v>3404</v>
      </c>
      <c r="F767" s="2">
        <v>340</v>
      </c>
      <c r="G767" s="2">
        <v>4</v>
      </c>
      <c r="H767" s="5">
        <v>45011.34</v>
      </c>
      <c r="I767" t="s">
        <v>10</v>
      </c>
      <c r="J767" s="6" t="s">
        <v>25</v>
      </c>
      <c r="K767" s="6" t="s">
        <v>26</v>
      </c>
      <c r="L767" s="6" t="s">
        <v>41</v>
      </c>
      <c r="M767" t="s">
        <v>11</v>
      </c>
      <c r="N767" s="6" t="s">
        <v>86</v>
      </c>
      <c r="O767" t="s">
        <v>16</v>
      </c>
      <c r="P767" s="4">
        <v>277</v>
      </c>
      <c r="Q767" t="str">
        <f>TEXT(ChargesTable[[#This Row],[CHG_COUNTY_NUM]], "000") &amp; "-" &amp; TEXT(ChargesTable[[#This Row],[CHG_CASE_NUMBER]], "0000000")</f>
        <v>002-0000041</v>
      </c>
      <c r="R767">
        <f t="shared" si="23"/>
        <v>277</v>
      </c>
      <c r="S767">
        <f t="shared" si="24"/>
        <v>2023</v>
      </c>
    </row>
    <row r="768" spans="1:19">
      <c r="A768" s="1">
        <v>2</v>
      </c>
      <c r="B768">
        <v>41</v>
      </c>
      <c r="C768">
        <v>3</v>
      </c>
      <c r="D768" s="3">
        <v>44734</v>
      </c>
      <c r="E768" s="2">
        <v>470002</v>
      </c>
      <c r="F768" s="2">
        <v>47000</v>
      </c>
      <c r="G768" s="2">
        <v>2</v>
      </c>
      <c r="H768" s="5">
        <v>45011.98</v>
      </c>
      <c r="I768" t="s">
        <v>10</v>
      </c>
      <c r="J768" s="6" t="s">
        <v>34</v>
      </c>
      <c r="K768" s="6" t="s">
        <v>35</v>
      </c>
      <c r="L768" s="6" t="s">
        <v>39</v>
      </c>
      <c r="M768" t="s">
        <v>11</v>
      </c>
      <c r="N768" s="6" t="s">
        <v>91</v>
      </c>
      <c r="O768" t="s">
        <v>16</v>
      </c>
      <c r="P768" s="4">
        <v>277</v>
      </c>
      <c r="Q768" t="str">
        <f>TEXT(ChargesTable[[#This Row],[CHG_COUNTY_NUM]], "000") &amp; "-" &amp; TEXT(ChargesTable[[#This Row],[CHG_CASE_NUMBER]], "0000000")</f>
        <v>002-0000041</v>
      </c>
      <c r="R768">
        <f t="shared" si="23"/>
        <v>277</v>
      </c>
      <c r="S768">
        <f t="shared" si="24"/>
        <v>2023</v>
      </c>
    </row>
    <row r="769" spans="1:19">
      <c r="A769" s="1">
        <v>2</v>
      </c>
      <c r="B769">
        <v>42</v>
      </c>
      <c r="C769">
        <v>1</v>
      </c>
      <c r="D769" s="3">
        <v>44745</v>
      </c>
      <c r="E769" s="2">
        <v>3465</v>
      </c>
      <c r="F769" s="2">
        <v>346</v>
      </c>
      <c r="G769" s="2">
        <v>5</v>
      </c>
      <c r="H769" s="5">
        <v>44824.36</v>
      </c>
      <c r="I769" t="s">
        <v>12</v>
      </c>
      <c r="J769" s="6" t="s">
        <v>27</v>
      </c>
      <c r="K769" s="6" t="s">
        <v>28</v>
      </c>
      <c r="L769" s="6" t="s">
        <v>42</v>
      </c>
      <c r="M769" t="s">
        <v>13</v>
      </c>
      <c r="N769" s="6" t="s">
        <v>84</v>
      </c>
      <c r="O769" t="s">
        <v>16</v>
      </c>
      <c r="P769" s="4">
        <v>79</v>
      </c>
      <c r="Q769" t="str">
        <f>TEXT(ChargesTable[[#This Row],[CHG_COUNTY_NUM]], "000") &amp; "-" &amp; TEXT(ChargesTable[[#This Row],[CHG_CASE_NUMBER]], "0000000")</f>
        <v>002-0000042</v>
      </c>
      <c r="R769">
        <f t="shared" si="23"/>
        <v>82</v>
      </c>
      <c r="S769">
        <f t="shared" si="24"/>
        <v>2022</v>
      </c>
    </row>
    <row r="770" spans="1:19">
      <c r="A770" s="1">
        <v>2</v>
      </c>
      <c r="B770">
        <v>42</v>
      </c>
      <c r="C770">
        <v>2</v>
      </c>
      <c r="D770" s="3">
        <v>44745</v>
      </c>
      <c r="E770" s="2">
        <v>3406</v>
      </c>
      <c r="F770" s="2">
        <v>340</v>
      </c>
      <c r="G770" s="2">
        <v>6</v>
      </c>
      <c r="H770" s="5">
        <v>44826.93</v>
      </c>
      <c r="I770" t="s">
        <v>12</v>
      </c>
      <c r="J770" s="6" t="s">
        <v>25</v>
      </c>
      <c r="K770" s="6" t="s">
        <v>26</v>
      </c>
      <c r="L770" s="6" t="s">
        <v>43</v>
      </c>
      <c r="M770" t="s">
        <v>13</v>
      </c>
      <c r="N770" s="6" t="s">
        <v>65</v>
      </c>
      <c r="O770" t="s">
        <v>16</v>
      </c>
      <c r="P770" s="4">
        <v>81</v>
      </c>
      <c r="Q770" t="str">
        <f>TEXT(ChargesTable[[#This Row],[CHG_COUNTY_NUM]], "000") &amp; "-" &amp; TEXT(ChargesTable[[#This Row],[CHG_CASE_NUMBER]], "0000000")</f>
        <v>002-0000042</v>
      </c>
      <c r="R770">
        <f t="shared" ref="R770:R833" si="25">_xlfn.MAXIFS(P:P, Q:Q, Q770)</f>
        <v>82</v>
      </c>
      <c r="S770">
        <f t="shared" ref="S770:S833" si="26">+YEAR(H770)</f>
        <v>2022</v>
      </c>
    </row>
    <row r="771" spans="1:19">
      <c r="A771" s="1">
        <v>2</v>
      </c>
      <c r="B771">
        <v>42</v>
      </c>
      <c r="C771">
        <v>3</v>
      </c>
      <c r="D771" s="3">
        <v>44745</v>
      </c>
      <c r="E771" s="2">
        <v>782200</v>
      </c>
      <c r="F771" s="2">
        <v>78220</v>
      </c>
      <c r="G771" s="2">
        <v>0</v>
      </c>
      <c r="H771" s="5">
        <v>44827.13</v>
      </c>
      <c r="I771" t="s">
        <v>10</v>
      </c>
      <c r="J771" s="6" t="s">
        <v>36</v>
      </c>
      <c r="K771" s="6" t="s">
        <v>35</v>
      </c>
      <c r="L771" s="6" t="s">
        <v>37</v>
      </c>
      <c r="M771" t="s">
        <v>11</v>
      </c>
      <c r="N771" s="6" t="s">
        <v>53</v>
      </c>
      <c r="O771" t="s">
        <v>16</v>
      </c>
      <c r="P771" s="4">
        <v>82</v>
      </c>
      <c r="Q771" t="str">
        <f>TEXT(ChargesTable[[#This Row],[CHG_COUNTY_NUM]], "000") &amp; "-" &amp; TEXT(ChargesTable[[#This Row],[CHG_CASE_NUMBER]], "0000000")</f>
        <v>002-0000042</v>
      </c>
      <c r="R771">
        <f t="shared" si="25"/>
        <v>82</v>
      </c>
      <c r="S771">
        <f t="shared" si="26"/>
        <v>2022</v>
      </c>
    </row>
    <row r="772" spans="1:19">
      <c r="A772" s="1">
        <v>2</v>
      </c>
      <c r="B772">
        <v>43</v>
      </c>
      <c r="C772">
        <v>3</v>
      </c>
      <c r="D772" s="3">
        <v>44745</v>
      </c>
      <c r="E772" s="2">
        <v>782200</v>
      </c>
      <c r="F772" s="2">
        <v>78220</v>
      </c>
      <c r="G772" s="2">
        <v>0</v>
      </c>
      <c r="H772" s="5">
        <v>44809.599999999999</v>
      </c>
      <c r="I772" t="s">
        <v>10</v>
      </c>
      <c r="J772" s="6" t="s">
        <v>36</v>
      </c>
      <c r="K772" s="6" t="s">
        <v>35</v>
      </c>
      <c r="L772" s="6" t="s">
        <v>37</v>
      </c>
      <c r="M772" t="s">
        <v>11</v>
      </c>
      <c r="N772" s="6" t="s">
        <v>53</v>
      </c>
      <c r="O772" t="s">
        <v>16</v>
      </c>
      <c r="P772" s="4">
        <v>64</v>
      </c>
      <c r="Q772" t="str">
        <f>TEXT(ChargesTable[[#This Row],[CHG_COUNTY_NUM]], "000") &amp; "-" &amp; TEXT(ChargesTable[[#This Row],[CHG_CASE_NUMBER]], "0000000")</f>
        <v>002-0000043</v>
      </c>
      <c r="R772">
        <f t="shared" si="25"/>
        <v>67</v>
      </c>
      <c r="S772">
        <f t="shared" si="26"/>
        <v>2022</v>
      </c>
    </row>
    <row r="773" spans="1:19">
      <c r="A773" s="1">
        <v>2</v>
      </c>
      <c r="B773">
        <v>43</v>
      </c>
      <c r="C773">
        <v>2</v>
      </c>
      <c r="D773" s="3">
        <v>44745</v>
      </c>
      <c r="E773" s="2">
        <v>3400</v>
      </c>
      <c r="F773" s="2">
        <v>340</v>
      </c>
      <c r="G773" s="2">
        <v>0</v>
      </c>
      <c r="H773" s="5">
        <v>44811.839999999997</v>
      </c>
      <c r="I773" t="s">
        <v>12</v>
      </c>
      <c r="J773" s="6" t="s">
        <v>25</v>
      </c>
      <c r="K773" s="6" t="s">
        <v>26</v>
      </c>
      <c r="L773" s="6" t="s">
        <v>37</v>
      </c>
      <c r="M773" t="s">
        <v>13</v>
      </c>
      <c r="N773" s="6" t="s">
        <v>55</v>
      </c>
      <c r="O773" t="s">
        <v>16</v>
      </c>
      <c r="P773" s="4">
        <v>66</v>
      </c>
      <c r="Q773" t="str">
        <f>TEXT(ChargesTable[[#This Row],[CHG_COUNTY_NUM]], "000") &amp; "-" &amp; TEXT(ChargesTable[[#This Row],[CHG_CASE_NUMBER]], "0000000")</f>
        <v>002-0000043</v>
      </c>
      <c r="R773">
        <f t="shared" si="25"/>
        <v>67</v>
      </c>
      <c r="S773">
        <f t="shared" si="26"/>
        <v>2022</v>
      </c>
    </row>
    <row r="774" spans="1:19">
      <c r="A774" s="1">
        <v>2</v>
      </c>
      <c r="B774">
        <v>43</v>
      </c>
      <c r="C774">
        <v>1</v>
      </c>
      <c r="D774" s="3">
        <v>44745</v>
      </c>
      <c r="E774" s="2">
        <v>3400</v>
      </c>
      <c r="F774" s="2">
        <v>340</v>
      </c>
      <c r="G774" s="2">
        <v>0</v>
      </c>
      <c r="H774" s="5">
        <v>44812.78</v>
      </c>
      <c r="I774" t="s">
        <v>12</v>
      </c>
      <c r="J774" s="6" t="s">
        <v>25</v>
      </c>
      <c r="K774" s="6" t="s">
        <v>26</v>
      </c>
      <c r="L774" s="6" t="s">
        <v>37</v>
      </c>
      <c r="M774" t="s">
        <v>13</v>
      </c>
      <c r="N774" s="6" t="s">
        <v>55</v>
      </c>
      <c r="O774" t="s">
        <v>16</v>
      </c>
      <c r="P774" s="4">
        <v>67</v>
      </c>
      <c r="Q774" t="str">
        <f>TEXT(ChargesTable[[#This Row],[CHG_COUNTY_NUM]], "000") &amp; "-" &amp; TEXT(ChargesTable[[#This Row],[CHG_CASE_NUMBER]], "0000000")</f>
        <v>002-0000043</v>
      </c>
      <c r="R774">
        <f t="shared" si="25"/>
        <v>67</v>
      </c>
      <c r="S774">
        <f t="shared" si="26"/>
        <v>2022</v>
      </c>
    </row>
    <row r="775" spans="1:19">
      <c r="A775" s="1">
        <v>2</v>
      </c>
      <c r="B775">
        <v>44</v>
      </c>
      <c r="C775">
        <v>2</v>
      </c>
      <c r="D775" s="3">
        <v>44745</v>
      </c>
      <c r="E775" s="2">
        <v>3400</v>
      </c>
      <c r="F775" s="2">
        <v>340</v>
      </c>
      <c r="G775" s="2">
        <v>0</v>
      </c>
      <c r="H775" s="5">
        <v>44775.98</v>
      </c>
      <c r="I775" t="s">
        <v>10</v>
      </c>
      <c r="J775" s="6" t="s">
        <v>25</v>
      </c>
      <c r="K775" s="6" t="s">
        <v>26</v>
      </c>
      <c r="L775" s="6" t="s">
        <v>37</v>
      </c>
      <c r="M775" t="s">
        <v>11</v>
      </c>
      <c r="N775" s="6" t="s">
        <v>55</v>
      </c>
      <c r="O775" t="s">
        <v>16</v>
      </c>
      <c r="P775" s="4">
        <v>30</v>
      </c>
      <c r="Q775" t="str">
        <f>TEXT(ChargesTable[[#This Row],[CHG_COUNTY_NUM]], "000") &amp; "-" &amp; TEXT(ChargesTable[[#This Row],[CHG_CASE_NUMBER]], "0000000")</f>
        <v>002-0000044</v>
      </c>
      <c r="R775">
        <f t="shared" si="25"/>
        <v>31</v>
      </c>
      <c r="S775">
        <f t="shared" si="26"/>
        <v>2022</v>
      </c>
    </row>
    <row r="776" spans="1:19">
      <c r="A776" s="1">
        <v>2</v>
      </c>
      <c r="B776">
        <v>44</v>
      </c>
      <c r="C776">
        <v>1</v>
      </c>
      <c r="D776" s="3">
        <v>44745</v>
      </c>
      <c r="E776" s="2">
        <v>3400</v>
      </c>
      <c r="F776" s="2">
        <v>340</v>
      </c>
      <c r="G776" s="2">
        <v>0</v>
      </c>
      <c r="H776" s="5">
        <v>44776.04</v>
      </c>
      <c r="I776" t="s">
        <v>10</v>
      </c>
      <c r="J776" s="6" t="s">
        <v>25</v>
      </c>
      <c r="K776" s="6" t="s">
        <v>26</v>
      </c>
      <c r="L776" s="6" t="s">
        <v>37</v>
      </c>
      <c r="M776" t="s">
        <v>11</v>
      </c>
      <c r="N776" s="6" t="s">
        <v>55</v>
      </c>
      <c r="O776" t="s">
        <v>16</v>
      </c>
      <c r="P776" s="4">
        <v>31</v>
      </c>
      <c r="Q776" t="str">
        <f>TEXT(ChargesTable[[#This Row],[CHG_COUNTY_NUM]], "000") &amp; "-" &amp; TEXT(ChargesTable[[#This Row],[CHG_CASE_NUMBER]], "0000000")</f>
        <v>002-0000044</v>
      </c>
      <c r="R776">
        <f t="shared" si="25"/>
        <v>31</v>
      </c>
      <c r="S776">
        <f t="shared" si="26"/>
        <v>2022</v>
      </c>
    </row>
    <row r="777" spans="1:19">
      <c r="A777" s="1">
        <v>2</v>
      </c>
      <c r="B777">
        <v>45</v>
      </c>
      <c r="C777">
        <v>1</v>
      </c>
      <c r="D777" s="3">
        <v>44746</v>
      </c>
      <c r="E777" s="2">
        <v>463700</v>
      </c>
      <c r="F777" s="2">
        <v>46370</v>
      </c>
      <c r="G777" s="2">
        <v>0</v>
      </c>
      <c r="H777" s="5">
        <v>44771.94</v>
      </c>
      <c r="I777" t="s">
        <v>12</v>
      </c>
      <c r="J777" s="6" t="s">
        <v>30</v>
      </c>
      <c r="K777" s="6" t="s">
        <v>26</v>
      </c>
      <c r="L777" s="6" t="s">
        <v>37</v>
      </c>
      <c r="M777" t="s">
        <v>13</v>
      </c>
      <c r="N777" s="6" t="s">
        <v>54</v>
      </c>
      <c r="O777" t="s">
        <v>16</v>
      </c>
      <c r="P777" s="4">
        <v>25</v>
      </c>
      <c r="Q777" t="str">
        <f>TEXT(ChargesTable[[#This Row],[CHG_COUNTY_NUM]], "000") &amp; "-" &amp; TEXT(ChargesTable[[#This Row],[CHG_CASE_NUMBER]], "0000000")</f>
        <v>002-0000045</v>
      </c>
      <c r="R777">
        <f t="shared" si="25"/>
        <v>26</v>
      </c>
      <c r="S777">
        <f t="shared" si="26"/>
        <v>2022</v>
      </c>
    </row>
    <row r="778" spans="1:19">
      <c r="A778" s="1">
        <v>2</v>
      </c>
      <c r="B778">
        <v>45</v>
      </c>
      <c r="C778">
        <v>3</v>
      </c>
      <c r="D778" s="3">
        <v>44746</v>
      </c>
      <c r="E778" s="2">
        <v>463700</v>
      </c>
      <c r="F778" s="2">
        <v>46370</v>
      </c>
      <c r="G778" s="2">
        <v>0</v>
      </c>
      <c r="H778" s="5">
        <v>44771.360000000001</v>
      </c>
      <c r="I778" t="s">
        <v>12</v>
      </c>
      <c r="J778" s="6" t="s">
        <v>30</v>
      </c>
      <c r="K778" s="6" t="s">
        <v>26</v>
      </c>
      <c r="L778" s="6" t="s">
        <v>37</v>
      </c>
      <c r="M778" t="s">
        <v>13</v>
      </c>
      <c r="N778" s="6" t="s">
        <v>54</v>
      </c>
      <c r="O778" t="s">
        <v>16</v>
      </c>
      <c r="P778" s="4">
        <v>25</v>
      </c>
      <c r="Q778" t="str">
        <f>TEXT(ChargesTable[[#This Row],[CHG_COUNTY_NUM]], "000") &amp; "-" &amp; TEXT(ChargesTable[[#This Row],[CHG_CASE_NUMBER]], "0000000")</f>
        <v>002-0000045</v>
      </c>
      <c r="R778">
        <f t="shared" si="25"/>
        <v>26</v>
      </c>
      <c r="S778">
        <f t="shared" si="26"/>
        <v>2022</v>
      </c>
    </row>
    <row r="779" spans="1:19">
      <c r="A779" s="1">
        <v>2</v>
      </c>
      <c r="B779">
        <v>45</v>
      </c>
      <c r="C779">
        <v>4</v>
      </c>
      <c r="D779" s="3">
        <v>44746</v>
      </c>
      <c r="E779" s="2">
        <v>3400</v>
      </c>
      <c r="F779" s="2">
        <v>340</v>
      </c>
      <c r="G779" s="2">
        <v>0</v>
      </c>
      <c r="H779" s="5">
        <v>44772.58</v>
      </c>
      <c r="I779" t="s">
        <v>12</v>
      </c>
      <c r="J779" s="6" t="s">
        <v>25</v>
      </c>
      <c r="K779" s="6" t="s">
        <v>26</v>
      </c>
      <c r="L779" s="6" t="s">
        <v>37</v>
      </c>
      <c r="M779" t="s">
        <v>13</v>
      </c>
      <c r="N779" s="6" t="s">
        <v>55</v>
      </c>
      <c r="O779" t="s">
        <v>16</v>
      </c>
      <c r="P779" s="4">
        <v>26</v>
      </c>
      <c r="Q779" t="str">
        <f>TEXT(ChargesTable[[#This Row],[CHG_COUNTY_NUM]], "000") &amp; "-" &amp; TEXT(ChargesTable[[#This Row],[CHG_CASE_NUMBER]], "0000000")</f>
        <v>002-0000045</v>
      </c>
      <c r="R779">
        <f t="shared" si="25"/>
        <v>26</v>
      </c>
      <c r="S779">
        <f t="shared" si="26"/>
        <v>2022</v>
      </c>
    </row>
    <row r="780" spans="1:19">
      <c r="A780" s="1">
        <v>2</v>
      </c>
      <c r="B780">
        <v>46</v>
      </c>
      <c r="C780">
        <v>1</v>
      </c>
      <c r="D780" s="3">
        <v>44753</v>
      </c>
      <c r="E780" s="2">
        <v>782200</v>
      </c>
      <c r="F780" s="2">
        <v>78220</v>
      </c>
      <c r="G780" s="2">
        <v>0</v>
      </c>
      <c r="H780" s="5">
        <v>44945.1</v>
      </c>
      <c r="I780" t="s">
        <v>10</v>
      </c>
      <c r="J780" s="6" t="s">
        <v>36</v>
      </c>
      <c r="K780" s="6" t="s">
        <v>35</v>
      </c>
      <c r="L780" s="6" t="s">
        <v>37</v>
      </c>
      <c r="M780" t="s">
        <v>11</v>
      </c>
      <c r="N780" s="6" t="s">
        <v>53</v>
      </c>
      <c r="O780" t="s">
        <v>16</v>
      </c>
      <c r="P780" s="4">
        <v>192</v>
      </c>
      <c r="Q780" t="str">
        <f>TEXT(ChargesTable[[#This Row],[CHG_COUNTY_NUM]], "000") &amp; "-" &amp; TEXT(ChargesTable[[#This Row],[CHG_CASE_NUMBER]], "0000000")</f>
        <v>002-0000046</v>
      </c>
      <c r="R780">
        <f t="shared" si="25"/>
        <v>196</v>
      </c>
      <c r="S780">
        <f t="shared" si="26"/>
        <v>2023</v>
      </c>
    </row>
    <row r="781" spans="1:19">
      <c r="A781" s="1">
        <v>2</v>
      </c>
      <c r="B781">
        <v>46</v>
      </c>
      <c r="C781">
        <v>2</v>
      </c>
      <c r="D781" s="3">
        <v>44753</v>
      </c>
      <c r="E781" s="2">
        <v>3470</v>
      </c>
      <c r="F781" s="2">
        <v>347</v>
      </c>
      <c r="G781" s="2">
        <v>0</v>
      </c>
      <c r="H781" s="5">
        <v>44949.8</v>
      </c>
      <c r="I781" t="s">
        <v>7</v>
      </c>
      <c r="J781" s="6" t="s">
        <v>29</v>
      </c>
      <c r="K781" s="6" t="s">
        <v>28</v>
      </c>
      <c r="L781" s="6" t="s">
        <v>37</v>
      </c>
      <c r="M781" t="s">
        <v>8</v>
      </c>
      <c r="N781" s="6" t="s">
        <v>51</v>
      </c>
      <c r="O781" t="s">
        <v>16</v>
      </c>
      <c r="P781" s="4">
        <v>196</v>
      </c>
      <c r="Q781" t="str">
        <f>TEXT(ChargesTable[[#This Row],[CHG_COUNTY_NUM]], "000") &amp; "-" &amp; TEXT(ChargesTable[[#This Row],[CHG_CASE_NUMBER]], "0000000")</f>
        <v>002-0000046</v>
      </c>
      <c r="R781">
        <f t="shared" si="25"/>
        <v>196</v>
      </c>
      <c r="S781">
        <f t="shared" si="26"/>
        <v>2023</v>
      </c>
    </row>
    <row r="782" spans="1:19">
      <c r="A782" s="1">
        <v>2</v>
      </c>
      <c r="B782">
        <v>47</v>
      </c>
      <c r="C782">
        <v>1</v>
      </c>
      <c r="D782" s="3">
        <v>44758</v>
      </c>
      <c r="E782" s="2">
        <v>470000</v>
      </c>
      <c r="F782" s="2">
        <v>47000</v>
      </c>
      <c r="G782" s="2">
        <v>0</v>
      </c>
      <c r="H782" s="5">
        <v>44846</v>
      </c>
      <c r="I782" t="s">
        <v>7</v>
      </c>
      <c r="J782" s="6" t="s">
        <v>34</v>
      </c>
      <c r="K782" s="6" t="s">
        <v>35</v>
      </c>
      <c r="L782" s="6" t="s">
        <v>37</v>
      </c>
      <c r="M782" t="s">
        <v>8</v>
      </c>
      <c r="N782" s="6" t="s">
        <v>67</v>
      </c>
      <c r="O782" t="s">
        <v>16</v>
      </c>
      <c r="P782" s="4">
        <v>88</v>
      </c>
      <c r="Q782" t="str">
        <f>TEXT(ChargesTable[[#This Row],[CHG_COUNTY_NUM]], "000") &amp; "-" &amp; TEXT(ChargesTable[[#This Row],[CHG_CASE_NUMBER]], "0000000")</f>
        <v>002-0000047</v>
      </c>
      <c r="R782">
        <f t="shared" si="25"/>
        <v>88</v>
      </c>
      <c r="S782">
        <f t="shared" si="26"/>
        <v>2022</v>
      </c>
    </row>
    <row r="783" spans="1:19">
      <c r="A783" s="1">
        <v>2</v>
      </c>
      <c r="B783">
        <v>48</v>
      </c>
      <c r="C783">
        <v>1</v>
      </c>
      <c r="D783" s="3">
        <v>44785</v>
      </c>
      <c r="E783" s="2">
        <v>782200</v>
      </c>
      <c r="F783" s="2">
        <v>78220</v>
      </c>
      <c r="G783" s="2">
        <v>0</v>
      </c>
      <c r="H783" s="5">
        <v>44805.97</v>
      </c>
      <c r="I783" t="s">
        <v>10</v>
      </c>
      <c r="J783" s="6" t="s">
        <v>36</v>
      </c>
      <c r="K783" s="6" t="s">
        <v>35</v>
      </c>
      <c r="L783" s="6" t="s">
        <v>37</v>
      </c>
      <c r="M783" t="s">
        <v>11</v>
      </c>
      <c r="N783" s="6" t="s">
        <v>53</v>
      </c>
      <c r="O783" t="s">
        <v>16</v>
      </c>
      <c r="P783" s="4">
        <v>20</v>
      </c>
      <c r="Q783" t="str">
        <f>TEXT(ChargesTable[[#This Row],[CHG_COUNTY_NUM]], "000") &amp; "-" &amp; TEXT(ChargesTable[[#This Row],[CHG_CASE_NUMBER]], "0000000")</f>
        <v>002-0000048</v>
      </c>
      <c r="R783">
        <f t="shared" si="25"/>
        <v>25</v>
      </c>
      <c r="S783">
        <f t="shared" si="26"/>
        <v>2022</v>
      </c>
    </row>
    <row r="784" spans="1:19">
      <c r="A784" s="1">
        <v>2</v>
      </c>
      <c r="B784">
        <v>48</v>
      </c>
      <c r="C784">
        <v>2</v>
      </c>
      <c r="D784" s="3">
        <v>44785</v>
      </c>
      <c r="E784" s="2">
        <v>3460</v>
      </c>
      <c r="F784" s="2">
        <v>346</v>
      </c>
      <c r="G784" s="2">
        <v>0</v>
      </c>
      <c r="H784" s="5">
        <v>44805.65</v>
      </c>
      <c r="I784" t="s">
        <v>10</v>
      </c>
      <c r="J784" s="6" t="s">
        <v>27</v>
      </c>
      <c r="K784" s="6" t="s">
        <v>28</v>
      </c>
      <c r="L784" s="6" t="s">
        <v>37</v>
      </c>
      <c r="M784" t="s">
        <v>11</v>
      </c>
      <c r="N784" s="6" t="s">
        <v>52</v>
      </c>
      <c r="O784" t="s">
        <v>16</v>
      </c>
      <c r="P784" s="4">
        <v>20</v>
      </c>
      <c r="Q784" t="str">
        <f>TEXT(ChargesTable[[#This Row],[CHG_COUNTY_NUM]], "000") &amp; "-" &amp; TEXT(ChargesTable[[#This Row],[CHG_CASE_NUMBER]], "0000000")</f>
        <v>002-0000048</v>
      </c>
      <c r="R784">
        <f t="shared" si="25"/>
        <v>25</v>
      </c>
      <c r="S784">
        <f t="shared" si="26"/>
        <v>2022</v>
      </c>
    </row>
    <row r="785" spans="1:19">
      <c r="A785" s="1">
        <v>2</v>
      </c>
      <c r="B785">
        <v>48</v>
      </c>
      <c r="C785">
        <v>3</v>
      </c>
      <c r="D785" s="3">
        <v>44785</v>
      </c>
      <c r="E785" s="2">
        <v>3400</v>
      </c>
      <c r="F785" s="2">
        <v>340</v>
      </c>
      <c r="G785" s="2">
        <v>0</v>
      </c>
      <c r="H785" s="5">
        <v>44805.120000000003</v>
      </c>
      <c r="I785" t="s">
        <v>7</v>
      </c>
      <c r="J785" s="6" t="s">
        <v>25</v>
      </c>
      <c r="K785" s="6" t="s">
        <v>26</v>
      </c>
      <c r="L785" s="6" t="s">
        <v>37</v>
      </c>
      <c r="M785" t="s">
        <v>8</v>
      </c>
      <c r="N785" s="6" t="s">
        <v>55</v>
      </c>
      <c r="O785" t="s">
        <v>16</v>
      </c>
      <c r="P785" s="4">
        <v>20</v>
      </c>
      <c r="Q785" t="str">
        <f>TEXT(ChargesTable[[#This Row],[CHG_COUNTY_NUM]], "000") &amp; "-" &amp; TEXT(ChargesTable[[#This Row],[CHG_CASE_NUMBER]], "0000000")</f>
        <v>002-0000048</v>
      </c>
      <c r="R785">
        <f t="shared" si="25"/>
        <v>25</v>
      </c>
      <c r="S785">
        <f t="shared" si="26"/>
        <v>2022</v>
      </c>
    </row>
    <row r="786" spans="1:19">
      <c r="A786" s="1">
        <v>2</v>
      </c>
      <c r="B786">
        <v>48</v>
      </c>
      <c r="C786">
        <v>5</v>
      </c>
      <c r="D786" s="3">
        <v>44785</v>
      </c>
      <c r="E786" s="2">
        <v>3470</v>
      </c>
      <c r="F786" s="2">
        <v>347</v>
      </c>
      <c r="G786" s="2">
        <v>0</v>
      </c>
      <c r="H786" s="5">
        <v>44805.94</v>
      </c>
      <c r="I786" t="s">
        <v>12</v>
      </c>
      <c r="J786" s="6" t="s">
        <v>29</v>
      </c>
      <c r="K786" s="6" t="s">
        <v>28</v>
      </c>
      <c r="L786" s="6" t="s">
        <v>37</v>
      </c>
      <c r="M786" t="s">
        <v>13</v>
      </c>
      <c r="N786" s="6" t="s">
        <v>51</v>
      </c>
      <c r="O786" t="s">
        <v>16</v>
      </c>
      <c r="P786" s="4">
        <v>20</v>
      </c>
      <c r="Q786" t="str">
        <f>TEXT(ChargesTable[[#This Row],[CHG_COUNTY_NUM]], "000") &amp; "-" &amp; TEXT(ChargesTable[[#This Row],[CHG_CASE_NUMBER]], "0000000")</f>
        <v>002-0000048</v>
      </c>
      <c r="R786">
        <f t="shared" si="25"/>
        <v>25</v>
      </c>
      <c r="S786">
        <f t="shared" si="26"/>
        <v>2022</v>
      </c>
    </row>
    <row r="787" spans="1:19">
      <c r="A787" s="1">
        <v>2</v>
      </c>
      <c r="B787">
        <v>48</v>
      </c>
      <c r="C787">
        <v>4</v>
      </c>
      <c r="D787" s="3">
        <v>44785</v>
      </c>
      <c r="E787" s="2">
        <v>463740</v>
      </c>
      <c r="F787" s="2">
        <v>46374</v>
      </c>
      <c r="G787" s="2">
        <v>0</v>
      </c>
      <c r="H787" s="5">
        <v>44810.22</v>
      </c>
      <c r="I787" t="s">
        <v>10</v>
      </c>
      <c r="J787" s="6" t="s">
        <v>32</v>
      </c>
      <c r="K787" s="6" t="s">
        <v>33</v>
      </c>
      <c r="L787" s="6" t="s">
        <v>37</v>
      </c>
      <c r="M787" t="s">
        <v>11</v>
      </c>
      <c r="N787" s="6" t="s">
        <v>60</v>
      </c>
      <c r="O787" t="s">
        <v>16</v>
      </c>
      <c r="P787" s="4">
        <v>25</v>
      </c>
      <c r="Q787" t="str">
        <f>TEXT(ChargesTable[[#This Row],[CHG_COUNTY_NUM]], "000") &amp; "-" &amp; TEXT(ChargesTable[[#This Row],[CHG_CASE_NUMBER]], "0000000")</f>
        <v>002-0000048</v>
      </c>
      <c r="R787">
        <f t="shared" si="25"/>
        <v>25</v>
      </c>
      <c r="S787">
        <f t="shared" si="26"/>
        <v>2022</v>
      </c>
    </row>
    <row r="788" spans="1:19">
      <c r="A788" s="1">
        <v>2</v>
      </c>
      <c r="B788">
        <v>49</v>
      </c>
      <c r="C788">
        <v>1</v>
      </c>
      <c r="D788" s="3">
        <v>44790</v>
      </c>
      <c r="E788" s="2">
        <v>3400</v>
      </c>
      <c r="F788" s="2">
        <v>340</v>
      </c>
      <c r="G788" s="2">
        <v>0</v>
      </c>
      <c r="H788" s="5">
        <v>45006.83</v>
      </c>
      <c r="I788" t="s">
        <v>10</v>
      </c>
      <c r="J788" s="6" t="s">
        <v>25</v>
      </c>
      <c r="K788" s="6" t="s">
        <v>26</v>
      </c>
      <c r="L788" s="6" t="s">
        <v>37</v>
      </c>
      <c r="M788" t="s">
        <v>11</v>
      </c>
      <c r="N788" s="6" t="s">
        <v>55</v>
      </c>
      <c r="O788" t="s">
        <v>16</v>
      </c>
      <c r="P788" s="4">
        <v>216</v>
      </c>
      <c r="Q788" t="str">
        <f>TEXT(ChargesTable[[#This Row],[CHG_COUNTY_NUM]], "000") &amp; "-" &amp; TEXT(ChargesTable[[#This Row],[CHG_CASE_NUMBER]], "0000000")</f>
        <v>002-0000049</v>
      </c>
      <c r="R788">
        <f t="shared" si="25"/>
        <v>216</v>
      </c>
      <c r="S788">
        <f t="shared" si="26"/>
        <v>2023</v>
      </c>
    </row>
    <row r="789" spans="1:19">
      <c r="A789" s="1">
        <v>2</v>
      </c>
      <c r="B789">
        <v>50</v>
      </c>
      <c r="C789">
        <v>2</v>
      </c>
      <c r="D789" s="3">
        <v>44793</v>
      </c>
      <c r="E789" s="2">
        <v>3400</v>
      </c>
      <c r="F789" s="2">
        <v>340</v>
      </c>
      <c r="G789" s="2">
        <v>0</v>
      </c>
      <c r="H789" s="5">
        <v>44837.68</v>
      </c>
      <c r="I789" t="s">
        <v>7</v>
      </c>
      <c r="J789" s="6" t="s">
        <v>25</v>
      </c>
      <c r="K789" s="6" t="s">
        <v>26</v>
      </c>
      <c r="L789" s="6" t="s">
        <v>37</v>
      </c>
      <c r="M789" t="s">
        <v>8</v>
      </c>
      <c r="N789" s="6" t="s">
        <v>55</v>
      </c>
      <c r="O789" t="s">
        <v>16</v>
      </c>
      <c r="P789" s="4">
        <v>44</v>
      </c>
      <c r="Q789" t="str">
        <f>TEXT(ChargesTable[[#This Row],[CHG_COUNTY_NUM]], "000") &amp; "-" &amp; TEXT(ChargesTable[[#This Row],[CHG_CASE_NUMBER]], "0000000")</f>
        <v>002-0000050</v>
      </c>
      <c r="R789">
        <f t="shared" si="25"/>
        <v>46</v>
      </c>
      <c r="S789">
        <f t="shared" si="26"/>
        <v>2022</v>
      </c>
    </row>
    <row r="790" spans="1:19">
      <c r="A790" s="1">
        <v>2</v>
      </c>
      <c r="B790">
        <v>50</v>
      </c>
      <c r="C790">
        <v>3</v>
      </c>
      <c r="D790" s="3">
        <v>44793</v>
      </c>
      <c r="E790" s="2">
        <v>3400</v>
      </c>
      <c r="F790" s="2">
        <v>340</v>
      </c>
      <c r="G790" s="2">
        <v>0</v>
      </c>
      <c r="H790" s="5">
        <v>44837.95</v>
      </c>
      <c r="I790" t="s">
        <v>12</v>
      </c>
      <c r="J790" s="6" t="s">
        <v>25</v>
      </c>
      <c r="K790" s="6" t="s">
        <v>26</v>
      </c>
      <c r="L790" s="6" t="s">
        <v>37</v>
      </c>
      <c r="M790" t="s">
        <v>13</v>
      </c>
      <c r="N790" s="6" t="s">
        <v>55</v>
      </c>
      <c r="O790" t="s">
        <v>16</v>
      </c>
      <c r="P790" s="4">
        <v>44</v>
      </c>
      <c r="Q790" t="str">
        <f>TEXT(ChargesTable[[#This Row],[CHG_COUNTY_NUM]], "000") &amp; "-" &amp; TEXT(ChargesTable[[#This Row],[CHG_CASE_NUMBER]], "0000000")</f>
        <v>002-0000050</v>
      </c>
      <c r="R790">
        <f t="shared" si="25"/>
        <v>46</v>
      </c>
      <c r="S790">
        <f t="shared" si="26"/>
        <v>2022</v>
      </c>
    </row>
    <row r="791" spans="1:19">
      <c r="A791" s="1">
        <v>2</v>
      </c>
      <c r="B791">
        <v>50</v>
      </c>
      <c r="C791">
        <v>1</v>
      </c>
      <c r="D791" s="3">
        <v>44793</v>
      </c>
      <c r="E791" s="2">
        <v>782206</v>
      </c>
      <c r="F791" s="2">
        <v>78220</v>
      </c>
      <c r="G791" s="2">
        <v>6</v>
      </c>
      <c r="H791" s="5">
        <v>44839.45</v>
      </c>
      <c r="I791" t="s">
        <v>10</v>
      </c>
      <c r="J791" s="6" t="s">
        <v>36</v>
      </c>
      <c r="K791" s="6" t="s">
        <v>35</v>
      </c>
      <c r="L791" s="6" t="s">
        <v>43</v>
      </c>
      <c r="M791" t="s">
        <v>11</v>
      </c>
      <c r="N791" s="6" t="s">
        <v>64</v>
      </c>
      <c r="O791" t="s">
        <v>16</v>
      </c>
      <c r="P791" s="4">
        <v>46</v>
      </c>
      <c r="Q791" t="str">
        <f>TEXT(ChargesTable[[#This Row],[CHG_COUNTY_NUM]], "000") &amp; "-" &amp; TEXT(ChargesTable[[#This Row],[CHG_CASE_NUMBER]], "0000000")</f>
        <v>002-0000050</v>
      </c>
      <c r="R791">
        <f t="shared" si="25"/>
        <v>46</v>
      </c>
      <c r="S791">
        <f t="shared" si="26"/>
        <v>2022</v>
      </c>
    </row>
    <row r="792" spans="1:19">
      <c r="A792" s="1">
        <v>2</v>
      </c>
      <c r="B792">
        <v>51</v>
      </c>
      <c r="C792">
        <v>1</v>
      </c>
      <c r="D792" s="3">
        <v>44801</v>
      </c>
      <c r="E792" s="2">
        <v>3460</v>
      </c>
      <c r="F792" s="2">
        <v>346</v>
      </c>
      <c r="G792" s="2">
        <v>0</v>
      </c>
      <c r="H792" s="5">
        <v>44908.44</v>
      </c>
      <c r="I792" t="s">
        <v>10</v>
      </c>
      <c r="J792" s="6" t="s">
        <v>27</v>
      </c>
      <c r="K792" s="6" t="s">
        <v>28</v>
      </c>
      <c r="L792" s="6" t="s">
        <v>37</v>
      </c>
      <c r="M792" t="s">
        <v>11</v>
      </c>
      <c r="N792" s="6" t="s">
        <v>52</v>
      </c>
      <c r="O792" t="s">
        <v>16</v>
      </c>
      <c r="P792" s="4">
        <v>107</v>
      </c>
      <c r="Q792" t="str">
        <f>TEXT(ChargesTable[[#This Row],[CHG_COUNTY_NUM]], "000") &amp; "-" &amp; TEXT(ChargesTable[[#This Row],[CHG_CASE_NUMBER]], "0000000")</f>
        <v>002-0000051</v>
      </c>
      <c r="R792">
        <f t="shared" si="25"/>
        <v>107</v>
      </c>
      <c r="S792">
        <f t="shared" si="26"/>
        <v>2022</v>
      </c>
    </row>
    <row r="793" spans="1:19">
      <c r="A793" s="1">
        <v>2</v>
      </c>
      <c r="B793">
        <v>52</v>
      </c>
      <c r="C793">
        <v>1</v>
      </c>
      <c r="D793" s="3">
        <v>44801</v>
      </c>
      <c r="E793" s="2">
        <v>470000</v>
      </c>
      <c r="F793" s="2">
        <v>47000</v>
      </c>
      <c r="G793" s="2">
        <v>0</v>
      </c>
      <c r="H793" s="5">
        <v>44825.98</v>
      </c>
      <c r="I793" t="s">
        <v>10</v>
      </c>
      <c r="J793" s="6" t="s">
        <v>34</v>
      </c>
      <c r="K793" s="6" t="s">
        <v>35</v>
      </c>
      <c r="L793" s="6" t="s">
        <v>37</v>
      </c>
      <c r="M793" t="s">
        <v>11</v>
      </c>
      <c r="N793" s="6" t="s">
        <v>67</v>
      </c>
      <c r="O793" t="s">
        <v>16</v>
      </c>
      <c r="P793" s="4">
        <v>24</v>
      </c>
      <c r="Q793" t="str">
        <f>TEXT(ChargesTable[[#This Row],[CHG_COUNTY_NUM]], "000") &amp; "-" &amp; TEXT(ChargesTable[[#This Row],[CHG_CASE_NUMBER]], "0000000")</f>
        <v>002-0000052</v>
      </c>
      <c r="R793">
        <f t="shared" si="25"/>
        <v>25</v>
      </c>
      <c r="S793">
        <f t="shared" si="26"/>
        <v>2022</v>
      </c>
    </row>
    <row r="794" spans="1:19">
      <c r="A794" s="1">
        <v>2</v>
      </c>
      <c r="B794">
        <v>52</v>
      </c>
      <c r="C794">
        <v>2</v>
      </c>
      <c r="D794" s="3">
        <v>44801</v>
      </c>
      <c r="E794" s="2">
        <v>470001</v>
      </c>
      <c r="F794" s="2">
        <v>47000</v>
      </c>
      <c r="G794" s="2">
        <v>1</v>
      </c>
      <c r="H794" s="5">
        <v>44825.4</v>
      </c>
      <c r="I794" t="s">
        <v>12</v>
      </c>
      <c r="J794" s="6" t="s">
        <v>34</v>
      </c>
      <c r="K794" s="6" t="s">
        <v>35</v>
      </c>
      <c r="L794" s="6" t="s">
        <v>38</v>
      </c>
      <c r="M794" t="s">
        <v>13</v>
      </c>
      <c r="N794" s="6" t="s">
        <v>76</v>
      </c>
      <c r="O794" t="s">
        <v>16</v>
      </c>
      <c r="P794" s="4">
        <v>24</v>
      </c>
      <c r="Q794" t="str">
        <f>TEXT(ChargesTable[[#This Row],[CHG_COUNTY_NUM]], "000") &amp; "-" &amp; TEXT(ChargesTable[[#This Row],[CHG_CASE_NUMBER]], "0000000")</f>
        <v>002-0000052</v>
      </c>
      <c r="R794">
        <f t="shared" si="25"/>
        <v>25</v>
      </c>
      <c r="S794">
        <f t="shared" si="26"/>
        <v>2022</v>
      </c>
    </row>
    <row r="795" spans="1:19">
      <c r="A795" s="1">
        <v>2</v>
      </c>
      <c r="B795">
        <v>52</v>
      </c>
      <c r="C795">
        <v>3</v>
      </c>
      <c r="D795" s="3">
        <v>44801</v>
      </c>
      <c r="E795" s="2">
        <v>463720</v>
      </c>
      <c r="F795" s="2">
        <v>46372</v>
      </c>
      <c r="G795" s="2">
        <v>0</v>
      </c>
      <c r="H795" s="5">
        <v>44826.239999999998</v>
      </c>
      <c r="I795" t="s">
        <v>7</v>
      </c>
      <c r="J795" s="6" t="s">
        <v>31</v>
      </c>
      <c r="K795" s="6" t="s">
        <v>28</v>
      </c>
      <c r="L795" s="6" t="s">
        <v>37</v>
      </c>
      <c r="M795" t="s">
        <v>8</v>
      </c>
      <c r="N795" s="6" t="s">
        <v>72</v>
      </c>
      <c r="O795" t="s">
        <v>16</v>
      </c>
      <c r="P795" s="4">
        <v>25</v>
      </c>
      <c r="Q795" t="str">
        <f>TEXT(ChargesTable[[#This Row],[CHG_COUNTY_NUM]], "000") &amp; "-" &amp; TEXT(ChargesTable[[#This Row],[CHG_CASE_NUMBER]], "0000000")</f>
        <v>002-0000052</v>
      </c>
      <c r="R795">
        <f t="shared" si="25"/>
        <v>25</v>
      </c>
      <c r="S795">
        <f t="shared" si="26"/>
        <v>2022</v>
      </c>
    </row>
    <row r="796" spans="1:19">
      <c r="A796" s="1">
        <v>2</v>
      </c>
      <c r="B796">
        <v>53</v>
      </c>
      <c r="C796">
        <v>1</v>
      </c>
      <c r="D796" s="3">
        <v>44801</v>
      </c>
      <c r="E796" s="2">
        <v>3400</v>
      </c>
      <c r="F796" s="2">
        <v>340</v>
      </c>
      <c r="G796" s="2">
        <v>0</v>
      </c>
      <c r="H796" s="5">
        <v>44926.02</v>
      </c>
      <c r="I796" t="s">
        <v>10</v>
      </c>
      <c r="J796" s="6" t="s">
        <v>25</v>
      </c>
      <c r="K796" s="6" t="s">
        <v>26</v>
      </c>
      <c r="L796" s="6" t="s">
        <v>37</v>
      </c>
      <c r="M796" t="s">
        <v>11</v>
      </c>
      <c r="N796" s="6" t="s">
        <v>55</v>
      </c>
      <c r="O796" t="s">
        <v>16</v>
      </c>
      <c r="P796" s="4">
        <v>125</v>
      </c>
      <c r="Q796" t="str">
        <f>TEXT(ChargesTable[[#This Row],[CHG_COUNTY_NUM]], "000") &amp; "-" &amp; TEXT(ChargesTable[[#This Row],[CHG_CASE_NUMBER]], "0000000")</f>
        <v>002-0000053</v>
      </c>
      <c r="R796">
        <f t="shared" si="25"/>
        <v>125</v>
      </c>
      <c r="S796">
        <f t="shared" si="26"/>
        <v>2022</v>
      </c>
    </row>
    <row r="797" spans="1:19">
      <c r="A797" s="1">
        <v>2</v>
      </c>
      <c r="B797">
        <v>53</v>
      </c>
      <c r="C797">
        <v>2</v>
      </c>
      <c r="D797" s="3">
        <v>44801</v>
      </c>
      <c r="E797" s="2">
        <v>3400</v>
      </c>
      <c r="F797" s="2">
        <v>340</v>
      </c>
      <c r="G797" s="2">
        <v>0</v>
      </c>
      <c r="H797" s="5">
        <v>44926.48</v>
      </c>
      <c r="I797" t="s">
        <v>10</v>
      </c>
      <c r="J797" s="6" t="s">
        <v>25</v>
      </c>
      <c r="K797" s="6" t="s">
        <v>26</v>
      </c>
      <c r="L797" s="6" t="s">
        <v>37</v>
      </c>
      <c r="M797" t="s">
        <v>11</v>
      </c>
      <c r="N797" s="6" t="s">
        <v>55</v>
      </c>
      <c r="O797" t="s">
        <v>16</v>
      </c>
      <c r="P797" s="4">
        <v>125</v>
      </c>
      <c r="Q797" t="str">
        <f>TEXT(ChargesTable[[#This Row],[CHG_COUNTY_NUM]], "000") &amp; "-" &amp; TEXT(ChargesTable[[#This Row],[CHG_CASE_NUMBER]], "0000000")</f>
        <v>002-0000053</v>
      </c>
      <c r="R797">
        <f t="shared" si="25"/>
        <v>125</v>
      </c>
      <c r="S797">
        <f t="shared" si="26"/>
        <v>2022</v>
      </c>
    </row>
    <row r="798" spans="1:19">
      <c r="A798" s="1">
        <v>2</v>
      </c>
      <c r="B798">
        <v>53</v>
      </c>
      <c r="C798">
        <v>3</v>
      </c>
      <c r="D798" s="3">
        <v>44801</v>
      </c>
      <c r="E798" s="2">
        <v>463720</v>
      </c>
      <c r="F798" s="2">
        <v>46372</v>
      </c>
      <c r="G798" s="2">
        <v>0</v>
      </c>
      <c r="H798" s="5">
        <v>44926.559999999998</v>
      </c>
      <c r="I798" t="s">
        <v>7</v>
      </c>
      <c r="J798" s="6" t="s">
        <v>31</v>
      </c>
      <c r="K798" s="6" t="s">
        <v>28</v>
      </c>
      <c r="L798" s="6" t="s">
        <v>37</v>
      </c>
      <c r="M798" t="s">
        <v>8</v>
      </c>
      <c r="N798" s="6" t="s">
        <v>72</v>
      </c>
      <c r="O798" t="s">
        <v>16</v>
      </c>
      <c r="P798" s="4">
        <v>125</v>
      </c>
      <c r="Q798" t="str">
        <f>TEXT(ChargesTable[[#This Row],[CHG_COUNTY_NUM]], "000") &amp; "-" &amp; TEXT(ChargesTable[[#This Row],[CHG_CASE_NUMBER]], "0000000")</f>
        <v>002-0000053</v>
      </c>
      <c r="R798">
        <f t="shared" si="25"/>
        <v>125</v>
      </c>
      <c r="S798">
        <f t="shared" si="26"/>
        <v>2022</v>
      </c>
    </row>
    <row r="799" spans="1:19">
      <c r="A799" s="1">
        <v>2</v>
      </c>
      <c r="B799">
        <v>54</v>
      </c>
      <c r="C799">
        <v>1</v>
      </c>
      <c r="D799" s="3">
        <v>44801</v>
      </c>
      <c r="E799" s="2">
        <v>3400</v>
      </c>
      <c r="F799" s="2">
        <v>340</v>
      </c>
      <c r="G799" s="2">
        <v>0</v>
      </c>
      <c r="H799" s="5">
        <v>44801.927997685183</v>
      </c>
      <c r="I799" t="s">
        <v>10</v>
      </c>
      <c r="J799" s="6" t="s">
        <v>25</v>
      </c>
      <c r="K799" s="6" t="s">
        <v>26</v>
      </c>
      <c r="L799" s="6" t="s">
        <v>37</v>
      </c>
      <c r="M799" t="s">
        <v>11</v>
      </c>
      <c r="N799" s="6" t="s">
        <v>55</v>
      </c>
      <c r="O799" t="s">
        <v>16</v>
      </c>
      <c r="P799" s="4">
        <v>0</v>
      </c>
      <c r="Q799" t="str">
        <f>TEXT(ChargesTable[[#This Row],[CHG_COUNTY_NUM]], "000") &amp; "-" &amp; TEXT(ChargesTable[[#This Row],[CHG_CASE_NUMBER]], "0000000")</f>
        <v>002-0000054</v>
      </c>
      <c r="R799">
        <f t="shared" si="25"/>
        <v>0</v>
      </c>
      <c r="S799">
        <f t="shared" si="26"/>
        <v>2022</v>
      </c>
    </row>
    <row r="800" spans="1:19">
      <c r="A800" s="1">
        <v>2</v>
      </c>
      <c r="B800">
        <v>54</v>
      </c>
      <c r="C800">
        <v>2</v>
      </c>
      <c r="D800" s="3">
        <v>44801</v>
      </c>
      <c r="E800" s="2">
        <v>463700</v>
      </c>
      <c r="F800" s="2">
        <v>46370</v>
      </c>
      <c r="G800" s="2">
        <v>0</v>
      </c>
      <c r="H800" s="5">
        <v>44801.097997685189</v>
      </c>
      <c r="I800" t="s">
        <v>7</v>
      </c>
      <c r="J800" s="6" t="s">
        <v>30</v>
      </c>
      <c r="K800" s="6" t="s">
        <v>26</v>
      </c>
      <c r="L800" s="6" t="s">
        <v>37</v>
      </c>
      <c r="M800" t="s">
        <v>8</v>
      </c>
      <c r="N800" s="6" t="s">
        <v>54</v>
      </c>
      <c r="O800" t="s">
        <v>16</v>
      </c>
      <c r="P800" s="4">
        <v>0</v>
      </c>
      <c r="Q800" t="str">
        <f>TEXT(ChargesTable[[#This Row],[CHG_COUNTY_NUM]], "000") &amp; "-" &amp; TEXT(ChargesTable[[#This Row],[CHG_CASE_NUMBER]], "0000000")</f>
        <v>002-0000054</v>
      </c>
      <c r="R800">
        <f t="shared" si="25"/>
        <v>0</v>
      </c>
      <c r="S800">
        <f t="shared" si="26"/>
        <v>2022</v>
      </c>
    </row>
    <row r="801" spans="1:19">
      <c r="A801" s="1">
        <v>2</v>
      </c>
      <c r="B801">
        <v>54</v>
      </c>
      <c r="C801">
        <v>3</v>
      </c>
      <c r="D801" s="3">
        <v>44801</v>
      </c>
      <c r="E801" s="2">
        <v>463700</v>
      </c>
      <c r="F801" s="2">
        <v>46370</v>
      </c>
      <c r="G801" s="2">
        <v>0</v>
      </c>
      <c r="H801" s="5">
        <v>44801.187997685185</v>
      </c>
      <c r="I801" t="s">
        <v>7</v>
      </c>
      <c r="J801" s="6" t="s">
        <v>30</v>
      </c>
      <c r="K801" s="6" t="s">
        <v>26</v>
      </c>
      <c r="L801" s="6" t="s">
        <v>37</v>
      </c>
      <c r="M801" t="s">
        <v>8</v>
      </c>
      <c r="N801" s="6" t="s">
        <v>54</v>
      </c>
      <c r="O801" t="s">
        <v>16</v>
      </c>
      <c r="P801" s="4">
        <v>0</v>
      </c>
      <c r="Q801" t="str">
        <f>TEXT(ChargesTable[[#This Row],[CHG_COUNTY_NUM]], "000") &amp; "-" &amp; TEXT(ChargesTable[[#This Row],[CHG_CASE_NUMBER]], "0000000")</f>
        <v>002-0000054</v>
      </c>
      <c r="R801">
        <f t="shared" si="25"/>
        <v>0</v>
      </c>
      <c r="S801">
        <f t="shared" si="26"/>
        <v>2022</v>
      </c>
    </row>
    <row r="802" spans="1:19">
      <c r="A802" s="1">
        <v>2</v>
      </c>
      <c r="B802">
        <v>55</v>
      </c>
      <c r="C802">
        <v>1</v>
      </c>
      <c r="D802" s="3">
        <v>44803</v>
      </c>
      <c r="E802" s="2">
        <v>3400</v>
      </c>
      <c r="F802" s="2">
        <v>340</v>
      </c>
      <c r="G802" s="2">
        <v>0</v>
      </c>
      <c r="H802" s="5">
        <v>44823.22</v>
      </c>
      <c r="I802" t="s">
        <v>12</v>
      </c>
      <c r="J802" s="6" t="s">
        <v>25</v>
      </c>
      <c r="K802" s="6" t="s">
        <v>26</v>
      </c>
      <c r="L802" s="6" t="s">
        <v>37</v>
      </c>
      <c r="M802" t="s">
        <v>13</v>
      </c>
      <c r="N802" s="6" t="s">
        <v>55</v>
      </c>
      <c r="O802" t="s">
        <v>16</v>
      </c>
      <c r="P802" s="4">
        <v>20</v>
      </c>
      <c r="Q802" t="str">
        <f>TEXT(ChargesTable[[#This Row],[CHG_COUNTY_NUM]], "000") &amp; "-" &amp; TEXT(ChargesTable[[#This Row],[CHG_CASE_NUMBER]], "0000000")</f>
        <v>002-0000055</v>
      </c>
      <c r="R802">
        <f t="shared" si="25"/>
        <v>21</v>
      </c>
      <c r="S802">
        <f t="shared" si="26"/>
        <v>2022</v>
      </c>
    </row>
    <row r="803" spans="1:19">
      <c r="A803" s="1">
        <v>2</v>
      </c>
      <c r="B803">
        <v>55</v>
      </c>
      <c r="C803">
        <v>3</v>
      </c>
      <c r="D803" s="3">
        <v>44803</v>
      </c>
      <c r="E803" s="2">
        <v>782200</v>
      </c>
      <c r="F803" s="2">
        <v>78220</v>
      </c>
      <c r="G803" s="2">
        <v>0</v>
      </c>
      <c r="H803" s="5">
        <v>44823.7</v>
      </c>
      <c r="I803" t="s">
        <v>12</v>
      </c>
      <c r="J803" s="6" t="s">
        <v>36</v>
      </c>
      <c r="K803" s="6" t="s">
        <v>35</v>
      </c>
      <c r="L803" s="6" t="s">
        <v>37</v>
      </c>
      <c r="M803" t="s">
        <v>13</v>
      </c>
      <c r="N803" s="6" t="s">
        <v>53</v>
      </c>
      <c r="O803" t="s">
        <v>16</v>
      </c>
      <c r="P803" s="4">
        <v>20</v>
      </c>
      <c r="Q803" t="str">
        <f>TEXT(ChargesTable[[#This Row],[CHG_COUNTY_NUM]], "000") &amp; "-" &amp; TEXT(ChargesTable[[#This Row],[CHG_CASE_NUMBER]], "0000000")</f>
        <v>002-0000055</v>
      </c>
      <c r="R803">
        <f t="shared" si="25"/>
        <v>21</v>
      </c>
      <c r="S803">
        <f t="shared" si="26"/>
        <v>2022</v>
      </c>
    </row>
    <row r="804" spans="1:19">
      <c r="A804" s="1">
        <v>2</v>
      </c>
      <c r="B804">
        <v>55</v>
      </c>
      <c r="C804">
        <v>2</v>
      </c>
      <c r="D804" s="3">
        <v>44803</v>
      </c>
      <c r="E804" s="2">
        <v>463700</v>
      </c>
      <c r="F804" s="2">
        <v>46370</v>
      </c>
      <c r="G804" s="2">
        <v>0</v>
      </c>
      <c r="H804" s="5">
        <v>44824.5</v>
      </c>
      <c r="I804" t="s">
        <v>12</v>
      </c>
      <c r="J804" s="6" t="s">
        <v>30</v>
      </c>
      <c r="K804" s="6" t="s">
        <v>26</v>
      </c>
      <c r="L804" s="6" t="s">
        <v>37</v>
      </c>
      <c r="M804" t="s">
        <v>13</v>
      </c>
      <c r="N804" s="6" t="s">
        <v>54</v>
      </c>
      <c r="O804" t="s">
        <v>16</v>
      </c>
      <c r="P804" s="4">
        <v>21</v>
      </c>
      <c r="Q804" t="str">
        <f>TEXT(ChargesTable[[#This Row],[CHG_COUNTY_NUM]], "000") &amp; "-" &amp; TEXT(ChargesTable[[#This Row],[CHG_CASE_NUMBER]], "0000000")</f>
        <v>002-0000055</v>
      </c>
      <c r="R804">
        <f t="shared" si="25"/>
        <v>21</v>
      </c>
      <c r="S804">
        <f t="shared" si="26"/>
        <v>2022</v>
      </c>
    </row>
    <row r="805" spans="1:19">
      <c r="A805" s="1">
        <v>2</v>
      </c>
      <c r="B805">
        <v>56</v>
      </c>
      <c r="C805">
        <v>1</v>
      </c>
      <c r="D805" s="3">
        <v>44809</v>
      </c>
      <c r="E805" s="2">
        <v>3400</v>
      </c>
      <c r="F805" s="2">
        <v>340</v>
      </c>
      <c r="G805" s="2">
        <v>0</v>
      </c>
      <c r="H805" s="5">
        <v>44841.85</v>
      </c>
      <c r="I805" t="s">
        <v>7</v>
      </c>
      <c r="J805" s="6" t="s">
        <v>25</v>
      </c>
      <c r="K805" s="6" t="s">
        <v>26</v>
      </c>
      <c r="L805" s="6" t="s">
        <v>37</v>
      </c>
      <c r="M805" t="s">
        <v>8</v>
      </c>
      <c r="N805" s="6" t="s">
        <v>55</v>
      </c>
      <c r="O805" t="s">
        <v>16</v>
      </c>
      <c r="P805" s="4">
        <v>32</v>
      </c>
      <c r="Q805" t="str">
        <f>TEXT(ChargesTable[[#This Row],[CHG_COUNTY_NUM]], "000") &amp; "-" &amp; TEXT(ChargesTable[[#This Row],[CHG_CASE_NUMBER]], "0000000")</f>
        <v>002-0000056</v>
      </c>
      <c r="R805">
        <f t="shared" si="25"/>
        <v>32</v>
      </c>
      <c r="S805">
        <f t="shared" si="26"/>
        <v>2022</v>
      </c>
    </row>
    <row r="806" spans="1:19">
      <c r="A806" s="1">
        <v>2</v>
      </c>
      <c r="B806">
        <v>57</v>
      </c>
      <c r="C806">
        <v>2</v>
      </c>
      <c r="D806" s="3">
        <v>44811</v>
      </c>
      <c r="E806" s="2">
        <v>3400</v>
      </c>
      <c r="F806" s="2">
        <v>340</v>
      </c>
      <c r="G806" s="2">
        <v>0</v>
      </c>
      <c r="H806" s="5">
        <v>44849.8</v>
      </c>
      <c r="I806" t="s">
        <v>7</v>
      </c>
      <c r="J806" s="6" t="s">
        <v>25</v>
      </c>
      <c r="K806" s="6" t="s">
        <v>26</v>
      </c>
      <c r="L806" s="6" t="s">
        <v>37</v>
      </c>
      <c r="M806" t="s">
        <v>8</v>
      </c>
      <c r="N806" s="6" t="s">
        <v>55</v>
      </c>
      <c r="O806" t="s">
        <v>16</v>
      </c>
      <c r="P806" s="4">
        <v>38</v>
      </c>
      <c r="Q806" t="str">
        <f>TEXT(ChargesTable[[#This Row],[CHG_COUNTY_NUM]], "000") &amp; "-" &amp; TEXT(ChargesTable[[#This Row],[CHG_CASE_NUMBER]], "0000000")</f>
        <v>002-0000057</v>
      </c>
      <c r="R806">
        <f t="shared" si="25"/>
        <v>39</v>
      </c>
      <c r="S806">
        <f t="shared" si="26"/>
        <v>2022</v>
      </c>
    </row>
    <row r="807" spans="1:19">
      <c r="A807" s="1">
        <v>2</v>
      </c>
      <c r="B807">
        <v>57</v>
      </c>
      <c r="C807">
        <v>1</v>
      </c>
      <c r="D807" s="3">
        <v>44811</v>
      </c>
      <c r="E807" s="2">
        <v>463740</v>
      </c>
      <c r="F807" s="2">
        <v>46374</v>
      </c>
      <c r="G807" s="2">
        <v>0</v>
      </c>
      <c r="H807" s="5">
        <v>44850.15</v>
      </c>
      <c r="I807" t="s">
        <v>12</v>
      </c>
      <c r="J807" s="6" t="s">
        <v>32</v>
      </c>
      <c r="K807" s="6" t="s">
        <v>33</v>
      </c>
      <c r="L807" s="6" t="s">
        <v>37</v>
      </c>
      <c r="M807" t="s">
        <v>13</v>
      </c>
      <c r="N807" s="6" t="s">
        <v>60</v>
      </c>
      <c r="O807" t="s">
        <v>16</v>
      </c>
      <c r="P807" s="4">
        <v>39</v>
      </c>
      <c r="Q807" t="str">
        <f>TEXT(ChargesTable[[#This Row],[CHG_COUNTY_NUM]], "000") &amp; "-" &amp; TEXT(ChargesTable[[#This Row],[CHG_CASE_NUMBER]], "0000000")</f>
        <v>002-0000057</v>
      </c>
      <c r="R807">
        <f t="shared" si="25"/>
        <v>39</v>
      </c>
      <c r="S807">
        <f t="shared" si="26"/>
        <v>2022</v>
      </c>
    </row>
    <row r="808" spans="1:19">
      <c r="A808" s="1">
        <v>2</v>
      </c>
      <c r="B808">
        <v>58</v>
      </c>
      <c r="C808">
        <v>3</v>
      </c>
      <c r="D808" s="3">
        <v>44817</v>
      </c>
      <c r="E808" s="2">
        <v>470000</v>
      </c>
      <c r="F808" s="2">
        <v>47000</v>
      </c>
      <c r="G808" s="2">
        <v>0</v>
      </c>
      <c r="H808" s="5">
        <v>44964.2</v>
      </c>
      <c r="I808" t="s">
        <v>10</v>
      </c>
      <c r="J808" s="6" t="s">
        <v>34</v>
      </c>
      <c r="K808" s="6" t="s">
        <v>35</v>
      </c>
      <c r="L808" s="6" t="s">
        <v>37</v>
      </c>
      <c r="M808" t="s">
        <v>11</v>
      </c>
      <c r="N808" s="6" t="s">
        <v>67</v>
      </c>
      <c r="O808" t="s">
        <v>16</v>
      </c>
      <c r="P808" s="4">
        <v>147</v>
      </c>
      <c r="Q808" t="str">
        <f>TEXT(ChargesTable[[#This Row],[CHG_COUNTY_NUM]], "000") &amp; "-" &amp; TEXT(ChargesTable[[#This Row],[CHG_CASE_NUMBER]], "0000000")</f>
        <v>002-0000058</v>
      </c>
      <c r="R808">
        <f t="shared" si="25"/>
        <v>150</v>
      </c>
      <c r="S808">
        <f t="shared" si="26"/>
        <v>2023</v>
      </c>
    </row>
    <row r="809" spans="1:19">
      <c r="A809" s="1">
        <v>2</v>
      </c>
      <c r="B809">
        <v>58</v>
      </c>
      <c r="C809">
        <v>4</v>
      </c>
      <c r="D809" s="3">
        <v>44817</v>
      </c>
      <c r="E809" s="2">
        <v>470000</v>
      </c>
      <c r="F809" s="2">
        <v>47000</v>
      </c>
      <c r="G809" s="2">
        <v>0</v>
      </c>
      <c r="H809" s="5">
        <v>44964.97</v>
      </c>
      <c r="I809" t="s">
        <v>12</v>
      </c>
      <c r="J809" s="6" t="s">
        <v>34</v>
      </c>
      <c r="K809" s="6" t="s">
        <v>35</v>
      </c>
      <c r="L809" s="6" t="s">
        <v>37</v>
      </c>
      <c r="M809" t="s">
        <v>13</v>
      </c>
      <c r="N809" s="6" t="s">
        <v>67</v>
      </c>
      <c r="O809" t="s">
        <v>16</v>
      </c>
      <c r="P809" s="4">
        <v>147</v>
      </c>
      <c r="Q809" t="str">
        <f>TEXT(ChargesTable[[#This Row],[CHG_COUNTY_NUM]], "000") &amp; "-" &amp; TEXT(ChargesTable[[#This Row],[CHG_CASE_NUMBER]], "0000000")</f>
        <v>002-0000058</v>
      </c>
      <c r="R809">
        <f t="shared" si="25"/>
        <v>150</v>
      </c>
      <c r="S809">
        <f t="shared" si="26"/>
        <v>2023</v>
      </c>
    </row>
    <row r="810" spans="1:19">
      <c r="A810" s="1">
        <v>2</v>
      </c>
      <c r="B810">
        <v>58</v>
      </c>
      <c r="C810">
        <v>1</v>
      </c>
      <c r="D810" s="3">
        <v>44817</v>
      </c>
      <c r="E810" s="2">
        <v>3400</v>
      </c>
      <c r="F810" s="2">
        <v>340</v>
      </c>
      <c r="G810" s="2">
        <v>0</v>
      </c>
      <c r="H810" s="5">
        <v>44965.99</v>
      </c>
      <c r="I810" t="s">
        <v>12</v>
      </c>
      <c r="J810" s="6" t="s">
        <v>25</v>
      </c>
      <c r="K810" s="6" t="s">
        <v>26</v>
      </c>
      <c r="L810" s="6" t="s">
        <v>37</v>
      </c>
      <c r="M810" t="s">
        <v>13</v>
      </c>
      <c r="N810" s="6" t="s">
        <v>55</v>
      </c>
      <c r="O810" t="s">
        <v>16</v>
      </c>
      <c r="P810" s="4">
        <v>148</v>
      </c>
      <c r="Q810" t="str">
        <f>TEXT(ChargesTable[[#This Row],[CHG_COUNTY_NUM]], "000") &amp; "-" &amp; TEXT(ChargesTable[[#This Row],[CHG_CASE_NUMBER]], "0000000")</f>
        <v>002-0000058</v>
      </c>
      <c r="R810">
        <f t="shared" si="25"/>
        <v>150</v>
      </c>
      <c r="S810">
        <f t="shared" si="26"/>
        <v>2023</v>
      </c>
    </row>
    <row r="811" spans="1:19">
      <c r="A811" s="1">
        <v>2</v>
      </c>
      <c r="B811">
        <v>58</v>
      </c>
      <c r="C811">
        <v>2</v>
      </c>
      <c r="D811" s="3">
        <v>44817</v>
      </c>
      <c r="E811" s="2">
        <v>3470</v>
      </c>
      <c r="F811" s="2">
        <v>347</v>
      </c>
      <c r="G811" s="2">
        <v>0</v>
      </c>
      <c r="H811" s="5">
        <v>44967.1</v>
      </c>
      <c r="I811" t="s">
        <v>12</v>
      </c>
      <c r="J811" s="6" t="s">
        <v>29</v>
      </c>
      <c r="K811" s="6" t="s">
        <v>28</v>
      </c>
      <c r="L811" s="6" t="s">
        <v>37</v>
      </c>
      <c r="M811" t="s">
        <v>13</v>
      </c>
      <c r="N811" s="6" t="s">
        <v>51</v>
      </c>
      <c r="O811" t="s">
        <v>16</v>
      </c>
      <c r="P811" s="4">
        <v>150</v>
      </c>
      <c r="Q811" t="str">
        <f>TEXT(ChargesTable[[#This Row],[CHG_COUNTY_NUM]], "000") &amp; "-" &amp; TEXT(ChargesTable[[#This Row],[CHG_CASE_NUMBER]], "0000000")</f>
        <v>002-0000058</v>
      </c>
      <c r="R811">
        <f t="shared" si="25"/>
        <v>150</v>
      </c>
      <c r="S811">
        <f t="shared" si="26"/>
        <v>2023</v>
      </c>
    </row>
    <row r="812" spans="1:19">
      <c r="A812" s="1">
        <v>2</v>
      </c>
      <c r="B812">
        <v>59</v>
      </c>
      <c r="C812">
        <v>1</v>
      </c>
      <c r="D812" s="3">
        <v>44819</v>
      </c>
      <c r="E812" s="2">
        <v>782200</v>
      </c>
      <c r="F812" s="2">
        <v>78220</v>
      </c>
      <c r="G812" s="2">
        <v>0</v>
      </c>
      <c r="H812" s="5">
        <v>44886.7</v>
      </c>
      <c r="I812" t="s">
        <v>12</v>
      </c>
      <c r="J812" s="6" t="s">
        <v>36</v>
      </c>
      <c r="K812" s="6" t="s">
        <v>35</v>
      </c>
      <c r="L812" s="6" t="s">
        <v>37</v>
      </c>
      <c r="M812" t="s">
        <v>13</v>
      </c>
      <c r="N812" s="6" t="s">
        <v>53</v>
      </c>
      <c r="O812" t="s">
        <v>16</v>
      </c>
      <c r="P812" s="4">
        <v>67</v>
      </c>
      <c r="Q812" t="str">
        <f>TEXT(ChargesTable[[#This Row],[CHG_COUNTY_NUM]], "000") &amp; "-" &amp; TEXT(ChargesTable[[#This Row],[CHG_CASE_NUMBER]], "0000000")</f>
        <v>002-0000059</v>
      </c>
      <c r="R812">
        <f t="shared" si="25"/>
        <v>70</v>
      </c>
      <c r="S812">
        <f t="shared" si="26"/>
        <v>2022</v>
      </c>
    </row>
    <row r="813" spans="1:19">
      <c r="A813" s="1">
        <v>2</v>
      </c>
      <c r="B813">
        <v>59</v>
      </c>
      <c r="C813">
        <v>2</v>
      </c>
      <c r="D813" s="3">
        <v>44819</v>
      </c>
      <c r="E813" s="2">
        <v>3460</v>
      </c>
      <c r="F813" s="2">
        <v>346</v>
      </c>
      <c r="G813" s="2">
        <v>0</v>
      </c>
      <c r="H813" s="5">
        <v>44889.4</v>
      </c>
      <c r="I813" t="s">
        <v>12</v>
      </c>
      <c r="J813" s="6" t="s">
        <v>27</v>
      </c>
      <c r="K813" s="6" t="s">
        <v>28</v>
      </c>
      <c r="L813" s="6" t="s">
        <v>37</v>
      </c>
      <c r="M813" t="s">
        <v>13</v>
      </c>
      <c r="N813" s="6" t="s">
        <v>52</v>
      </c>
      <c r="O813" t="s">
        <v>16</v>
      </c>
      <c r="P813" s="4">
        <v>70</v>
      </c>
      <c r="Q813" t="str">
        <f>TEXT(ChargesTable[[#This Row],[CHG_COUNTY_NUM]], "000") &amp; "-" &amp; TEXT(ChargesTable[[#This Row],[CHG_CASE_NUMBER]], "0000000")</f>
        <v>002-0000059</v>
      </c>
      <c r="R813">
        <f t="shared" si="25"/>
        <v>70</v>
      </c>
      <c r="S813">
        <f t="shared" si="26"/>
        <v>2022</v>
      </c>
    </row>
    <row r="814" spans="1:19">
      <c r="A814" s="1">
        <v>2</v>
      </c>
      <c r="B814">
        <v>60</v>
      </c>
      <c r="C814">
        <v>1</v>
      </c>
      <c r="D814" s="3">
        <v>44820</v>
      </c>
      <c r="E814" s="2">
        <v>463700</v>
      </c>
      <c r="F814" s="2">
        <v>46370</v>
      </c>
      <c r="G814" s="2">
        <v>0</v>
      </c>
      <c r="H814" s="5">
        <v>44821.78</v>
      </c>
      <c r="I814" t="s">
        <v>10</v>
      </c>
      <c r="J814" s="6" t="s">
        <v>30</v>
      </c>
      <c r="K814" s="6" t="s">
        <v>26</v>
      </c>
      <c r="L814" s="6" t="s">
        <v>37</v>
      </c>
      <c r="M814" t="s">
        <v>11</v>
      </c>
      <c r="N814" s="6" t="s">
        <v>54</v>
      </c>
      <c r="O814" t="s">
        <v>16</v>
      </c>
      <c r="P814" s="4">
        <v>1</v>
      </c>
      <c r="Q814" t="str">
        <f>TEXT(ChargesTable[[#This Row],[CHG_COUNTY_NUM]], "000") &amp; "-" &amp; TEXT(ChargesTable[[#This Row],[CHG_CASE_NUMBER]], "0000000")</f>
        <v>002-0000060</v>
      </c>
      <c r="R814">
        <f t="shared" si="25"/>
        <v>1</v>
      </c>
      <c r="S814">
        <f t="shared" si="26"/>
        <v>2022</v>
      </c>
    </row>
    <row r="815" spans="1:19">
      <c r="A815" s="1">
        <v>2</v>
      </c>
      <c r="B815">
        <v>61</v>
      </c>
      <c r="C815">
        <v>1</v>
      </c>
      <c r="D815" s="3">
        <v>44822</v>
      </c>
      <c r="E815" s="2">
        <v>3461</v>
      </c>
      <c r="F815" s="2">
        <v>346</v>
      </c>
      <c r="G815" s="2">
        <v>1</v>
      </c>
      <c r="H815" s="5">
        <v>44843.51</v>
      </c>
      <c r="I815" t="s">
        <v>12</v>
      </c>
      <c r="J815" s="6" t="s">
        <v>27</v>
      </c>
      <c r="K815" s="6" t="s">
        <v>28</v>
      </c>
      <c r="L815" s="6" t="s">
        <v>38</v>
      </c>
      <c r="M815" t="s">
        <v>13</v>
      </c>
      <c r="N815" s="6" t="s">
        <v>90</v>
      </c>
      <c r="O815" t="s">
        <v>16</v>
      </c>
      <c r="P815" s="4">
        <v>21</v>
      </c>
      <c r="Q815" t="str">
        <f>TEXT(ChargesTable[[#This Row],[CHG_COUNTY_NUM]], "000") &amp; "-" &amp; TEXT(ChargesTable[[#This Row],[CHG_CASE_NUMBER]], "0000000")</f>
        <v>002-0000061</v>
      </c>
      <c r="R815">
        <f t="shared" si="25"/>
        <v>21</v>
      </c>
      <c r="S815">
        <f t="shared" si="26"/>
        <v>2022</v>
      </c>
    </row>
    <row r="816" spans="1:19">
      <c r="A816" s="1">
        <v>2</v>
      </c>
      <c r="B816">
        <v>62</v>
      </c>
      <c r="C816">
        <v>2</v>
      </c>
      <c r="D816" s="3">
        <v>44827</v>
      </c>
      <c r="E816" s="2">
        <v>3400</v>
      </c>
      <c r="F816" s="2">
        <v>340</v>
      </c>
      <c r="G816" s="2">
        <v>0</v>
      </c>
      <c r="H816" s="5">
        <v>44947.7</v>
      </c>
      <c r="I816" t="s">
        <v>14</v>
      </c>
      <c r="J816" s="6" t="s">
        <v>25</v>
      </c>
      <c r="K816" s="6" t="s">
        <v>26</v>
      </c>
      <c r="L816" s="6" t="s">
        <v>37</v>
      </c>
      <c r="M816" t="s">
        <v>15</v>
      </c>
      <c r="N816" s="6" t="s">
        <v>55</v>
      </c>
      <c r="O816" t="s">
        <v>16</v>
      </c>
      <c r="P816" s="4">
        <v>120</v>
      </c>
      <c r="Q816" t="str">
        <f>TEXT(ChargesTable[[#This Row],[CHG_COUNTY_NUM]], "000") &amp; "-" &amp; TEXT(ChargesTable[[#This Row],[CHG_CASE_NUMBER]], "0000000")</f>
        <v>002-0000062</v>
      </c>
      <c r="R816">
        <f t="shared" si="25"/>
        <v>123</v>
      </c>
      <c r="S816">
        <f t="shared" si="26"/>
        <v>2023</v>
      </c>
    </row>
    <row r="817" spans="1:19">
      <c r="A817" s="1">
        <v>2</v>
      </c>
      <c r="B817">
        <v>62</v>
      </c>
      <c r="C817">
        <v>1</v>
      </c>
      <c r="D817" s="3">
        <v>44827</v>
      </c>
      <c r="E817" s="2">
        <v>782206</v>
      </c>
      <c r="F817" s="2">
        <v>78220</v>
      </c>
      <c r="G817" s="2">
        <v>6</v>
      </c>
      <c r="H817" s="5">
        <v>44950.49</v>
      </c>
      <c r="I817" t="s">
        <v>7</v>
      </c>
      <c r="J817" s="6" t="s">
        <v>36</v>
      </c>
      <c r="K817" s="6" t="s">
        <v>35</v>
      </c>
      <c r="L817" s="6" t="s">
        <v>43</v>
      </c>
      <c r="M817" t="s">
        <v>8</v>
      </c>
      <c r="N817" s="6" t="s">
        <v>64</v>
      </c>
      <c r="O817" t="s">
        <v>16</v>
      </c>
      <c r="P817" s="4">
        <v>123</v>
      </c>
      <c r="Q817" t="str">
        <f>TEXT(ChargesTable[[#This Row],[CHG_COUNTY_NUM]], "000") &amp; "-" &amp; TEXT(ChargesTable[[#This Row],[CHG_CASE_NUMBER]], "0000000")</f>
        <v>002-0000062</v>
      </c>
      <c r="R817">
        <f t="shared" si="25"/>
        <v>123</v>
      </c>
      <c r="S817">
        <f t="shared" si="26"/>
        <v>2023</v>
      </c>
    </row>
    <row r="818" spans="1:19">
      <c r="A818" s="1">
        <v>2</v>
      </c>
      <c r="B818">
        <v>63</v>
      </c>
      <c r="C818">
        <v>2</v>
      </c>
      <c r="D818" s="3">
        <v>44828</v>
      </c>
      <c r="E818" s="2">
        <v>3400</v>
      </c>
      <c r="F818" s="2">
        <v>340</v>
      </c>
      <c r="G818" s="2">
        <v>0</v>
      </c>
      <c r="H818" s="5">
        <v>44843.73</v>
      </c>
      <c r="I818" t="s">
        <v>12</v>
      </c>
      <c r="J818" s="6" t="s">
        <v>25</v>
      </c>
      <c r="K818" s="6" t="s">
        <v>26</v>
      </c>
      <c r="L818" s="6" t="s">
        <v>37</v>
      </c>
      <c r="M818" t="s">
        <v>13</v>
      </c>
      <c r="N818" s="6" t="s">
        <v>55</v>
      </c>
      <c r="O818" t="s">
        <v>16</v>
      </c>
      <c r="P818" s="4">
        <v>15</v>
      </c>
      <c r="Q818" t="str">
        <f>TEXT(ChargesTable[[#This Row],[CHG_COUNTY_NUM]], "000") &amp; "-" &amp; TEXT(ChargesTable[[#This Row],[CHG_CASE_NUMBER]], "0000000")</f>
        <v>002-0000063</v>
      </c>
      <c r="R818">
        <f t="shared" si="25"/>
        <v>17</v>
      </c>
      <c r="S818">
        <f t="shared" si="26"/>
        <v>2022</v>
      </c>
    </row>
    <row r="819" spans="1:19">
      <c r="A819" s="1">
        <v>2</v>
      </c>
      <c r="B819">
        <v>63</v>
      </c>
      <c r="C819">
        <v>1</v>
      </c>
      <c r="D819" s="3">
        <v>44828</v>
      </c>
      <c r="E819" s="2">
        <v>782200</v>
      </c>
      <c r="F819" s="2">
        <v>78220</v>
      </c>
      <c r="G819" s="2">
        <v>0</v>
      </c>
      <c r="H819" s="5">
        <v>44845</v>
      </c>
      <c r="I819" t="s">
        <v>10</v>
      </c>
      <c r="J819" s="6" t="s">
        <v>36</v>
      </c>
      <c r="K819" s="6" t="s">
        <v>35</v>
      </c>
      <c r="L819" s="6" t="s">
        <v>37</v>
      </c>
      <c r="M819" t="s">
        <v>11</v>
      </c>
      <c r="N819" s="6" t="s">
        <v>53</v>
      </c>
      <c r="O819" t="s">
        <v>16</v>
      </c>
      <c r="P819" s="4">
        <v>17</v>
      </c>
      <c r="Q819" t="str">
        <f>TEXT(ChargesTable[[#This Row],[CHG_COUNTY_NUM]], "000") &amp; "-" &amp; TEXT(ChargesTable[[#This Row],[CHG_CASE_NUMBER]], "0000000")</f>
        <v>002-0000063</v>
      </c>
      <c r="R819">
        <f t="shared" si="25"/>
        <v>17</v>
      </c>
      <c r="S819">
        <f t="shared" si="26"/>
        <v>2022</v>
      </c>
    </row>
    <row r="820" spans="1:19">
      <c r="A820" s="1">
        <v>2</v>
      </c>
      <c r="B820">
        <v>64</v>
      </c>
      <c r="C820">
        <v>2</v>
      </c>
      <c r="D820" s="3">
        <v>44834</v>
      </c>
      <c r="E820" s="2">
        <v>782201</v>
      </c>
      <c r="F820" s="2">
        <v>78220</v>
      </c>
      <c r="G820" s="2">
        <v>1</v>
      </c>
      <c r="H820" s="5">
        <v>45033.7</v>
      </c>
      <c r="I820" t="s">
        <v>10</v>
      </c>
      <c r="J820" s="6" t="s">
        <v>36</v>
      </c>
      <c r="K820" s="6" t="s">
        <v>35</v>
      </c>
      <c r="L820" s="6" t="s">
        <v>38</v>
      </c>
      <c r="M820" t="s">
        <v>11</v>
      </c>
      <c r="N820" s="6" t="s">
        <v>57</v>
      </c>
      <c r="O820" t="s">
        <v>16</v>
      </c>
      <c r="P820" s="4">
        <v>199</v>
      </c>
      <c r="Q820" t="str">
        <f>TEXT(ChargesTable[[#This Row],[CHG_COUNTY_NUM]], "000") &amp; "-" &amp; TEXT(ChargesTable[[#This Row],[CHG_CASE_NUMBER]], "0000000")</f>
        <v>002-0000064</v>
      </c>
      <c r="R820">
        <f t="shared" si="25"/>
        <v>208</v>
      </c>
      <c r="S820">
        <f t="shared" si="26"/>
        <v>2023</v>
      </c>
    </row>
    <row r="821" spans="1:19">
      <c r="A821" s="1">
        <v>2</v>
      </c>
      <c r="B821">
        <v>64</v>
      </c>
      <c r="C821">
        <v>1</v>
      </c>
      <c r="D821" s="3">
        <v>44834</v>
      </c>
      <c r="E821" s="2">
        <v>3460</v>
      </c>
      <c r="F821" s="2">
        <v>346</v>
      </c>
      <c r="G821" s="2">
        <v>0</v>
      </c>
      <c r="H821" s="5">
        <v>45042.1</v>
      </c>
      <c r="I821" t="s">
        <v>10</v>
      </c>
      <c r="J821" s="6" t="s">
        <v>27</v>
      </c>
      <c r="K821" s="6" t="s">
        <v>28</v>
      </c>
      <c r="L821" s="6" t="s">
        <v>37</v>
      </c>
      <c r="M821" t="s">
        <v>11</v>
      </c>
      <c r="N821" s="6" t="s">
        <v>52</v>
      </c>
      <c r="O821" t="s">
        <v>16</v>
      </c>
      <c r="P821" s="4">
        <v>208</v>
      </c>
      <c r="Q821" t="str">
        <f>TEXT(ChargesTable[[#This Row],[CHG_COUNTY_NUM]], "000") &amp; "-" &amp; TEXT(ChargesTable[[#This Row],[CHG_CASE_NUMBER]], "0000000")</f>
        <v>002-0000064</v>
      </c>
      <c r="R821">
        <f t="shared" si="25"/>
        <v>208</v>
      </c>
      <c r="S821">
        <f t="shared" si="26"/>
        <v>2023</v>
      </c>
    </row>
    <row r="822" spans="1:19">
      <c r="A822" s="1">
        <v>2</v>
      </c>
      <c r="B822">
        <v>65</v>
      </c>
      <c r="C822">
        <v>1</v>
      </c>
      <c r="D822" s="3">
        <v>44845</v>
      </c>
      <c r="E822" s="2">
        <v>3404</v>
      </c>
      <c r="F822" s="2">
        <v>340</v>
      </c>
      <c r="G822" s="2">
        <v>4</v>
      </c>
      <c r="H822" s="5">
        <v>44952.69</v>
      </c>
      <c r="I822" t="s">
        <v>7</v>
      </c>
      <c r="J822" s="6" t="s">
        <v>25</v>
      </c>
      <c r="K822" s="6" t="s">
        <v>26</v>
      </c>
      <c r="L822" s="6" t="s">
        <v>41</v>
      </c>
      <c r="M822" t="s">
        <v>8</v>
      </c>
      <c r="N822" s="6" t="s">
        <v>86</v>
      </c>
      <c r="O822" t="s">
        <v>16</v>
      </c>
      <c r="P822" s="4">
        <v>107</v>
      </c>
      <c r="Q822" t="str">
        <f>TEXT(ChargesTable[[#This Row],[CHG_COUNTY_NUM]], "000") &amp; "-" &amp; TEXT(ChargesTable[[#This Row],[CHG_CASE_NUMBER]], "0000000")</f>
        <v>002-0000065</v>
      </c>
      <c r="R822">
        <f t="shared" si="25"/>
        <v>108</v>
      </c>
      <c r="S822">
        <f t="shared" si="26"/>
        <v>2023</v>
      </c>
    </row>
    <row r="823" spans="1:19">
      <c r="A823" s="1">
        <v>2</v>
      </c>
      <c r="B823">
        <v>65</v>
      </c>
      <c r="C823">
        <v>2</v>
      </c>
      <c r="D823" s="3">
        <v>44845</v>
      </c>
      <c r="E823" s="2">
        <v>463700</v>
      </c>
      <c r="F823" s="2">
        <v>46370</v>
      </c>
      <c r="G823" s="2">
        <v>0</v>
      </c>
      <c r="H823" s="5">
        <v>44952.989004629628</v>
      </c>
      <c r="I823" t="s">
        <v>12</v>
      </c>
      <c r="J823" s="6" t="s">
        <v>30</v>
      </c>
      <c r="K823" s="6" t="s">
        <v>26</v>
      </c>
      <c r="L823" s="6" t="s">
        <v>37</v>
      </c>
      <c r="M823" t="s">
        <v>13</v>
      </c>
      <c r="N823" s="6" t="s">
        <v>54</v>
      </c>
      <c r="O823" t="s">
        <v>16</v>
      </c>
      <c r="P823" s="4">
        <v>107</v>
      </c>
      <c r="Q823" t="str">
        <f>TEXT(ChargesTable[[#This Row],[CHG_COUNTY_NUM]], "000") &amp; "-" &amp; TEXT(ChargesTable[[#This Row],[CHG_CASE_NUMBER]], "0000000")</f>
        <v>002-0000065</v>
      </c>
      <c r="R823">
        <f t="shared" si="25"/>
        <v>108</v>
      </c>
      <c r="S823">
        <f t="shared" si="26"/>
        <v>2023</v>
      </c>
    </row>
    <row r="824" spans="1:19">
      <c r="A824" s="1">
        <v>2</v>
      </c>
      <c r="B824">
        <v>65</v>
      </c>
      <c r="C824">
        <v>4</v>
      </c>
      <c r="D824" s="3">
        <v>44845</v>
      </c>
      <c r="E824" s="2">
        <v>3400</v>
      </c>
      <c r="F824" s="2">
        <v>340</v>
      </c>
      <c r="G824" s="2">
        <v>0</v>
      </c>
      <c r="H824" s="5">
        <v>44953.55</v>
      </c>
      <c r="I824" t="s">
        <v>12</v>
      </c>
      <c r="J824" s="6" t="s">
        <v>25</v>
      </c>
      <c r="K824" s="6" t="s">
        <v>26</v>
      </c>
      <c r="L824" s="6" t="s">
        <v>37</v>
      </c>
      <c r="M824" t="s">
        <v>13</v>
      </c>
      <c r="N824" s="6" t="s">
        <v>55</v>
      </c>
      <c r="O824" t="s">
        <v>16</v>
      </c>
      <c r="P824" s="4">
        <v>108</v>
      </c>
      <c r="Q824" t="str">
        <f>TEXT(ChargesTable[[#This Row],[CHG_COUNTY_NUM]], "000") &amp; "-" &amp; TEXT(ChargesTable[[#This Row],[CHG_CASE_NUMBER]], "0000000")</f>
        <v>002-0000065</v>
      </c>
      <c r="R824">
        <f t="shared" si="25"/>
        <v>108</v>
      </c>
      <c r="S824">
        <f t="shared" si="26"/>
        <v>2023</v>
      </c>
    </row>
    <row r="825" spans="1:19">
      <c r="A825" s="1">
        <v>2</v>
      </c>
      <c r="B825">
        <v>66</v>
      </c>
      <c r="C825">
        <v>1</v>
      </c>
      <c r="D825" s="3">
        <v>44848</v>
      </c>
      <c r="E825" s="2">
        <v>3470</v>
      </c>
      <c r="F825" s="2">
        <v>347</v>
      </c>
      <c r="G825" s="2">
        <v>0</v>
      </c>
      <c r="H825" s="5">
        <v>44921.1</v>
      </c>
      <c r="I825" t="s">
        <v>10</v>
      </c>
      <c r="J825" s="6" t="s">
        <v>29</v>
      </c>
      <c r="K825" s="6" t="s">
        <v>28</v>
      </c>
      <c r="L825" s="6" t="s">
        <v>37</v>
      </c>
      <c r="M825" t="s">
        <v>11</v>
      </c>
      <c r="N825" s="6" t="s">
        <v>51</v>
      </c>
      <c r="O825" t="s">
        <v>16</v>
      </c>
      <c r="P825" s="4">
        <v>73</v>
      </c>
      <c r="Q825" t="str">
        <f>TEXT(ChargesTable[[#This Row],[CHG_COUNTY_NUM]], "000") &amp; "-" &amp; TEXT(ChargesTable[[#This Row],[CHG_CASE_NUMBER]], "0000000")</f>
        <v>002-0000066</v>
      </c>
      <c r="R825">
        <f t="shared" si="25"/>
        <v>73</v>
      </c>
      <c r="S825">
        <f t="shared" si="26"/>
        <v>2022</v>
      </c>
    </row>
    <row r="826" spans="1:19">
      <c r="A826" s="1">
        <v>2</v>
      </c>
      <c r="B826">
        <v>66</v>
      </c>
      <c r="C826">
        <v>2</v>
      </c>
      <c r="D826" s="3">
        <v>44848</v>
      </c>
      <c r="E826" s="2">
        <v>3460</v>
      </c>
      <c r="F826" s="2">
        <v>346</v>
      </c>
      <c r="G826" s="2">
        <v>0</v>
      </c>
      <c r="H826" s="5">
        <v>44921.99</v>
      </c>
      <c r="I826" t="s">
        <v>10</v>
      </c>
      <c r="J826" s="6" t="s">
        <v>27</v>
      </c>
      <c r="K826" s="6" t="s">
        <v>28</v>
      </c>
      <c r="L826" s="6" t="s">
        <v>37</v>
      </c>
      <c r="M826" t="s">
        <v>11</v>
      </c>
      <c r="N826" s="6" t="s">
        <v>52</v>
      </c>
      <c r="O826" t="s">
        <v>16</v>
      </c>
      <c r="P826" s="4">
        <v>73</v>
      </c>
      <c r="Q826" t="str">
        <f>TEXT(ChargesTable[[#This Row],[CHG_COUNTY_NUM]], "000") &amp; "-" &amp; TEXT(ChargesTable[[#This Row],[CHG_CASE_NUMBER]], "0000000")</f>
        <v>002-0000066</v>
      </c>
      <c r="R826">
        <f t="shared" si="25"/>
        <v>73</v>
      </c>
      <c r="S826">
        <f t="shared" si="26"/>
        <v>2022</v>
      </c>
    </row>
    <row r="827" spans="1:19">
      <c r="A827" s="1">
        <v>2</v>
      </c>
      <c r="B827">
        <v>67</v>
      </c>
      <c r="C827">
        <v>1</v>
      </c>
      <c r="D827" s="3">
        <v>44849</v>
      </c>
      <c r="E827" s="2">
        <v>463700</v>
      </c>
      <c r="F827" s="2">
        <v>46370</v>
      </c>
      <c r="G827" s="2">
        <v>0</v>
      </c>
      <c r="H827" s="5">
        <v>44849.327002314814</v>
      </c>
      <c r="I827" t="s">
        <v>7</v>
      </c>
      <c r="J827" s="6" t="s">
        <v>30</v>
      </c>
      <c r="K827" s="6" t="s">
        <v>26</v>
      </c>
      <c r="L827" s="6" t="s">
        <v>37</v>
      </c>
      <c r="M827" t="s">
        <v>8</v>
      </c>
      <c r="N827" s="6" t="s">
        <v>54</v>
      </c>
      <c r="O827" t="s">
        <v>16</v>
      </c>
      <c r="P827" s="4">
        <v>0</v>
      </c>
      <c r="Q827" t="str">
        <f>TEXT(ChargesTable[[#This Row],[CHG_COUNTY_NUM]], "000") &amp; "-" &amp; TEXT(ChargesTable[[#This Row],[CHG_CASE_NUMBER]], "0000000")</f>
        <v>002-0000067</v>
      </c>
      <c r="R827">
        <f t="shared" si="25"/>
        <v>1</v>
      </c>
      <c r="S827">
        <f t="shared" si="26"/>
        <v>2022</v>
      </c>
    </row>
    <row r="828" spans="1:19">
      <c r="A828" s="1">
        <v>2</v>
      </c>
      <c r="B828">
        <v>67</v>
      </c>
      <c r="C828">
        <v>2</v>
      </c>
      <c r="D828" s="3">
        <v>44849</v>
      </c>
      <c r="E828" s="2">
        <v>470006</v>
      </c>
      <c r="F828" s="2">
        <v>47000</v>
      </c>
      <c r="G828" s="2">
        <v>6</v>
      </c>
      <c r="H828" s="5">
        <v>44850.37</v>
      </c>
      <c r="I828" t="s">
        <v>12</v>
      </c>
      <c r="J828" s="6" t="s">
        <v>34</v>
      </c>
      <c r="K828" s="6" t="s">
        <v>35</v>
      </c>
      <c r="L828" s="6" t="s">
        <v>43</v>
      </c>
      <c r="M828" t="s">
        <v>13</v>
      </c>
      <c r="N828" s="6" t="s">
        <v>71</v>
      </c>
      <c r="O828" t="s">
        <v>16</v>
      </c>
      <c r="P828" s="4">
        <v>1</v>
      </c>
      <c r="Q828" t="str">
        <f>TEXT(ChargesTable[[#This Row],[CHG_COUNTY_NUM]], "000") &amp; "-" &amp; TEXT(ChargesTable[[#This Row],[CHG_CASE_NUMBER]], "0000000")</f>
        <v>002-0000067</v>
      </c>
      <c r="R828">
        <f t="shared" si="25"/>
        <v>1</v>
      </c>
      <c r="S828">
        <f t="shared" si="26"/>
        <v>2022</v>
      </c>
    </row>
    <row r="829" spans="1:19">
      <c r="A829" s="1">
        <v>2</v>
      </c>
      <c r="B829">
        <v>68</v>
      </c>
      <c r="C829">
        <v>3</v>
      </c>
      <c r="D829" s="3">
        <v>44861</v>
      </c>
      <c r="E829" s="2">
        <v>3400</v>
      </c>
      <c r="F829" s="2">
        <v>340</v>
      </c>
      <c r="G829" s="2">
        <v>0</v>
      </c>
      <c r="H829" s="5">
        <v>44892.800000000003</v>
      </c>
      <c r="I829" t="s">
        <v>12</v>
      </c>
      <c r="J829" s="6" t="s">
        <v>25</v>
      </c>
      <c r="K829" s="6" t="s">
        <v>26</v>
      </c>
      <c r="L829" s="6" t="s">
        <v>37</v>
      </c>
      <c r="M829" t="s">
        <v>13</v>
      </c>
      <c r="N829" s="6" t="s">
        <v>55</v>
      </c>
      <c r="O829" t="s">
        <v>16</v>
      </c>
      <c r="P829" s="4">
        <v>31</v>
      </c>
      <c r="Q829" t="str">
        <f>TEXT(ChargesTable[[#This Row],[CHG_COUNTY_NUM]], "000") &amp; "-" &amp; TEXT(ChargesTable[[#This Row],[CHG_CASE_NUMBER]], "0000000")</f>
        <v>002-0000068</v>
      </c>
      <c r="R829">
        <f t="shared" si="25"/>
        <v>37</v>
      </c>
      <c r="S829">
        <f t="shared" si="26"/>
        <v>2022</v>
      </c>
    </row>
    <row r="830" spans="1:19">
      <c r="A830" s="1">
        <v>2</v>
      </c>
      <c r="B830">
        <v>68</v>
      </c>
      <c r="C830">
        <v>2</v>
      </c>
      <c r="D830" s="3">
        <v>44861</v>
      </c>
      <c r="E830" s="2">
        <v>463700</v>
      </c>
      <c r="F830" s="2">
        <v>46370</v>
      </c>
      <c r="G830" s="2">
        <v>0</v>
      </c>
      <c r="H830" s="5">
        <v>44896.480000000003</v>
      </c>
      <c r="I830" t="s">
        <v>7</v>
      </c>
      <c r="J830" s="6" t="s">
        <v>30</v>
      </c>
      <c r="K830" s="6" t="s">
        <v>26</v>
      </c>
      <c r="L830" s="6" t="s">
        <v>37</v>
      </c>
      <c r="M830" t="s">
        <v>8</v>
      </c>
      <c r="N830" s="6" t="s">
        <v>54</v>
      </c>
      <c r="O830" t="s">
        <v>16</v>
      </c>
      <c r="P830" s="4">
        <v>35</v>
      </c>
      <c r="Q830" t="str">
        <f>TEXT(ChargesTable[[#This Row],[CHG_COUNTY_NUM]], "000") &amp; "-" &amp; TEXT(ChargesTable[[#This Row],[CHG_CASE_NUMBER]], "0000000")</f>
        <v>002-0000068</v>
      </c>
      <c r="R830">
        <f t="shared" si="25"/>
        <v>37</v>
      </c>
      <c r="S830">
        <f t="shared" si="26"/>
        <v>2022</v>
      </c>
    </row>
    <row r="831" spans="1:19">
      <c r="A831" s="1">
        <v>2</v>
      </c>
      <c r="B831">
        <v>68</v>
      </c>
      <c r="C831">
        <v>1</v>
      </c>
      <c r="D831" s="3">
        <v>44861</v>
      </c>
      <c r="E831" s="2">
        <v>3462</v>
      </c>
      <c r="F831" s="2">
        <v>346</v>
      </c>
      <c r="G831" s="2">
        <v>2</v>
      </c>
      <c r="H831" s="5">
        <v>44898.6</v>
      </c>
      <c r="I831" t="s">
        <v>12</v>
      </c>
      <c r="J831" s="6" t="s">
        <v>27</v>
      </c>
      <c r="K831" s="6" t="s">
        <v>28</v>
      </c>
      <c r="L831" s="6" t="s">
        <v>39</v>
      </c>
      <c r="M831" t="s">
        <v>13</v>
      </c>
      <c r="N831" s="6" t="s">
        <v>73</v>
      </c>
      <c r="O831" t="s">
        <v>16</v>
      </c>
      <c r="P831" s="4">
        <v>37</v>
      </c>
      <c r="Q831" t="str">
        <f>TEXT(ChargesTable[[#This Row],[CHG_COUNTY_NUM]], "000") &amp; "-" &amp; TEXT(ChargesTable[[#This Row],[CHG_CASE_NUMBER]], "0000000")</f>
        <v>002-0000068</v>
      </c>
      <c r="R831">
        <f t="shared" si="25"/>
        <v>37</v>
      </c>
      <c r="S831">
        <f t="shared" si="26"/>
        <v>2022</v>
      </c>
    </row>
    <row r="832" spans="1:19">
      <c r="A832" s="1">
        <v>2</v>
      </c>
      <c r="B832">
        <v>69</v>
      </c>
      <c r="C832">
        <v>1</v>
      </c>
      <c r="D832" s="3">
        <v>44864</v>
      </c>
      <c r="E832" s="2">
        <v>3406</v>
      </c>
      <c r="F832" s="2">
        <v>340</v>
      </c>
      <c r="G832" s="2">
        <v>6</v>
      </c>
      <c r="H832" s="5">
        <v>44916.75</v>
      </c>
      <c r="I832" t="s">
        <v>12</v>
      </c>
      <c r="J832" s="6" t="s">
        <v>25</v>
      </c>
      <c r="K832" s="6" t="s">
        <v>26</v>
      </c>
      <c r="L832" s="6" t="s">
        <v>43</v>
      </c>
      <c r="M832" t="s">
        <v>13</v>
      </c>
      <c r="N832" s="6" t="s">
        <v>65</v>
      </c>
      <c r="O832" t="s">
        <v>16</v>
      </c>
      <c r="P832" s="4">
        <v>52</v>
      </c>
      <c r="Q832" t="str">
        <f>TEXT(ChargesTable[[#This Row],[CHG_COUNTY_NUM]], "000") &amp; "-" &amp; TEXT(ChargesTable[[#This Row],[CHG_CASE_NUMBER]], "0000000")</f>
        <v>002-0000069</v>
      </c>
      <c r="R832">
        <f t="shared" si="25"/>
        <v>54</v>
      </c>
      <c r="S832">
        <f t="shared" si="26"/>
        <v>2022</v>
      </c>
    </row>
    <row r="833" spans="1:19">
      <c r="A833" s="1">
        <v>2</v>
      </c>
      <c r="B833">
        <v>69</v>
      </c>
      <c r="C833">
        <v>2</v>
      </c>
      <c r="D833" s="3">
        <v>44864</v>
      </c>
      <c r="E833" s="2">
        <v>782200</v>
      </c>
      <c r="F833" s="2">
        <v>78220</v>
      </c>
      <c r="G833" s="2">
        <v>0</v>
      </c>
      <c r="H833" s="5">
        <v>44918.16</v>
      </c>
      <c r="I833" t="s">
        <v>10</v>
      </c>
      <c r="J833" s="6" t="s">
        <v>36</v>
      </c>
      <c r="K833" s="6" t="s">
        <v>35</v>
      </c>
      <c r="L833" s="6" t="s">
        <v>37</v>
      </c>
      <c r="M833" t="s">
        <v>11</v>
      </c>
      <c r="N833" s="6" t="s">
        <v>53</v>
      </c>
      <c r="O833" t="s">
        <v>16</v>
      </c>
      <c r="P833" s="4">
        <v>54</v>
      </c>
      <c r="Q833" t="str">
        <f>TEXT(ChargesTable[[#This Row],[CHG_COUNTY_NUM]], "000") &amp; "-" &amp; TEXT(ChargesTable[[#This Row],[CHG_CASE_NUMBER]], "0000000")</f>
        <v>002-0000069</v>
      </c>
      <c r="R833">
        <f t="shared" si="25"/>
        <v>54</v>
      </c>
      <c r="S833">
        <f t="shared" si="26"/>
        <v>2022</v>
      </c>
    </row>
    <row r="834" spans="1:19">
      <c r="A834" s="1">
        <v>2</v>
      </c>
      <c r="B834">
        <v>70</v>
      </c>
      <c r="C834">
        <v>1</v>
      </c>
      <c r="D834" s="3">
        <v>44867</v>
      </c>
      <c r="E834" s="2">
        <v>3463</v>
      </c>
      <c r="F834" s="2">
        <v>346</v>
      </c>
      <c r="G834" s="2">
        <v>3</v>
      </c>
      <c r="H834" s="5">
        <v>44914.92</v>
      </c>
      <c r="I834" t="s">
        <v>12</v>
      </c>
      <c r="J834" s="6" t="s">
        <v>27</v>
      </c>
      <c r="K834" s="6" t="s">
        <v>28</v>
      </c>
      <c r="L834" s="6" t="s">
        <v>40</v>
      </c>
      <c r="M834" t="s">
        <v>13</v>
      </c>
      <c r="N834" s="6" t="s">
        <v>80</v>
      </c>
      <c r="O834" t="s">
        <v>16</v>
      </c>
      <c r="P834" s="4">
        <v>47</v>
      </c>
      <c r="Q834" t="str">
        <f>TEXT(ChargesTable[[#This Row],[CHG_COUNTY_NUM]], "000") &amp; "-" &amp; TEXT(ChargesTable[[#This Row],[CHG_CASE_NUMBER]], "0000000")</f>
        <v>002-0000070</v>
      </c>
      <c r="R834">
        <f t="shared" ref="R834:R897" si="27">_xlfn.MAXIFS(P:P, Q:Q, Q834)</f>
        <v>52</v>
      </c>
      <c r="S834">
        <f t="shared" ref="S834:S897" si="28">+YEAR(H834)</f>
        <v>2022</v>
      </c>
    </row>
    <row r="835" spans="1:19">
      <c r="A835" s="1">
        <v>2</v>
      </c>
      <c r="B835">
        <v>70</v>
      </c>
      <c r="C835">
        <v>2</v>
      </c>
      <c r="D835" s="3">
        <v>44867</v>
      </c>
      <c r="E835" s="2">
        <v>3406</v>
      </c>
      <c r="F835" s="2">
        <v>340</v>
      </c>
      <c r="G835" s="2">
        <v>6</v>
      </c>
      <c r="H835" s="5">
        <v>44914.99</v>
      </c>
      <c r="I835" t="s">
        <v>12</v>
      </c>
      <c r="J835" s="6" t="s">
        <v>25</v>
      </c>
      <c r="K835" s="6" t="s">
        <v>26</v>
      </c>
      <c r="L835" s="6" t="s">
        <v>43</v>
      </c>
      <c r="M835" t="s">
        <v>13</v>
      </c>
      <c r="N835" s="6" t="s">
        <v>65</v>
      </c>
      <c r="O835" t="s">
        <v>16</v>
      </c>
      <c r="P835" s="4">
        <v>47</v>
      </c>
      <c r="Q835" t="str">
        <f>TEXT(ChargesTable[[#This Row],[CHG_COUNTY_NUM]], "000") &amp; "-" &amp; TEXT(ChargesTable[[#This Row],[CHG_CASE_NUMBER]], "0000000")</f>
        <v>002-0000070</v>
      </c>
      <c r="R835">
        <f t="shared" si="27"/>
        <v>52</v>
      </c>
      <c r="S835">
        <f t="shared" si="28"/>
        <v>2022</v>
      </c>
    </row>
    <row r="836" spans="1:19">
      <c r="A836" s="1">
        <v>2</v>
      </c>
      <c r="B836">
        <v>70</v>
      </c>
      <c r="C836">
        <v>4</v>
      </c>
      <c r="D836" s="3">
        <v>44867</v>
      </c>
      <c r="E836" s="2">
        <v>3400</v>
      </c>
      <c r="F836" s="2">
        <v>340</v>
      </c>
      <c r="G836" s="2">
        <v>0</v>
      </c>
      <c r="H836" s="5">
        <v>44915.262997685182</v>
      </c>
      <c r="I836" t="s">
        <v>12</v>
      </c>
      <c r="J836" s="6" t="s">
        <v>25</v>
      </c>
      <c r="K836" s="6" t="s">
        <v>26</v>
      </c>
      <c r="L836" s="6" t="s">
        <v>37</v>
      </c>
      <c r="M836" t="s">
        <v>13</v>
      </c>
      <c r="N836" s="6" t="s">
        <v>55</v>
      </c>
      <c r="O836" t="s">
        <v>16</v>
      </c>
      <c r="P836" s="4">
        <v>48</v>
      </c>
      <c r="Q836" t="str">
        <f>TEXT(ChargesTable[[#This Row],[CHG_COUNTY_NUM]], "000") &amp; "-" &amp; TEXT(ChargesTable[[#This Row],[CHG_CASE_NUMBER]], "0000000")</f>
        <v>002-0000070</v>
      </c>
      <c r="R836">
        <f t="shared" si="27"/>
        <v>52</v>
      </c>
      <c r="S836">
        <f t="shared" si="28"/>
        <v>2022</v>
      </c>
    </row>
    <row r="837" spans="1:19">
      <c r="A837" s="1">
        <v>2</v>
      </c>
      <c r="B837">
        <v>70</v>
      </c>
      <c r="C837">
        <v>3</v>
      </c>
      <c r="D837" s="3">
        <v>44867</v>
      </c>
      <c r="E837" s="2">
        <v>3465</v>
      </c>
      <c r="F837" s="2">
        <v>346</v>
      </c>
      <c r="G837" s="2">
        <v>5</v>
      </c>
      <c r="H837" s="5">
        <v>44919.7</v>
      </c>
      <c r="I837" t="s">
        <v>12</v>
      </c>
      <c r="J837" s="6" t="s">
        <v>27</v>
      </c>
      <c r="K837" s="6" t="s">
        <v>28</v>
      </c>
      <c r="L837" s="6" t="s">
        <v>42</v>
      </c>
      <c r="M837" t="s">
        <v>13</v>
      </c>
      <c r="N837" s="6" t="s">
        <v>84</v>
      </c>
      <c r="O837" t="s">
        <v>16</v>
      </c>
      <c r="P837" s="4">
        <v>52</v>
      </c>
      <c r="Q837" t="str">
        <f>TEXT(ChargesTable[[#This Row],[CHG_COUNTY_NUM]], "000") &amp; "-" &amp; TEXT(ChargesTable[[#This Row],[CHG_CASE_NUMBER]], "0000000")</f>
        <v>002-0000070</v>
      </c>
      <c r="R837">
        <f t="shared" si="27"/>
        <v>52</v>
      </c>
      <c r="S837">
        <f t="shared" si="28"/>
        <v>2022</v>
      </c>
    </row>
    <row r="838" spans="1:19">
      <c r="A838" s="1">
        <v>2</v>
      </c>
      <c r="B838">
        <v>71</v>
      </c>
      <c r="C838">
        <v>3</v>
      </c>
      <c r="D838" s="3">
        <v>44868</v>
      </c>
      <c r="E838" s="2">
        <v>3401</v>
      </c>
      <c r="F838" s="2">
        <v>340</v>
      </c>
      <c r="G838" s="2">
        <v>1</v>
      </c>
      <c r="H838" s="5">
        <v>44901.9</v>
      </c>
      <c r="I838" t="s">
        <v>10</v>
      </c>
      <c r="J838" s="6" t="s">
        <v>25</v>
      </c>
      <c r="K838" s="6" t="s">
        <v>26</v>
      </c>
      <c r="L838" s="6" t="s">
        <v>38</v>
      </c>
      <c r="M838" t="s">
        <v>11</v>
      </c>
      <c r="N838" s="6" t="s">
        <v>56</v>
      </c>
      <c r="O838" t="s">
        <v>16</v>
      </c>
      <c r="P838" s="4">
        <v>33</v>
      </c>
      <c r="Q838" t="str">
        <f>TEXT(ChargesTable[[#This Row],[CHG_COUNTY_NUM]], "000") &amp; "-" &amp; TEXT(ChargesTable[[#This Row],[CHG_CASE_NUMBER]], "0000000")</f>
        <v>002-0000071</v>
      </c>
      <c r="R838">
        <f t="shared" si="27"/>
        <v>48</v>
      </c>
      <c r="S838">
        <f t="shared" si="28"/>
        <v>2022</v>
      </c>
    </row>
    <row r="839" spans="1:19">
      <c r="A839" s="1">
        <v>2</v>
      </c>
      <c r="B839">
        <v>71</v>
      </c>
      <c r="C839">
        <v>2</v>
      </c>
      <c r="D839" s="3">
        <v>44868</v>
      </c>
      <c r="E839" s="2">
        <v>3400</v>
      </c>
      <c r="F839" s="2">
        <v>340</v>
      </c>
      <c r="G839" s="2">
        <v>0</v>
      </c>
      <c r="H839" s="5">
        <v>44915.08</v>
      </c>
      <c r="I839" t="s">
        <v>10</v>
      </c>
      <c r="J839" s="6" t="s">
        <v>25</v>
      </c>
      <c r="K839" s="6" t="s">
        <v>26</v>
      </c>
      <c r="L839" s="6" t="s">
        <v>37</v>
      </c>
      <c r="M839" t="s">
        <v>11</v>
      </c>
      <c r="N839" s="6" t="s">
        <v>55</v>
      </c>
      <c r="O839" t="s">
        <v>16</v>
      </c>
      <c r="P839" s="4">
        <v>47</v>
      </c>
      <c r="Q839" t="str">
        <f>TEXT(ChargesTable[[#This Row],[CHG_COUNTY_NUM]], "000") &amp; "-" &amp; TEXT(ChargesTable[[#This Row],[CHG_CASE_NUMBER]], "0000000")</f>
        <v>002-0000071</v>
      </c>
      <c r="R839">
        <f t="shared" si="27"/>
        <v>48</v>
      </c>
      <c r="S839">
        <f t="shared" si="28"/>
        <v>2022</v>
      </c>
    </row>
    <row r="840" spans="1:19">
      <c r="A840" s="1">
        <v>2</v>
      </c>
      <c r="B840">
        <v>71</v>
      </c>
      <c r="C840">
        <v>4</v>
      </c>
      <c r="D840" s="3">
        <v>44868</v>
      </c>
      <c r="E840" s="2">
        <v>463700</v>
      </c>
      <c r="F840" s="2">
        <v>46370</v>
      </c>
      <c r="G840" s="2">
        <v>0</v>
      </c>
      <c r="H840" s="5">
        <v>44915.832002314812</v>
      </c>
      <c r="I840" t="s">
        <v>12</v>
      </c>
      <c r="J840" s="6" t="s">
        <v>30</v>
      </c>
      <c r="K840" s="6" t="s">
        <v>26</v>
      </c>
      <c r="L840" s="6" t="s">
        <v>37</v>
      </c>
      <c r="M840" t="s">
        <v>13</v>
      </c>
      <c r="N840" s="6" t="s">
        <v>54</v>
      </c>
      <c r="O840" t="s">
        <v>16</v>
      </c>
      <c r="P840" s="4">
        <v>47</v>
      </c>
      <c r="Q840" t="str">
        <f>TEXT(ChargesTable[[#This Row],[CHG_COUNTY_NUM]], "000") &amp; "-" &amp; TEXT(ChargesTable[[#This Row],[CHG_CASE_NUMBER]], "0000000")</f>
        <v>002-0000071</v>
      </c>
      <c r="R840">
        <f t="shared" si="27"/>
        <v>48</v>
      </c>
      <c r="S840">
        <f t="shared" si="28"/>
        <v>2022</v>
      </c>
    </row>
    <row r="841" spans="1:19">
      <c r="A841" s="1">
        <v>2</v>
      </c>
      <c r="B841">
        <v>71</v>
      </c>
      <c r="C841">
        <v>1</v>
      </c>
      <c r="D841" s="3">
        <v>44868</v>
      </c>
      <c r="E841" s="2">
        <v>470000</v>
      </c>
      <c r="F841" s="2">
        <v>47000</v>
      </c>
      <c r="G841" s="2">
        <v>0</v>
      </c>
      <c r="H841" s="5">
        <v>44916.53</v>
      </c>
      <c r="I841" t="s">
        <v>12</v>
      </c>
      <c r="J841" s="6" t="s">
        <v>34</v>
      </c>
      <c r="K841" s="6" t="s">
        <v>35</v>
      </c>
      <c r="L841" s="6" t="s">
        <v>37</v>
      </c>
      <c r="M841" t="s">
        <v>13</v>
      </c>
      <c r="N841" s="6" t="s">
        <v>67</v>
      </c>
      <c r="O841" t="s">
        <v>16</v>
      </c>
      <c r="P841" s="4">
        <v>48</v>
      </c>
      <c r="Q841" t="str">
        <f>TEXT(ChargesTable[[#This Row],[CHG_COUNTY_NUM]], "000") &amp; "-" &amp; TEXT(ChargesTable[[#This Row],[CHG_CASE_NUMBER]], "0000000")</f>
        <v>002-0000071</v>
      </c>
      <c r="R841">
        <f t="shared" si="27"/>
        <v>48</v>
      </c>
      <c r="S841">
        <f t="shared" si="28"/>
        <v>2022</v>
      </c>
    </row>
    <row r="842" spans="1:19">
      <c r="A842" s="1">
        <v>2</v>
      </c>
      <c r="B842">
        <v>71</v>
      </c>
      <c r="C842">
        <v>5</v>
      </c>
      <c r="D842" s="3">
        <v>44868</v>
      </c>
      <c r="E842" s="2">
        <v>3400</v>
      </c>
      <c r="F842" s="2">
        <v>340</v>
      </c>
      <c r="G842" s="2">
        <v>0</v>
      </c>
      <c r="H842" s="5">
        <v>44916.32</v>
      </c>
      <c r="I842" t="s">
        <v>7</v>
      </c>
      <c r="J842" s="6" t="s">
        <v>25</v>
      </c>
      <c r="K842" s="6" t="s">
        <v>26</v>
      </c>
      <c r="L842" s="6" t="s">
        <v>37</v>
      </c>
      <c r="M842" t="s">
        <v>8</v>
      </c>
      <c r="N842" s="6" t="s">
        <v>55</v>
      </c>
      <c r="O842" t="s">
        <v>16</v>
      </c>
      <c r="P842" s="4">
        <v>48</v>
      </c>
      <c r="Q842" t="str">
        <f>TEXT(ChargesTable[[#This Row],[CHG_COUNTY_NUM]], "000") &amp; "-" &amp; TEXT(ChargesTable[[#This Row],[CHG_CASE_NUMBER]], "0000000")</f>
        <v>002-0000071</v>
      </c>
      <c r="R842">
        <f t="shared" si="27"/>
        <v>48</v>
      </c>
      <c r="S842">
        <f t="shared" si="28"/>
        <v>2022</v>
      </c>
    </row>
    <row r="843" spans="1:19">
      <c r="A843" s="1">
        <v>2</v>
      </c>
      <c r="B843">
        <v>72</v>
      </c>
      <c r="C843">
        <v>3</v>
      </c>
      <c r="D843" s="3">
        <v>44874</v>
      </c>
      <c r="E843" s="2">
        <v>463723</v>
      </c>
      <c r="F843" s="2">
        <v>46372</v>
      </c>
      <c r="G843" s="2">
        <v>3</v>
      </c>
      <c r="H843" s="5">
        <v>45155.93</v>
      </c>
      <c r="I843" t="s">
        <v>10</v>
      </c>
      <c r="J843" s="6" t="s">
        <v>31</v>
      </c>
      <c r="K843" s="6" t="s">
        <v>28</v>
      </c>
      <c r="L843" s="6" t="s">
        <v>40</v>
      </c>
      <c r="M843" t="s">
        <v>11</v>
      </c>
      <c r="N843" s="6" t="s">
        <v>85</v>
      </c>
      <c r="O843" t="s">
        <v>16</v>
      </c>
      <c r="P843" s="4">
        <v>281</v>
      </c>
      <c r="Q843" t="str">
        <f>TEXT(ChargesTable[[#This Row],[CHG_COUNTY_NUM]], "000") &amp; "-" &amp; TEXT(ChargesTable[[#This Row],[CHG_CASE_NUMBER]], "0000000")</f>
        <v>002-0000072</v>
      </c>
      <c r="R843">
        <f t="shared" si="27"/>
        <v>284</v>
      </c>
      <c r="S843">
        <f t="shared" si="28"/>
        <v>2023</v>
      </c>
    </row>
    <row r="844" spans="1:19">
      <c r="A844" s="1">
        <v>2</v>
      </c>
      <c r="B844">
        <v>72</v>
      </c>
      <c r="C844">
        <v>2</v>
      </c>
      <c r="D844" s="3">
        <v>44874</v>
      </c>
      <c r="E844" s="2">
        <v>3400</v>
      </c>
      <c r="F844" s="2">
        <v>340</v>
      </c>
      <c r="G844" s="2">
        <v>0</v>
      </c>
      <c r="H844" s="5">
        <v>45156.21</v>
      </c>
      <c r="I844" t="s">
        <v>10</v>
      </c>
      <c r="J844" s="6" t="s">
        <v>25</v>
      </c>
      <c r="K844" s="6" t="s">
        <v>26</v>
      </c>
      <c r="L844" s="6" t="s">
        <v>37</v>
      </c>
      <c r="M844" t="s">
        <v>11</v>
      </c>
      <c r="N844" s="6" t="s">
        <v>55</v>
      </c>
      <c r="O844" t="s">
        <v>16</v>
      </c>
      <c r="P844" s="4">
        <v>282</v>
      </c>
      <c r="Q844" t="str">
        <f>TEXT(ChargesTable[[#This Row],[CHG_COUNTY_NUM]], "000") &amp; "-" &amp; TEXT(ChargesTable[[#This Row],[CHG_CASE_NUMBER]], "0000000")</f>
        <v>002-0000072</v>
      </c>
      <c r="R844">
        <f t="shared" si="27"/>
        <v>284</v>
      </c>
      <c r="S844">
        <f t="shared" si="28"/>
        <v>2023</v>
      </c>
    </row>
    <row r="845" spans="1:19">
      <c r="A845" s="1">
        <v>2</v>
      </c>
      <c r="B845">
        <v>72</v>
      </c>
      <c r="C845">
        <v>5</v>
      </c>
      <c r="D845" s="3">
        <v>44874</v>
      </c>
      <c r="E845" s="2">
        <v>3470</v>
      </c>
      <c r="F845" s="2">
        <v>347</v>
      </c>
      <c r="G845" s="2">
        <v>0</v>
      </c>
      <c r="H845" s="5">
        <v>45156.364999999998</v>
      </c>
      <c r="I845" t="s">
        <v>12</v>
      </c>
      <c r="J845" s="6" t="s">
        <v>29</v>
      </c>
      <c r="K845" s="6" t="s">
        <v>28</v>
      </c>
      <c r="L845" s="6" t="s">
        <v>37</v>
      </c>
      <c r="M845" t="s">
        <v>13</v>
      </c>
      <c r="N845" s="6" t="s">
        <v>51</v>
      </c>
      <c r="O845" t="s">
        <v>16</v>
      </c>
      <c r="P845" s="4">
        <v>282</v>
      </c>
      <c r="Q845" t="str">
        <f>TEXT(ChargesTable[[#This Row],[CHG_COUNTY_NUM]], "000") &amp; "-" &amp; TEXT(ChargesTable[[#This Row],[CHG_CASE_NUMBER]], "0000000")</f>
        <v>002-0000072</v>
      </c>
      <c r="R845">
        <f t="shared" si="27"/>
        <v>284</v>
      </c>
      <c r="S845">
        <f t="shared" si="28"/>
        <v>2023</v>
      </c>
    </row>
    <row r="846" spans="1:19">
      <c r="A846" s="1">
        <v>2</v>
      </c>
      <c r="B846">
        <v>72</v>
      </c>
      <c r="C846">
        <v>1</v>
      </c>
      <c r="D846" s="3">
        <v>44874</v>
      </c>
      <c r="E846" s="2">
        <v>3400</v>
      </c>
      <c r="F846" s="2">
        <v>340</v>
      </c>
      <c r="G846" s="2">
        <v>0</v>
      </c>
      <c r="H846" s="5">
        <v>45158</v>
      </c>
      <c r="I846" t="s">
        <v>7</v>
      </c>
      <c r="J846" s="6" t="s">
        <v>25</v>
      </c>
      <c r="K846" s="6" t="s">
        <v>26</v>
      </c>
      <c r="L846" s="6" t="s">
        <v>37</v>
      </c>
      <c r="M846" t="s">
        <v>8</v>
      </c>
      <c r="N846" s="6" t="s">
        <v>55</v>
      </c>
      <c r="O846" t="s">
        <v>16</v>
      </c>
      <c r="P846" s="4">
        <v>284</v>
      </c>
      <c r="Q846" t="str">
        <f>TEXT(ChargesTable[[#This Row],[CHG_COUNTY_NUM]], "000") &amp; "-" &amp; TEXT(ChargesTable[[#This Row],[CHG_CASE_NUMBER]], "0000000")</f>
        <v>002-0000072</v>
      </c>
      <c r="R846">
        <f t="shared" si="27"/>
        <v>284</v>
      </c>
      <c r="S846">
        <f t="shared" si="28"/>
        <v>2023</v>
      </c>
    </row>
    <row r="847" spans="1:19">
      <c r="A847" s="1">
        <v>2</v>
      </c>
      <c r="B847">
        <v>72</v>
      </c>
      <c r="C847">
        <v>4</v>
      </c>
      <c r="D847" s="3">
        <v>44874</v>
      </c>
      <c r="E847" s="2">
        <v>3400</v>
      </c>
      <c r="F847" s="2">
        <v>340</v>
      </c>
      <c r="G847" s="2">
        <v>0</v>
      </c>
      <c r="H847" s="5">
        <v>45158</v>
      </c>
      <c r="I847" t="s">
        <v>10</v>
      </c>
      <c r="J847" s="6" t="s">
        <v>25</v>
      </c>
      <c r="K847" s="6" t="s">
        <v>26</v>
      </c>
      <c r="L847" s="6" t="s">
        <v>37</v>
      </c>
      <c r="M847" t="s">
        <v>11</v>
      </c>
      <c r="N847" s="6" t="s">
        <v>55</v>
      </c>
      <c r="O847" t="s">
        <v>16</v>
      </c>
      <c r="P847" s="4">
        <v>284</v>
      </c>
      <c r="Q847" t="str">
        <f>TEXT(ChargesTable[[#This Row],[CHG_COUNTY_NUM]], "000") &amp; "-" &amp; TEXT(ChargesTable[[#This Row],[CHG_CASE_NUMBER]], "0000000")</f>
        <v>002-0000072</v>
      </c>
      <c r="R847">
        <f t="shared" si="27"/>
        <v>284</v>
      </c>
      <c r="S847">
        <f t="shared" si="28"/>
        <v>2023</v>
      </c>
    </row>
    <row r="848" spans="1:19">
      <c r="A848" s="1">
        <v>2</v>
      </c>
      <c r="B848">
        <v>73</v>
      </c>
      <c r="C848">
        <v>1</v>
      </c>
      <c r="D848" s="3">
        <v>44885</v>
      </c>
      <c r="E848" s="2">
        <v>470000</v>
      </c>
      <c r="F848" s="2">
        <v>47000</v>
      </c>
      <c r="G848" s="2">
        <v>0</v>
      </c>
      <c r="H848" s="5">
        <v>45009.4</v>
      </c>
      <c r="I848" t="s">
        <v>10</v>
      </c>
      <c r="J848" s="6" t="s">
        <v>34</v>
      </c>
      <c r="K848" s="6" t="s">
        <v>35</v>
      </c>
      <c r="L848" s="6" t="s">
        <v>37</v>
      </c>
      <c r="M848" t="s">
        <v>11</v>
      </c>
      <c r="N848" s="6" t="s">
        <v>67</v>
      </c>
      <c r="O848" t="s">
        <v>16</v>
      </c>
      <c r="P848" s="4">
        <v>124</v>
      </c>
      <c r="Q848" t="str">
        <f>TEXT(ChargesTable[[#This Row],[CHG_COUNTY_NUM]], "000") &amp; "-" &amp; TEXT(ChargesTable[[#This Row],[CHG_CASE_NUMBER]], "0000000")</f>
        <v>002-0000073</v>
      </c>
      <c r="R848">
        <f t="shared" si="27"/>
        <v>136</v>
      </c>
      <c r="S848">
        <f t="shared" si="28"/>
        <v>2023</v>
      </c>
    </row>
    <row r="849" spans="1:19">
      <c r="A849" s="1">
        <v>2</v>
      </c>
      <c r="B849">
        <v>73</v>
      </c>
      <c r="C849">
        <v>3</v>
      </c>
      <c r="D849" s="3">
        <v>44885</v>
      </c>
      <c r="E849" s="2">
        <v>3406</v>
      </c>
      <c r="F849" s="2">
        <v>340</v>
      </c>
      <c r="G849" s="2">
        <v>6</v>
      </c>
      <c r="H849" s="5">
        <v>45019.6</v>
      </c>
      <c r="I849" t="s">
        <v>12</v>
      </c>
      <c r="J849" s="6" t="s">
        <v>25</v>
      </c>
      <c r="K849" s="6" t="s">
        <v>26</v>
      </c>
      <c r="L849" s="6" t="s">
        <v>43</v>
      </c>
      <c r="M849" t="s">
        <v>13</v>
      </c>
      <c r="N849" s="6" t="s">
        <v>65</v>
      </c>
      <c r="O849" t="s">
        <v>16</v>
      </c>
      <c r="P849" s="4">
        <v>134</v>
      </c>
      <c r="Q849" t="str">
        <f>TEXT(ChargesTable[[#This Row],[CHG_COUNTY_NUM]], "000") &amp; "-" &amp; TEXT(ChargesTable[[#This Row],[CHG_CASE_NUMBER]], "0000000")</f>
        <v>002-0000073</v>
      </c>
      <c r="R849">
        <f t="shared" si="27"/>
        <v>136</v>
      </c>
      <c r="S849">
        <f t="shared" si="28"/>
        <v>2023</v>
      </c>
    </row>
    <row r="850" spans="1:19">
      <c r="A850" s="1">
        <v>2</v>
      </c>
      <c r="B850">
        <v>73</v>
      </c>
      <c r="C850">
        <v>2</v>
      </c>
      <c r="D850" s="3">
        <v>44885</v>
      </c>
      <c r="E850" s="2">
        <v>3400</v>
      </c>
      <c r="F850" s="2">
        <v>340</v>
      </c>
      <c r="G850" s="2">
        <v>0</v>
      </c>
      <c r="H850" s="5">
        <v>45021.4</v>
      </c>
      <c r="I850" t="s">
        <v>7</v>
      </c>
      <c r="J850" s="6" t="s">
        <v>25</v>
      </c>
      <c r="K850" s="6" t="s">
        <v>26</v>
      </c>
      <c r="L850" s="6" t="s">
        <v>37</v>
      </c>
      <c r="M850" t="s">
        <v>8</v>
      </c>
      <c r="N850" s="6" t="s">
        <v>55</v>
      </c>
      <c r="O850" t="s">
        <v>16</v>
      </c>
      <c r="P850" s="4">
        <v>136</v>
      </c>
      <c r="Q850" t="str">
        <f>TEXT(ChargesTable[[#This Row],[CHG_COUNTY_NUM]], "000") &amp; "-" &amp; TEXT(ChargesTable[[#This Row],[CHG_CASE_NUMBER]], "0000000")</f>
        <v>002-0000073</v>
      </c>
      <c r="R850">
        <f t="shared" si="27"/>
        <v>136</v>
      </c>
      <c r="S850">
        <f t="shared" si="28"/>
        <v>2023</v>
      </c>
    </row>
    <row r="851" spans="1:19">
      <c r="A851" s="1">
        <v>2</v>
      </c>
      <c r="B851">
        <v>74</v>
      </c>
      <c r="C851">
        <v>2</v>
      </c>
      <c r="D851" s="3">
        <v>44890</v>
      </c>
      <c r="E851" s="2">
        <v>463706</v>
      </c>
      <c r="F851" s="2">
        <v>46370</v>
      </c>
      <c r="G851" s="2">
        <v>6</v>
      </c>
      <c r="H851" s="5">
        <v>44954.3</v>
      </c>
      <c r="I851" t="s">
        <v>7</v>
      </c>
      <c r="J851" s="6" t="s">
        <v>30</v>
      </c>
      <c r="K851" s="6" t="s">
        <v>26</v>
      </c>
      <c r="L851" s="6" t="s">
        <v>43</v>
      </c>
      <c r="M851" t="s">
        <v>8</v>
      </c>
      <c r="N851" s="6" t="s">
        <v>69</v>
      </c>
      <c r="O851" t="s">
        <v>16</v>
      </c>
      <c r="P851" s="4">
        <v>64</v>
      </c>
      <c r="Q851" t="str">
        <f>TEXT(ChargesTable[[#This Row],[CHG_COUNTY_NUM]], "000") &amp; "-" &amp; TEXT(ChargesTable[[#This Row],[CHG_CASE_NUMBER]], "0000000")</f>
        <v>002-0000074</v>
      </c>
      <c r="R851">
        <f t="shared" si="27"/>
        <v>65</v>
      </c>
      <c r="S851">
        <f t="shared" si="28"/>
        <v>2023</v>
      </c>
    </row>
    <row r="852" spans="1:19">
      <c r="A852" s="1">
        <v>2</v>
      </c>
      <c r="B852">
        <v>74</v>
      </c>
      <c r="C852">
        <v>4</v>
      </c>
      <c r="D852" s="3">
        <v>44890</v>
      </c>
      <c r="E852" s="2">
        <v>782200</v>
      </c>
      <c r="F852" s="2">
        <v>78220</v>
      </c>
      <c r="G852" s="2">
        <v>0</v>
      </c>
      <c r="H852" s="5">
        <v>44954.8</v>
      </c>
      <c r="I852" t="s">
        <v>12</v>
      </c>
      <c r="J852" s="6" t="s">
        <v>36</v>
      </c>
      <c r="K852" s="6" t="s">
        <v>35</v>
      </c>
      <c r="L852" s="6" t="s">
        <v>37</v>
      </c>
      <c r="M852" t="s">
        <v>13</v>
      </c>
      <c r="N852" s="6" t="s">
        <v>53</v>
      </c>
      <c r="O852" t="s">
        <v>16</v>
      </c>
      <c r="P852" s="4">
        <v>64</v>
      </c>
      <c r="Q852" t="str">
        <f>TEXT(ChargesTable[[#This Row],[CHG_COUNTY_NUM]], "000") &amp; "-" &amp; TEXT(ChargesTable[[#This Row],[CHG_CASE_NUMBER]], "0000000")</f>
        <v>002-0000074</v>
      </c>
      <c r="R852">
        <f t="shared" si="27"/>
        <v>65</v>
      </c>
      <c r="S852">
        <f t="shared" si="28"/>
        <v>2023</v>
      </c>
    </row>
    <row r="853" spans="1:19">
      <c r="A853" s="1">
        <v>2</v>
      </c>
      <c r="B853">
        <v>74</v>
      </c>
      <c r="C853">
        <v>1</v>
      </c>
      <c r="D853" s="3">
        <v>44890</v>
      </c>
      <c r="E853" s="2">
        <v>782200</v>
      </c>
      <c r="F853" s="2">
        <v>78220</v>
      </c>
      <c r="G853" s="2">
        <v>0</v>
      </c>
      <c r="H853" s="5">
        <v>44955.58</v>
      </c>
      <c r="I853" t="s">
        <v>10</v>
      </c>
      <c r="J853" s="6" t="s">
        <v>36</v>
      </c>
      <c r="K853" s="6" t="s">
        <v>35</v>
      </c>
      <c r="L853" s="6" t="s">
        <v>37</v>
      </c>
      <c r="M853" t="s">
        <v>11</v>
      </c>
      <c r="N853" s="6" t="s">
        <v>53</v>
      </c>
      <c r="O853" t="s">
        <v>16</v>
      </c>
      <c r="P853" s="4">
        <v>65</v>
      </c>
      <c r="Q853" t="str">
        <f>TEXT(ChargesTable[[#This Row],[CHG_COUNTY_NUM]], "000") &amp; "-" &amp; TEXT(ChargesTable[[#This Row],[CHG_CASE_NUMBER]], "0000000")</f>
        <v>002-0000074</v>
      </c>
      <c r="R853">
        <f t="shared" si="27"/>
        <v>65</v>
      </c>
      <c r="S853">
        <f t="shared" si="28"/>
        <v>2023</v>
      </c>
    </row>
    <row r="854" spans="1:19">
      <c r="A854" s="1">
        <v>2</v>
      </c>
      <c r="B854">
        <v>74</v>
      </c>
      <c r="C854">
        <v>3</v>
      </c>
      <c r="D854" s="3">
        <v>44890</v>
      </c>
      <c r="E854" s="2">
        <v>463721</v>
      </c>
      <c r="F854" s="2">
        <v>46372</v>
      </c>
      <c r="G854" s="2">
        <v>1</v>
      </c>
      <c r="H854" s="5">
        <v>44955.72</v>
      </c>
      <c r="I854" t="s">
        <v>10</v>
      </c>
      <c r="J854" s="6" t="s">
        <v>31</v>
      </c>
      <c r="K854" s="6" t="s">
        <v>28</v>
      </c>
      <c r="L854" s="6" t="s">
        <v>38</v>
      </c>
      <c r="M854" t="s">
        <v>11</v>
      </c>
      <c r="N854" s="6" t="s">
        <v>87</v>
      </c>
      <c r="O854" t="s">
        <v>16</v>
      </c>
      <c r="P854" s="4">
        <v>65</v>
      </c>
      <c r="Q854" t="str">
        <f>TEXT(ChargesTable[[#This Row],[CHG_COUNTY_NUM]], "000") &amp; "-" &amp; TEXT(ChargesTable[[#This Row],[CHG_CASE_NUMBER]], "0000000")</f>
        <v>002-0000074</v>
      </c>
      <c r="R854">
        <f t="shared" si="27"/>
        <v>65</v>
      </c>
      <c r="S854">
        <f t="shared" si="28"/>
        <v>2023</v>
      </c>
    </row>
    <row r="855" spans="1:19">
      <c r="A855" s="1">
        <v>2</v>
      </c>
      <c r="B855">
        <v>75</v>
      </c>
      <c r="C855">
        <v>1</v>
      </c>
      <c r="D855" s="3">
        <v>44897</v>
      </c>
      <c r="E855" s="2">
        <v>3400</v>
      </c>
      <c r="F855" s="2">
        <v>340</v>
      </c>
      <c r="G855" s="2">
        <v>0</v>
      </c>
      <c r="H855" s="5">
        <v>45048.11</v>
      </c>
      <c r="I855" t="s">
        <v>10</v>
      </c>
      <c r="J855" s="6" t="s">
        <v>25</v>
      </c>
      <c r="K855" s="6" t="s">
        <v>26</v>
      </c>
      <c r="L855" s="6" t="s">
        <v>37</v>
      </c>
      <c r="M855" t="s">
        <v>11</v>
      </c>
      <c r="N855" s="6" t="s">
        <v>55</v>
      </c>
      <c r="O855" t="s">
        <v>16</v>
      </c>
      <c r="P855" s="4">
        <v>151</v>
      </c>
      <c r="Q855" t="str">
        <f>TEXT(ChargesTable[[#This Row],[CHG_COUNTY_NUM]], "000") &amp; "-" &amp; TEXT(ChargesTable[[#This Row],[CHG_CASE_NUMBER]], "0000000")</f>
        <v>002-0000075</v>
      </c>
      <c r="R855">
        <f t="shared" si="27"/>
        <v>151</v>
      </c>
      <c r="S855">
        <f t="shared" si="28"/>
        <v>2023</v>
      </c>
    </row>
    <row r="856" spans="1:19">
      <c r="A856" s="1">
        <v>2</v>
      </c>
      <c r="B856">
        <v>76</v>
      </c>
      <c r="C856">
        <v>4</v>
      </c>
      <c r="D856" s="3">
        <v>44900</v>
      </c>
      <c r="E856" s="2">
        <v>782201</v>
      </c>
      <c r="F856" s="2">
        <v>78220</v>
      </c>
      <c r="G856" s="2">
        <v>1</v>
      </c>
      <c r="H856" s="5">
        <v>45027.8</v>
      </c>
      <c r="I856" t="s">
        <v>10</v>
      </c>
      <c r="J856" s="6" t="s">
        <v>36</v>
      </c>
      <c r="K856" s="6" t="s">
        <v>35</v>
      </c>
      <c r="L856" s="6" t="s">
        <v>38</v>
      </c>
      <c r="M856" t="s">
        <v>11</v>
      </c>
      <c r="N856" s="6" t="s">
        <v>57</v>
      </c>
      <c r="O856" t="s">
        <v>16</v>
      </c>
      <c r="P856" s="4">
        <v>127</v>
      </c>
      <c r="Q856" t="str">
        <f>TEXT(ChargesTable[[#This Row],[CHG_COUNTY_NUM]], "000") &amp; "-" &amp; TEXT(ChargesTable[[#This Row],[CHG_CASE_NUMBER]], "0000000")</f>
        <v>002-0000076</v>
      </c>
      <c r="R856">
        <f t="shared" si="27"/>
        <v>142</v>
      </c>
      <c r="S856">
        <f t="shared" si="28"/>
        <v>2023</v>
      </c>
    </row>
    <row r="857" spans="1:19">
      <c r="A857" s="1">
        <v>2</v>
      </c>
      <c r="B857">
        <v>76</v>
      </c>
      <c r="C857">
        <v>1</v>
      </c>
      <c r="D857" s="3">
        <v>44900</v>
      </c>
      <c r="E857" s="2">
        <v>782200</v>
      </c>
      <c r="F857" s="2">
        <v>78220</v>
      </c>
      <c r="G857" s="2">
        <v>0</v>
      </c>
      <c r="H857" s="5">
        <v>45042.772002314814</v>
      </c>
      <c r="I857" t="s">
        <v>12</v>
      </c>
      <c r="J857" s="6" t="s">
        <v>36</v>
      </c>
      <c r="K857" s="6" t="s">
        <v>35</v>
      </c>
      <c r="L857" s="6" t="s">
        <v>37</v>
      </c>
      <c r="M857" t="s">
        <v>13</v>
      </c>
      <c r="N857" s="6" t="s">
        <v>53</v>
      </c>
      <c r="O857" t="s">
        <v>16</v>
      </c>
      <c r="P857" s="4">
        <v>142</v>
      </c>
      <c r="Q857" t="str">
        <f>TEXT(ChargesTable[[#This Row],[CHG_COUNTY_NUM]], "000") &amp; "-" &amp; TEXT(ChargesTable[[#This Row],[CHG_CASE_NUMBER]], "0000000")</f>
        <v>002-0000076</v>
      </c>
      <c r="R857">
        <f t="shared" si="27"/>
        <v>142</v>
      </c>
      <c r="S857">
        <f t="shared" si="28"/>
        <v>2023</v>
      </c>
    </row>
    <row r="858" spans="1:19">
      <c r="A858" s="1">
        <v>2</v>
      </c>
      <c r="B858">
        <v>76</v>
      </c>
      <c r="C858">
        <v>2</v>
      </c>
      <c r="D858" s="3">
        <v>44900</v>
      </c>
      <c r="E858" s="2">
        <v>463700</v>
      </c>
      <c r="F858" s="2">
        <v>46370</v>
      </c>
      <c r="G858" s="2">
        <v>0</v>
      </c>
      <c r="H858" s="5">
        <v>45042.27</v>
      </c>
      <c r="I858" t="s">
        <v>12</v>
      </c>
      <c r="J858" s="6" t="s">
        <v>30</v>
      </c>
      <c r="K858" s="6" t="s">
        <v>26</v>
      </c>
      <c r="L858" s="6" t="s">
        <v>37</v>
      </c>
      <c r="M858" t="s">
        <v>13</v>
      </c>
      <c r="N858" s="6" t="s">
        <v>54</v>
      </c>
      <c r="O858" t="s">
        <v>16</v>
      </c>
      <c r="P858" s="4">
        <v>142</v>
      </c>
      <c r="Q858" t="str">
        <f>TEXT(ChargesTable[[#This Row],[CHG_COUNTY_NUM]], "000") &amp; "-" &amp; TEXT(ChargesTable[[#This Row],[CHG_CASE_NUMBER]], "0000000")</f>
        <v>002-0000076</v>
      </c>
      <c r="R858">
        <f t="shared" si="27"/>
        <v>142</v>
      </c>
      <c r="S858">
        <f t="shared" si="28"/>
        <v>2023</v>
      </c>
    </row>
    <row r="859" spans="1:19">
      <c r="A859" s="1">
        <v>2</v>
      </c>
      <c r="B859">
        <v>76</v>
      </c>
      <c r="C859">
        <v>3</v>
      </c>
      <c r="D859" s="3">
        <v>44900</v>
      </c>
      <c r="E859" s="2">
        <v>3400</v>
      </c>
      <c r="F859" s="2">
        <v>340</v>
      </c>
      <c r="G859" s="2">
        <v>0</v>
      </c>
      <c r="H859" s="5">
        <v>45042.14</v>
      </c>
      <c r="I859" t="s">
        <v>10</v>
      </c>
      <c r="J859" s="6" t="s">
        <v>25</v>
      </c>
      <c r="K859" s="6" t="s">
        <v>26</v>
      </c>
      <c r="L859" s="6" t="s">
        <v>37</v>
      </c>
      <c r="M859" t="s">
        <v>11</v>
      </c>
      <c r="N859" s="6" t="s">
        <v>55</v>
      </c>
      <c r="O859" t="s">
        <v>16</v>
      </c>
      <c r="P859" s="4">
        <v>142</v>
      </c>
      <c r="Q859" t="str">
        <f>TEXT(ChargesTable[[#This Row],[CHG_COUNTY_NUM]], "000") &amp; "-" &amp; TEXT(ChargesTable[[#This Row],[CHG_CASE_NUMBER]], "0000000")</f>
        <v>002-0000076</v>
      </c>
      <c r="R859">
        <f t="shared" si="27"/>
        <v>142</v>
      </c>
      <c r="S859">
        <f t="shared" si="28"/>
        <v>2023</v>
      </c>
    </row>
    <row r="860" spans="1:19">
      <c r="A860" s="1">
        <v>2</v>
      </c>
      <c r="B860">
        <v>77</v>
      </c>
      <c r="C860">
        <v>1</v>
      </c>
      <c r="D860" s="3">
        <v>44901</v>
      </c>
      <c r="E860" s="2">
        <v>3400</v>
      </c>
      <c r="F860" s="2">
        <v>340</v>
      </c>
      <c r="G860" s="2">
        <v>0</v>
      </c>
      <c r="H860" s="5">
        <v>44917.3</v>
      </c>
      <c r="I860" t="s">
        <v>10</v>
      </c>
      <c r="J860" s="6" t="s">
        <v>25</v>
      </c>
      <c r="K860" s="6" t="s">
        <v>26</v>
      </c>
      <c r="L860" s="6" t="s">
        <v>37</v>
      </c>
      <c r="M860" t="s">
        <v>11</v>
      </c>
      <c r="N860" s="6" t="s">
        <v>55</v>
      </c>
      <c r="O860" t="s">
        <v>16</v>
      </c>
      <c r="P860" s="4">
        <v>16</v>
      </c>
      <c r="Q860" t="str">
        <f>TEXT(ChargesTable[[#This Row],[CHG_COUNTY_NUM]], "000") &amp; "-" &amp; TEXT(ChargesTable[[#This Row],[CHG_CASE_NUMBER]], "0000000")</f>
        <v>002-0000077</v>
      </c>
      <c r="R860">
        <f t="shared" si="27"/>
        <v>16</v>
      </c>
      <c r="S860">
        <f t="shared" si="28"/>
        <v>2022</v>
      </c>
    </row>
    <row r="861" spans="1:19">
      <c r="A861" s="1">
        <v>2</v>
      </c>
      <c r="B861">
        <v>78</v>
      </c>
      <c r="C861">
        <v>1</v>
      </c>
      <c r="D861" s="3">
        <v>44904</v>
      </c>
      <c r="E861" s="2">
        <v>3460</v>
      </c>
      <c r="F861" s="2">
        <v>346</v>
      </c>
      <c r="G861" s="2">
        <v>0</v>
      </c>
      <c r="H861" s="5">
        <v>44944.17</v>
      </c>
      <c r="I861" t="s">
        <v>10</v>
      </c>
      <c r="J861" s="6" t="s">
        <v>27</v>
      </c>
      <c r="K861" s="6" t="s">
        <v>28</v>
      </c>
      <c r="L861" s="6" t="s">
        <v>37</v>
      </c>
      <c r="M861" t="s">
        <v>11</v>
      </c>
      <c r="N861" s="6" t="s">
        <v>52</v>
      </c>
      <c r="O861" t="s">
        <v>16</v>
      </c>
      <c r="P861" s="4">
        <v>40</v>
      </c>
      <c r="Q861" t="str">
        <f>TEXT(ChargesTable[[#This Row],[CHG_COUNTY_NUM]], "000") &amp; "-" &amp; TEXT(ChargesTable[[#This Row],[CHG_CASE_NUMBER]], "0000000")</f>
        <v>002-0000078</v>
      </c>
      <c r="R861">
        <f t="shared" si="27"/>
        <v>40</v>
      </c>
      <c r="S861">
        <f t="shared" si="28"/>
        <v>2023</v>
      </c>
    </row>
    <row r="862" spans="1:19">
      <c r="A862" s="1">
        <v>2</v>
      </c>
      <c r="B862">
        <v>79</v>
      </c>
      <c r="C862">
        <v>2</v>
      </c>
      <c r="D862" s="3">
        <v>44904</v>
      </c>
      <c r="E862" s="2">
        <v>3470</v>
      </c>
      <c r="F862" s="2">
        <v>347</v>
      </c>
      <c r="G862" s="2">
        <v>0</v>
      </c>
      <c r="H862" s="5">
        <v>44943.7</v>
      </c>
      <c r="I862" t="s">
        <v>10</v>
      </c>
      <c r="J862" s="6" t="s">
        <v>29</v>
      </c>
      <c r="K862" s="6" t="s">
        <v>28</v>
      </c>
      <c r="L862" s="6" t="s">
        <v>37</v>
      </c>
      <c r="M862" t="s">
        <v>11</v>
      </c>
      <c r="N862" s="6" t="s">
        <v>51</v>
      </c>
      <c r="O862" t="s">
        <v>16</v>
      </c>
      <c r="P862" s="4">
        <v>39</v>
      </c>
      <c r="Q862" t="str">
        <f>TEXT(ChargesTable[[#This Row],[CHG_COUNTY_NUM]], "000") &amp; "-" &amp; TEXT(ChargesTable[[#This Row],[CHG_CASE_NUMBER]], "0000000")</f>
        <v>002-0000079</v>
      </c>
      <c r="R862">
        <f t="shared" si="27"/>
        <v>41</v>
      </c>
      <c r="S862">
        <f t="shared" si="28"/>
        <v>2023</v>
      </c>
    </row>
    <row r="863" spans="1:19">
      <c r="A863" s="1">
        <v>2</v>
      </c>
      <c r="B863">
        <v>79</v>
      </c>
      <c r="C863">
        <v>1</v>
      </c>
      <c r="D863" s="3">
        <v>44904</v>
      </c>
      <c r="E863" s="2">
        <v>3400</v>
      </c>
      <c r="F863" s="2">
        <v>340</v>
      </c>
      <c r="G863" s="2">
        <v>0</v>
      </c>
      <c r="H863" s="5">
        <v>44945.4</v>
      </c>
      <c r="I863" t="s">
        <v>7</v>
      </c>
      <c r="J863" s="6" t="s">
        <v>25</v>
      </c>
      <c r="K863" s="6" t="s">
        <v>26</v>
      </c>
      <c r="L863" s="6" t="s">
        <v>37</v>
      </c>
      <c r="M863" t="s">
        <v>8</v>
      </c>
      <c r="N863" s="6" t="s">
        <v>55</v>
      </c>
      <c r="O863" t="s">
        <v>16</v>
      </c>
      <c r="P863" s="4">
        <v>41</v>
      </c>
      <c r="Q863" t="str">
        <f>TEXT(ChargesTable[[#This Row],[CHG_COUNTY_NUM]], "000") &amp; "-" &amp; TEXT(ChargesTable[[#This Row],[CHG_CASE_NUMBER]], "0000000")</f>
        <v>002-0000079</v>
      </c>
      <c r="R863">
        <f t="shared" si="27"/>
        <v>41</v>
      </c>
      <c r="S863">
        <f t="shared" si="28"/>
        <v>2023</v>
      </c>
    </row>
    <row r="864" spans="1:19">
      <c r="A864" s="1">
        <v>2</v>
      </c>
      <c r="B864">
        <v>80</v>
      </c>
      <c r="C864">
        <v>1</v>
      </c>
      <c r="D864" s="3">
        <v>44910</v>
      </c>
      <c r="E864" s="2">
        <v>463740</v>
      </c>
      <c r="F864" s="2">
        <v>46374</v>
      </c>
      <c r="G864" s="2">
        <v>0</v>
      </c>
      <c r="H864" s="5">
        <v>44983.7</v>
      </c>
      <c r="I864" t="s">
        <v>12</v>
      </c>
      <c r="J864" s="6" t="s">
        <v>32</v>
      </c>
      <c r="K864" s="6" t="s">
        <v>33</v>
      </c>
      <c r="L864" s="6" t="s">
        <v>37</v>
      </c>
      <c r="M864" t="s">
        <v>13</v>
      </c>
      <c r="N864" s="6" t="s">
        <v>60</v>
      </c>
      <c r="O864" t="s">
        <v>16</v>
      </c>
      <c r="P864" s="4">
        <v>73</v>
      </c>
      <c r="Q864" t="str">
        <f>TEXT(ChargesTable[[#This Row],[CHG_COUNTY_NUM]], "000") &amp; "-" &amp; TEXT(ChargesTable[[#This Row],[CHG_CASE_NUMBER]], "0000000")</f>
        <v>002-0000080</v>
      </c>
      <c r="R864">
        <f t="shared" si="27"/>
        <v>73</v>
      </c>
      <c r="S864">
        <f t="shared" si="28"/>
        <v>2023</v>
      </c>
    </row>
    <row r="865" spans="1:19">
      <c r="A865" s="1">
        <v>2</v>
      </c>
      <c r="B865">
        <v>80</v>
      </c>
      <c r="C865">
        <v>2</v>
      </c>
      <c r="D865" s="3">
        <v>44910</v>
      </c>
      <c r="E865" s="2">
        <v>463700</v>
      </c>
      <c r="F865" s="2">
        <v>46370</v>
      </c>
      <c r="G865" s="2">
        <v>0</v>
      </c>
      <c r="H865" s="5">
        <v>44983.4</v>
      </c>
      <c r="I865" t="s">
        <v>12</v>
      </c>
      <c r="J865" s="6" t="s">
        <v>30</v>
      </c>
      <c r="K865" s="6" t="s">
        <v>26</v>
      </c>
      <c r="L865" s="6" t="s">
        <v>37</v>
      </c>
      <c r="M865" t="s">
        <v>13</v>
      </c>
      <c r="N865" s="6" t="s">
        <v>54</v>
      </c>
      <c r="O865" t="s">
        <v>16</v>
      </c>
      <c r="P865" s="4">
        <v>73</v>
      </c>
      <c r="Q865" t="str">
        <f>TEXT(ChargesTable[[#This Row],[CHG_COUNTY_NUM]], "000") &amp; "-" &amp; TEXT(ChargesTable[[#This Row],[CHG_CASE_NUMBER]], "0000000")</f>
        <v>002-0000080</v>
      </c>
      <c r="R865">
        <f t="shared" si="27"/>
        <v>73</v>
      </c>
      <c r="S865">
        <f t="shared" si="28"/>
        <v>2023</v>
      </c>
    </row>
    <row r="866" spans="1:19">
      <c r="A866" s="1">
        <v>2</v>
      </c>
      <c r="B866">
        <v>81</v>
      </c>
      <c r="C866">
        <v>1</v>
      </c>
      <c r="D866" s="3">
        <v>44911</v>
      </c>
      <c r="E866" s="2">
        <v>3470</v>
      </c>
      <c r="F866" s="2">
        <v>347</v>
      </c>
      <c r="G866" s="2">
        <v>0</v>
      </c>
      <c r="H866" s="5">
        <v>45061.9</v>
      </c>
      <c r="I866" t="s">
        <v>12</v>
      </c>
      <c r="J866" s="6" t="s">
        <v>29</v>
      </c>
      <c r="K866" s="6" t="s">
        <v>28</v>
      </c>
      <c r="L866" s="6" t="s">
        <v>37</v>
      </c>
      <c r="M866" t="s">
        <v>13</v>
      </c>
      <c r="N866" s="6" t="s">
        <v>51</v>
      </c>
      <c r="O866" t="s">
        <v>16</v>
      </c>
      <c r="P866" s="4">
        <v>150</v>
      </c>
      <c r="Q866" t="str">
        <f>TEXT(ChargesTable[[#This Row],[CHG_COUNTY_NUM]], "000") &amp; "-" &amp; TEXT(ChargesTable[[#This Row],[CHG_CASE_NUMBER]], "0000000")</f>
        <v>002-0000081</v>
      </c>
      <c r="R866">
        <f t="shared" si="27"/>
        <v>154</v>
      </c>
      <c r="S866">
        <f t="shared" si="28"/>
        <v>2023</v>
      </c>
    </row>
    <row r="867" spans="1:19">
      <c r="A867" s="1">
        <v>2</v>
      </c>
      <c r="B867">
        <v>81</v>
      </c>
      <c r="C867">
        <v>2</v>
      </c>
      <c r="D867" s="3">
        <v>44911</v>
      </c>
      <c r="E867" s="2">
        <v>3400</v>
      </c>
      <c r="F867" s="2">
        <v>340</v>
      </c>
      <c r="G867" s="2">
        <v>0</v>
      </c>
      <c r="H867" s="5">
        <v>45063.724999999999</v>
      </c>
      <c r="I867" t="s">
        <v>12</v>
      </c>
      <c r="J867" s="6" t="s">
        <v>25</v>
      </c>
      <c r="K867" s="6" t="s">
        <v>26</v>
      </c>
      <c r="L867" s="6" t="s">
        <v>37</v>
      </c>
      <c r="M867" t="s">
        <v>13</v>
      </c>
      <c r="N867" s="6" t="s">
        <v>55</v>
      </c>
      <c r="O867" t="s">
        <v>16</v>
      </c>
      <c r="P867" s="4">
        <v>152</v>
      </c>
      <c r="Q867" t="str">
        <f>TEXT(ChargesTable[[#This Row],[CHG_COUNTY_NUM]], "000") &amp; "-" &amp; TEXT(ChargesTable[[#This Row],[CHG_CASE_NUMBER]], "0000000")</f>
        <v>002-0000081</v>
      </c>
      <c r="R867">
        <f t="shared" si="27"/>
        <v>154</v>
      </c>
      <c r="S867">
        <f t="shared" si="28"/>
        <v>2023</v>
      </c>
    </row>
    <row r="868" spans="1:19">
      <c r="A868" s="1">
        <v>2</v>
      </c>
      <c r="B868">
        <v>81</v>
      </c>
      <c r="C868">
        <v>3</v>
      </c>
      <c r="D868" s="3">
        <v>44911</v>
      </c>
      <c r="E868" s="2">
        <v>3402</v>
      </c>
      <c r="F868" s="2">
        <v>340</v>
      </c>
      <c r="G868" s="2">
        <v>2</v>
      </c>
      <c r="H868" s="5">
        <v>45065.72</v>
      </c>
      <c r="I868" t="s">
        <v>12</v>
      </c>
      <c r="J868" s="6" t="s">
        <v>25</v>
      </c>
      <c r="K868" s="6" t="s">
        <v>26</v>
      </c>
      <c r="L868" s="6" t="s">
        <v>39</v>
      </c>
      <c r="M868" t="s">
        <v>13</v>
      </c>
      <c r="N868" s="6" t="s">
        <v>62</v>
      </c>
      <c r="O868" t="s">
        <v>16</v>
      </c>
      <c r="P868" s="4">
        <v>154</v>
      </c>
      <c r="Q868" t="str">
        <f>TEXT(ChargesTable[[#This Row],[CHG_COUNTY_NUM]], "000") &amp; "-" &amp; TEXT(ChargesTable[[#This Row],[CHG_CASE_NUMBER]], "0000000")</f>
        <v>002-0000081</v>
      </c>
      <c r="R868">
        <f t="shared" si="27"/>
        <v>154</v>
      </c>
      <c r="S868">
        <f t="shared" si="28"/>
        <v>2023</v>
      </c>
    </row>
    <row r="869" spans="1:19">
      <c r="A869" s="1">
        <v>2</v>
      </c>
      <c r="B869">
        <v>82</v>
      </c>
      <c r="C869">
        <v>2</v>
      </c>
      <c r="D869" s="3">
        <v>44912</v>
      </c>
      <c r="E869" s="2">
        <v>3400</v>
      </c>
      <c r="F869" s="2">
        <v>340</v>
      </c>
      <c r="G869" s="2">
        <v>0</v>
      </c>
      <c r="H869" s="5">
        <v>44976.6</v>
      </c>
      <c r="I869" t="s">
        <v>10</v>
      </c>
      <c r="J869" s="6" t="s">
        <v>25</v>
      </c>
      <c r="K869" s="6" t="s">
        <v>26</v>
      </c>
      <c r="L869" s="6" t="s">
        <v>37</v>
      </c>
      <c r="M869" t="s">
        <v>11</v>
      </c>
      <c r="N869" s="6" t="s">
        <v>55</v>
      </c>
      <c r="O869" t="s">
        <v>16</v>
      </c>
      <c r="P869" s="4">
        <v>64</v>
      </c>
      <c r="Q869" t="str">
        <f>TEXT(ChargesTable[[#This Row],[CHG_COUNTY_NUM]], "000") &amp; "-" &amp; TEXT(ChargesTable[[#This Row],[CHG_CASE_NUMBER]], "0000000")</f>
        <v>002-0000082</v>
      </c>
      <c r="R869">
        <f t="shared" si="27"/>
        <v>84</v>
      </c>
      <c r="S869">
        <f t="shared" si="28"/>
        <v>2023</v>
      </c>
    </row>
    <row r="870" spans="1:19">
      <c r="A870" s="1">
        <v>2</v>
      </c>
      <c r="B870">
        <v>82</v>
      </c>
      <c r="C870">
        <v>1</v>
      </c>
      <c r="D870" s="3">
        <v>44912</v>
      </c>
      <c r="E870" s="2">
        <v>782200</v>
      </c>
      <c r="F870" s="2">
        <v>78220</v>
      </c>
      <c r="G870" s="2">
        <v>0</v>
      </c>
      <c r="H870" s="5">
        <v>44996.800000000003</v>
      </c>
      <c r="I870" t="s">
        <v>12</v>
      </c>
      <c r="J870" s="6" t="s">
        <v>36</v>
      </c>
      <c r="K870" s="6" t="s">
        <v>35</v>
      </c>
      <c r="L870" s="6" t="s">
        <v>37</v>
      </c>
      <c r="M870" t="s">
        <v>13</v>
      </c>
      <c r="N870" s="6" t="s">
        <v>53</v>
      </c>
      <c r="O870" t="s">
        <v>16</v>
      </c>
      <c r="P870" s="4">
        <v>84</v>
      </c>
      <c r="Q870" t="str">
        <f>TEXT(ChargesTable[[#This Row],[CHG_COUNTY_NUM]], "000") &amp; "-" &amp; TEXT(ChargesTable[[#This Row],[CHG_CASE_NUMBER]], "0000000")</f>
        <v>002-0000082</v>
      </c>
      <c r="R870">
        <f t="shared" si="27"/>
        <v>84</v>
      </c>
      <c r="S870">
        <f t="shared" si="28"/>
        <v>2023</v>
      </c>
    </row>
    <row r="871" spans="1:19">
      <c r="A871" s="1">
        <v>2</v>
      </c>
      <c r="B871">
        <v>83</v>
      </c>
      <c r="C871">
        <v>1</v>
      </c>
      <c r="D871" s="3">
        <v>44913</v>
      </c>
      <c r="E871" s="2">
        <v>463700</v>
      </c>
      <c r="F871" s="2">
        <v>46370</v>
      </c>
      <c r="G871" s="2">
        <v>0</v>
      </c>
      <c r="H871" s="5">
        <v>44977.4</v>
      </c>
      <c r="I871" t="s">
        <v>12</v>
      </c>
      <c r="J871" s="6" t="s">
        <v>30</v>
      </c>
      <c r="K871" s="6" t="s">
        <v>26</v>
      </c>
      <c r="L871" s="6" t="s">
        <v>37</v>
      </c>
      <c r="M871" t="s">
        <v>13</v>
      </c>
      <c r="N871" s="6" t="s">
        <v>54</v>
      </c>
      <c r="O871" t="s">
        <v>16</v>
      </c>
      <c r="P871" s="4">
        <v>64</v>
      </c>
      <c r="Q871" t="str">
        <f>TEXT(ChargesTable[[#This Row],[CHG_COUNTY_NUM]], "000") &amp; "-" &amp; TEXT(ChargesTable[[#This Row],[CHG_CASE_NUMBER]], "0000000")</f>
        <v>002-0000083</v>
      </c>
      <c r="R871">
        <f t="shared" si="27"/>
        <v>68</v>
      </c>
      <c r="S871">
        <f t="shared" si="28"/>
        <v>2023</v>
      </c>
    </row>
    <row r="872" spans="1:19">
      <c r="A872" s="1">
        <v>2</v>
      </c>
      <c r="B872">
        <v>83</v>
      </c>
      <c r="C872">
        <v>2</v>
      </c>
      <c r="D872" s="3">
        <v>44913</v>
      </c>
      <c r="E872" s="2">
        <v>782205</v>
      </c>
      <c r="F872" s="2">
        <v>78220</v>
      </c>
      <c r="G872" s="2">
        <v>5</v>
      </c>
      <c r="H872" s="5">
        <v>44981.9</v>
      </c>
      <c r="I872" t="s">
        <v>10</v>
      </c>
      <c r="J872" s="6" t="s">
        <v>36</v>
      </c>
      <c r="K872" s="6" t="s">
        <v>35</v>
      </c>
      <c r="L872" s="6" t="s">
        <v>42</v>
      </c>
      <c r="M872" t="s">
        <v>11</v>
      </c>
      <c r="N872" s="6" t="s">
        <v>78</v>
      </c>
      <c r="O872" t="s">
        <v>16</v>
      </c>
      <c r="P872" s="4">
        <v>68</v>
      </c>
      <c r="Q872" t="str">
        <f>TEXT(ChargesTable[[#This Row],[CHG_COUNTY_NUM]], "000") &amp; "-" &amp; TEXT(ChargesTable[[#This Row],[CHG_CASE_NUMBER]], "0000000")</f>
        <v>002-0000083</v>
      </c>
      <c r="R872">
        <f t="shared" si="27"/>
        <v>68</v>
      </c>
      <c r="S872">
        <f t="shared" si="28"/>
        <v>2023</v>
      </c>
    </row>
    <row r="873" spans="1:19">
      <c r="A873" s="1">
        <v>2</v>
      </c>
      <c r="B873">
        <v>84</v>
      </c>
      <c r="C873">
        <v>1</v>
      </c>
      <c r="D873" s="3">
        <v>44913</v>
      </c>
      <c r="E873" s="2">
        <v>3473</v>
      </c>
      <c r="F873" s="2">
        <v>347</v>
      </c>
      <c r="G873" s="2">
        <v>3</v>
      </c>
      <c r="H873" s="5">
        <v>44932.36</v>
      </c>
      <c r="I873" t="s">
        <v>10</v>
      </c>
      <c r="J873" s="6" t="s">
        <v>29</v>
      </c>
      <c r="K873" s="6" t="s">
        <v>28</v>
      </c>
      <c r="L873" s="6" t="s">
        <v>40</v>
      </c>
      <c r="M873" t="s">
        <v>11</v>
      </c>
      <c r="N873" s="6" t="s">
        <v>95</v>
      </c>
      <c r="O873" t="s">
        <v>16</v>
      </c>
      <c r="P873" s="4">
        <v>19</v>
      </c>
      <c r="Q873" t="str">
        <f>TEXT(ChargesTable[[#This Row],[CHG_COUNTY_NUM]], "000") &amp; "-" &amp; TEXT(ChargesTable[[#This Row],[CHG_CASE_NUMBER]], "0000000")</f>
        <v>002-0000084</v>
      </c>
      <c r="R873">
        <f t="shared" si="27"/>
        <v>19</v>
      </c>
      <c r="S873">
        <f t="shared" si="28"/>
        <v>2023</v>
      </c>
    </row>
    <row r="874" spans="1:19">
      <c r="A874" s="1">
        <v>2</v>
      </c>
      <c r="B874">
        <v>85</v>
      </c>
      <c r="C874">
        <v>2</v>
      </c>
      <c r="D874" s="3">
        <v>44914</v>
      </c>
      <c r="E874" s="2">
        <v>3460</v>
      </c>
      <c r="F874" s="2">
        <v>346</v>
      </c>
      <c r="G874" s="2">
        <v>0</v>
      </c>
      <c r="H874" s="5">
        <v>45005.7</v>
      </c>
      <c r="I874" t="s">
        <v>10</v>
      </c>
      <c r="J874" s="6" t="s">
        <v>27</v>
      </c>
      <c r="K874" s="6" t="s">
        <v>28</v>
      </c>
      <c r="L874" s="6" t="s">
        <v>37</v>
      </c>
      <c r="M874" t="s">
        <v>11</v>
      </c>
      <c r="N874" s="6" t="s">
        <v>52</v>
      </c>
      <c r="O874" t="s">
        <v>16</v>
      </c>
      <c r="P874" s="4">
        <v>91</v>
      </c>
      <c r="Q874" t="str">
        <f>TEXT(ChargesTable[[#This Row],[CHG_COUNTY_NUM]], "000") &amp; "-" &amp; TEXT(ChargesTable[[#This Row],[CHG_CASE_NUMBER]], "0000000")</f>
        <v>002-0000085</v>
      </c>
      <c r="R874">
        <f t="shared" si="27"/>
        <v>95</v>
      </c>
      <c r="S874">
        <f t="shared" si="28"/>
        <v>2023</v>
      </c>
    </row>
    <row r="875" spans="1:19">
      <c r="A875" s="1">
        <v>2</v>
      </c>
      <c r="B875">
        <v>85</v>
      </c>
      <c r="C875">
        <v>3</v>
      </c>
      <c r="D875" s="3">
        <v>44914</v>
      </c>
      <c r="E875" s="2">
        <v>3474</v>
      </c>
      <c r="F875" s="2">
        <v>347</v>
      </c>
      <c r="G875" s="2">
        <v>4</v>
      </c>
      <c r="H875" s="5">
        <v>45005.7</v>
      </c>
      <c r="I875" t="s">
        <v>7</v>
      </c>
      <c r="J875" s="6" t="s">
        <v>29</v>
      </c>
      <c r="K875" s="6" t="s">
        <v>28</v>
      </c>
      <c r="L875" s="6" t="s">
        <v>41</v>
      </c>
      <c r="M875" t="s">
        <v>8</v>
      </c>
      <c r="N875" s="6" t="s">
        <v>88</v>
      </c>
      <c r="O875" t="s">
        <v>16</v>
      </c>
      <c r="P875" s="4">
        <v>91</v>
      </c>
      <c r="Q875" t="str">
        <f>TEXT(ChargesTable[[#This Row],[CHG_COUNTY_NUM]], "000") &amp; "-" &amp; TEXT(ChargesTable[[#This Row],[CHG_CASE_NUMBER]], "0000000")</f>
        <v>002-0000085</v>
      </c>
      <c r="R875">
        <f t="shared" si="27"/>
        <v>95</v>
      </c>
      <c r="S875">
        <f t="shared" si="28"/>
        <v>2023</v>
      </c>
    </row>
    <row r="876" spans="1:19">
      <c r="A876" s="1">
        <v>2</v>
      </c>
      <c r="B876">
        <v>85</v>
      </c>
      <c r="C876">
        <v>4</v>
      </c>
      <c r="D876" s="3">
        <v>44914</v>
      </c>
      <c r="E876" s="2">
        <v>3403</v>
      </c>
      <c r="F876" s="2">
        <v>340</v>
      </c>
      <c r="G876" s="2">
        <v>3</v>
      </c>
      <c r="H876" s="5">
        <v>45007.61</v>
      </c>
      <c r="I876" t="s">
        <v>12</v>
      </c>
      <c r="J876" s="6" t="s">
        <v>25</v>
      </c>
      <c r="K876" s="6" t="s">
        <v>26</v>
      </c>
      <c r="L876" s="6" t="s">
        <v>40</v>
      </c>
      <c r="M876" t="s">
        <v>13</v>
      </c>
      <c r="N876" s="6" t="s">
        <v>68</v>
      </c>
      <c r="O876" t="s">
        <v>16</v>
      </c>
      <c r="P876" s="4">
        <v>93</v>
      </c>
      <c r="Q876" t="str">
        <f>TEXT(ChargesTable[[#This Row],[CHG_COUNTY_NUM]], "000") &amp; "-" &amp; TEXT(ChargesTable[[#This Row],[CHG_CASE_NUMBER]], "0000000")</f>
        <v>002-0000085</v>
      </c>
      <c r="R876">
        <f t="shared" si="27"/>
        <v>95</v>
      </c>
      <c r="S876">
        <f t="shared" si="28"/>
        <v>2023</v>
      </c>
    </row>
    <row r="877" spans="1:19">
      <c r="A877" s="1">
        <v>2</v>
      </c>
      <c r="B877">
        <v>85</v>
      </c>
      <c r="C877">
        <v>1</v>
      </c>
      <c r="D877" s="3">
        <v>44914</v>
      </c>
      <c r="E877" s="2">
        <v>3460</v>
      </c>
      <c r="F877" s="2">
        <v>346</v>
      </c>
      <c r="G877" s="2">
        <v>0</v>
      </c>
      <c r="H877" s="5">
        <v>45009.599999999999</v>
      </c>
      <c r="I877" t="s">
        <v>7</v>
      </c>
      <c r="J877" s="6" t="s">
        <v>27</v>
      </c>
      <c r="K877" s="6" t="s">
        <v>28</v>
      </c>
      <c r="L877" s="6" t="s">
        <v>37</v>
      </c>
      <c r="M877" t="s">
        <v>8</v>
      </c>
      <c r="N877" s="6" t="s">
        <v>52</v>
      </c>
      <c r="O877" t="s">
        <v>16</v>
      </c>
      <c r="P877" s="4">
        <v>95</v>
      </c>
      <c r="Q877" t="str">
        <f>TEXT(ChargesTable[[#This Row],[CHG_COUNTY_NUM]], "000") &amp; "-" &amp; TEXT(ChargesTable[[#This Row],[CHG_CASE_NUMBER]], "0000000")</f>
        <v>002-0000085</v>
      </c>
      <c r="R877">
        <f t="shared" si="27"/>
        <v>95</v>
      </c>
      <c r="S877">
        <f t="shared" si="28"/>
        <v>2023</v>
      </c>
    </row>
    <row r="878" spans="1:19">
      <c r="A878" s="1">
        <v>2</v>
      </c>
      <c r="B878">
        <v>86</v>
      </c>
      <c r="C878">
        <v>1</v>
      </c>
      <c r="D878" s="3">
        <v>44914</v>
      </c>
      <c r="E878" s="2">
        <v>3400</v>
      </c>
      <c r="F878" s="2">
        <v>340</v>
      </c>
      <c r="G878" s="2">
        <v>0</v>
      </c>
      <c r="H878" s="5">
        <v>44939.852997685186</v>
      </c>
      <c r="I878" t="s">
        <v>7</v>
      </c>
      <c r="J878" s="6" t="s">
        <v>25</v>
      </c>
      <c r="K878" s="6" t="s">
        <v>26</v>
      </c>
      <c r="L878" s="6" t="s">
        <v>37</v>
      </c>
      <c r="M878" t="s">
        <v>8</v>
      </c>
      <c r="N878" s="6" t="s">
        <v>55</v>
      </c>
      <c r="O878" t="s">
        <v>16</v>
      </c>
      <c r="P878" s="4">
        <v>25</v>
      </c>
      <c r="Q878" t="str">
        <f>TEXT(ChargesTable[[#This Row],[CHG_COUNTY_NUM]], "000") &amp; "-" &amp; TEXT(ChargesTable[[#This Row],[CHG_CASE_NUMBER]], "0000000")</f>
        <v>002-0000086</v>
      </c>
      <c r="R878">
        <f t="shared" si="27"/>
        <v>26</v>
      </c>
      <c r="S878">
        <f t="shared" si="28"/>
        <v>2023</v>
      </c>
    </row>
    <row r="879" spans="1:19">
      <c r="A879" s="1">
        <v>2</v>
      </c>
      <c r="B879">
        <v>86</v>
      </c>
      <c r="C879">
        <v>3</v>
      </c>
      <c r="D879" s="3">
        <v>44914</v>
      </c>
      <c r="E879" s="2">
        <v>3400</v>
      </c>
      <c r="F879" s="2">
        <v>340</v>
      </c>
      <c r="G879" s="2">
        <v>0</v>
      </c>
      <c r="H879" s="5">
        <v>44940.51</v>
      </c>
      <c r="I879" t="s">
        <v>10</v>
      </c>
      <c r="J879" s="6" t="s">
        <v>25</v>
      </c>
      <c r="K879" s="6" t="s">
        <v>26</v>
      </c>
      <c r="L879" s="6" t="s">
        <v>37</v>
      </c>
      <c r="M879" t="s">
        <v>11</v>
      </c>
      <c r="N879" s="6" t="s">
        <v>55</v>
      </c>
      <c r="O879" t="s">
        <v>16</v>
      </c>
      <c r="P879" s="4">
        <v>26</v>
      </c>
      <c r="Q879" t="str">
        <f>TEXT(ChargesTable[[#This Row],[CHG_COUNTY_NUM]], "000") &amp; "-" &amp; TEXT(ChargesTable[[#This Row],[CHG_CASE_NUMBER]], "0000000")</f>
        <v>002-0000086</v>
      </c>
      <c r="R879">
        <f t="shared" si="27"/>
        <v>26</v>
      </c>
      <c r="S879">
        <f t="shared" si="28"/>
        <v>2023</v>
      </c>
    </row>
    <row r="880" spans="1:19">
      <c r="A880" s="1">
        <v>3</v>
      </c>
      <c r="B880">
        <v>1</v>
      </c>
      <c r="C880">
        <v>2</v>
      </c>
      <c r="D880" s="3">
        <v>44562</v>
      </c>
      <c r="E880" s="2">
        <v>463700</v>
      </c>
      <c r="F880" s="2">
        <v>46370</v>
      </c>
      <c r="G880" s="2">
        <v>0</v>
      </c>
      <c r="H880" s="5">
        <v>44627.35</v>
      </c>
      <c r="I880" t="s">
        <v>10</v>
      </c>
      <c r="J880" s="6" t="s">
        <v>30</v>
      </c>
      <c r="K880" s="6" t="s">
        <v>26</v>
      </c>
      <c r="L880" s="6" t="s">
        <v>37</v>
      </c>
      <c r="M880" t="s">
        <v>11</v>
      </c>
      <c r="N880" s="6" t="s">
        <v>54</v>
      </c>
      <c r="O880" t="s">
        <v>17</v>
      </c>
      <c r="P880" s="4">
        <v>65</v>
      </c>
      <c r="Q880" t="str">
        <f>TEXT(ChargesTable[[#This Row],[CHG_COUNTY_NUM]], "000") &amp; "-" &amp; TEXT(ChargesTable[[#This Row],[CHG_CASE_NUMBER]], "0000000")</f>
        <v>003-0000001</v>
      </c>
      <c r="R880">
        <f t="shared" si="27"/>
        <v>104</v>
      </c>
      <c r="S880">
        <f t="shared" si="28"/>
        <v>2022</v>
      </c>
    </row>
    <row r="881" spans="1:19">
      <c r="A881" s="1">
        <v>3</v>
      </c>
      <c r="B881">
        <v>1</v>
      </c>
      <c r="C881">
        <v>1</v>
      </c>
      <c r="D881" s="3">
        <v>44562</v>
      </c>
      <c r="E881" s="2">
        <v>3400</v>
      </c>
      <c r="F881" s="2">
        <v>340</v>
      </c>
      <c r="G881" s="2">
        <v>0</v>
      </c>
      <c r="H881" s="5">
        <v>44629.05</v>
      </c>
      <c r="I881" t="s">
        <v>10</v>
      </c>
      <c r="J881" s="6" t="s">
        <v>25</v>
      </c>
      <c r="K881" s="6" t="s">
        <v>26</v>
      </c>
      <c r="L881" s="6" t="s">
        <v>37</v>
      </c>
      <c r="M881" t="s">
        <v>11</v>
      </c>
      <c r="N881" s="6" t="s">
        <v>55</v>
      </c>
      <c r="O881" t="s">
        <v>17</v>
      </c>
      <c r="P881" s="4">
        <v>67</v>
      </c>
      <c r="Q881" t="str">
        <f>TEXT(ChargesTable[[#This Row],[CHG_COUNTY_NUM]], "000") &amp; "-" &amp; TEXT(ChargesTable[[#This Row],[CHG_CASE_NUMBER]], "0000000")</f>
        <v>003-0000001</v>
      </c>
      <c r="R881">
        <f t="shared" si="27"/>
        <v>104</v>
      </c>
      <c r="S881">
        <f t="shared" si="28"/>
        <v>2022</v>
      </c>
    </row>
    <row r="882" spans="1:19">
      <c r="A882" s="1">
        <v>3</v>
      </c>
      <c r="B882">
        <v>1</v>
      </c>
      <c r="C882">
        <v>4</v>
      </c>
      <c r="D882" s="3">
        <v>44562</v>
      </c>
      <c r="E882" s="2">
        <v>3400</v>
      </c>
      <c r="F882" s="2">
        <v>340</v>
      </c>
      <c r="G882" s="2">
        <v>0</v>
      </c>
      <c r="H882" s="5">
        <v>44666.25</v>
      </c>
      <c r="I882" t="s">
        <v>10</v>
      </c>
      <c r="J882" s="6" t="s">
        <v>25</v>
      </c>
      <c r="K882" s="6" t="s">
        <v>26</v>
      </c>
      <c r="L882" s="6" t="s">
        <v>37</v>
      </c>
      <c r="M882" t="s">
        <v>11</v>
      </c>
      <c r="N882" s="6" t="s">
        <v>55</v>
      </c>
      <c r="O882" t="s">
        <v>17</v>
      </c>
      <c r="P882" s="4">
        <v>104</v>
      </c>
      <c r="Q882" t="str">
        <f>TEXT(ChargesTable[[#This Row],[CHG_COUNTY_NUM]], "000") &amp; "-" &amp; TEXT(ChargesTable[[#This Row],[CHG_CASE_NUMBER]], "0000000")</f>
        <v>003-0000001</v>
      </c>
      <c r="R882">
        <f t="shared" si="27"/>
        <v>104</v>
      </c>
      <c r="S882">
        <f t="shared" si="28"/>
        <v>2022</v>
      </c>
    </row>
    <row r="883" spans="1:19">
      <c r="A883" s="1">
        <v>3</v>
      </c>
      <c r="B883">
        <v>3</v>
      </c>
      <c r="C883">
        <v>3</v>
      </c>
      <c r="D883" s="3">
        <v>44567</v>
      </c>
      <c r="E883" s="2">
        <v>463700</v>
      </c>
      <c r="F883" s="2">
        <v>46370</v>
      </c>
      <c r="G883" s="2">
        <v>0</v>
      </c>
      <c r="H883" s="5">
        <v>44755.74</v>
      </c>
      <c r="I883" t="s">
        <v>10</v>
      </c>
      <c r="J883" s="6" t="s">
        <v>30</v>
      </c>
      <c r="K883" s="6" t="s">
        <v>26</v>
      </c>
      <c r="L883" s="6" t="s">
        <v>37</v>
      </c>
      <c r="M883" t="s">
        <v>11</v>
      </c>
      <c r="N883" s="6" t="s">
        <v>54</v>
      </c>
      <c r="O883" t="s">
        <v>17</v>
      </c>
      <c r="P883" s="4">
        <v>188</v>
      </c>
      <c r="Q883" t="str">
        <f>TEXT(ChargesTable[[#This Row],[CHG_COUNTY_NUM]], "000") &amp; "-" &amp; TEXT(ChargesTable[[#This Row],[CHG_CASE_NUMBER]], "0000000")</f>
        <v>003-0000003</v>
      </c>
      <c r="R883">
        <f t="shared" si="27"/>
        <v>220</v>
      </c>
      <c r="S883">
        <f t="shared" si="28"/>
        <v>2022</v>
      </c>
    </row>
    <row r="884" spans="1:19">
      <c r="A884" s="1">
        <v>3</v>
      </c>
      <c r="B884">
        <v>3</v>
      </c>
      <c r="C884">
        <v>4</v>
      </c>
      <c r="D884" s="3">
        <v>44567</v>
      </c>
      <c r="E884" s="2">
        <v>463705</v>
      </c>
      <c r="F884" s="2">
        <v>46370</v>
      </c>
      <c r="G884" s="2">
        <v>5</v>
      </c>
      <c r="H884" s="5">
        <v>44755</v>
      </c>
      <c r="I884" t="s">
        <v>10</v>
      </c>
      <c r="J884" s="6" t="s">
        <v>30</v>
      </c>
      <c r="K884" s="6" t="s">
        <v>26</v>
      </c>
      <c r="L884" s="6" t="s">
        <v>42</v>
      </c>
      <c r="M884" t="s">
        <v>11</v>
      </c>
      <c r="N884" s="6" t="s">
        <v>70</v>
      </c>
      <c r="O884" t="s">
        <v>17</v>
      </c>
      <c r="P884" s="4">
        <v>188</v>
      </c>
      <c r="Q884" t="str">
        <f>TEXT(ChargesTable[[#This Row],[CHG_COUNTY_NUM]], "000") &amp; "-" &amp; TEXT(ChargesTable[[#This Row],[CHG_CASE_NUMBER]], "0000000")</f>
        <v>003-0000003</v>
      </c>
      <c r="R884">
        <f t="shared" si="27"/>
        <v>220</v>
      </c>
      <c r="S884">
        <f t="shared" si="28"/>
        <v>2022</v>
      </c>
    </row>
    <row r="885" spans="1:19">
      <c r="A885" s="1">
        <v>3</v>
      </c>
      <c r="B885">
        <v>3</v>
      </c>
      <c r="C885">
        <v>1</v>
      </c>
      <c r="D885" s="3">
        <v>44567</v>
      </c>
      <c r="E885" s="2">
        <v>782200</v>
      </c>
      <c r="F885" s="2">
        <v>78220</v>
      </c>
      <c r="G885" s="2">
        <v>0</v>
      </c>
      <c r="H885" s="5">
        <v>44787.56</v>
      </c>
      <c r="I885" t="s">
        <v>10</v>
      </c>
      <c r="J885" s="6" t="s">
        <v>36</v>
      </c>
      <c r="K885" s="6" t="s">
        <v>35</v>
      </c>
      <c r="L885" s="6" t="s">
        <v>37</v>
      </c>
      <c r="M885" t="s">
        <v>11</v>
      </c>
      <c r="N885" s="6" t="s">
        <v>53</v>
      </c>
      <c r="O885" t="s">
        <v>17</v>
      </c>
      <c r="P885" s="4">
        <v>220</v>
      </c>
      <c r="Q885" t="str">
        <f>TEXT(ChargesTable[[#This Row],[CHG_COUNTY_NUM]], "000") &amp; "-" &amp; TEXT(ChargesTable[[#This Row],[CHG_CASE_NUMBER]], "0000000")</f>
        <v>003-0000003</v>
      </c>
      <c r="R885">
        <f t="shared" si="27"/>
        <v>220</v>
      </c>
      <c r="S885">
        <f t="shared" si="28"/>
        <v>2022</v>
      </c>
    </row>
    <row r="886" spans="1:19">
      <c r="A886" s="1">
        <v>3</v>
      </c>
      <c r="B886">
        <v>4</v>
      </c>
      <c r="C886">
        <v>3</v>
      </c>
      <c r="D886" s="3">
        <v>44570</v>
      </c>
      <c r="E886" s="2">
        <v>463700</v>
      </c>
      <c r="F886" s="2">
        <v>46370</v>
      </c>
      <c r="G886" s="2">
        <v>0</v>
      </c>
      <c r="H886" s="5">
        <v>44768.480000000003</v>
      </c>
      <c r="I886" t="s">
        <v>7</v>
      </c>
      <c r="J886" s="6" t="s">
        <v>30</v>
      </c>
      <c r="K886" s="6" t="s">
        <v>26</v>
      </c>
      <c r="L886" s="6" t="s">
        <v>37</v>
      </c>
      <c r="M886" t="s">
        <v>8</v>
      </c>
      <c r="N886" s="6" t="s">
        <v>54</v>
      </c>
      <c r="O886" t="s">
        <v>17</v>
      </c>
      <c r="P886" s="4">
        <v>198</v>
      </c>
      <c r="Q886" t="str">
        <f>TEXT(ChargesTable[[#This Row],[CHG_COUNTY_NUM]], "000") &amp; "-" &amp; TEXT(ChargesTable[[#This Row],[CHG_CASE_NUMBER]], "0000000")</f>
        <v>003-0000004</v>
      </c>
      <c r="R886">
        <f t="shared" si="27"/>
        <v>287</v>
      </c>
      <c r="S886">
        <f t="shared" si="28"/>
        <v>2022</v>
      </c>
    </row>
    <row r="887" spans="1:19">
      <c r="A887" s="1">
        <v>3</v>
      </c>
      <c r="B887">
        <v>4</v>
      </c>
      <c r="C887">
        <v>1</v>
      </c>
      <c r="D887" s="3">
        <v>44570</v>
      </c>
      <c r="E887" s="2">
        <v>3400</v>
      </c>
      <c r="F887" s="2">
        <v>340</v>
      </c>
      <c r="G887" s="2">
        <v>0</v>
      </c>
      <c r="H887" s="5">
        <v>44769.1</v>
      </c>
      <c r="I887" t="s">
        <v>12</v>
      </c>
      <c r="J887" s="6" t="s">
        <v>25</v>
      </c>
      <c r="K887" s="6" t="s">
        <v>26</v>
      </c>
      <c r="L887" s="6" t="s">
        <v>37</v>
      </c>
      <c r="M887" t="s">
        <v>13</v>
      </c>
      <c r="N887" s="6" t="s">
        <v>55</v>
      </c>
      <c r="O887" t="s">
        <v>17</v>
      </c>
      <c r="P887" s="4">
        <v>199</v>
      </c>
      <c r="Q887" t="str">
        <f>TEXT(ChargesTable[[#This Row],[CHG_COUNTY_NUM]], "000") &amp; "-" &amp; TEXT(ChargesTable[[#This Row],[CHG_CASE_NUMBER]], "0000000")</f>
        <v>003-0000004</v>
      </c>
      <c r="R887">
        <f t="shared" si="27"/>
        <v>287</v>
      </c>
      <c r="S887">
        <f t="shared" si="28"/>
        <v>2022</v>
      </c>
    </row>
    <row r="888" spans="1:19">
      <c r="A888" s="1">
        <v>3</v>
      </c>
      <c r="B888">
        <v>4</v>
      </c>
      <c r="C888">
        <v>2</v>
      </c>
      <c r="D888" s="3">
        <v>44570</v>
      </c>
      <c r="E888" s="2">
        <v>3400</v>
      </c>
      <c r="F888" s="2">
        <v>340</v>
      </c>
      <c r="G888" s="2">
        <v>0</v>
      </c>
      <c r="H888" s="5">
        <v>44857.1</v>
      </c>
      <c r="I888" t="s">
        <v>12</v>
      </c>
      <c r="J888" s="6" t="s">
        <v>25</v>
      </c>
      <c r="K888" s="6" t="s">
        <v>26</v>
      </c>
      <c r="L888" s="6" t="s">
        <v>37</v>
      </c>
      <c r="M888" t="s">
        <v>13</v>
      </c>
      <c r="N888" s="6" t="s">
        <v>55</v>
      </c>
      <c r="O888" t="s">
        <v>17</v>
      </c>
      <c r="P888" s="4">
        <v>287</v>
      </c>
      <c r="Q888" t="str">
        <f>TEXT(ChargesTable[[#This Row],[CHG_COUNTY_NUM]], "000") &amp; "-" &amp; TEXT(ChargesTable[[#This Row],[CHG_CASE_NUMBER]], "0000000")</f>
        <v>003-0000004</v>
      </c>
      <c r="R888">
        <f t="shared" si="27"/>
        <v>287</v>
      </c>
      <c r="S888">
        <f t="shared" si="28"/>
        <v>2022</v>
      </c>
    </row>
    <row r="889" spans="1:19">
      <c r="A889" s="1">
        <v>3</v>
      </c>
      <c r="B889">
        <v>5</v>
      </c>
      <c r="C889">
        <v>1</v>
      </c>
      <c r="D889" s="3">
        <v>44572</v>
      </c>
      <c r="E889" s="2">
        <v>3400</v>
      </c>
      <c r="F889" s="2">
        <v>340</v>
      </c>
      <c r="G889" s="2">
        <v>0</v>
      </c>
      <c r="H889" s="5">
        <v>44793.33</v>
      </c>
      <c r="I889" t="s">
        <v>7</v>
      </c>
      <c r="J889" s="6" t="s">
        <v>25</v>
      </c>
      <c r="K889" s="6" t="s">
        <v>26</v>
      </c>
      <c r="L889" s="6" t="s">
        <v>37</v>
      </c>
      <c r="M889" t="s">
        <v>8</v>
      </c>
      <c r="N889" s="6" t="s">
        <v>55</v>
      </c>
      <c r="O889" t="s">
        <v>17</v>
      </c>
      <c r="P889" s="4">
        <v>221</v>
      </c>
      <c r="Q889" t="str">
        <f>TEXT(ChargesTable[[#This Row],[CHG_COUNTY_NUM]], "000") &amp; "-" &amp; TEXT(ChargesTable[[#This Row],[CHG_CASE_NUMBER]], "0000000")</f>
        <v>003-0000005</v>
      </c>
      <c r="R889">
        <f t="shared" si="27"/>
        <v>390</v>
      </c>
      <c r="S889">
        <f t="shared" si="28"/>
        <v>2022</v>
      </c>
    </row>
    <row r="890" spans="1:19">
      <c r="A890" s="1">
        <v>3</v>
      </c>
      <c r="B890">
        <v>5</v>
      </c>
      <c r="C890">
        <v>2</v>
      </c>
      <c r="D890" s="3">
        <v>44572</v>
      </c>
      <c r="E890" s="2">
        <v>3403</v>
      </c>
      <c r="F890" s="2">
        <v>340</v>
      </c>
      <c r="G890" s="2">
        <v>3</v>
      </c>
      <c r="H890" s="5">
        <v>44837.64</v>
      </c>
      <c r="I890" t="s">
        <v>12</v>
      </c>
      <c r="J890" s="6" t="s">
        <v>25</v>
      </c>
      <c r="K890" s="6" t="s">
        <v>26</v>
      </c>
      <c r="L890" s="6" t="s">
        <v>40</v>
      </c>
      <c r="M890" t="s">
        <v>13</v>
      </c>
      <c r="N890" s="6" t="s">
        <v>68</v>
      </c>
      <c r="O890" t="s">
        <v>17</v>
      </c>
      <c r="P890" s="4">
        <v>265</v>
      </c>
      <c r="Q890" t="str">
        <f>TEXT(ChargesTable[[#This Row],[CHG_COUNTY_NUM]], "000") &amp; "-" &amp; TEXT(ChargesTable[[#This Row],[CHG_CASE_NUMBER]], "0000000")</f>
        <v>003-0000005</v>
      </c>
      <c r="R890">
        <f t="shared" si="27"/>
        <v>390</v>
      </c>
      <c r="S890">
        <f t="shared" si="28"/>
        <v>2022</v>
      </c>
    </row>
    <row r="891" spans="1:19">
      <c r="A891" s="1">
        <v>3</v>
      </c>
      <c r="B891">
        <v>5</v>
      </c>
      <c r="C891">
        <v>3</v>
      </c>
      <c r="D891" s="3">
        <v>44572</v>
      </c>
      <c r="E891" s="2">
        <v>3470</v>
      </c>
      <c r="F891" s="2">
        <v>347</v>
      </c>
      <c r="G891" s="2">
        <v>0</v>
      </c>
      <c r="H891" s="5">
        <v>44962.64</v>
      </c>
      <c r="I891" t="s">
        <v>12</v>
      </c>
      <c r="J891" s="6" t="s">
        <v>29</v>
      </c>
      <c r="K891" s="6" t="s">
        <v>28</v>
      </c>
      <c r="L891" s="6" t="s">
        <v>37</v>
      </c>
      <c r="M891" t="s">
        <v>13</v>
      </c>
      <c r="N891" s="6" t="s">
        <v>51</v>
      </c>
      <c r="O891" t="s">
        <v>17</v>
      </c>
      <c r="P891" s="4">
        <v>390</v>
      </c>
      <c r="Q891" t="str">
        <f>TEXT(ChargesTable[[#This Row],[CHG_COUNTY_NUM]], "000") &amp; "-" &amp; TEXT(ChargesTable[[#This Row],[CHG_CASE_NUMBER]], "0000000")</f>
        <v>003-0000005</v>
      </c>
      <c r="R891">
        <f t="shared" si="27"/>
        <v>390</v>
      </c>
      <c r="S891">
        <f t="shared" si="28"/>
        <v>2023</v>
      </c>
    </row>
    <row r="892" spans="1:19">
      <c r="A892" s="1">
        <v>3</v>
      </c>
      <c r="B892">
        <v>6</v>
      </c>
      <c r="C892">
        <v>3</v>
      </c>
      <c r="D892" s="3">
        <v>44583</v>
      </c>
      <c r="E892" s="2">
        <v>470000</v>
      </c>
      <c r="F892" s="2">
        <v>47000</v>
      </c>
      <c r="G892" s="2">
        <v>0</v>
      </c>
      <c r="H892" s="5">
        <v>44612.34</v>
      </c>
      <c r="I892" t="s">
        <v>12</v>
      </c>
      <c r="J892" s="6" t="s">
        <v>34</v>
      </c>
      <c r="K892" s="6" t="s">
        <v>35</v>
      </c>
      <c r="L892" s="6" t="s">
        <v>37</v>
      </c>
      <c r="M892" t="s">
        <v>13</v>
      </c>
      <c r="N892" s="6" t="s">
        <v>67</v>
      </c>
      <c r="O892" t="s">
        <v>17</v>
      </c>
      <c r="P892" s="4">
        <v>29</v>
      </c>
      <c r="Q892" t="str">
        <f>TEXT(ChargesTable[[#This Row],[CHG_COUNTY_NUM]], "000") &amp; "-" &amp; TEXT(ChargesTable[[#This Row],[CHG_CASE_NUMBER]], "0000000")</f>
        <v>003-0000006</v>
      </c>
      <c r="R892">
        <f t="shared" si="27"/>
        <v>35</v>
      </c>
      <c r="S892">
        <f t="shared" si="28"/>
        <v>2022</v>
      </c>
    </row>
    <row r="893" spans="1:19">
      <c r="A893" s="1">
        <v>3</v>
      </c>
      <c r="B893">
        <v>6</v>
      </c>
      <c r="C893">
        <v>1</v>
      </c>
      <c r="D893" s="3">
        <v>44583</v>
      </c>
      <c r="E893" s="2">
        <v>470000</v>
      </c>
      <c r="F893" s="2">
        <v>47000</v>
      </c>
      <c r="G893" s="2">
        <v>0</v>
      </c>
      <c r="H893" s="5">
        <v>44613.46</v>
      </c>
      <c r="I893" t="s">
        <v>7</v>
      </c>
      <c r="J893" s="6" t="s">
        <v>34</v>
      </c>
      <c r="K893" s="6" t="s">
        <v>35</v>
      </c>
      <c r="L893" s="6" t="s">
        <v>37</v>
      </c>
      <c r="M893" t="s">
        <v>8</v>
      </c>
      <c r="N893" s="6" t="s">
        <v>67</v>
      </c>
      <c r="O893" t="s">
        <v>17</v>
      </c>
      <c r="P893" s="4">
        <v>30</v>
      </c>
      <c r="Q893" t="str">
        <f>TEXT(ChargesTable[[#This Row],[CHG_COUNTY_NUM]], "000") &amp; "-" &amp; TEXT(ChargesTable[[#This Row],[CHG_CASE_NUMBER]], "0000000")</f>
        <v>003-0000006</v>
      </c>
      <c r="R893">
        <f t="shared" si="27"/>
        <v>35</v>
      </c>
      <c r="S893">
        <f t="shared" si="28"/>
        <v>2022</v>
      </c>
    </row>
    <row r="894" spans="1:19">
      <c r="A894" s="1">
        <v>3</v>
      </c>
      <c r="B894">
        <v>6</v>
      </c>
      <c r="C894">
        <v>2</v>
      </c>
      <c r="D894" s="3">
        <v>44583</v>
      </c>
      <c r="E894" s="2">
        <v>3400</v>
      </c>
      <c r="F894" s="2">
        <v>340</v>
      </c>
      <c r="G894" s="2">
        <v>0</v>
      </c>
      <c r="H894" s="5">
        <v>44618.86</v>
      </c>
      <c r="I894" t="s">
        <v>12</v>
      </c>
      <c r="J894" s="6" t="s">
        <v>25</v>
      </c>
      <c r="K894" s="6" t="s">
        <v>26</v>
      </c>
      <c r="L894" s="6" t="s">
        <v>37</v>
      </c>
      <c r="M894" t="s">
        <v>13</v>
      </c>
      <c r="N894" s="6" t="s">
        <v>55</v>
      </c>
      <c r="O894" t="s">
        <v>17</v>
      </c>
      <c r="P894" s="4">
        <v>35</v>
      </c>
      <c r="Q894" t="str">
        <f>TEXT(ChargesTable[[#This Row],[CHG_COUNTY_NUM]], "000") &amp; "-" &amp; TEXT(ChargesTable[[#This Row],[CHG_CASE_NUMBER]], "0000000")</f>
        <v>003-0000006</v>
      </c>
      <c r="R894">
        <f t="shared" si="27"/>
        <v>35</v>
      </c>
      <c r="S894">
        <f t="shared" si="28"/>
        <v>2022</v>
      </c>
    </row>
    <row r="895" spans="1:19">
      <c r="A895" s="1">
        <v>3</v>
      </c>
      <c r="B895">
        <v>7</v>
      </c>
      <c r="C895">
        <v>3</v>
      </c>
      <c r="D895" s="3">
        <v>44588</v>
      </c>
      <c r="E895" s="2">
        <v>470000</v>
      </c>
      <c r="F895" s="2">
        <v>47000</v>
      </c>
      <c r="G895" s="2">
        <v>0</v>
      </c>
      <c r="H895" s="5">
        <v>44602.86</v>
      </c>
      <c r="I895" t="s">
        <v>7</v>
      </c>
      <c r="J895" s="6" t="s">
        <v>34</v>
      </c>
      <c r="K895" s="6" t="s">
        <v>35</v>
      </c>
      <c r="L895" s="6" t="s">
        <v>37</v>
      </c>
      <c r="M895" t="s">
        <v>8</v>
      </c>
      <c r="N895" s="6" t="s">
        <v>67</v>
      </c>
      <c r="O895" t="s">
        <v>17</v>
      </c>
      <c r="P895" s="4">
        <v>14</v>
      </c>
      <c r="Q895" t="str">
        <f>TEXT(ChargesTable[[#This Row],[CHG_COUNTY_NUM]], "000") &amp; "-" &amp; TEXT(ChargesTable[[#This Row],[CHG_CASE_NUMBER]], "0000000")</f>
        <v>003-0000007</v>
      </c>
      <c r="R895">
        <f t="shared" si="27"/>
        <v>22</v>
      </c>
      <c r="S895">
        <f t="shared" si="28"/>
        <v>2022</v>
      </c>
    </row>
    <row r="896" spans="1:19">
      <c r="A896" s="1">
        <v>3</v>
      </c>
      <c r="B896">
        <v>7</v>
      </c>
      <c r="C896">
        <v>2</v>
      </c>
      <c r="D896" s="3">
        <v>44588</v>
      </c>
      <c r="E896" s="2">
        <v>463721</v>
      </c>
      <c r="F896" s="2">
        <v>46372</v>
      </c>
      <c r="G896" s="2">
        <v>1</v>
      </c>
      <c r="H896" s="5">
        <v>44604.93</v>
      </c>
      <c r="I896" t="s">
        <v>10</v>
      </c>
      <c r="J896" s="6" t="s">
        <v>31</v>
      </c>
      <c r="K896" s="6" t="s">
        <v>28</v>
      </c>
      <c r="L896" s="6" t="s">
        <v>38</v>
      </c>
      <c r="M896" t="s">
        <v>11</v>
      </c>
      <c r="N896" s="6" t="s">
        <v>87</v>
      </c>
      <c r="O896" t="s">
        <v>17</v>
      </c>
      <c r="P896" s="4">
        <v>16</v>
      </c>
      <c r="Q896" t="str">
        <f>TEXT(ChargesTable[[#This Row],[CHG_COUNTY_NUM]], "000") &amp; "-" &amp; TEXT(ChargesTable[[#This Row],[CHG_CASE_NUMBER]], "0000000")</f>
        <v>003-0000007</v>
      </c>
      <c r="R896">
        <f t="shared" si="27"/>
        <v>22</v>
      </c>
      <c r="S896">
        <f t="shared" si="28"/>
        <v>2022</v>
      </c>
    </row>
    <row r="897" spans="1:19">
      <c r="A897" s="1">
        <v>3</v>
      </c>
      <c r="B897">
        <v>7</v>
      </c>
      <c r="C897">
        <v>1</v>
      </c>
      <c r="D897" s="3">
        <v>44588</v>
      </c>
      <c r="E897" s="2">
        <v>3400</v>
      </c>
      <c r="F897" s="2">
        <v>340</v>
      </c>
      <c r="G897" s="2">
        <v>0</v>
      </c>
      <c r="H897" s="5">
        <v>44605.93</v>
      </c>
      <c r="I897" t="s">
        <v>10</v>
      </c>
      <c r="J897" s="6" t="s">
        <v>25</v>
      </c>
      <c r="K897" s="6" t="s">
        <v>26</v>
      </c>
      <c r="L897" s="6" t="s">
        <v>37</v>
      </c>
      <c r="M897" t="s">
        <v>11</v>
      </c>
      <c r="N897" s="6" t="s">
        <v>55</v>
      </c>
      <c r="O897" t="s">
        <v>17</v>
      </c>
      <c r="P897" s="4">
        <v>17</v>
      </c>
      <c r="Q897" t="str">
        <f>TEXT(ChargesTable[[#This Row],[CHG_COUNTY_NUM]], "000") &amp; "-" &amp; TEXT(ChargesTable[[#This Row],[CHG_CASE_NUMBER]], "0000000")</f>
        <v>003-0000007</v>
      </c>
      <c r="R897">
        <f t="shared" si="27"/>
        <v>22</v>
      </c>
      <c r="S897">
        <f t="shared" si="28"/>
        <v>2022</v>
      </c>
    </row>
    <row r="898" spans="1:19">
      <c r="A898" s="1">
        <v>3</v>
      </c>
      <c r="B898">
        <v>7</v>
      </c>
      <c r="C898">
        <v>4</v>
      </c>
      <c r="D898" s="3">
        <v>44588</v>
      </c>
      <c r="E898" s="2">
        <v>3400</v>
      </c>
      <c r="F898" s="2">
        <v>340</v>
      </c>
      <c r="G898" s="2">
        <v>0</v>
      </c>
      <c r="H898" s="5">
        <v>44610.93</v>
      </c>
      <c r="I898" t="s">
        <v>10</v>
      </c>
      <c r="J898" s="6" t="s">
        <v>25</v>
      </c>
      <c r="K898" s="6" t="s">
        <v>26</v>
      </c>
      <c r="L898" s="6" t="s">
        <v>37</v>
      </c>
      <c r="M898" t="s">
        <v>11</v>
      </c>
      <c r="N898" s="6" t="s">
        <v>55</v>
      </c>
      <c r="O898" t="s">
        <v>17</v>
      </c>
      <c r="P898" s="4">
        <v>22</v>
      </c>
      <c r="Q898" t="str">
        <f>TEXT(ChargesTable[[#This Row],[CHG_COUNTY_NUM]], "000") &amp; "-" &amp; TEXT(ChargesTable[[#This Row],[CHG_CASE_NUMBER]], "0000000")</f>
        <v>003-0000007</v>
      </c>
      <c r="R898">
        <f t="shared" ref="R898:R961" si="29">_xlfn.MAXIFS(P:P, Q:Q, Q898)</f>
        <v>22</v>
      </c>
      <c r="S898">
        <f t="shared" ref="S898:S961" si="30">+YEAR(H898)</f>
        <v>2022</v>
      </c>
    </row>
    <row r="899" spans="1:19">
      <c r="A899" s="1">
        <v>3</v>
      </c>
      <c r="B899">
        <v>8</v>
      </c>
      <c r="C899">
        <v>1</v>
      </c>
      <c r="D899" s="3">
        <v>44594</v>
      </c>
      <c r="E899" s="2">
        <v>3400</v>
      </c>
      <c r="F899" s="2">
        <v>340</v>
      </c>
      <c r="G899" s="2">
        <v>0</v>
      </c>
      <c r="H899" s="5">
        <v>44691.93</v>
      </c>
      <c r="I899" t="s">
        <v>7</v>
      </c>
      <c r="J899" s="6" t="s">
        <v>25</v>
      </c>
      <c r="K899" s="6" t="s">
        <v>26</v>
      </c>
      <c r="L899" s="6" t="s">
        <v>37</v>
      </c>
      <c r="M899" t="s">
        <v>8</v>
      </c>
      <c r="N899" s="6" t="s">
        <v>55</v>
      </c>
      <c r="O899" t="s">
        <v>17</v>
      </c>
      <c r="P899" s="4">
        <v>97</v>
      </c>
      <c r="Q899" t="str">
        <f>TEXT(ChargesTable[[#This Row],[CHG_COUNTY_NUM]], "000") &amp; "-" &amp; TEXT(ChargesTable[[#This Row],[CHG_CASE_NUMBER]], "0000000")</f>
        <v>003-0000008</v>
      </c>
      <c r="R899">
        <f t="shared" si="29"/>
        <v>98</v>
      </c>
      <c r="S899">
        <f t="shared" si="30"/>
        <v>2022</v>
      </c>
    </row>
    <row r="900" spans="1:19">
      <c r="A900" s="1">
        <v>3</v>
      </c>
      <c r="B900">
        <v>8</v>
      </c>
      <c r="C900">
        <v>2</v>
      </c>
      <c r="D900" s="3">
        <v>44594</v>
      </c>
      <c r="E900" s="2">
        <v>3460</v>
      </c>
      <c r="F900" s="2">
        <v>346</v>
      </c>
      <c r="G900" s="2">
        <v>0</v>
      </c>
      <c r="H900" s="5">
        <v>44692.23</v>
      </c>
      <c r="I900" t="s">
        <v>12</v>
      </c>
      <c r="J900" s="6" t="s">
        <v>27</v>
      </c>
      <c r="K900" s="6" t="s">
        <v>28</v>
      </c>
      <c r="L900" s="6" t="s">
        <v>37</v>
      </c>
      <c r="M900" t="s">
        <v>13</v>
      </c>
      <c r="N900" s="6" t="s">
        <v>52</v>
      </c>
      <c r="O900" t="s">
        <v>17</v>
      </c>
      <c r="P900" s="4">
        <v>98</v>
      </c>
      <c r="Q900" t="str">
        <f>TEXT(ChargesTable[[#This Row],[CHG_COUNTY_NUM]], "000") &amp; "-" &amp; TEXT(ChargesTable[[#This Row],[CHG_CASE_NUMBER]], "0000000")</f>
        <v>003-0000008</v>
      </c>
      <c r="R900">
        <f t="shared" si="29"/>
        <v>98</v>
      </c>
      <c r="S900">
        <f t="shared" si="30"/>
        <v>2022</v>
      </c>
    </row>
    <row r="901" spans="1:19">
      <c r="A901" s="1">
        <v>3</v>
      </c>
      <c r="B901">
        <v>9</v>
      </c>
      <c r="C901">
        <v>1</v>
      </c>
      <c r="D901" s="3">
        <v>44616</v>
      </c>
      <c r="E901" s="2">
        <v>3470</v>
      </c>
      <c r="F901" s="2">
        <v>347</v>
      </c>
      <c r="G901" s="2">
        <v>0</v>
      </c>
      <c r="H901" s="5">
        <v>45323.839999999997</v>
      </c>
      <c r="I901" t="s">
        <v>10</v>
      </c>
      <c r="J901" s="6" t="s">
        <v>29</v>
      </c>
      <c r="K901" s="6" t="s">
        <v>28</v>
      </c>
      <c r="L901" s="6" t="s">
        <v>37</v>
      </c>
      <c r="M901" t="s">
        <v>11</v>
      </c>
      <c r="N901" s="6" t="s">
        <v>51</v>
      </c>
      <c r="O901" t="s">
        <v>17</v>
      </c>
      <c r="P901" s="4">
        <v>707</v>
      </c>
      <c r="Q901" t="str">
        <f>TEXT(ChargesTable[[#This Row],[CHG_COUNTY_NUM]], "000") &amp; "-" &amp; TEXT(ChargesTable[[#This Row],[CHG_CASE_NUMBER]], "0000000")</f>
        <v>003-0000009</v>
      </c>
      <c r="R901">
        <f t="shared" si="29"/>
        <v>960</v>
      </c>
      <c r="S901">
        <f t="shared" si="30"/>
        <v>2024</v>
      </c>
    </row>
    <row r="902" spans="1:19">
      <c r="A902" s="1">
        <v>3</v>
      </c>
      <c r="B902">
        <v>9</v>
      </c>
      <c r="C902">
        <v>3</v>
      </c>
      <c r="D902" s="3">
        <v>44616</v>
      </c>
      <c r="E902" s="2">
        <v>782200</v>
      </c>
      <c r="F902" s="2">
        <v>78220</v>
      </c>
      <c r="G902" s="2">
        <v>0</v>
      </c>
      <c r="H902" s="5">
        <v>45323.91</v>
      </c>
      <c r="I902" t="s">
        <v>10</v>
      </c>
      <c r="J902" s="6" t="s">
        <v>36</v>
      </c>
      <c r="K902" s="6" t="s">
        <v>35</v>
      </c>
      <c r="L902" s="6" t="s">
        <v>37</v>
      </c>
      <c r="M902" t="s">
        <v>11</v>
      </c>
      <c r="N902" s="6" t="s">
        <v>53</v>
      </c>
      <c r="O902" t="s">
        <v>17</v>
      </c>
      <c r="P902" s="4">
        <v>707</v>
      </c>
      <c r="Q902" t="str">
        <f>TEXT(ChargesTable[[#This Row],[CHG_COUNTY_NUM]], "000") &amp; "-" &amp; TEXT(ChargesTable[[#This Row],[CHG_CASE_NUMBER]], "0000000")</f>
        <v>003-0000009</v>
      </c>
      <c r="R902">
        <f t="shared" si="29"/>
        <v>960</v>
      </c>
      <c r="S902">
        <f t="shared" si="30"/>
        <v>2024</v>
      </c>
    </row>
    <row r="903" spans="1:19">
      <c r="A903" s="1">
        <v>3</v>
      </c>
      <c r="B903">
        <v>9</v>
      </c>
      <c r="C903">
        <v>2</v>
      </c>
      <c r="D903" s="3">
        <v>44616</v>
      </c>
      <c r="E903" s="2">
        <v>3400</v>
      </c>
      <c r="F903" s="2">
        <v>340</v>
      </c>
      <c r="G903" s="2">
        <v>0</v>
      </c>
      <c r="H903" s="5">
        <v>45576.84</v>
      </c>
      <c r="I903" t="s">
        <v>10</v>
      </c>
      <c r="J903" s="6" t="s">
        <v>25</v>
      </c>
      <c r="K903" s="6" t="s">
        <v>26</v>
      </c>
      <c r="L903" s="6" t="s">
        <v>37</v>
      </c>
      <c r="M903" t="s">
        <v>11</v>
      </c>
      <c r="N903" s="6" t="s">
        <v>55</v>
      </c>
      <c r="O903" t="s">
        <v>17</v>
      </c>
      <c r="P903" s="4">
        <v>960</v>
      </c>
      <c r="Q903" t="str">
        <f>TEXT(ChargesTable[[#This Row],[CHG_COUNTY_NUM]], "000") &amp; "-" &amp; TEXT(ChargesTable[[#This Row],[CHG_CASE_NUMBER]], "0000000")</f>
        <v>003-0000009</v>
      </c>
      <c r="R903">
        <f t="shared" si="29"/>
        <v>960</v>
      </c>
      <c r="S903">
        <f t="shared" si="30"/>
        <v>2024</v>
      </c>
    </row>
    <row r="904" spans="1:19">
      <c r="A904" s="1">
        <v>3</v>
      </c>
      <c r="B904">
        <v>10</v>
      </c>
      <c r="C904">
        <v>4</v>
      </c>
      <c r="D904" s="3">
        <v>44616</v>
      </c>
      <c r="E904" s="2">
        <v>3470</v>
      </c>
      <c r="F904" s="2">
        <v>347</v>
      </c>
      <c r="G904" s="2">
        <v>0</v>
      </c>
      <c r="H904" s="5">
        <v>44949.63</v>
      </c>
      <c r="I904" t="s">
        <v>10</v>
      </c>
      <c r="J904" s="6" t="s">
        <v>29</v>
      </c>
      <c r="K904" s="6" t="s">
        <v>28</v>
      </c>
      <c r="L904" s="6" t="s">
        <v>37</v>
      </c>
      <c r="M904" t="s">
        <v>11</v>
      </c>
      <c r="N904" s="6" t="s">
        <v>51</v>
      </c>
      <c r="O904" t="s">
        <v>17</v>
      </c>
      <c r="P904" s="4">
        <v>333</v>
      </c>
      <c r="Q904" t="str">
        <f>TEXT(ChargesTable[[#This Row],[CHG_COUNTY_NUM]], "000") &amp; "-" &amp; TEXT(ChargesTable[[#This Row],[CHG_CASE_NUMBER]], "0000000")</f>
        <v>003-0000010</v>
      </c>
      <c r="R904">
        <f t="shared" si="29"/>
        <v>505</v>
      </c>
      <c r="S904">
        <f t="shared" si="30"/>
        <v>2023</v>
      </c>
    </row>
    <row r="905" spans="1:19">
      <c r="A905" s="1">
        <v>3</v>
      </c>
      <c r="B905">
        <v>10</v>
      </c>
      <c r="C905">
        <v>2</v>
      </c>
      <c r="D905" s="3">
        <v>44616</v>
      </c>
      <c r="E905" s="2">
        <v>3400</v>
      </c>
      <c r="F905" s="2">
        <v>340</v>
      </c>
      <c r="G905" s="2">
        <v>0</v>
      </c>
      <c r="H905" s="5">
        <v>44950.22</v>
      </c>
      <c r="I905" t="s">
        <v>10</v>
      </c>
      <c r="J905" s="6" t="s">
        <v>25</v>
      </c>
      <c r="K905" s="6" t="s">
        <v>26</v>
      </c>
      <c r="L905" s="6" t="s">
        <v>37</v>
      </c>
      <c r="M905" t="s">
        <v>11</v>
      </c>
      <c r="N905" s="6" t="s">
        <v>55</v>
      </c>
      <c r="O905" t="s">
        <v>17</v>
      </c>
      <c r="P905" s="4">
        <v>334</v>
      </c>
      <c r="Q905" t="str">
        <f>TEXT(ChargesTable[[#This Row],[CHG_COUNTY_NUM]], "000") &amp; "-" &amp; TEXT(ChargesTable[[#This Row],[CHG_CASE_NUMBER]], "0000000")</f>
        <v>003-0000010</v>
      </c>
      <c r="R905">
        <f t="shared" si="29"/>
        <v>505</v>
      </c>
      <c r="S905">
        <f t="shared" si="30"/>
        <v>2023</v>
      </c>
    </row>
    <row r="906" spans="1:19">
      <c r="A906" s="1">
        <v>3</v>
      </c>
      <c r="B906">
        <v>10</v>
      </c>
      <c r="C906">
        <v>1</v>
      </c>
      <c r="D906" s="3">
        <v>44616</v>
      </c>
      <c r="E906" s="2">
        <v>782200</v>
      </c>
      <c r="F906" s="2">
        <v>78220</v>
      </c>
      <c r="G906" s="2">
        <v>0</v>
      </c>
      <c r="H906" s="5">
        <v>44951</v>
      </c>
      <c r="I906" t="s">
        <v>7</v>
      </c>
      <c r="J906" s="6" t="s">
        <v>36</v>
      </c>
      <c r="K906" s="6" t="s">
        <v>35</v>
      </c>
      <c r="L906" s="6" t="s">
        <v>37</v>
      </c>
      <c r="M906" t="s">
        <v>8</v>
      </c>
      <c r="N906" s="6" t="s">
        <v>53</v>
      </c>
      <c r="O906" t="s">
        <v>17</v>
      </c>
      <c r="P906" s="4">
        <v>335</v>
      </c>
      <c r="Q906" t="str">
        <f>TEXT(ChargesTable[[#This Row],[CHG_COUNTY_NUM]], "000") &amp; "-" &amp; TEXT(ChargesTable[[#This Row],[CHG_CASE_NUMBER]], "0000000")</f>
        <v>003-0000010</v>
      </c>
      <c r="R906">
        <f t="shared" si="29"/>
        <v>505</v>
      </c>
      <c r="S906">
        <f t="shared" si="30"/>
        <v>2023</v>
      </c>
    </row>
    <row r="907" spans="1:19">
      <c r="A907" s="1">
        <v>3</v>
      </c>
      <c r="B907">
        <v>10</v>
      </c>
      <c r="C907">
        <v>3</v>
      </c>
      <c r="D907" s="3">
        <v>44616</v>
      </c>
      <c r="E907" s="2">
        <v>3400</v>
      </c>
      <c r="F907" s="2">
        <v>340</v>
      </c>
      <c r="G907" s="2">
        <v>0</v>
      </c>
      <c r="H907" s="5">
        <v>44951.199999999997</v>
      </c>
      <c r="I907" t="s">
        <v>10</v>
      </c>
      <c r="J907" s="6" t="s">
        <v>25</v>
      </c>
      <c r="K907" s="6" t="s">
        <v>26</v>
      </c>
      <c r="L907" s="6" t="s">
        <v>37</v>
      </c>
      <c r="M907" t="s">
        <v>11</v>
      </c>
      <c r="N907" s="6" t="s">
        <v>55</v>
      </c>
      <c r="O907" t="s">
        <v>17</v>
      </c>
      <c r="P907" s="4">
        <v>335</v>
      </c>
      <c r="Q907" t="str">
        <f>TEXT(ChargesTable[[#This Row],[CHG_COUNTY_NUM]], "000") &amp; "-" &amp; TEXT(ChargesTable[[#This Row],[CHG_CASE_NUMBER]], "0000000")</f>
        <v>003-0000010</v>
      </c>
      <c r="R907">
        <f t="shared" si="29"/>
        <v>505</v>
      </c>
      <c r="S907">
        <f t="shared" si="30"/>
        <v>2023</v>
      </c>
    </row>
    <row r="908" spans="1:19">
      <c r="A908" s="1">
        <v>3</v>
      </c>
      <c r="B908">
        <v>10</v>
      </c>
      <c r="C908">
        <v>5</v>
      </c>
      <c r="D908" s="3">
        <v>44616</v>
      </c>
      <c r="E908" s="2">
        <v>3460</v>
      </c>
      <c r="F908" s="2">
        <v>346</v>
      </c>
      <c r="G908" s="2">
        <v>0</v>
      </c>
      <c r="H908" s="5">
        <v>45121.5</v>
      </c>
      <c r="I908" t="s">
        <v>10</v>
      </c>
      <c r="J908" s="6" t="s">
        <v>27</v>
      </c>
      <c r="K908" s="6" t="s">
        <v>28</v>
      </c>
      <c r="L908" s="6" t="s">
        <v>37</v>
      </c>
      <c r="M908" t="s">
        <v>11</v>
      </c>
      <c r="N908" s="6" t="s">
        <v>52</v>
      </c>
      <c r="O908" t="s">
        <v>17</v>
      </c>
      <c r="P908" s="4">
        <v>505</v>
      </c>
      <c r="Q908" t="str">
        <f>TEXT(ChargesTable[[#This Row],[CHG_COUNTY_NUM]], "000") &amp; "-" &amp; TEXT(ChargesTable[[#This Row],[CHG_CASE_NUMBER]], "0000000")</f>
        <v>003-0000010</v>
      </c>
      <c r="R908">
        <f t="shared" si="29"/>
        <v>505</v>
      </c>
      <c r="S908">
        <f t="shared" si="30"/>
        <v>2023</v>
      </c>
    </row>
    <row r="909" spans="1:19">
      <c r="A909" s="1">
        <v>3</v>
      </c>
      <c r="B909">
        <v>11</v>
      </c>
      <c r="C909">
        <v>1</v>
      </c>
      <c r="D909" s="3">
        <v>44621</v>
      </c>
      <c r="E909" s="2">
        <v>782200</v>
      </c>
      <c r="F909" s="2">
        <v>78220</v>
      </c>
      <c r="G909" s="2">
        <v>0</v>
      </c>
      <c r="H909" s="5">
        <v>44808.5</v>
      </c>
      <c r="I909" t="s">
        <v>12</v>
      </c>
      <c r="J909" s="6" t="s">
        <v>36</v>
      </c>
      <c r="K909" s="6" t="s">
        <v>35</v>
      </c>
      <c r="L909" s="6" t="s">
        <v>37</v>
      </c>
      <c r="M909" t="s">
        <v>13</v>
      </c>
      <c r="N909" s="6" t="s">
        <v>53</v>
      </c>
      <c r="O909" t="s">
        <v>17</v>
      </c>
      <c r="P909" s="4">
        <v>187</v>
      </c>
      <c r="Q909" t="str">
        <f>TEXT(ChargesTable[[#This Row],[CHG_COUNTY_NUM]], "000") &amp; "-" &amp; TEXT(ChargesTable[[#This Row],[CHG_CASE_NUMBER]], "0000000")</f>
        <v>003-0000011</v>
      </c>
      <c r="R909">
        <f t="shared" si="29"/>
        <v>223</v>
      </c>
      <c r="S909">
        <f t="shared" si="30"/>
        <v>2022</v>
      </c>
    </row>
    <row r="910" spans="1:19">
      <c r="A910" s="1">
        <v>3</v>
      </c>
      <c r="B910">
        <v>11</v>
      </c>
      <c r="C910">
        <v>3</v>
      </c>
      <c r="D910" s="3">
        <v>44621</v>
      </c>
      <c r="E910" s="2">
        <v>463742</v>
      </c>
      <c r="F910" s="2">
        <v>46374</v>
      </c>
      <c r="G910" s="2">
        <v>2</v>
      </c>
      <c r="H910" s="5">
        <v>44808.58</v>
      </c>
      <c r="I910" t="s">
        <v>7</v>
      </c>
      <c r="J910" s="6" t="s">
        <v>32</v>
      </c>
      <c r="K910" s="6" t="s">
        <v>33</v>
      </c>
      <c r="L910" s="6" t="s">
        <v>39</v>
      </c>
      <c r="M910" t="s">
        <v>8</v>
      </c>
      <c r="N910" s="6" t="s">
        <v>96</v>
      </c>
      <c r="O910" t="s">
        <v>17</v>
      </c>
      <c r="P910" s="4">
        <v>187</v>
      </c>
      <c r="Q910" t="str">
        <f>TEXT(ChargesTable[[#This Row],[CHG_COUNTY_NUM]], "000") &amp; "-" &amp; TEXT(ChargesTable[[#This Row],[CHG_CASE_NUMBER]], "0000000")</f>
        <v>003-0000011</v>
      </c>
      <c r="R910">
        <f t="shared" si="29"/>
        <v>223</v>
      </c>
      <c r="S910">
        <f t="shared" si="30"/>
        <v>2022</v>
      </c>
    </row>
    <row r="911" spans="1:19">
      <c r="A911" s="1">
        <v>3</v>
      </c>
      <c r="B911">
        <v>11</v>
      </c>
      <c r="C911">
        <v>2</v>
      </c>
      <c r="D911" s="3">
        <v>44621</v>
      </c>
      <c r="E911" s="2">
        <v>463720</v>
      </c>
      <c r="F911" s="2">
        <v>46372</v>
      </c>
      <c r="G911" s="2">
        <v>0</v>
      </c>
      <c r="H911" s="5">
        <v>44809.21</v>
      </c>
      <c r="I911" t="s">
        <v>10</v>
      </c>
      <c r="J911" s="6" t="s">
        <v>31</v>
      </c>
      <c r="K911" s="6" t="s">
        <v>28</v>
      </c>
      <c r="L911" s="6" t="s">
        <v>37</v>
      </c>
      <c r="M911" t="s">
        <v>11</v>
      </c>
      <c r="N911" s="6" t="s">
        <v>72</v>
      </c>
      <c r="O911" t="s">
        <v>17</v>
      </c>
      <c r="P911" s="4">
        <v>188</v>
      </c>
      <c r="Q911" t="str">
        <f>TEXT(ChargesTable[[#This Row],[CHG_COUNTY_NUM]], "000") &amp; "-" &amp; TEXT(ChargesTable[[#This Row],[CHG_CASE_NUMBER]], "0000000")</f>
        <v>003-0000011</v>
      </c>
      <c r="R911">
        <f t="shared" si="29"/>
        <v>223</v>
      </c>
      <c r="S911">
        <f t="shared" si="30"/>
        <v>2022</v>
      </c>
    </row>
    <row r="912" spans="1:19">
      <c r="A912" s="1">
        <v>3</v>
      </c>
      <c r="B912">
        <v>11</v>
      </c>
      <c r="C912">
        <v>4</v>
      </c>
      <c r="D912" s="3">
        <v>44621</v>
      </c>
      <c r="E912" s="2">
        <v>3400</v>
      </c>
      <c r="F912" s="2">
        <v>340</v>
      </c>
      <c r="G912" s="2">
        <v>0</v>
      </c>
      <c r="H912" s="5">
        <v>44844.55</v>
      </c>
      <c r="I912" t="s">
        <v>10</v>
      </c>
      <c r="J912" s="6" t="s">
        <v>25</v>
      </c>
      <c r="K912" s="6" t="s">
        <v>26</v>
      </c>
      <c r="L912" s="6" t="s">
        <v>37</v>
      </c>
      <c r="M912" t="s">
        <v>11</v>
      </c>
      <c r="N912" s="6" t="s">
        <v>55</v>
      </c>
      <c r="O912" t="s">
        <v>17</v>
      </c>
      <c r="P912" s="4">
        <v>223</v>
      </c>
      <c r="Q912" t="str">
        <f>TEXT(ChargesTable[[#This Row],[CHG_COUNTY_NUM]], "000") &amp; "-" &amp; TEXT(ChargesTable[[#This Row],[CHG_CASE_NUMBER]], "0000000")</f>
        <v>003-0000011</v>
      </c>
      <c r="R912">
        <f t="shared" si="29"/>
        <v>223</v>
      </c>
      <c r="S912">
        <f t="shared" si="30"/>
        <v>2022</v>
      </c>
    </row>
    <row r="913" spans="1:19">
      <c r="A913" s="1">
        <v>3</v>
      </c>
      <c r="B913">
        <v>12</v>
      </c>
      <c r="C913">
        <v>3</v>
      </c>
      <c r="D913" s="3">
        <v>44622</v>
      </c>
      <c r="E913" s="2">
        <v>3400</v>
      </c>
      <c r="F913" s="2">
        <v>340</v>
      </c>
      <c r="G913" s="2">
        <v>0</v>
      </c>
      <c r="H913" s="5">
        <v>44863.87</v>
      </c>
      <c r="I913" t="s">
        <v>10</v>
      </c>
      <c r="J913" s="6" t="s">
        <v>25</v>
      </c>
      <c r="K913" s="6" t="s">
        <v>26</v>
      </c>
      <c r="L913" s="6" t="s">
        <v>37</v>
      </c>
      <c r="M913" t="s">
        <v>11</v>
      </c>
      <c r="N913" s="6" t="s">
        <v>55</v>
      </c>
      <c r="O913" t="s">
        <v>17</v>
      </c>
      <c r="P913" s="4">
        <v>241</v>
      </c>
      <c r="Q913" t="str">
        <f>TEXT(ChargesTable[[#This Row],[CHG_COUNTY_NUM]], "000") &amp; "-" &amp; TEXT(ChargesTable[[#This Row],[CHG_CASE_NUMBER]], "0000000")</f>
        <v>003-0000012</v>
      </c>
      <c r="R913">
        <f t="shared" si="29"/>
        <v>243</v>
      </c>
      <c r="S913">
        <f t="shared" si="30"/>
        <v>2022</v>
      </c>
    </row>
    <row r="914" spans="1:19">
      <c r="A914" s="1">
        <v>3</v>
      </c>
      <c r="B914">
        <v>12</v>
      </c>
      <c r="C914">
        <v>1</v>
      </c>
      <c r="D914" s="3">
        <v>44622</v>
      </c>
      <c r="E914" s="2">
        <v>3460</v>
      </c>
      <c r="F914" s="2">
        <v>346</v>
      </c>
      <c r="G914" s="2">
        <v>0</v>
      </c>
      <c r="H914" s="5">
        <v>44865.77</v>
      </c>
      <c r="I914" t="s">
        <v>10</v>
      </c>
      <c r="J914" s="6" t="s">
        <v>27</v>
      </c>
      <c r="K914" s="6" t="s">
        <v>28</v>
      </c>
      <c r="L914" s="6" t="s">
        <v>37</v>
      </c>
      <c r="M914" t="s">
        <v>11</v>
      </c>
      <c r="N914" s="6" t="s">
        <v>52</v>
      </c>
      <c r="O914" t="s">
        <v>17</v>
      </c>
      <c r="P914" s="4">
        <v>243</v>
      </c>
      <c r="Q914" t="str">
        <f>TEXT(ChargesTable[[#This Row],[CHG_COUNTY_NUM]], "000") &amp; "-" &amp; TEXT(ChargesTable[[#This Row],[CHG_CASE_NUMBER]], "0000000")</f>
        <v>003-0000012</v>
      </c>
      <c r="R914">
        <f t="shared" si="29"/>
        <v>243</v>
      </c>
      <c r="S914">
        <f t="shared" si="30"/>
        <v>2022</v>
      </c>
    </row>
    <row r="915" spans="1:19">
      <c r="A915" s="1">
        <v>3</v>
      </c>
      <c r="B915">
        <v>12</v>
      </c>
      <c r="C915">
        <v>2</v>
      </c>
      <c r="D915" s="3">
        <v>44622</v>
      </c>
      <c r="E915" s="2">
        <v>463740</v>
      </c>
      <c r="F915" s="2">
        <v>46374</v>
      </c>
      <c r="G915" s="2">
        <v>0</v>
      </c>
      <c r="H915" s="5">
        <v>44865.684999999998</v>
      </c>
      <c r="I915" t="s">
        <v>10</v>
      </c>
      <c r="J915" s="6" t="s">
        <v>32</v>
      </c>
      <c r="K915" s="6" t="s">
        <v>33</v>
      </c>
      <c r="L915" s="6" t="s">
        <v>37</v>
      </c>
      <c r="M915" t="s">
        <v>11</v>
      </c>
      <c r="N915" s="6" t="s">
        <v>60</v>
      </c>
      <c r="O915" t="s">
        <v>17</v>
      </c>
      <c r="P915" s="4">
        <v>243</v>
      </c>
      <c r="Q915" t="str">
        <f>TEXT(ChargesTable[[#This Row],[CHG_COUNTY_NUM]], "000") &amp; "-" &amp; TEXT(ChargesTable[[#This Row],[CHG_CASE_NUMBER]], "0000000")</f>
        <v>003-0000012</v>
      </c>
      <c r="R915">
        <f t="shared" si="29"/>
        <v>243</v>
      </c>
      <c r="S915">
        <f t="shared" si="30"/>
        <v>2022</v>
      </c>
    </row>
    <row r="916" spans="1:19">
      <c r="A916" s="1">
        <v>3</v>
      </c>
      <c r="B916">
        <v>13</v>
      </c>
      <c r="C916">
        <v>1</v>
      </c>
      <c r="D916" s="3">
        <v>44622</v>
      </c>
      <c r="E916" s="2">
        <v>470002</v>
      </c>
      <c r="F916" s="2">
        <v>47000</v>
      </c>
      <c r="G916" s="2">
        <v>2</v>
      </c>
      <c r="H916" s="5">
        <v>44916.98</v>
      </c>
      <c r="I916" t="s">
        <v>10</v>
      </c>
      <c r="J916" s="6" t="s">
        <v>34</v>
      </c>
      <c r="K916" s="6" t="s">
        <v>35</v>
      </c>
      <c r="L916" s="6" t="s">
        <v>39</v>
      </c>
      <c r="M916" t="s">
        <v>11</v>
      </c>
      <c r="N916" s="6" t="s">
        <v>91</v>
      </c>
      <c r="O916" t="s">
        <v>17</v>
      </c>
      <c r="P916" s="4">
        <v>294</v>
      </c>
      <c r="Q916" t="str">
        <f>TEXT(ChargesTable[[#This Row],[CHG_COUNTY_NUM]], "000") &amp; "-" &amp; TEXT(ChargesTable[[#This Row],[CHG_CASE_NUMBER]], "0000000")</f>
        <v>003-0000013</v>
      </c>
      <c r="R916">
        <f t="shared" si="29"/>
        <v>520</v>
      </c>
      <c r="S916">
        <f t="shared" si="30"/>
        <v>2022</v>
      </c>
    </row>
    <row r="917" spans="1:19">
      <c r="A917" s="1">
        <v>3</v>
      </c>
      <c r="B917">
        <v>13</v>
      </c>
      <c r="C917">
        <v>3</v>
      </c>
      <c r="D917" s="3">
        <v>44622</v>
      </c>
      <c r="E917" s="2">
        <v>463700</v>
      </c>
      <c r="F917" s="2">
        <v>46370</v>
      </c>
      <c r="G917" s="2">
        <v>0</v>
      </c>
      <c r="H917" s="5">
        <v>45130</v>
      </c>
      <c r="I917" t="s">
        <v>10</v>
      </c>
      <c r="J917" s="6" t="s">
        <v>30</v>
      </c>
      <c r="K917" s="6" t="s">
        <v>26</v>
      </c>
      <c r="L917" s="6" t="s">
        <v>37</v>
      </c>
      <c r="M917" t="s">
        <v>11</v>
      </c>
      <c r="N917" s="6" t="s">
        <v>54</v>
      </c>
      <c r="O917" t="s">
        <v>17</v>
      </c>
      <c r="P917" s="4">
        <v>508</v>
      </c>
      <c r="Q917" t="str">
        <f>TEXT(ChargesTable[[#This Row],[CHG_COUNTY_NUM]], "000") &amp; "-" &amp; TEXT(ChargesTable[[#This Row],[CHG_CASE_NUMBER]], "0000000")</f>
        <v>003-0000013</v>
      </c>
      <c r="R917">
        <f t="shared" si="29"/>
        <v>520</v>
      </c>
      <c r="S917">
        <f t="shared" si="30"/>
        <v>2023</v>
      </c>
    </row>
    <row r="918" spans="1:19">
      <c r="A918" s="1">
        <v>3</v>
      </c>
      <c r="B918">
        <v>13</v>
      </c>
      <c r="C918">
        <v>4</v>
      </c>
      <c r="D918" s="3">
        <v>44622</v>
      </c>
      <c r="E918" s="2">
        <v>470000</v>
      </c>
      <c r="F918" s="2">
        <v>47000</v>
      </c>
      <c r="G918" s="2">
        <v>0</v>
      </c>
      <c r="H918" s="5">
        <v>45130.13</v>
      </c>
      <c r="I918" t="s">
        <v>7</v>
      </c>
      <c r="J918" s="6" t="s">
        <v>34</v>
      </c>
      <c r="K918" s="6" t="s">
        <v>35</v>
      </c>
      <c r="L918" s="6" t="s">
        <v>37</v>
      </c>
      <c r="M918" t="s">
        <v>8</v>
      </c>
      <c r="N918" s="6" t="s">
        <v>67</v>
      </c>
      <c r="O918" t="s">
        <v>17</v>
      </c>
      <c r="P918" s="4">
        <v>508</v>
      </c>
      <c r="Q918" t="str">
        <f>TEXT(ChargesTable[[#This Row],[CHG_COUNTY_NUM]], "000") &amp; "-" &amp; TEXT(ChargesTable[[#This Row],[CHG_CASE_NUMBER]], "0000000")</f>
        <v>003-0000013</v>
      </c>
      <c r="R918">
        <f t="shared" si="29"/>
        <v>520</v>
      </c>
      <c r="S918">
        <f t="shared" si="30"/>
        <v>2023</v>
      </c>
    </row>
    <row r="919" spans="1:19">
      <c r="A919" s="1">
        <v>3</v>
      </c>
      <c r="B919">
        <v>13</v>
      </c>
      <c r="C919">
        <v>2</v>
      </c>
      <c r="D919" s="3">
        <v>44622</v>
      </c>
      <c r="E919" s="2">
        <v>3400</v>
      </c>
      <c r="F919" s="2">
        <v>340</v>
      </c>
      <c r="G919" s="2">
        <v>0</v>
      </c>
      <c r="H919" s="5">
        <v>45142.22</v>
      </c>
      <c r="I919" t="s">
        <v>10</v>
      </c>
      <c r="J919" s="6" t="s">
        <v>25</v>
      </c>
      <c r="K919" s="6" t="s">
        <v>26</v>
      </c>
      <c r="L919" s="6" t="s">
        <v>37</v>
      </c>
      <c r="M919" t="s">
        <v>11</v>
      </c>
      <c r="N919" s="6" t="s">
        <v>55</v>
      </c>
      <c r="O919" t="s">
        <v>17</v>
      </c>
      <c r="P919" s="4">
        <v>520</v>
      </c>
      <c r="Q919" t="str">
        <f>TEXT(ChargesTable[[#This Row],[CHG_COUNTY_NUM]], "000") &amp; "-" &amp; TEXT(ChargesTable[[#This Row],[CHG_CASE_NUMBER]], "0000000")</f>
        <v>003-0000013</v>
      </c>
      <c r="R919">
        <f t="shared" si="29"/>
        <v>520</v>
      </c>
      <c r="S919">
        <f t="shared" si="30"/>
        <v>2023</v>
      </c>
    </row>
    <row r="920" spans="1:19">
      <c r="A920" s="1">
        <v>3</v>
      </c>
      <c r="B920">
        <v>14</v>
      </c>
      <c r="C920">
        <v>4</v>
      </c>
      <c r="D920" s="3">
        <v>44627</v>
      </c>
      <c r="E920" s="2">
        <v>463703</v>
      </c>
      <c r="F920" s="2">
        <v>46370</v>
      </c>
      <c r="G920" s="2">
        <v>3</v>
      </c>
      <c r="H920" s="5">
        <v>44681.48</v>
      </c>
      <c r="I920" t="s">
        <v>12</v>
      </c>
      <c r="J920" s="6" t="s">
        <v>30</v>
      </c>
      <c r="K920" s="6" t="s">
        <v>26</v>
      </c>
      <c r="L920" s="6" t="s">
        <v>40</v>
      </c>
      <c r="M920" t="s">
        <v>13</v>
      </c>
      <c r="N920" s="6" t="s">
        <v>97</v>
      </c>
      <c r="O920" t="s">
        <v>17</v>
      </c>
      <c r="P920" s="4">
        <v>54</v>
      </c>
      <c r="Q920" t="str">
        <f>TEXT(ChargesTable[[#This Row],[CHG_COUNTY_NUM]], "000") &amp; "-" &amp; TEXT(ChargesTable[[#This Row],[CHG_CASE_NUMBER]], "0000000")</f>
        <v>003-0000014</v>
      </c>
      <c r="R920">
        <f t="shared" si="29"/>
        <v>99</v>
      </c>
      <c r="S920">
        <f t="shared" si="30"/>
        <v>2022</v>
      </c>
    </row>
    <row r="921" spans="1:19">
      <c r="A921" s="1">
        <v>3</v>
      </c>
      <c r="B921">
        <v>14</v>
      </c>
      <c r="C921">
        <v>2</v>
      </c>
      <c r="D921" s="3">
        <v>44627</v>
      </c>
      <c r="E921" s="2">
        <v>3400</v>
      </c>
      <c r="F921" s="2">
        <v>340</v>
      </c>
      <c r="G921" s="2">
        <v>0</v>
      </c>
      <c r="H921" s="5">
        <v>44695.28</v>
      </c>
      <c r="I921" t="s">
        <v>10</v>
      </c>
      <c r="J921" s="6" t="s">
        <v>25</v>
      </c>
      <c r="K921" s="6" t="s">
        <v>26</v>
      </c>
      <c r="L921" s="6" t="s">
        <v>37</v>
      </c>
      <c r="M921" t="s">
        <v>11</v>
      </c>
      <c r="N921" s="6" t="s">
        <v>55</v>
      </c>
      <c r="O921" t="s">
        <v>17</v>
      </c>
      <c r="P921" s="4">
        <v>68</v>
      </c>
      <c r="Q921" t="str">
        <f>TEXT(ChargesTable[[#This Row],[CHG_COUNTY_NUM]], "000") &amp; "-" &amp; TEXT(ChargesTable[[#This Row],[CHG_CASE_NUMBER]], "0000000")</f>
        <v>003-0000014</v>
      </c>
      <c r="R921">
        <f t="shared" si="29"/>
        <v>99</v>
      </c>
      <c r="S921">
        <f t="shared" si="30"/>
        <v>2022</v>
      </c>
    </row>
    <row r="922" spans="1:19">
      <c r="A922" s="1">
        <v>3</v>
      </c>
      <c r="B922">
        <v>14</v>
      </c>
      <c r="C922">
        <v>1</v>
      </c>
      <c r="D922" s="3">
        <v>44627</v>
      </c>
      <c r="E922" s="2">
        <v>3470</v>
      </c>
      <c r="F922" s="2">
        <v>347</v>
      </c>
      <c r="G922" s="2">
        <v>0</v>
      </c>
      <c r="H922" s="5">
        <v>44697.88</v>
      </c>
      <c r="I922" t="s">
        <v>12</v>
      </c>
      <c r="J922" s="6" t="s">
        <v>29</v>
      </c>
      <c r="K922" s="6" t="s">
        <v>28</v>
      </c>
      <c r="L922" s="6" t="s">
        <v>37</v>
      </c>
      <c r="M922" t="s">
        <v>13</v>
      </c>
      <c r="N922" s="6" t="s">
        <v>51</v>
      </c>
      <c r="O922" t="s">
        <v>17</v>
      </c>
      <c r="P922" s="4">
        <v>70</v>
      </c>
      <c r="Q922" t="str">
        <f>TEXT(ChargesTable[[#This Row],[CHG_COUNTY_NUM]], "000") &amp; "-" &amp; TEXT(ChargesTable[[#This Row],[CHG_CASE_NUMBER]], "0000000")</f>
        <v>003-0000014</v>
      </c>
      <c r="R922">
        <f t="shared" si="29"/>
        <v>99</v>
      </c>
      <c r="S922">
        <f t="shared" si="30"/>
        <v>2022</v>
      </c>
    </row>
    <row r="923" spans="1:19">
      <c r="A923" s="1">
        <v>3</v>
      </c>
      <c r="B923">
        <v>14</v>
      </c>
      <c r="C923">
        <v>3</v>
      </c>
      <c r="D923" s="3">
        <v>44627</v>
      </c>
      <c r="E923" s="2">
        <v>3400</v>
      </c>
      <c r="F923" s="2">
        <v>340</v>
      </c>
      <c r="G923" s="2">
        <v>0</v>
      </c>
      <c r="H923" s="5">
        <v>44726.879999999997</v>
      </c>
      <c r="I923" t="s">
        <v>10</v>
      </c>
      <c r="J923" s="6" t="s">
        <v>25</v>
      </c>
      <c r="K923" s="6" t="s">
        <v>26</v>
      </c>
      <c r="L923" s="6" t="s">
        <v>37</v>
      </c>
      <c r="M923" t="s">
        <v>11</v>
      </c>
      <c r="N923" s="6" t="s">
        <v>55</v>
      </c>
      <c r="O923" t="s">
        <v>17</v>
      </c>
      <c r="P923" s="4">
        <v>99</v>
      </c>
      <c r="Q923" t="str">
        <f>TEXT(ChargesTable[[#This Row],[CHG_COUNTY_NUM]], "000") &amp; "-" &amp; TEXT(ChargesTable[[#This Row],[CHG_CASE_NUMBER]], "0000000")</f>
        <v>003-0000014</v>
      </c>
      <c r="R923">
        <f t="shared" si="29"/>
        <v>99</v>
      </c>
      <c r="S923">
        <f t="shared" si="30"/>
        <v>2022</v>
      </c>
    </row>
    <row r="924" spans="1:19">
      <c r="A924" s="1">
        <v>3</v>
      </c>
      <c r="B924">
        <v>15</v>
      </c>
      <c r="C924">
        <v>4</v>
      </c>
      <c r="D924" s="3">
        <v>44642</v>
      </c>
      <c r="E924" s="2">
        <v>3470</v>
      </c>
      <c r="F924" s="2">
        <v>347</v>
      </c>
      <c r="G924" s="2">
        <v>0</v>
      </c>
      <c r="H924" s="5">
        <v>45071.1</v>
      </c>
      <c r="I924" t="s">
        <v>10</v>
      </c>
      <c r="J924" s="6" t="s">
        <v>29</v>
      </c>
      <c r="K924" s="6" t="s">
        <v>28</v>
      </c>
      <c r="L924" s="6" t="s">
        <v>37</v>
      </c>
      <c r="M924" t="s">
        <v>11</v>
      </c>
      <c r="N924" s="6" t="s">
        <v>51</v>
      </c>
      <c r="O924" t="s">
        <v>17</v>
      </c>
      <c r="P924" s="4">
        <v>429</v>
      </c>
      <c r="Q924" t="str">
        <f>TEXT(ChargesTable[[#This Row],[CHG_COUNTY_NUM]], "000") &amp; "-" &amp; TEXT(ChargesTable[[#This Row],[CHG_CASE_NUMBER]], "0000000")</f>
        <v>003-0000015</v>
      </c>
      <c r="R924">
        <f t="shared" si="29"/>
        <v>467</v>
      </c>
      <c r="S924">
        <f t="shared" si="30"/>
        <v>2023</v>
      </c>
    </row>
    <row r="925" spans="1:19">
      <c r="A925" s="1">
        <v>3</v>
      </c>
      <c r="B925">
        <v>15</v>
      </c>
      <c r="C925">
        <v>3</v>
      </c>
      <c r="D925" s="3">
        <v>44642</v>
      </c>
      <c r="E925" s="2">
        <v>3460</v>
      </c>
      <c r="F925" s="2">
        <v>346</v>
      </c>
      <c r="G925" s="2">
        <v>0</v>
      </c>
      <c r="H925" s="5">
        <v>45102.5</v>
      </c>
      <c r="I925" t="s">
        <v>12</v>
      </c>
      <c r="J925" s="6" t="s">
        <v>27</v>
      </c>
      <c r="K925" s="6" t="s">
        <v>28</v>
      </c>
      <c r="L925" s="6" t="s">
        <v>37</v>
      </c>
      <c r="M925" t="s">
        <v>13</v>
      </c>
      <c r="N925" s="6" t="s">
        <v>52</v>
      </c>
      <c r="O925" t="s">
        <v>17</v>
      </c>
      <c r="P925" s="4">
        <v>460</v>
      </c>
      <c r="Q925" t="str">
        <f>TEXT(ChargesTable[[#This Row],[CHG_COUNTY_NUM]], "000") &amp; "-" &amp; TEXT(ChargesTable[[#This Row],[CHG_CASE_NUMBER]], "0000000")</f>
        <v>003-0000015</v>
      </c>
      <c r="R925">
        <f t="shared" si="29"/>
        <v>467</v>
      </c>
      <c r="S925">
        <f t="shared" si="30"/>
        <v>2023</v>
      </c>
    </row>
    <row r="926" spans="1:19">
      <c r="A926" s="1">
        <v>3</v>
      </c>
      <c r="B926">
        <v>15</v>
      </c>
      <c r="C926">
        <v>1</v>
      </c>
      <c r="D926" s="3">
        <v>44642</v>
      </c>
      <c r="E926" s="2">
        <v>463745</v>
      </c>
      <c r="F926" s="2">
        <v>46374</v>
      </c>
      <c r="G926" s="2">
        <v>5</v>
      </c>
      <c r="H926" s="5">
        <v>45108.05</v>
      </c>
      <c r="I926" t="s">
        <v>12</v>
      </c>
      <c r="J926" s="6" t="s">
        <v>32</v>
      </c>
      <c r="K926" s="6" t="s">
        <v>33</v>
      </c>
      <c r="L926" s="6" t="s">
        <v>42</v>
      </c>
      <c r="M926" t="s">
        <v>13</v>
      </c>
      <c r="N926" s="6" t="s">
        <v>98</v>
      </c>
      <c r="O926" t="s">
        <v>17</v>
      </c>
      <c r="P926" s="4">
        <v>466</v>
      </c>
      <c r="Q926" t="str">
        <f>TEXT(ChargesTable[[#This Row],[CHG_COUNTY_NUM]], "000") &amp; "-" &amp; TEXT(ChargesTable[[#This Row],[CHG_CASE_NUMBER]], "0000000")</f>
        <v>003-0000015</v>
      </c>
      <c r="R926">
        <f t="shared" si="29"/>
        <v>467</v>
      </c>
      <c r="S926">
        <f t="shared" si="30"/>
        <v>2023</v>
      </c>
    </row>
    <row r="927" spans="1:19">
      <c r="A927" s="1">
        <v>3</v>
      </c>
      <c r="B927">
        <v>15</v>
      </c>
      <c r="C927">
        <v>2</v>
      </c>
      <c r="D927" s="3">
        <v>44642</v>
      </c>
      <c r="E927" s="2">
        <v>3400</v>
      </c>
      <c r="F927" s="2">
        <v>340</v>
      </c>
      <c r="G927" s="2">
        <v>0</v>
      </c>
      <c r="H927" s="5">
        <v>45109.1</v>
      </c>
      <c r="I927" t="s">
        <v>12</v>
      </c>
      <c r="J927" s="6" t="s">
        <v>25</v>
      </c>
      <c r="K927" s="6" t="s">
        <v>26</v>
      </c>
      <c r="L927" s="6" t="s">
        <v>37</v>
      </c>
      <c r="M927" t="s">
        <v>13</v>
      </c>
      <c r="N927" s="6" t="s">
        <v>55</v>
      </c>
      <c r="O927" t="s">
        <v>17</v>
      </c>
      <c r="P927" s="4">
        <v>467</v>
      </c>
      <c r="Q927" t="str">
        <f>TEXT(ChargesTable[[#This Row],[CHG_COUNTY_NUM]], "000") &amp; "-" &amp; TEXT(ChargesTable[[#This Row],[CHG_CASE_NUMBER]], "0000000")</f>
        <v>003-0000015</v>
      </c>
      <c r="R927">
        <f t="shared" si="29"/>
        <v>467</v>
      </c>
      <c r="S927">
        <f t="shared" si="30"/>
        <v>2023</v>
      </c>
    </row>
    <row r="928" spans="1:19">
      <c r="A928" s="1">
        <v>3</v>
      </c>
      <c r="B928">
        <v>16</v>
      </c>
      <c r="C928">
        <v>3</v>
      </c>
      <c r="D928" s="3">
        <v>44642</v>
      </c>
      <c r="E928" s="2">
        <v>470003</v>
      </c>
      <c r="F928" s="2">
        <v>47000</v>
      </c>
      <c r="G928" s="2">
        <v>3</v>
      </c>
      <c r="H928" s="5">
        <v>45024.834999999999</v>
      </c>
      <c r="I928" t="s">
        <v>12</v>
      </c>
      <c r="J928" s="6" t="s">
        <v>34</v>
      </c>
      <c r="K928" s="6" t="s">
        <v>35</v>
      </c>
      <c r="L928" s="6" t="s">
        <v>40</v>
      </c>
      <c r="M928" t="s">
        <v>13</v>
      </c>
      <c r="N928" s="6" t="s">
        <v>50</v>
      </c>
      <c r="O928" t="s">
        <v>17</v>
      </c>
      <c r="P928" s="4">
        <v>382</v>
      </c>
      <c r="Q928" t="str">
        <f>TEXT(ChargesTable[[#This Row],[CHG_COUNTY_NUM]], "000") &amp; "-" &amp; TEXT(ChargesTable[[#This Row],[CHG_CASE_NUMBER]], "0000000")</f>
        <v>003-0000016</v>
      </c>
      <c r="R928">
        <f t="shared" si="29"/>
        <v>611</v>
      </c>
      <c r="S928">
        <f t="shared" si="30"/>
        <v>2023</v>
      </c>
    </row>
    <row r="929" spans="1:19">
      <c r="A929" s="1">
        <v>3</v>
      </c>
      <c r="B929">
        <v>16</v>
      </c>
      <c r="C929">
        <v>1</v>
      </c>
      <c r="D929" s="3">
        <v>44642</v>
      </c>
      <c r="E929" s="2">
        <v>3460</v>
      </c>
      <c r="F929" s="2">
        <v>346</v>
      </c>
      <c r="G929" s="2">
        <v>0</v>
      </c>
      <c r="H929" s="5">
        <v>45029.334999999999</v>
      </c>
      <c r="I929" t="s">
        <v>7</v>
      </c>
      <c r="J929" s="6" t="s">
        <v>27</v>
      </c>
      <c r="K929" s="6" t="s">
        <v>28</v>
      </c>
      <c r="L929" s="6" t="s">
        <v>37</v>
      </c>
      <c r="M929" t="s">
        <v>8</v>
      </c>
      <c r="N929" s="6" t="s">
        <v>52</v>
      </c>
      <c r="O929" t="s">
        <v>17</v>
      </c>
      <c r="P929" s="4">
        <v>387</v>
      </c>
      <c r="Q929" t="str">
        <f>TEXT(ChargesTable[[#This Row],[CHG_COUNTY_NUM]], "000") &amp; "-" &amp; TEXT(ChargesTable[[#This Row],[CHG_CASE_NUMBER]], "0000000")</f>
        <v>003-0000016</v>
      </c>
      <c r="R929">
        <f t="shared" si="29"/>
        <v>611</v>
      </c>
      <c r="S929">
        <f t="shared" si="30"/>
        <v>2023</v>
      </c>
    </row>
    <row r="930" spans="1:19">
      <c r="A930" s="1">
        <v>3</v>
      </c>
      <c r="B930">
        <v>16</v>
      </c>
      <c r="C930">
        <v>2</v>
      </c>
      <c r="D930" s="3">
        <v>44642</v>
      </c>
      <c r="E930" s="2">
        <v>463700</v>
      </c>
      <c r="F930" s="2">
        <v>46370</v>
      </c>
      <c r="G930" s="2">
        <v>0</v>
      </c>
      <c r="H930" s="5">
        <v>45031.535000000003</v>
      </c>
      <c r="I930" t="s">
        <v>10</v>
      </c>
      <c r="J930" s="6" t="s">
        <v>30</v>
      </c>
      <c r="K930" s="6" t="s">
        <v>26</v>
      </c>
      <c r="L930" s="6" t="s">
        <v>37</v>
      </c>
      <c r="M930" t="s">
        <v>11</v>
      </c>
      <c r="N930" s="6" t="s">
        <v>54</v>
      </c>
      <c r="O930" t="s">
        <v>17</v>
      </c>
      <c r="P930" s="4">
        <v>389</v>
      </c>
      <c r="Q930" t="str">
        <f>TEXT(ChargesTable[[#This Row],[CHG_COUNTY_NUM]], "000") &amp; "-" &amp; TEXT(ChargesTable[[#This Row],[CHG_CASE_NUMBER]], "0000000")</f>
        <v>003-0000016</v>
      </c>
      <c r="R930">
        <f t="shared" si="29"/>
        <v>611</v>
      </c>
      <c r="S930">
        <f t="shared" si="30"/>
        <v>2023</v>
      </c>
    </row>
    <row r="931" spans="1:19">
      <c r="A931" s="1">
        <v>3</v>
      </c>
      <c r="B931">
        <v>16</v>
      </c>
      <c r="C931">
        <v>4</v>
      </c>
      <c r="D931" s="3">
        <v>44642</v>
      </c>
      <c r="E931" s="2">
        <v>3460</v>
      </c>
      <c r="F931" s="2">
        <v>346</v>
      </c>
      <c r="G931" s="2">
        <v>0</v>
      </c>
      <c r="H931" s="5">
        <v>45253.334999999999</v>
      </c>
      <c r="I931" t="s">
        <v>12</v>
      </c>
      <c r="J931" s="6" t="s">
        <v>27</v>
      </c>
      <c r="K931" s="6" t="s">
        <v>28</v>
      </c>
      <c r="L931" s="6" t="s">
        <v>37</v>
      </c>
      <c r="M931" t="s">
        <v>13</v>
      </c>
      <c r="N931" s="6" t="s">
        <v>52</v>
      </c>
      <c r="O931" t="s">
        <v>17</v>
      </c>
      <c r="P931" s="4">
        <v>611</v>
      </c>
      <c r="Q931" t="str">
        <f>TEXT(ChargesTable[[#This Row],[CHG_COUNTY_NUM]], "000") &amp; "-" &amp; TEXT(ChargesTable[[#This Row],[CHG_CASE_NUMBER]], "0000000")</f>
        <v>003-0000016</v>
      </c>
      <c r="R931">
        <f t="shared" si="29"/>
        <v>611</v>
      </c>
      <c r="S931">
        <f t="shared" si="30"/>
        <v>2023</v>
      </c>
    </row>
    <row r="932" spans="1:19">
      <c r="A932" s="1">
        <v>3</v>
      </c>
      <c r="B932">
        <v>17</v>
      </c>
      <c r="C932">
        <v>4</v>
      </c>
      <c r="D932" s="3">
        <v>44653</v>
      </c>
      <c r="E932" s="2">
        <v>782200</v>
      </c>
      <c r="F932" s="2">
        <v>78220</v>
      </c>
      <c r="G932" s="2">
        <v>0</v>
      </c>
      <c r="H932" s="5">
        <v>44802.17</v>
      </c>
      <c r="I932" t="s">
        <v>7</v>
      </c>
      <c r="J932" s="6" t="s">
        <v>36</v>
      </c>
      <c r="K932" s="6" t="s">
        <v>35</v>
      </c>
      <c r="L932" s="6" t="s">
        <v>37</v>
      </c>
      <c r="M932" t="s">
        <v>8</v>
      </c>
      <c r="N932" s="6" t="s">
        <v>53</v>
      </c>
      <c r="O932" t="s">
        <v>17</v>
      </c>
      <c r="P932" s="4">
        <v>149</v>
      </c>
      <c r="Q932" t="str">
        <f>TEXT(ChargesTable[[#This Row],[CHG_COUNTY_NUM]], "000") &amp; "-" &amp; TEXT(ChargesTable[[#This Row],[CHG_CASE_NUMBER]], "0000000")</f>
        <v>003-0000017</v>
      </c>
      <c r="R932">
        <f t="shared" si="29"/>
        <v>212</v>
      </c>
      <c r="S932">
        <f t="shared" si="30"/>
        <v>2022</v>
      </c>
    </row>
    <row r="933" spans="1:19">
      <c r="A933" s="1">
        <v>3</v>
      </c>
      <c r="B933">
        <v>17</v>
      </c>
      <c r="C933">
        <v>1</v>
      </c>
      <c r="D933" s="3">
        <v>44653</v>
      </c>
      <c r="E933" s="2">
        <v>782200</v>
      </c>
      <c r="F933" s="2">
        <v>78220</v>
      </c>
      <c r="G933" s="2">
        <v>0</v>
      </c>
      <c r="H933" s="5">
        <v>44805.67</v>
      </c>
      <c r="I933" t="s">
        <v>10</v>
      </c>
      <c r="J933" s="6" t="s">
        <v>36</v>
      </c>
      <c r="K933" s="6" t="s">
        <v>35</v>
      </c>
      <c r="L933" s="6" t="s">
        <v>37</v>
      </c>
      <c r="M933" t="s">
        <v>11</v>
      </c>
      <c r="N933" s="6" t="s">
        <v>53</v>
      </c>
      <c r="O933" t="s">
        <v>17</v>
      </c>
      <c r="P933" s="4">
        <v>152</v>
      </c>
      <c r="Q933" t="str">
        <f>TEXT(ChargesTable[[#This Row],[CHG_COUNTY_NUM]], "000") &amp; "-" &amp; TEXT(ChargesTable[[#This Row],[CHG_CASE_NUMBER]], "0000000")</f>
        <v>003-0000017</v>
      </c>
      <c r="R933">
        <f t="shared" si="29"/>
        <v>212</v>
      </c>
      <c r="S933">
        <f t="shared" si="30"/>
        <v>2022</v>
      </c>
    </row>
    <row r="934" spans="1:19">
      <c r="A934" s="1">
        <v>3</v>
      </c>
      <c r="B934">
        <v>17</v>
      </c>
      <c r="C934">
        <v>3</v>
      </c>
      <c r="D934" s="3">
        <v>44653</v>
      </c>
      <c r="E934" s="2">
        <v>3400</v>
      </c>
      <c r="F934" s="2">
        <v>340</v>
      </c>
      <c r="G934" s="2">
        <v>0</v>
      </c>
      <c r="H934" s="5">
        <v>44865.5</v>
      </c>
      <c r="I934" t="s">
        <v>12</v>
      </c>
      <c r="J934" s="6" t="s">
        <v>25</v>
      </c>
      <c r="K934" s="6" t="s">
        <v>26</v>
      </c>
      <c r="L934" s="6" t="s">
        <v>37</v>
      </c>
      <c r="M934" t="s">
        <v>13</v>
      </c>
      <c r="N934" s="6" t="s">
        <v>55</v>
      </c>
      <c r="O934" t="s">
        <v>17</v>
      </c>
      <c r="P934" s="4">
        <v>212</v>
      </c>
      <c r="Q934" t="str">
        <f>TEXT(ChargesTable[[#This Row],[CHG_COUNTY_NUM]], "000") &amp; "-" &amp; TEXT(ChargesTable[[#This Row],[CHG_CASE_NUMBER]], "0000000")</f>
        <v>003-0000017</v>
      </c>
      <c r="R934">
        <f t="shared" si="29"/>
        <v>212</v>
      </c>
      <c r="S934">
        <f t="shared" si="30"/>
        <v>2022</v>
      </c>
    </row>
    <row r="935" spans="1:19">
      <c r="A935" s="1">
        <v>3</v>
      </c>
      <c r="B935">
        <v>18</v>
      </c>
      <c r="C935">
        <v>2</v>
      </c>
      <c r="D935" s="3">
        <v>44657</v>
      </c>
      <c r="E935" s="2">
        <v>463720</v>
      </c>
      <c r="F935" s="2">
        <v>46372</v>
      </c>
      <c r="G935" s="2">
        <v>0</v>
      </c>
      <c r="H935" s="5">
        <v>44982.17</v>
      </c>
      <c r="I935" t="s">
        <v>10</v>
      </c>
      <c r="J935" s="6" t="s">
        <v>31</v>
      </c>
      <c r="K935" s="6" t="s">
        <v>28</v>
      </c>
      <c r="L935" s="6" t="s">
        <v>37</v>
      </c>
      <c r="M935" t="s">
        <v>11</v>
      </c>
      <c r="N935" s="6" t="s">
        <v>72</v>
      </c>
      <c r="O935" t="s">
        <v>17</v>
      </c>
      <c r="P935" s="4">
        <v>325</v>
      </c>
      <c r="Q935" t="str">
        <f>TEXT(ChargesTable[[#This Row],[CHG_COUNTY_NUM]], "000") &amp; "-" &amp; TEXT(ChargesTable[[#This Row],[CHG_CASE_NUMBER]], "0000000")</f>
        <v>003-0000018</v>
      </c>
      <c r="R935">
        <f t="shared" si="29"/>
        <v>341</v>
      </c>
      <c r="S935">
        <f t="shared" si="30"/>
        <v>2023</v>
      </c>
    </row>
    <row r="936" spans="1:19">
      <c r="A936" s="1">
        <v>3</v>
      </c>
      <c r="B936">
        <v>18</v>
      </c>
      <c r="C936">
        <v>1</v>
      </c>
      <c r="D936" s="3">
        <v>44657</v>
      </c>
      <c r="E936" s="2">
        <v>3404</v>
      </c>
      <c r="F936" s="2">
        <v>340</v>
      </c>
      <c r="G936" s="2">
        <v>4</v>
      </c>
      <c r="H936" s="5">
        <v>44983.45</v>
      </c>
      <c r="I936" t="s">
        <v>12</v>
      </c>
      <c r="J936" s="6" t="s">
        <v>25</v>
      </c>
      <c r="K936" s="6" t="s">
        <v>26</v>
      </c>
      <c r="L936" s="6" t="s">
        <v>41</v>
      </c>
      <c r="M936" t="s">
        <v>13</v>
      </c>
      <c r="N936" s="6" t="s">
        <v>86</v>
      </c>
      <c r="O936" t="s">
        <v>17</v>
      </c>
      <c r="P936" s="4">
        <v>326</v>
      </c>
      <c r="Q936" t="str">
        <f>TEXT(ChargesTable[[#This Row],[CHG_COUNTY_NUM]], "000") &amp; "-" &amp; TEXT(ChargesTable[[#This Row],[CHG_CASE_NUMBER]], "0000000")</f>
        <v>003-0000018</v>
      </c>
      <c r="R936">
        <f t="shared" si="29"/>
        <v>341</v>
      </c>
      <c r="S936">
        <f t="shared" si="30"/>
        <v>2023</v>
      </c>
    </row>
    <row r="937" spans="1:19">
      <c r="A937" s="1">
        <v>3</v>
      </c>
      <c r="B937">
        <v>18</v>
      </c>
      <c r="C937">
        <v>3</v>
      </c>
      <c r="D937" s="3">
        <v>44657</v>
      </c>
      <c r="E937" s="2">
        <v>3400</v>
      </c>
      <c r="F937" s="2">
        <v>340</v>
      </c>
      <c r="G937" s="2">
        <v>0</v>
      </c>
      <c r="H937" s="5">
        <v>44985.97</v>
      </c>
      <c r="I937" t="s">
        <v>10</v>
      </c>
      <c r="J937" s="6" t="s">
        <v>25</v>
      </c>
      <c r="K937" s="6" t="s">
        <v>26</v>
      </c>
      <c r="L937" s="6" t="s">
        <v>37</v>
      </c>
      <c r="M937" t="s">
        <v>11</v>
      </c>
      <c r="N937" s="6" t="s">
        <v>55</v>
      </c>
      <c r="O937" t="s">
        <v>17</v>
      </c>
      <c r="P937" s="4">
        <v>328</v>
      </c>
      <c r="Q937" t="str">
        <f>TEXT(ChargesTable[[#This Row],[CHG_COUNTY_NUM]], "000") &amp; "-" &amp; TEXT(ChargesTable[[#This Row],[CHG_CASE_NUMBER]], "0000000")</f>
        <v>003-0000018</v>
      </c>
      <c r="R937">
        <f t="shared" si="29"/>
        <v>341</v>
      </c>
      <c r="S937">
        <f t="shared" si="30"/>
        <v>2023</v>
      </c>
    </row>
    <row r="938" spans="1:19">
      <c r="A938" s="1">
        <v>3</v>
      </c>
      <c r="B938">
        <v>18</v>
      </c>
      <c r="C938">
        <v>4</v>
      </c>
      <c r="D938" s="3">
        <v>44657</v>
      </c>
      <c r="E938" s="2">
        <v>3460</v>
      </c>
      <c r="F938" s="2">
        <v>346</v>
      </c>
      <c r="G938" s="2">
        <v>0</v>
      </c>
      <c r="H938" s="5">
        <v>44998.97</v>
      </c>
      <c r="I938" t="s">
        <v>10</v>
      </c>
      <c r="J938" s="6" t="s">
        <v>27</v>
      </c>
      <c r="K938" s="6" t="s">
        <v>28</v>
      </c>
      <c r="L938" s="6" t="s">
        <v>37</v>
      </c>
      <c r="M938" t="s">
        <v>11</v>
      </c>
      <c r="N938" s="6" t="s">
        <v>52</v>
      </c>
      <c r="O938" t="s">
        <v>17</v>
      </c>
      <c r="P938" s="4">
        <v>341</v>
      </c>
      <c r="Q938" t="str">
        <f>TEXT(ChargesTable[[#This Row],[CHG_COUNTY_NUM]], "000") &amp; "-" &amp; TEXT(ChargesTable[[#This Row],[CHG_CASE_NUMBER]], "0000000")</f>
        <v>003-0000018</v>
      </c>
      <c r="R938">
        <f t="shared" si="29"/>
        <v>341</v>
      </c>
      <c r="S938">
        <f t="shared" si="30"/>
        <v>2023</v>
      </c>
    </row>
    <row r="939" spans="1:19">
      <c r="A939" s="1">
        <v>3</v>
      </c>
      <c r="B939">
        <v>19</v>
      </c>
      <c r="C939">
        <v>1</v>
      </c>
      <c r="D939" s="3">
        <v>44658</v>
      </c>
      <c r="E939" s="2">
        <v>463720</v>
      </c>
      <c r="F939" s="2">
        <v>46372</v>
      </c>
      <c r="G939" s="2">
        <v>0</v>
      </c>
      <c r="H939" s="5">
        <v>44910</v>
      </c>
      <c r="I939" t="s">
        <v>12</v>
      </c>
      <c r="J939" s="6" t="s">
        <v>31</v>
      </c>
      <c r="K939" s="6" t="s">
        <v>28</v>
      </c>
      <c r="L939" s="6" t="s">
        <v>37</v>
      </c>
      <c r="M939" t="s">
        <v>13</v>
      </c>
      <c r="N939" s="6" t="s">
        <v>72</v>
      </c>
      <c r="O939" t="s">
        <v>17</v>
      </c>
      <c r="P939" s="4">
        <v>252</v>
      </c>
      <c r="Q939" t="str">
        <f>TEXT(ChargesTable[[#This Row],[CHG_COUNTY_NUM]], "000") &amp; "-" &amp; TEXT(ChargesTable[[#This Row],[CHG_CASE_NUMBER]], "0000000")</f>
        <v>003-0000019</v>
      </c>
      <c r="R939">
        <f t="shared" si="29"/>
        <v>393</v>
      </c>
      <c r="S939">
        <f t="shared" si="30"/>
        <v>2022</v>
      </c>
    </row>
    <row r="940" spans="1:19">
      <c r="A940" s="1">
        <v>3</v>
      </c>
      <c r="B940">
        <v>19</v>
      </c>
      <c r="C940">
        <v>2</v>
      </c>
      <c r="D940" s="3">
        <v>44658</v>
      </c>
      <c r="E940" s="2">
        <v>463703</v>
      </c>
      <c r="F940" s="2">
        <v>46370</v>
      </c>
      <c r="G940" s="2">
        <v>3</v>
      </c>
      <c r="H940" s="5">
        <v>44929.17</v>
      </c>
      <c r="I940" t="s">
        <v>10</v>
      </c>
      <c r="J940" s="6" t="s">
        <v>30</v>
      </c>
      <c r="K940" s="6" t="s">
        <v>26</v>
      </c>
      <c r="L940" s="6" t="s">
        <v>40</v>
      </c>
      <c r="M940" t="s">
        <v>11</v>
      </c>
      <c r="N940" s="6" t="s">
        <v>97</v>
      </c>
      <c r="O940" t="s">
        <v>17</v>
      </c>
      <c r="P940" s="4">
        <v>271</v>
      </c>
      <c r="Q940" t="str">
        <f>TEXT(ChargesTable[[#This Row],[CHG_COUNTY_NUM]], "000") &amp; "-" &amp; TEXT(ChargesTable[[#This Row],[CHG_CASE_NUMBER]], "0000000")</f>
        <v>003-0000019</v>
      </c>
      <c r="R940">
        <f t="shared" si="29"/>
        <v>393</v>
      </c>
      <c r="S940">
        <f t="shared" si="30"/>
        <v>2023</v>
      </c>
    </row>
    <row r="941" spans="1:19">
      <c r="A941" s="1">
        <v>3</v>
      </c>
      <c r="B941">
        <v>19</v>
      </c>
      <c r="C941">
        <v>4</v>
      </c>
      <c r="D941" s="3">
        <v>44658</v>
      </c>
      <c r="E941" s="2">
        <v>463700</v>
      </c>
      <c r="F941" s="2">
        <v>46370</v>
      </c>
      <c r="G941" s="2">
        <v>0</v>
      </c>
      <c r="H941" s="5">
        <v>44931.8</v>
      </c>
      <c r="I941" t="s">
        <v>12</v>
      </c>
      <c r="J941" s="6" t="s">
        <v>30</v>
      </c>
      <c r="K941" s="6" t="s">
        <v>26</v>
      </c>
      <c r="L941" s="6" t="s">
        <v>37</v>
      </c>
      <c r="M941" t="s">
        <v>13</v>
      </c>
      <c r="N941" s="6" t="s">
        <v>54</v>
      </c>
      <c r="O941" t="s">
        <v>17</v>
      </c>
      <c r="P941" s="4">
        <v>273</v>
      </c>
      <c r="Q941" t="str">
        <f>TEXT(ChargesTable[[#This Row],[CHG_COUNTY_NUM]], "000") &amp; "-" &amp; TEXT(ChargesTable[[#This Row],[CHG_CASE_NUMBER]], "0000000")</f>
        <v>003-0000019</v>
      </c>
      <c r="R941">
        <f t="shared" si="29"/>
        <v>393</v>
      </c>
      <c r="S941">
        <f t="shared" si="30"/>
        <v>2023</v>
      </c>
    </row>
    <row r="942" spans="1:19">
      <c r="A942" s="1">
        <v>3</v>
      </c>
      <c r="B942">
        <v>19</v>
      </c>
      <c r="C942">
        <v>3</v>
      </c>
      <c r="D942" s="3">
        <v>44658</v>
      </c>
      <c r="E942" s="2">
        <v>3400</v>
      </c>
      <c r="F942" s="2">
        <v>340</v>
      </c>
      <c r="G942" s="2">
        <v>0</v>
      </c>
      <c r="H942" s="5">
        <v>45051.58</v>
      </c>
      <c r="I942" t="s">
        <v>10</v>
      </c>
      <c r="J942" s="6" t="s">
        <v>25</v>
      </c>
      <c r="K942" s="6" t="s">
        <v>26</v>
      </c>
      <c r="L942" s="6" t="s">
        <v>37</v>
      </c>
      <c r="M942" t="s">
        <v>11</v>
      </c>
      <c r="N942" s="6" t="s">
        <v>55</v>
      </c>
      <c r="O942" t="s">
        <v>17</v>
      </c>
      <c r="P942" s="4">
        <v>393</v>
      </c>
      <c r="Q942" t="str">
        <f>TEXT(ChargesTable[[#This Row],[CHG_COUNTY_NUM]], "000") &amp; "-" &amp; TEXT(ChargesTable[[#This Row],[CHG_CASE_NUMBER]], "0000000")</f>
        <v>003-0000019</v>
      </c>
      <c r="R942">
        <f t="shared" si="29"/>
        <v>393</v>
      </c>
      <c r="S942">
        <f t="shared" si="30"/>
        <v>2023</v>
      </c>
    </row>
    <row r="943" spans="1:19">
      <c r="A943" s="1">
        <v>3</v>
      </c>
      <c r="B943">
        <v>20</v>
      </c>
      <c r="C943">
        <v>1</v>
      </c>
      <c r="D943" s="3">
        <v>44659</v>
      </c>
      <c r="E943" s="2">
        <v>3400</v>
      </c>
      <c r="F943" s="2">
        <v>340</v>
      </c>
      <c r="G943" s="2">
        <v>0</v>
      </c>
      <c r="H943" s="5">
        <v>45084.84</v>
      </c>
      <c r="I943" t="s">
        <v>7</v>
      </c>
      <c r="J943" s="6" t="s">
        <v>25</v>
      </c>
      <c r="K943" s="6" t="s">
        <v>26</v>
      </c>
      <c r="L943" s="6" t="s">
        <v>37</v>
      </c>
      <c r="M943" t="s">
        <v>8</v>
      </c>
      <c r="N943" s="6" t="s">
        <v>55</v>
      </c>
      <c r="O943" t="s">
        <v>17</v>
      </c>
      <c r="P943" s="4">
        <v>425</v>
      </c>
      <c r="Q943" t="str">
        <f>TEXT(ChargesTable[[#This Row],[CHG_COUNTY_NUM]], "000") &amp; "-" &amp; TEXT(ChargesTable[[#This Row],[CHG_CASE_NUMBER]], "0000000")</f>
        <v>003-0000020</v>
      </c>
      <c r="R943">
        <f t="shared" si="29"/>
        <v>603</v>
      </c>
      <c r="S943">
        <f t="shared" si="30"/>
        <v>2023</v>
      </c>
    </row>
    <row r="944" spans="1:19">
      <c r="A944" s="1">
        <v>3</v>
      </c>
      <c r="B944">
        <v>20</v>
      </c>
      <c r="C944">
        <v>2</v>
      </c>
      <c r="D944" s="3">
        <v>44659</v>
      </c>
      <c r="E944" s="2">
        <v>463720</v>
      </c>
      <c r="F944" s="2">
        <v>46372</v>
      </c>
      <c r="G944" s="2">
        <v>0</v>
      </c>
      <c r="H944" s="5">
        <v>45112.639999999999</v>
      </c>
      <c r="I944" t="s">
        <v>10</v>
      </c>
      <c r="J944" s="6" t="s">
        <v>31</v>
      </c>
      <c r="K944" s="6" t="s">
        <v>28</v>
      </c>
      <c r="L944" s="6" t="s">
        <v>37</v>
      </c>
      <c r="M944" t="s">
        <v>11</v>
      </c>
      <c r="N944" s="6" t="s">
        <v>72</v>
      </c>
      <c r="O944" t="s">
        <v>17</v>
      </c>
      <c r="P944" s="4">
        <v>453</v>
      </c>
      <c r="Q944" t="str">
        <f>TEXT(ChargesTable[[#This Row],[CHG_COUNTY_NUM]], "000") &amp; "-" &amp; TEXT(ChargesTable[[#This Row],[CHG_CASE_NUMBER]], "0000000")</f>
        <v>003-0000020</v>
      </c>
      <c r="R944">
        <f t="shared" si="29"/>
        <v>603</v>
      </c>
      <c r="S944">
        <f t="shared" si="30"/>
        <v>2023</v>
      </c>
    </row>
    <row r="945" spans="1:19">
      <c r="A945" s="1">
        <v>3</v>
      </c>
      <c r="B945">
        <v>20</v>
      </c>
      <c r="C945">
        <v>3</v>
      </c>
      <c r="D945" s="3">
        <v>44659</v>
      </c>
      <c r="E945" s="2">
        <v>3400</v>
      </c>
      <c r="F945" s="2">
        <v>340</v>
      </c>
      <c r="G945" s="2">
        <v>0</v>
      </c>
      <c r="H945" s="5">
        <v>45262.03</v>
      </c>
      <c r="I945" t="s">
        <v>10</v>
      </c>
      <c r="J945" s="6" t="s">
        <v>25</v>
      </c>
      <c r="K945" s="6" t="s">
        <v>26</v>
      </c>
      <c r="L945" s="6" t="s">
        <v>37</v>
      </c>
      <c r="M945" t="s">
        <v>11</v>
      </c>
      <c r="N945" s="6" t="s">
        <v>55</v>
      </c>
      <c r="O945" t="s">
        <v>17</v>
      </c>
      <c r="P945" s="4">
        <v>603</v>
      </c>
      <c r="Q945" t="str">
        <f>TEXT(ChargesTable[[#This Row],[CHG_COUNTY_NUM]], "000") &amp; "-" &amp; TEXT(ChargesTable[[#This Row],[CHG_CASE_NUMBER]], "0000000")</f>
        <v>003-0000020</v>
      </c>
      <c r="R945">
        <f t="shared" si="29"/>
        <v>603</v>
      </c>
      <c r="S945">
        <f t="shared" si="30"/>
        <v>2023</v>
      </c>
    </row>
    <row r="946" spans="1:19">
      <c r="A946" s="1">
        <v>3</v>
      </c>
      <c r="B946">
        <v>21</v>
      </c>
      <c r="C946">
        <v>1</v>
      </c>
      <c r="D946" s="3">
        <v>44668</v>
      </c>
      <c r="E946" s="2">
        <v>3400</v>
      </c>
      <c r="F946" s="2">
        <v>340</v>
      </c>
      <c r="G946" s="2">
        <v>0</v>
      </c>
      <c r="H946" s="5">
        <v>45058.35</v>
      </c>
      <c r="I946" t="s">
        <v>12</v>
      </c>
      <c r="J946" s="6" t="s">
        <v>25</v>
      </c>
      <c r="K946" s="6" t="s">
        <v>26</v>
      </c>
      <c r="L946" s="6" t="s">
        <v>37</v>
      </c>
      <c r="M946" t="s">
        <v>13</v>
      </c>
      <c r="N946" s="6" t="s">
        <v>55</v>
      </c>
      <c r="O946" t="s">
        <v>17</v>
      </c>
      <c r="P946" s="4">
        <v>390</v>
      </c>
      <c r="Q946" t="str">
        <f>TEXT(ChargesTable[[#This Row],[CHG_COUNTY_NUM]], "000") &amp; "-" &amp; TEXT(ChargesTable[[#This Row],[CHG_CASE_NUMBER]], "0000000")</f>
        <v>003-0000021</v>
      </c>
      <c r="R946">
        <f t="shared" si="29"/>
        <v>624</v>
      </c>
      <c r="S946">
        <f t="shared" si="30"/>
        <v>2023</v>
      </c>
    </row>
    <row r="947" spans="1:19">
      <c r="A947" s="1">
        <v>3</v>
      </c>
      <c r="B947">
        <v>21</v>
      </c>
      <c r="C947">
        <v>3</v>
      </c>
      <c r="D947" s="3">
        <v>44668</v>
      </c>
      <c r="E947" s="2">
        <v>463740</v>
      </c>
      <c r="F947" s="2">
        <v>46374</v>
      </c>
      <c r="G947" s="2">
        <v>0</v>
      </c>
      <c r="H947" s="5">
        <v>45060.26</v>
      </c>
      <c r="I947" t="s">
        <v>7</v>
      </c>
      <c r="J947" s="6" t="s">
        <v>32</v>
      </c>
      <c r="K947" s="6" t="s">
        <v>33</v>
      </c>
      <c r="L947" s="6" t="s">
        <v>37</v>
      </c>
      <c r="M947" t="s">
        <v>8</v>
      </c>
      <c r="N947" s="6" t="s">
        <v>60</v>
      </c>
      <c r="O947" t="s">
        <v>17</v>
      </c>
      <c r="P947" s="4">
        <v>392</v>
      </c>
      <c r="Q947" t="str">
        <f>TEXT(ChargesTable[[#This Row],[CHG_COUNTY_NUM]], "000") &amp; "-" &amp; TEXT(ChargesTable[[#This Row],[CHG_CASE_NUMBER]], "0000000")</f>
        <v>003-0000021</v>
      </c>
      <c r="R947">
        <f t="shared" si="29"/>
        <v>624</v>
      </c>
      <c r="S947">
        <f t="shared" si="30"/>
        <v>2023</v>
      </c>
    </row>
    <row r="948" spans="1:19">
      <c r="A948" s="1">
        <v>3</v>
      </c>
      <c r="B948">
        <v>21</v>
      </c>
      <c r="C948">
        <v>2</v>
      </c>
      <c r="D948" s="3">
        <v>44668</v>
      </c>
      <c r="E948" s="2">
        <v>3400</v>
      </c>
      <c r="F948" s="2">
        <v>340</v>
      </c>
      <c r="G948" s="2">
        <v>0</v>
      </c>
      <c r="H948" s="5">
        <v>45292.35</v>
      </c>
      <c r="I948" t="s">
        <v>10</v>
      </c>
      <c r="J948" s="6" t="s">
        <v>25</v>
      </c>
      <c r="K948" s="6" t="s">
        <v>26</v>
      </c>
      <c r="L948" s="6" t="s">
        <v>37</v>
      </c>
      <c r="M948" t="s">
        <v>11</v>
      </c>
      <c r="N948" s="6" t="s">
        <v>55</v>
      </c>
      <c r="O948" t="s">
        <v>17</v>
      </c>
      <c r="P948" s="4">
        <v>624</v>
      </c>
      <c r="Q948" t="str">
        <f>TEXT(ChargesTable[[#This Row],[CHG_COUNTY_NUM]], "000") &amp; "-" &amp; TEXT(ChargesTable[[#This Row],[CHG_CASE_NUMBER]], "0000000")</f>
        <v>003-0000021</v>
      </c>
      <c r="R948">
        <f t="shared" si="29"/>
        <v>624</v>
      </c>
      <c r="S948">
        <f t="shared" si="30"/>
        <v>2024</v>
      </c>
    </row>
    <row r="949" spans="1:19">
      <c r="A949" s="1">
        <v>3</v>
      </c>
      <c r="B949">
        <v>22</v>
      </c>
      <c r="C949">
        <v>1</v>
      </c>
      <c r="D949" s="3">
        <v>44670</v>
      </c>
      <c r="E949" s="2">
        <v>3400</v>
      </c>
      <c r="F949" s="2">
        <v>340</v>
      </c>
      <c r="G949" s="2">
        <v>0</v>
      </c>
      <c r="H949" s="5">
        <v>45314</v>
      </c>
      <c r="I949" t="s">
        <v>10</v>
      </c>
      <c r="J949" s="6" t="s">
        <v>25</v>
      </c>
      <c r="K949" s="6" t="s">
        <v>26</v>
      </c>
      <c r="L949" s="6" t="s">
        <v>37</v>
      </c>
      <c r="M949" t="s">
        <v>11</v>
      </c>
      <c r="N949" s="6" t="s">
        <v>55</v>
      </c>
      <c r="O949" t="s">
        <v>17</v>
      </c>
      <c r="P949" s="4">
        <v>644</v>
      </c>
      <c r="Q949" t="str">
        <f>TEXT(ChargesTable[[#This Row],[CHG_COUNTY_NUM]], "000") &amp; "-" &amp; TEXT(ChargesTable[[#This Row],[CHG_CASE_NUMBER]], "0000000")</f>
        <v>003-0000022</v>
      </c>
      <c r="R949">
        <f t="shared" si="29"/>
        <v>981</v>
      </c>
      <c r="S949">
        <f t="shared" si="30"/>
        <v>2024</v>
      </c>
    </row>
    <row r="950" spans="1:19">
      <c r="A950" s="1">
        <v>3</v>
      </c>
      <c r="B950">
        <v>22</v>
      </c>
      <c r="C950">
        <v>3</v>
      </c>
      <c r="D950" s="3">
        <v>44670</v>
      </c>
      <c r="E950" s="2">
        <v>463700</v>
      </c>
      <c r="F950" s="2">
        <v>46370</v>
      </c>
      <c r="G950" s="2">
        <v>0</v>
      </c>
      <c r="H950" s="5">
        <v>45318.35</v>
      </c>
      <c r="I950" t="s">
        <v>10</v>
      </c>
      <c r="J950" s="6" t="s">
        <v>30</v>
      </c>
      <c r="K950" s="6" t="s">
        <v>26</v>
      </c>
      <c r="L950" s="6" t="s">
        <v>37</v>
      </c>
      <c r="M950" t="s">
        <v>11</v>
      </c>
      <c r="N950" s="6" t="s">
        <v>54</v>
      </c>
      <c r="O950" t="s">
        <v>17</v>
      </c>
      <c r="P950" s="4">
        <v>648</v>
      </c>
      <c r="Q950" t="str">
        <f>TEXT(ChargesTable[[#This Row],[CHG_COUNTY_NUM]], "000") &amp; "-" &amp; TEXT(ChargesTable[[#This Row],[CHG_CASE_NUMBER]], "0000000")</f>
        <v>003-0000022</v>
      </c>
      <c r="R950">
        <f t="shared" si="29"/>
        <v>981</v>
      </c>
      <c r="S950">
        <f t="shared" si="30"/>
        <v>2024</v>
      </c>
    </row>
    <row r="951" spans="1:19">
      <c r="A951" s="1">
        <v>3</v>
      </c>
      <c r="B951">
        <v>22</v>
      </c>
      <c r="C951">
        <v>2</v>
      </c>
      <c r="D951" s="3">
        <v>44670</v>
      </c>
      <c r="E951" s="2">
        <v>3460</v>
      </c>
      <c r="F951" s="2">
        <v>346</v>
      </c>
      <c r="G951" s="2">
        <v>0</v>
      </c>
      <c r="H951" s="5">
        <v>45651.61</v>
      </c>
      <c r="I951" t="s">
        <v>10</v>
      </c>
      <c r="J951" s="6" t="s">
        <v>27</v>
      </c>
      <c r="K951" s="6" t="s">
        <v>28</v>
      </c>
      <c r="L951" s="6" t="s">
        <v>37</v>
      </c>
      <c r="M951" t="s">
        <v>11</v>
      </c>
      <c r="N951" s="6" t="s">
        <v>52</v>
      </c>
      <c r="O951" t="s">
        <v>17</v>
      </c>
      <c r="P951" s="4">
        <v>981</v>
      </c>
      <c r="Q951" t="str">
        <f>TEXT(ChargesTable[[#This Row],[CHG_COUNTY_NUM]], "000") &amp; "-" &amp; TEXT(ChargesTable[[#This Row],[CHG_CASE_NUMBER]], "0000000")</f>
        <v>003-0000022</v>
      </c>
      <c r="R951">
        <f t="shared" si="29"/>
        <v>981</v>
      </c>
      <c r="S951">
        <f t="shared" si="30"/>
        <v>2024</v>
      </c>
    </row>
    <row r="952" spans="1:19">
      <c r="A952" s="1">
        <v>3</v>
      </c>
      <c r="B952">
        <v>23</v>
      </c>
      <c r="C952">
        <v>4</v>
      </c>
      <c r="D952" s="3">
        <v>44699</v>
      </c>
      <c r="E952" s="2">
        <v>3460</v>
      </c>
      <c r="F952" s="2">
        <v>346</v>
      </c>
      <c r="G952" s="2">
        <v>0</v>
      </c>
      <c r="H952" s="5">
        <v>45419.7</v>
      </c>
      <c r="I952" t="s">
        <v>10</v>
      </c>
      <c r="J952" s="6" t="s">
        <v>27</v>
      </c>
      <c r="K952" s="6" t="s">
        <v>28</v>
      </c>
      <c r="L952" s="6" t="s">
        <v>37</v>
      </c>
      <c r="M952" t="s">
        <v>11</v>
      </c>
      <c r="N952" s="6" t="s">
        <v>52</v>
      </c>
      <c r="O952" t="s">
        <v>17</v>
      </c>
      <c r="P952" s="4">
        <v>720</v>
      </c>
      <c r="Q952" t="str">
        <f>TEXT(ChargesTable[[#This Row],[CHG_COUNTY_NUM]], "000") &amp; "-" &amp; TEXT(ChargesTable[[#This Row],[CHG_CASE_NUMBER]], "0000000")</f>
        <v>003-0000023</v>
      </c>
      <c r="R952">
        <f t="shared" si="29"/>
        <v>795</v>
      </c>
      <c r="S952">
        <f t="shared" si="30"/>
        <v>2024</v>
      </c>
    </row>
    <row r="953" spans="1:19">
      <c r="A953" s="1">
        <v>3</v>
      </c>
      <c r="B953">
        <v>23</v>
      </c>
      <c r="C953">
        <v>2</v>
      </c>
      <c r="D953" s="3">
        <v>44699</v>
      </c>
      <c r="E953" s="2">
        <v>470004</v>
      </c>
      <c r="F953" s="2">
        <v>47000</v>
      </c>
      <c r="G953" s="2">
        <v>4</v>
      </c>
      <c r="H953" s="5">
        <v>45491.81</v>
      </c>
      <c r="I953" t="s">
        <v>10</v>
      </c>
      <c r="J953" s="6" t="s">
        <v>34</v>
      </c>
      <c r="K953" s="6" t="s">
        <v>35</v>
      </c>
      <c r="L953" s="6" t="s">
        <v>41</v>
      </c>
      <c r="M953" t="s">
        <v>11</v>
      </c>
      <c r="N953" s="6" t="s">
        <v>99</v>
      </c>
      <c r="O953" t="s">
        <v>17</v>
      </c>
      <c r="P953" s="4">
        <v>792</v>
      </c>
      <c r="Q953" t="str">
        <f>TEXT(ChargesTable[[#This Row],[CHG_COUNTY_NUM]], "000") &amp; "-" &amp; TEXT(ChargesTable[[#This Row],[CHG_CASE_NUMBER]], "0000000")</f>
        <v>003-0000023</v>
      </c>
      <c r="R953">
        <f t="shared" si="29"/>
        <v>795</v>
      </c>
      <c r="S953">
        <f t="shared" si="30"/>
        <v>2024</v>
      </c>
    </row>
    <row r="954" spans="1:19">
      <c r="A954" s="1">
        <v>3</v>
      </c>
      <c r="B954">
        <v>23</v>
      </c>
      <c r="C954">
        <v>1</v>
      </c>
      <c r="D954" s="3">
        <v>44699</v>
      </c>
      <c r="E954" s="2">
        <v>3470</v>
      </c>
      <c r="F954" s="2">
        <v>347</v>
      </c>
      <c r="G954" s="2">
        <v>0</v>
      </c>
      <c r="H954" s="5">
        <v>45492.53</v>
      </c>
      <c r="I954" t="s">
        <v>10</v>
      </c>
      <c r="J954" s="6" t="s">
        <v>29</v>
      </c>
      <c r="K954" s="6" t="s">
        <v>28</v>
      </c>
      <c r="L954" s="6" t="s">
        <v>37</v>
      </c>
      <c r="M954" t="s">
        <v>11</v>
      </c>
      <c r="N954" s="6" t="s">
        <v>51</v>
      </c>
      <c r="O954" t="s">
        <v>17</v>
      </c>
      <c r="P954" s="4">
        <v>793</v>
      </c>
      <c r="Q954" t="str">
        <f>TEXT(ChargesTable[[#This Row],[CHG_COUNTY_NUM]], "000") &amp; "-" &amp; TEXT(ChargesTable[[#This Row],[CHG_CASE_NUMBER]], "0000000")</f>
        <v>003-0000023</v>
      </c>
      <c r="R954">
        <f t="shared" si="29"/>
        <v>795</v>
      </c>
      <c r="S954">
        <f t="shared" si="30"/>
        <v>2024</v>
      </c>
    </row>
    <row r="955" spans="1:19">
      <c r="A955" s="1">
        <v>3</v>
      </c>
      <c r="B955">
        <v>23</v>
      </c>
      <c r="C955">
        <v>3</v>
      </c>
      <c r="D955" s="3">
        <v>44699</v>
      </c>
      <c r="E955" s="2">
        <v>3400</v>
      </c>
      <c r="F955" s="2">
        <v>340</v>
      </c>
      <c r="G955" s="2">
        <v>0</v>
      </c>
      <c r="H955" s="5">
        <v>45494.7</v>
      </c>
      <c r="I955" t="s">
        <v>12</v>
      </c>
      <c r="J955" s="6" t="s">
        <v>25</v>
      </c>
      <c r="K955" s="6" t="s">
        <v>26</v>
      </c>
      <c r="L955" s="6" t="s">
        <v>37</v>
      </c>
      <c r="M955" t="s">
        <v>13</v>
      </c>
      <c r="N955" s="6" t="s">
        <v>55</v>
      </c>
      <c r="O955" t="s">
        <v>17</v>
      </c>
      <c r="P955" s="4">
        <v>795</v>
      </c>
      <c r="Q955" t="str">
        <f>TEXT(ChargesTable[[#This Row],[CHG_COUNTY_NUM]], "000") &amp; "-" &amp; TEXT(ChargesTable[[#This Row],[CHG_CASE_NUMBER]], "0000000")</f>
        <v>003-0000023</v>
      </c>
      <c r="R955">
        <f t="shared" si="29"/>
        <v>795</v>
      </c>
      <c r="S955">
        <f t="shared" si="30"/>
        <v>2024</v>
      </c>
    </row>
    <row r="956" spans="1:19">
      <c r="A956" s="1">
        <v>3</v>
      </c>
      <c r="B956">
        <v>24</v>
      </c>
      <c r="C956">
        <v>3</v>
      </c>
      <c r="D956" s="3">
        <v>44701</v>
      </c>
      <c r="E956" s="2">
        <v>3400</v>
      </c>
      <c r="F956" s="2">
        <v>340</v>
      </c>
      <c r="G956" s="2">
        <v>0</v>
      </c>
      <c r="H956" s="5">
        <v>45371.76</v>
      </c>
      <c r="I956" t="s">
        <v>10</v>
      </c>
      <c r="J956" s="6" t="s">
        <v>25</v>
      </c>
      <c r="K956" s="6" t="s">
        <v>26</v>
      </c>
      <c r="L956" s="6" t="s">
        <v>37</v>
      </c>
      <c r="M956" t="s">
        <v>11</v>
      </c>
      <c r="N956" s="6" t="s">
        <v>55</v>
      </c>
      <c r="O956" t="s">
        <v>17</v>
      </c>
      <c r="P956" s="4">
        <v>670</v>
      </c>
      <c r="Q956" t="str">
        <f>TEXT(ChargesTable[[#This Row],[CHG_COUNTY_NUM]], "000") &amp; "-" &amp; TEXT(ChargesTable[[#This Row],[CHG_CASE_NUMBER]], "0000000")</f>
        <v>003-0000024</v>
      </c>
      <c r="R956">
        <f t="shared" si="29"/>
        <v>944</v>
      </c>
      <c r="S956">
        <f t="shared" si="30"/>
        <v>2024</v>
      </c>
    </row>
    <row r="957" spans="1:19">
      <c r="A957" s="1">
        <v>3</v>
      </c>
      <c r="B957">
        <v>24</v>
      </c>
      <c r="C957">
        <v>4</v>
      </c>
      <c r="D957" s="3">
        <v>44701</v>
      </c>
      <c r="E957" s="2">
        <v>3400</v>
      </c>
      <c r="F957" s="2">
        <v>340</v>
      </c>
      <c r="G957" s="2">
        <v>0</v>
      </c>
      <c r="H957" s="5">
        <v>45373.760000000002</v>
      </c>
      <c r="I957" t="s">
        <v>10</v>
      </c>
      <c r="J957" s="6" t="s">
        <v>25</v>
      </c>
      <c r="K957" s="6" t="s">
        <v>26</v>
      </c>
      <c r="L957" s="6" t="s">
        <v>37</v>
      </c>
      <c r="M957" t="s">
        <v>11</v>
      </c>
      <c r="N957" s="6" t="s">
        <v>55</v>
      </c>
      <c r="O957" t="s">
        <v>17</v>
      </c>
      <c r="P957" s="4">
        <v>672</v>
      </c>
      <c r="Q957" t="str">
        <f>TEXT(ChargesTable[[#This Row],[CHG_COUNTY_NUM]], "000") &amp; "-" &amp; TEXT(ChargesTable[[#This Row],[CHG_CASE_NUMBER]], "0000000")</f>
        <v>003-0000024</v>
      </c>
      <c r="R957">
        <f t="shared" si="29"/>
        <v>944</v>
      </c>
      <c r="S957">
        <f t="shared" si="30"/>
        <v>2024</v>
      </c>
    </row>
    <row r="958" spans="1:19">
      <c r="A958" s="1">
        <v>3</v>
      </c>
      <c r="B958">
        <v>24</v>
      </c>
      <c r="C958">
        <v>1</v>
      </c>
      <c r="D958" s="3">
        <v>44701</v>
      </c>
      <c r="E958" s="2">
        <v>463700</v>
      </c>
      <c r="F958" s="2">
        <v>46370</v>
      </c>
      <c r="G958" s="2">
        <v>0</v>
      </c>
      <c r="H958" s="5">
        <v>45643.69</v>
      </c>
      <c r="I958" t="s">
        <v>12</v>
      </c>
      <c r="J958" s="6" t="s">
        <v>30</v>
      </c>
      <c r="K958" s="6" t="s">
        <v>26</v>
      </c>
      <c r="L958" s="6" t="s">
        <v>37</v>
      </c>
      <c r="M958" t="s">
        <v>13</v>
      </c>
      <c r="N958" s="6" t="s">
        <v>54</v>
      </c>
      <c r="O958" t="s">
        <v>17</v>
      </c>
      <c r="P958" s="4">
        <v>942</v>
      </c>
      <c r="Q958" t="str">
        <f>TEXT(ChargesTable[[#This Row],[CHG_COUNTY_NUM]], "000") &amp; "-" &amp; TEXT(ChargesTable[[#This Row],[CHG_CASE_NUMBER]], "0000000")</f>
        <v>003-0000024</v>
      </c>
      <c r="R958">
        <f t="shared" si="29"/>
        <v>944</v>
      </c>
      <c r="S958">
        <f t="shared" si="30"/>
        <v>2024</v>
      </c>
    </row>
    <row r="959" spans="1:19">
      <c r="A959" s="1">
        <v>3</v>
      </c>
      <c r="B959">
        <v>24</v>
      </c>
      <c r="C959">
        <v>2</v>
      </c>
      <c r="D959" s="3">
        <v>44701</v>
      </c>
      <c r="E959" s="2">
        <v>470006</v>
      </c>
      <c r="F959" s="2">
        <v>47000</v>
      </c>
      <c r="G959" s="2">
        <v>6</v>
      </c>
      <c r="H959" s="5">
        <v>45645.760000000002</v>
      </c>
      <c r="I959" t="s">
        <v>12</v>
      </c>
      <c r="J959" s="6" t="s">
        <v>34</v>
      </c>
      <c r="K959" s="6" t="s">
        <v>35</v>
      </c>
      <c r="L959" s="6" t="s">
        <v>43</v>
      </c>
      <c r="M959" t="s">
        <v>13</v>
      </c>
      <c r="N959" s="6" t="s">
        <v>71</v>
      </c>
      <c r="O959" t="s">
        <v>17</v>
      </c>
      <c r="P959" s="4">
        <v>944</v>
      </c>
      <c r="Q959" t="str">
        <f>TEXT(ChargesTable[[#This Row],[CHG_COUNTY_NUM]], "000") &amp; "-" &amp; TEXT(ChargesTable[[#This Row],[CHG_CASE_NUMBER]], "0000000")</f>
        <v>003-0000024</v>
      </c>
      <c r="R959">
        <f t="shared" si="29"/>
        <v>944</v>
      </c>
      <c r="S959">
        <f t="shared" si="30"/>
        <v>2024</v>
      </c>
    </row>
    <row r="960" spans="1:19">
      <c r="A960" s="1">
        <v>3</v>
      </c>
      <c r="B960">
        <v>25</v>
      </c>
      <c r="C960">
        <v>4</v>
      </c>
      <c r="D960" s="3">
        <v>44703</v>
      </c>
      <c r="E960" s="2">
        <v>470000</v>
      </c>
      <c r="F960" s="2">
        <v>47000</v>
      </c>
      <c r="G960" s="2">
        <v>0</v>
      </c>
      <c r="H960" s="5">
        <v>44970.5</v>
      </c>
      <c r="I960" t="s">
        <v>12</v>
      </c>
      <c r="J960" s="6" t="s">
        <v>34</v>
      </c>
      <c r="K960" s="6" t="s">
        <v>35</v>
      </c>
      <c r="L960" s="6" t="s">
        <v>37</v>
      </c>
      <c r="M960" t="s">
        <v>13</v>
      </c>
      <c r="N960" s="6" t="s">
        <v>67</v>
      </c>
      <c r="O960" t="s">
        <v>17</v>
      </c>
      <c r="P960" s="4">
        <v>267</v>
      </c>
      <c r="Q960" t="str">
        <f>TEXT(ChargesTable[[#This Row],[CHG_COUNTY_NUM]], "000") &amp; "-" &amp; TEXT(ChargesTable[[#This Row],[CHG_CASE_NUMBER]], "0000000")</f>
        <v>003-0000025</v>
      </c>
      <c r="R960">
        <f t="shared" si="29"/>
        <v>368</v>
      </c>
      <c r="S960">
        <f t="shared" si="30"/>
        <v>2023</v>
      </c>
    </row>
    <row r="961" spans="1:19">
      <c r="A961" s="1">
        <v>3</v>
      </c>
      <c r="B961">
        <v>25</v>
      </c>
      <c r="C961">
        <v>1</v>
      </c>
      <c r="D961" s="3">
        <v>44703</v>
      </c>
      <c r="E961" s="2">
        <v>463700</v>
      </c>
      <c r="F961" s="2">
        <v>46370</v>
      </c>
      <c r="G961" s="2">
        <v>0</v>
      </c>
      <c r="H961" s="5">
        <v>44973.69</v>
      </c>
      <c r="I961" t="s">
        <v>10</v>
      </c>
      <c r="J961" s="6" t="s">
        <v>30</v>
      </c>
      <c r="K961" s="6" t="s">
        <v>26</v>
      </c>
      <c r="L961" s="6" t="s">
        <v>37</v>
      </c>
      <c r="M961" t="s">
        <v>11</v>
      </c>
      <c r="N961" s="6" t="s">
        <v>54</v>
      </c>
      <c r="O961" t="s">
        <v>17</v>
      </c>
      <c r="P961" s="4">
        <v>270</v>
      </c>
      <c r="Q961" t="str">
        <f>TEXT(ChargesTable[[#This Row],[CHG_COUNTY_NUM]], "000") &amp; "-" &amp; TEXT(ChargesTable[[#This Row],[CHG_CASE_NUMBER]], "0000000")</f>
        <v>003-0000025</v>
      </c>
      <c r="R961">
        <f t="shared" si="29"/>
        <v>368</v>
      </c>
      <c r="S961">
        <f t="shared" si="30"/>
        <v>2023</v>
      </c>
    </row>
    <row r="962" spans="1:19">
      <c r="A962" s="1">
        <v>3</v>
      </c>
      <c r="B962">
        <v>25</v>
      </c>
      <c r="C962">
        <v>2</v>
      </c>
      <c r="D962" s="3">
        <v>44703</v>
      </c>
      <c r="E962" s="2">
        <v>3400</v>
      </c>
      <c r="F962" s="2">
        <v>340</v>
      </c>
      <c r="G962" s="2">
        <v>0</v>
      </c>
      <c r="H962" s="5">
        <v>44974.68</v>
      </c>
      <c r="I962" t="s">
        <v>10</v>
      </c>
      <c r="J962" s="6" t="s">
        <v>25</v>
      </c>
      <c r="K962" s="6" t="s">
        <v>26</v>
      </c>
      <c r="L962" s="6" t="s">
        <v>37</v>
      </c>
      <c r="M962" t="s">
        <v>11</v>
      </c>
      <c r="N962" s="6" t="s">
        <v>55</v>
      </c>
      <c r="O962" t="s">
        <v>17</v>
      </c>
      <c r="P962" s="4">
        <v>271</v>
      </c>
      <c r="Q962" t="str">
        <f>TEXT(ChargesTable[[#This Row],[CHG_COUNTY_NUM]], "000") &amp; "-" &amp; TEXT(ChargesTable[[#This Row],[CHG_CASE_NUMBER]], "0000000")</f>
        <v>003-0000025</v>
      </c>
      <c r="R962">
        <f t="shared" ref="R962:R1025" si="31">_xlfn.MAXIFS(P:P, Q:Q, Q962)</f>
        <v>368</v>
      </c>
      <c r="S962">
        <f t="shared" ref="S962:S1025" si="32">+YEAR(H962)</f>
        <v>2023</v>
      </c>
    </row>
    <row r="963" spans="1:19">
      <c r="A963" s="1">
        <v>3</v>
      </c>
      <c r="B963">
        <v>25</v>
      </c>
      <c r="C963">
        <v>3</v>
      </c>
      <c r="D963" s="3">
        <v>44703</v>
      </c>
      <c r="E963" s="2">
        <v>3400</v>
      </c>
      <c r="F963" s="2">
        <v>340</v>
      </c>
      <c r="G963" s="2">
        <v>0</v>
      </c>
      <c r="H963" s="5">
        <v>45071.68</v>
      </c>
      <c r="I963" t="s">
        <v>10</v>
      </c>
      <c r="J963" s="6" t="s">
        <v>25</v>
      </c>
      <c r="K963" s="6" t="s">
        <v>26</v>
      </c>
      <c r="L963" s="6" t="s">
        <v>37</v>
      </c>
      <c r="M963" t="s">
        <v>11</v>
      </c>
      <c r="N963" s="6" t="s">
        <v>55</v>
      </c>
      <c r="O963" t="s">
        <v>17</v>
      </c>
      <c r="P963" s="4">
        <v>368</v>
      </c>
      <c r="Q963" t="str">
        <f>TEXT(ChargesTable[[#This Row],[CHG_COUNTY_NUM]], "000") &amp; "-" &amp; TEXT(ChargesTable[[#This Row],[CHG_CASE_NUMBER]], "0000000")</f>
        <v>003-0000025</v>
      </c>
      <c r="R963">
        <f t="shared" si="31"/>
        <v>368</v>
      </c>
      <c r="S963">
        <f t="shared" si="32"/>
        <v>2023</v>
      </c>
    </row>
    <row r="964" spans="1:19">
      <c r="A964" s="1">
        <v>3</v>
      </c>
      <c r="B964">
        <v>26</v>
      </c>
      <c r="C964">
        <v>1</v>
      </c>
      <c r="D964" s="3">
        <v>44705</v>
      </c>
      <c r="E964" s="2">
        <v>782203</v>
      </c>
      <c r="F964" s="2">
        <v>78220</v>
      </c>
      <c r="G964" s="2">
        <v>3</v>
      </c>
      <c r="H964" s="5">
        <v>44885.26</v>
      </c>
      <c r="I964" t="s">
        <v>12</v>
      </c>
      <c r="J964" s="6" t="s">
        <v>36</v>
      </c>
      <c r="K964" s="6" t="s">
        <v>35</v>
      </c>
      <c r="L964" s="6" t="s">
        <v>40</v>
      </c>
      <c r="M964" t="s">
        <v>13</v>
      </c>
      <c r="N964" s="6" t="s">
        <v>81</v>
      </c>
      <c r="O964" t="s">
        <v>17</v>
      </c>
      <c r="P964" s="4">
        <v>180</v>
      </c>
      <c r="Q964" t="str">
        <f>TEXT(ChargesTable[[#This Row],[CHG_COUNTY_NUM]], "000") &amp; "-" &amp; TEXT(ChargesTable[[#This Row],[CHG_CASE_NUMBER]], "0000000")</f>
        <v>003-0000026</v>
      </c>
      <c r="R964">
        <f t="shared" si="31"/>
        <v>281</v>
      </c>
      <c r="S964">
        <f t="shared" si="32"/>
        <v>2022</v>
      </c>
    </row>
    <row r="965" spans="1:19">
      <c r="A965" s="1">
        <v>3</v>
      </c>
      <c r="B965">
        <v>26</v>
      </c>
      <c r="C965">
        <v>2</v>
      </c>
      <c r="D965" s="3">
        <v>44705</v>
      </c>
      <c r="E965" s="2">
        <v>3460</v>
      </c>
      <c r="F965" s="2">
        <v>346</v>
      </c>
      <c r="G965" s="2">
        <v>0</v>
      </c>
      <c r="H965" s="5">
        <v>44885.84</v>
      </c>
      <c r="I965" t="s">
        <v>10</v>
      </c>
      <c r="J965" s="6" t="s">
        <v>27</v>
      </c>
      <c r="K965" s="6" t="s">
        <v>28</v>
      </c>
      <c r="L965" s="6" t="s">
        <v>37</v>
      </c>
      <c r="M965" t="s">
        <v>11</v>
      </c>
      <c r="N965" s="6" t="s">
        <v>52</v>
      </c>
      <c r="O965" t="s">
        <v>17</v>
      </c>
      <c r="P965" s="4">
        <v>180</v>
      </c>
      <c r="Q965" t="str">
        <f>TEXT(ChargesTable[[#This Row],[CHG_COUNTY_NUM]], "000") &amp; "-" &amp; TEXT(ChargesTable[[#This Row],[CHG_CASE_NUMBER]], "0000000")</f>
        <v>003-0000026</v>
      </c>
      <c r="R965">
        <f t="shared" si="31"/>
        <v>281</v>
      </c>
      <c r="S965">
        <f t="shared" si="32"/>
        <v>2022</v>
      </c>
    </row>
    <row r="966" spans="1:19">
      <c r="A966" s="1">
        <v>3</v>
      </c>
      <c r="B966">
        <v>26</v>
      </c>
      <c r="C966">
        <v>3</v>
      </c>
      <c r="D966" s="3">
        <v>44705</v>
      </c>
      <c r="E966" s="2">
        <v>470000</v>
      </c>
      <c r="F966" s="2">
        <v>47000</v>
      </c>
      <c r="G966" s="2">
        <v>0</v>
      </c>
      <c r="H966" s="5">
        <v>44885.599999999999</v>
      </c>
      <c r="I966" t="s">
        <v>12</v>
      </c>
      <c r="J966" s="6" t="s">
        <v>34</v>
      </c>
      <c r="K966" s="6" t="s">
        <v>35</v>
      </c>
      <c r="L966" s="6" t="s">
        <v>37</v>
      </c>
      <c r="M966" t="s">
        <v>13</v>
      </c>
      <c r="N966" s="6" t="s">
        <v>67</v>
      </c>
      <c r="O966" t="s">
        <v>17</v>
      </c>
      <c r="P966" s="4">
        <v>180</v>
      </c>
      <c r="Q966" t="str">
        <f>TEXT(ChargesTable[[#This Row],[CHG_COUNTY_NUM]], "000") &amp; "-" &amp; TEXT(ChargesTable[[#This Row],[CHG_CASE_NUMBER]], "0000000")</f>
        <v>003-0000026</v>
      </c>
      <c r="R966">
        <f t="shared" si="31"/>
        <v>281</v>
      </c>
      <c r="S966">
        <f t="shared" si="32"/>
        <v>2022</v>
      </c>
    </row>
    <row r="967" spans="1:19">
      <c r="A967" s="1">
        <v>3</v>
      </c>
      <c r="B967">
        <v>26</v>
      </c>
      <c r="C967">
        <v>4</v>
      </c>
      <c r="D967" s="3">
        <v>44705</v>
      </c>
      <c r="E967" s="2">
        <v>463700</v>
      </c>
      <c r="F967" s="2">
        <v>46370</v>
      </c>
      <c r="G967" s="2">
        <v>0</v>
      </c>
      <c r="H967" s="5">
        <v>44885.55</v>
      </c>
      <c r="I967" t="s">
        <v>10</v>
      </c>
      <c r="J967" s="6" t="s">
        <v>30</v>
      </c>
      <c r="K967" s="6" t="s">
        <v>26</v>
      </c>
      <c r="L967" s="6" t="s">
        <v>37</v>
      </c>
      <c r="M967" t="s">
        <v>11</v>
      </c>
      <c r="N967" s="6" t="s">
        <v>54</v>
      </c>
      <c r="O967" t="s">
        <v>17</v>
      </c>
      <c r="P967" s="4">
        <v>180</v>
      </c>
      <c r="Q967" t="str">
        <f>TEXT(ChargesTable[[#This Row],[CHG_COUNTY_NUM]], "000") &amp; "-" &amp; TEXT(ChargesTable[[#This Row],[CHG_CASE_NUMBER]], "0000000")</f>
        <v>003-0000026</v>
      </c>
      <c r="R967">
        <f t="shared" si="31"/>
        <v>281</v>
      </c>
      <c r="S967">
        <f t="shared" si="32"/>
        <v>2022</v>
      </c>
    </row>
    <row r="968" spans="1:19">
      <c r="A968" s="1">
        <v>3</v>
      </c>
      <c r="B968">
        <v>26</v>
      </c>
      <c r="C968">
        <v>6</v>
      </c>
      <c r="D968" s="3">
        <v>44705</v>
      </c>
      <c r="E968" s="2">
        <v>782200</v>
      </c>
      <c r="F968" s="2">
        <v>78220</v>
      </c>
      <c r="G968" s="2">
        <v>0</v>
      </c>
      <c r="H968" s="5">
        <v>44885.53</v>
      </c>
      <c r="I968" t="s">
        <v>10</v>
      </c>
      <c r="J968" s="6" t="s">
        <v>36</v>
      </c>
      <c r="K968" s="6" t="s">
        <v>35</v>
      </c>
      <c r="L968" s="6" t="s">
        <v>37</v>
      </c>
      <c r="M968" t="s">
        <v>11</v>
      </c>
      <c r="N968" s="6" t="s">
        <v>53</v>
      </c>
      <c r="O968" t="s">
        <v>17</v>
      </c>
      <c r="P968" s="4">
        <v>180</v>
      </c>
      <c r="Q968" t="str">
        <f>TEXT(ChargesTable[[#This Row],[CHG_COUNTY_NUM]], "000") &amp; "-" &amp; TEXT(ChargesTable[[#This Row],[CHG_CASE_NUMBER]], "0000000")</f>
        <v>003-0000026</v>
      </c>
      <c r="R968">
        <f t="shared" si="31"/>
        <v>281</v>
      </c>
      <c r="S968">
        <f t="shared" si="32"/>
        <v>2022</v>
      </c>
    </row>
    <row r="969" spans="1:19">
      <c r="A969" s="1">
        <v>3</v>
      </c>
      <c r="B969">
        <v>26</v>
      </c>
      <c r="C969">
        <v>5</v>
      </c>
      <c r="D969" s="3">
        <v>44705</v>
      </c>
      <c r="E969" s="2">
        <v>3400</v>
      </c>
      <c r="F969" s="2">
        <v>340</v>
      </c>
      <c r="G969" s="2">
        <v>0</v>
      </c>
      <c r="H969" s="5">
        <v>44986.75</v>
      </c>
      <c r="I969" t="s">
        <v>10</v>
      </c>
      <c r="J969" s="6" t="s">
        <v>25</v>
      </c>
      <c r="K969" s="6" t="s">
        <v>26</v>
      </c>
      <c r="L969" s="6" t="s">
        <v>37</v>
      </c>
      <c r="M969" t="s">
        <v>11</v>
      </c>
      <c r="N969" s="6" t="s">
        <v>55</v>
      </c>
      <c r="O969" t="s">
        <v>17</v>
      </c>
      <c r="P969" s="4">
        <v>281</v>
      </c>
      <c r="Q969" t="str">
        <f>TEXT(ChargesTable[[#This Row],[CHG_COUNTY_NUM]], "000") &amp; "-" &amp; TEXT(ChargesTable[[#This Row],[CHG_CASE_NUMBER]], "0000000")</f>
        <v>003-0000026</v>
      </c>
      <c r="R969">
        <f t="shared" si="31"/>
        <v>281</v>
      </c>
      <c r="S969">
        <f t="shared" si="32"/>
        <v>2023</v>
      </c>
    </row>
    <row r="970" spans="1:19">
      <c r="A970" s="1">
        <v>3</v>
      </c>
      <c r="B970">
        <v>27</v>
      </c>
      <c r="C970">
        <v>1</v>
      </c>
      <c r="D970" s="3">
        <v>44710</v>
      </c>
      <c r="E970" s="2">
        <v>470000</v>
      </c>
      <c r="F970" s="2">
        <v>47000</v>
      </c>
      <c r="G970" s="2">
        <v>0</v>
      </c>
      <c r="H970" s="5">
        <v>44736.33</v>
      </c>
      <c r="I970" t="s">
        <v>12</v>
      </c>
      <c r="J970" s="6" t="s">
        <v>34</v>
      </c>
      <c r="K970" s="6" t="s">
        <v>35</v>
      </c>
      <c r="L970" s="6" t="s">
        <v>37</v>
      </c>
      <c r="M970" t="s">
        <v>13</v>
      </c>
      <c r="N970" s="6" t="s">
        <v>67</v>
      </c>
      <c r="O970" t="s">
        <v>17</v>
      </c>
      <c r="P970" s="4">
        <v>26</v>
      </c>
      <c r="Q970" t="str">
        <f>TEXT(ChargesTable[[#This Row],[CHG_COUNTY_NUM]], "000") &amp; "-" &amp; TEXT(ChargesTable[[#This Row],[CHG_CASE_NUMBER]], "0000000")</f>
        <v>003-0000027</v>
      </c>
      <c r="R970">
        <f t="shared" si="31"/>
        <v>26</v>
      </c>
      <c r="S970">
        <f t="shared" si="32"/>
        <v>2022</v>
      </c>
    </row>
    <row r="971" spans="1:19">
      <c r="A971" s="1">
        <v>3</v>
      </c>
      <c r="B971">
        <v>28</v>
      </c>
      <c r="C971">
        <v>1</v>
      </c>
      <c r="D971" s="3">
        <v>44711</v>
      </c>
      <c r="E971" s="2">
        <v>463726</v>
      </c>
      <c r="F971" s="2">
        <v>46372</v>
      </c>
      <c r="G971" s="2">
        <v>6</v>
      </c>
      <c r="H971" s="5">
        <v>45187.6</v>
      </c>
      <c r="I971" t="s">
        <v>7</v>
      </c>
      <c r="J971" s="6" t="s">
        <v>31</v>
      </c>
      <c r="K971" s="6" t="s">
        <v>28</v>
      </c>
      <c r="L971" s="6" t="s">
        <v>43</v>
      </c>
      <c r="M971" t="s">
        <v>8</v>
      </c>
      <c r="N971" s="6" t="s">
        <v>100</v>
      </c>
      <c r="O971" t="s">
        <v>17</v>
      </c>
      <c r="P971" s="4">
        <v>476</v>
      </c>
      <c r="Q971" t="str">
        <f>TEXT(ChargesTable[[#This Row],[CHG_COUNTY_NUM]], "000") &amp; "-" &amp; TEXT(ChargesTable[[#This Row],[CHG_CASE_NUMBER]], "0000000")</f>
        <v>003-0000028</v>
      </c>
      <c r="R971">
        <f t="shared" si="31"/>
        <v>676</v>
      </c>
      <c r="S971">
        <f t="shared" si="32"/>
        <v>2023</v>
      </c>
    </row>
    <row r="972" spans="1:19">
      <c r="A972" s="1">
        <v>3</v>
      </c>
      <c r="B972">
        <v>28</v>
      </c>
      <c r="C972">
        <v>5</v>
      </c>
      <c r="D972" s="3">
        <v>44711</v>
      </c>
      <c r="E972" s="2">
        <v>463720</v>
      </c>
      <c r="F972" s="2">
        <v>46372</v>
      </c>
      <c r="G972" s="2">
        <v>0</v>
      </c>
      <c r="H972" s="5">
        <v>45188.98</v>
      </c>
      <c r="I972" t="s">
        <v>10</v>
      </c>
      <c r="J972" s="6" t="s">
        <v>31</v>
      </c>
      <c r="K972" s="6" t="s">
        <v>28</v>
      </c>
      <c r="L972" s="6" t="s">
        <v>37</v>
      </c>
      <c r="M972" t="s">
        <v>11</v>
      </c>
      <c r="N972" s="6" t="s">
        <v>72</v>
      </c>
      <c r="O972" t="s">
        <v>17</v>
      </c>
      <c r="P972" s="4">
        <v>477</v>
      </c>
      <c r="Q972" t="str">
        <f>TEXT(ChargesTable[[#This Row],[CHG_COUNTY_NUM]], "000") &amp; "-" &amp; TEXT(ChargesTable[[#This Row],[CHG_CASE_NUMBER]], "0000000")</f>
        <v>003-0000028</v>
      </c>
      <c r="R972">
        <f t="shared" si="31"/>
        <v>676</v>
      </c>
      <c r="S972">
        <f t="shared" si="32"/>
        <v>2023</v>
      </c>
    </row>
    <row r="973" spans="1:19">
      <c r="A973" s="1">
        <v>3</v>
      </c>
      <c r="B973">
        <v>28</v>
      </c>
      <c r="C973">
        <v>2</v>
      </c>
      <c r="D973" s="3">
        <v>44711</v>
      </c>
      <c r="E973" s="2">
        <v>463700</v>
      </c>
      <c r="F973" s="2">
        <v>46370</v>
      </c>
      <c r="G973" s="2">
        <v>0</v>
      </c>
      <c r="H973" s="5">
        <v>45189.705995370372</v>
      </c>
      <c r="I973" t="s">
        <v>10</v>
      </c>
      <c r="J973" s="6" t="s">
        <v>30</v>
      </c>
      <c r="K973" s="6" t="s">
        <v>26</v>
      </c>
      <c r="L973" s="6" t="s">
        <v>37</v>
      </c>
      <c r="M973" t="s">
        <v>11</v>
      </c>
      <c r="N973" s="6" t="s">
        <v>54</v>
      </c>
      <c r="O973" t="s">
        <v>17</v>
      </c>
      <c r="P973" s="4">
        <v>478</v>
      </c>
      <c r="Q973" t="str">
        <f>TEXT(ChargesTable[[#This Row],[CHG_COUNTY_NUM]], "000") &amp; "-" &amp; TEXT(ChargesTable[[#This Row],[CHG_CASE_NUMBER]], "0000000")</f>
        <v>003-0000028</v>
      </c>
      <c r="R973">
        <f t="shared" si="31"/>
        <v>676</v>
      </c>
      <c r="S973">
        <f t="shared" si="32"/>
        <v>2023</v>
      </c>
    </row>
    <row r="974" spans="1:19">
      <c r="A974" s="1">
        <v>3</v>
      </c>
      <c r="B974">
        <v>28</v>
      </c>
      <c r="C974">
        <v>3</v>
      </c>
      <c r="D974" s="3">
        <v>44711</v>
      </c>
      <c r="E974" s="2">
        <v>3460</v>
      </c>
      <c r="F974" s="2">
        <v>346</v>
      </c>
      <c r="G974" s="2">
        <v>0</v>
      </c>
      <c r="H974" s="5">
        <v>45190.28</v>
      </c>
      <c r="I974" t="s">
        <v>12</v>
      </c>
      <c r="J974" s="6" t="s">
        <v>27</v>
      </c>
      <c r="K974" s="6" t="s">
        <v>28</v>
      </c>
      <c r="L974" s="6" t="s">
        <v>37</v>
      </c>
      <c r="M974" t="s">
        <v>13</v>
      </c>
      <c r="N974" s="6" t="s">
        <v>52</v>
      </c>
      <c r="O974" t="s">
        <v>17</v>
      </c>
      <c r="P974" s="4">
        <v>479</v>
      </c>
      <c r="Q974" t="str">
        <f>TEXT(ChargesTable[[#This Row],[CHG_COUNTY_NUM]], "000") &amp; "-" &amp; TEXT(ChargesTable[[#This Row],[CHG_CASE_NUMBER]], "0000000")</f>
        <v>003-0000028</v>
      </c>
      <c r="R974">
        <f t="shared" si="31"/>
        <v>676</v>
      </c>
      <c r="S974">
        <f t="shared" si="32"/>
        <v>2023</v>
      </c>
    </row>
    <row r="975" spans="1:19">
      <c r="A975" s="1">
        <v>3</v>
      </c>
      <c r="B975">
        <v>28</v>
      </c>
      <c r="C975">
        <v>4</v>
      </c>
      <c r="D975" s="3">
        <v>44711</v>
      </c>
      <c r="E975" s="2">
        <v>3401</v>
      </c>
      <c r="F975" s="2">
        <v>340</v>
      </c>
      <c r="G975" s="2">
        <v>1</v>
      </c>
      <c r="H975" s="5">
        <v>45387.63</v>
      </c>
      <c r="I975" t="s">
        <v>12</v>
      </c>
      <c r="J975" s="6" t="s">
        <v>25</v>
      </c>
      <c r="K975" s="6" t="s">
        <v>26</v>
      </c>
      <c r="L975" s="6" t="s">
        <v>38</v>
      </c>
      <c r="M975" t="s">
        <v>13</v>
      </c>
      <c r="N975" s="6" t="s">
        <v>56</v>
      </c>
      <c r="O975" t="s">
        <v>17</v>
      </c>
      <c r="P975" s="4">
        <v>676</v>
      </c>
      <c r="Q975" t="str">
        <f>TEXT(ChargesTable[[#This Row],[CHG_COUNTY_NUM]], "000") &amp; "-" &amp; TEXT(ChargesTable[[#This Row],[CHG_CASE_NUMBER]], "0000000")</f>
        <v>003-0000028</v>
      </c>
      <c r="R975">
        <f t="shared" si="31"/>
        <v>676</v>
      </c>
      <c r="S975">
        <f t="shared" si="32"/>
        <v>2024</v>
      </c>
    </row>
    <row r="976" spans="1:19">
      <c r="A976" s="1">
        <v>3</v>
      </c>
      <c r="B976">
        <v>29</v>
      </c>
      <c r="C976">
        <v>2</v>
      </c>
      <c r="D976" s="3">
        <v>44713</v>
      </c>
      <c r="E976" s="2">
        <v>3403</v>
      </c>
      <c r="F976" s="2">
        <v>340</v>
      </c>
      <c r="G976" s="2">
        <v>3</v>
      </c>
      <c r="H976" s="5">
        <v>45488.37</v>
      </c>
      <c r="I976" t="s">
        <v>7</v>
      </c>
      <c r="J976" s="6" t="s">
        <v>25</v>
      </c>
      <c r="K976" s="6" t="s">
        <v>26</v>
      </c>
      <c r="L976" s="6" t="s">
        <v>40</v>
      </c>
      <c r="M976" t="s">
        <v>8</v>
      </c>
      <c r="N976" s="6" t="s">
        <v>68</v>
      </c>
      <c r="O976" t="s">
        <v>17</v>
      </c>
      <c r="P976" s="4">
        <v>775</v>
      </c>
      <c r="Q976" t="str">
        <f>TEXT(ChargesTable[[#This Row],[CHG_COUNTY_NUM]], "000") &amp; "-" &amp; TEXT(ChargesTable[[#This Row],[CHG_CASE_NUMBER]], "0000000")</f>
        <v>003-0000029</v>
      </c>
      <c r="R976">
        <f t="shared" si="31"/>
        <v>836</v>
      </c>
      <c r="S976">
        <f t="shared" si="32"/>
        <v>2024</v>
      </c>
    </row>
    <row r="977" spans="1:19">
      <c r="A977" s="1">
        <v>3</v>
      </c>
      <c r="B977">
        <v>29</v>
      </c>
      <c r="C977">
        <v>3</v>
      </c>
      <c r="D977" s="3">
        <v>44713</v>
      </c>
      <c r="E977" s="2">
        <v>3400</v>
      </c>
      <c r="F977" s="2">
        <v>340</v>
      </c>
      <c r="G977" s="2">
        <v>0</v>
      </c>
      <c r="H977" s="5">
        <v>45549.37</v>
      </c>
      <c r="I977" t="s">
        <v>12</v>
      </c>
      <c r="J977" s="6" t="s">
        <v>25</v>
      </c>
      <c r="K977" s="6" t="s">
        <v>26</v>
      </c>
      <c r="L977" s="6" t="s">
        <v>37</v>
      </c>
      <c r="M977" t="s">
        <v>13</v>
      </c>
      <c r="N977" s="6" t="s">
        <v>55</v>
      </c>
      <c r="O977" t="s">
        <v>17</v>
      </c>
      <c r="P977" s="4">
        <v>836</v>
      </c>
      <c r="Q977" t="str">
        <f>TEXT(ChargesTable[[#This Row],[CHG_COUNTY_NUM]], "000") &amp; "-" &amp; TEXT(ChargesTable[[#This Row],[CHG_CASE_NUMBER]], "0000000")</f>
        <v>003-0000029</v>
      </c>
      <c r="R977">
        <f t="shared" si="31"/>
        <v>836</v>
      </c>
      <c r="S977">
        <f t="shared" si="32"/>
        <v>2024</v>
      </c>
    </row>
    <row r="978" spans="1:19">
      <c r="A978" s="1">
        <v>3</v>
      </c>
      <c r="B978">
        <v>30</v>
      </c>
      <c r="C978">
        <v>5</v>
      </c>
      <c r="D978" s="3">
        <v>44715</v>
      </c>
      <c r="E978" s="2">
        <v>782202</v>
      </c>
      <c r="F978" s="2">
        <v>78220</v>
      </c>
      <c r="G978" s="2">
        <v>2</v>
      </c>
      <c r="H978" s="5">
        <v>45302.71</v>
      </c>
      <c r="I978" t="s">
        <v>12</v>
      </c>
      <c r="J978" s="6" t="s">
        <v>36</v>
      </c>
      <c r="K978" s="6" t="s">
        <v>35</v>
      </c>
      <c r="L978" s="6" t="s">
        <v>39</v>
      </c>
      <c r="M978" t="s">
        <v>13</v>
      </c>
      <c r="N978" s="6" t="s">
        <v>79</v>
      </c>
      <c r="O978" t="s">
        <v>17</v>
      </c>
      <c r="P978" s="4">
        <v>587</v>
      </c>
      <c r="Q978" t="str">
        <f>TEXT(ChargesTable[[#This Row],[CHG_COUNTY_NUM]], "000") &amp; "-" &amp; TEXT(ChargesTable[[#This Row],[CHG_CASE_NUMBER]], "0000000")</f>
        <v>003-0000030</v>
      </c>
      <c r="R978">
        <f t="shared" si="31"/>
        <v>928</v>
      </c>
      <c r="S978">
        <f t="shared" si="32"/>
        <v>2024</v>
      </c>
    </row>
    <row r="979" spans="1:19">
      <c r="A979" s="1">
        <v>3</v>
      </c>
      <c r="B979">
        <v>30</v>
      </c>
      <c r="C979">
        <v>1</v>
      </c>
      <c r="D979" s="3">
        <v>44715</v>
      </c>
      <c r="E979" s="2">
        <v>463700</v>
      </c>
      <c r="F979" s="2">
        <v>46370</v>
      </c>
      <c r="G979" s="2">
        <v>0</v>
      </c>
      <c r="H979" s="5">
        <v>45304.92</v>
      </c>
      <c r="I979" t="s">
        <v>7</v>
      </c>
      <c r="J979" s="6" t="s">
        <v>30</v>
      </c>
      <c r="K979" s="6" t="s">
        <v>26</v>
      </c>
      <c r="L979" s="6" t="s">
        <v>37</v>
      </c>
      <c r="M979" t="s">
        <v>8</v>
      </c>
      <c r="N979" s="6" t="s">
        <v>54</v>
      </c>
      <c r="O979" t="s">
        <v>17</v>
      </c>
      <c r="P979" s="4">
        <v>589</v>
      </c>
      <c r="Q979" t="str">
        <f>TEXT(ChargesTable[[#This Row],[CHG_COUNTY_NUM]], "000") &amp; "-" &amp; TEXT(ChargesTable[[#This Row],[CHG_CASE_NUMBER]], "0000000")</f>
        <v>003-0000030</v>
      </c>
      <c r="R979">
        <f t="shared" si="31"/>
        <v>928</v>
      </c>
      <c r="S979">
        <f t="shared" si="32"/>
        <v>2024</v>
      </c>
    </row>
    <row r="980" spans="1:19">
      <c r="A980" s="1">
        <v>3</v>
      </c>
      <c r="B980">
        <v>30</v>
      </c>
      <c r="C980">
        <v>3</v>
      </c>
      <c r="D980" s="3">
        <v>44715</v>
      </c>
      <c r="E980" s="2">
        <v>3402</v>
      </c>
      <c r="F980" s="2">
        <v>340</v>
      </c>
      <c r="G980" s="2">
        <v>2</v>
      </c>
      <c r="H980" s="5">
        <v>45304.81</v>
      </c>
      <c r="I980" t="s">
        <v>12</v>
      </c>
      <c r="J980" s="6" t="s">
        <v>25</v>
      </c>
      <c r="K980" s="6" t="s">
        <v>26</v>
      </c>
      <c r="L980" s="6" t="s">
        <v>39</v>
      </c>
      <c r="M980" t="s">
        <v>13</v>
      </c>
      <c r="N980" s="6" t="s">
        <v>62</v>
      </c>
      <c r="O980" t="s">
        <v>17</v>
      </c>
      <c r="P980" s="4">
        <v>589</v>
      </c>
      <c r="Q980" t="str">
        <f>TEXT(ChargesTable[[#This Row],[CHG_COUNTY_NUM]], "000") &amp; "-" &amp; TEXT(ChargesTable[[#This Row],[CHG_CASE_NUMBER]], "0000000")</f>
        <v>003-0000030</v>
      </c>
      <c r="R980">
        <f t="shared" si="31"/>
        <v>928</v>
      </c>
      <c r="S980">
        <f t="shared" si="32"/>
        <v>2024</v>
      </c>
    </row>
    <row r="981" spans="1:19">
      <c r="A981" s="1">
        <v>3</v>
      </c>
      <c r="B981">
        <v>30</v>
      </c>
      <c r="C981">
        <v>4</v>
      </c>
      <c r="D981" s="3">
        <v>44715</v>
      </c>
      <c r="E981" s="2">
        <v>3400</v>
      </c>
      <c r="F981" s="2">
        <v>340</v>
      </c>
      <c r="G981" s="2">
        <v>0</v>
      </c>
      <c r="H981" s="5">
        <v>45305.25</v>
      </c>
      <c r="I981" t="s">
        <v>14</v>
      </c>
      <c r="J981" s="6" t="s">
        <v>25</v>
      </c>
      <c r="K981" s="6" t="s">
        <v>26</v>
      </c>
      <c r="L981" s="6" t="s">
        <v>37</v>
      </c>
      <c r="M981" t="s">
        <v>15</v>
      </c>
      <c r="N981" s="6" t="s">
        <v>55</v>
      </c>
      <c r="O981" t="s">
        <v>17</v>
      </c>
      <c r="P981" s="4">
        <v>590</v>
      </c>
      <c r="Q981" t="str">
        <f>TEXT(ChargesTable[[#This Row],[CHG_COUNTY_NUM]], "000") &amp; "-" &amp; TEXT(ChargesTable[[#This Row],[CHG_CASE_NUMBER]], "0000000")</f>
        <v>003-0000030</v>
      </c>
      <c r="R981">
        <f t="shared" si="31"/>
        <v>928</v>
      </c>
      <c r="S981">
        <f t="shared" si="32"/>
        <v>2024</v>
      </c>
    </row>
    <row r="982" spans="1:19">
      <c r="A982" s="1">
        <v>3</v>
      </c>
      <c r="B982">
        <v>30</v>
      </c>
      <c r="C982">
        <v>2</v>
      </c>
      <c r="D982" s="3">
        <v>44715</v>
      </c>
      <c r="E982" s="2">
        <v>3400</v>
      </c>
      <c r="F982" s="2">
        <v>340</v>
      </c>
      <c r="G982" s="2">
        <v>0</v>
      </c>
      <c r="H982" s="5">
        <v>45307.81</v>
      </c>
      <c r="I982" t="s">
        <v>12</v>
      </c>
      <c r="J982" s="6" t="s">
        <v>25</v>
      </c>
      <c r="K982" s="6" t="s">
        <v>26</v>
      </c>
      <c r="L982" s="6" t="s">
        <v>37</v>
      </c>
      <c r="M982" t="s">
        <v>13</v>
      </c>
      <c r="N982" s="6" t="s">
        <v>55</v>
      </c>
      <c r="O982" t="s">
        <v>17</v>
      </c>
      <c r="P982" s="4">
        <v>592</v>
      </c>
      <c r="Q982" t="str">
        <f>TEXT(ChargesTable[[#This Row],[CHG_COUNTY_NUM]], "000") &amp; "-" &amp; TEXT(ChargesTable[[#This Row],[CHG_CASE_NUMBER]], "0000000")</f>
        <v>003-0000030</v>
      </c>
      <c r="R982">
        <f t="shared" si="31"/>
        <v>928</v>
      </c>
      <c r="S982">
        <f t="shared" si="32"/>
        <v>2024</v>
      </c>
    </row>
    <row r="983" spans="1:19">
      <c r="A983" s="1">
        <v>3</v>
      </c>
      <c r="B983">
        <v>30</v>
      </c>
      <c r="C983">
        <v>6</v>
      </c>
      <c r="D983" s="3">
        <v>44715</v>
      </c>
      <c r="E983" s="2">
        <v>3460</v>
      </c>
      <c r="F983" s="2">
        <v>346</v>
      </c>
      <c r="G983" s="2">
        <v>0</v>
      </c>
      <c r="H983" s="5">
        <v>45643.81</v>
      </c>
      <c r="I983" t="s">
        <v>10</v>
      </c>
      <c r="J983" s="6" t="s">
        <v>27</v>
      </c>
      <c r="K983" s="6" t="s">
        <v>28</v>
      </c>
      <c r="L983" s="6" t="s">
        <v>37</v>
      </c>
      <c r="M983" t="s">
        <v>11</v>
      </c>
      <c r="N983" s="6" t="s">
        <v>52</v>
      </c>
      <c r="O983" t="s">
        <v>17</v>
      </c>
      <c r="P983" s="4">
        <v>928</v>
      </c>
      <c r="Q983" t="str">
        <f>TEXT(ChargesTable[[#This Row],[CHG_COUNTY_NUM]], "000") &amp; "-" &amp; TEXT(ChargesTable[[#This Row],[CHG_CASE_NUMBER]], "0000000")</f>
        <v>003-0000030</v>
      </c>
      <c r="R983">
        <f t="shared" si="31"/>
        <v>928</v>
      </c>
      <c r="S983">
        <f t="shared" si="32"/>
        <v>2024</v>
      </c>
    </row>
    <row r="984" spans="1:19">
      <c r="A984" s="1">
        <v>3</v>
      </c>
      <c r="B984">
        <v>31</v>
      </c>
      <c r="C984">
        <v>3</v>
      </c>
      <c r="D984" s="3">
        <v>44716</v>
      </c>
      <c r="E984" s="2">
        <v>463704</v>
      </c>
      <c r="F984" s="2">
        <v>46370</v>
      </c>
      <c r="G984" s="2">
        <v>4</v>
      </c>
      <c r="H984" s="5">
        <v>44757.43</v>
      </c>
      <c r="I984" t="s">
        <v>12</v>
      </c>
      <c r="J984" s="6" t="s">
        <v>30</v>
      </c>
      <c r="K984" s="6" t="s">
        <v>26</v>
      </c>
      <c r="L984" s="6" t="s">
        <v>41</v>
      </c>
      <c r="M984" t="s">
        <v>13</v>
      </c>
      <c r="N984" s="6" t="s">
        <v>61</v>
      </c>
      <c r="O984" t="s">
        <v>17</v>
      </c>
      <c r="P984" s="4">
        <v>41</v>
      </c>
      <c r="Q984" t="str">
        <f>TEXT(ChargesTable[[#This Row],[CHG_COUNTY_NUM]], "000") &amp; "-" &amp; TEXT(ChargesTable[[#This Row],[CHG_CASE_NUMBER]], "0000000")</f>
        <v>003-0000031</v>
      </c>
      <c r="R984">
        <f t="shared" si="31"/>
        <v>51</v>
      </c>
      <c r="S984">
        <f t="shared" si="32"/>
        <v>2022</v>
      </c>
    </row>
    <row r="985" spans="1:19">
      <c r="A985" s="1">
        <v>3</v>
      </c>
      <c r="B985">
        <v>31</v>
      </c>
      <c r="C985">
        <v>2</v>
      </c>
      <c r="D985" s="3">
        <v>44716</v>
      </c>
      <c r="E985" s="2">
        <v>470000</v>
      </c>
      <c r="F985" s="2">
        <v>47000</v>
      </c>
      <c r="G985" s="2">
        <v>0</v>
      </c>
      <c r="H985" s="5">
        <v>44758.25</v>
      </c>
      <c r="I985" t="s">
        <v>10</v>
      </c>
      <c r="J985" s="6" t="s">
        <v>34</v>
      </c>
      <c r="K985" s="6" t="s">
        <v>35</v>
      </c>
      <c r="L985" s="6" t="s">
        <v>37</v>
      </c>
      <c r="M985" t="s">
        <v>11</v>
      </c>
      <c r="N985" s="6" t="s">
        <v>67</v>
      </c>
      <c r="O985" t="s">
        <v>17</v>
      </c>
      <c r="P985" s="4">
        <v>42</v>
      </c>
      <c r="Q985" t="str">
        <f>TEXT(ChargesTable[[#This Row],[CHG_COUNTY_NUM]], "000") &amp; "-" &amp; TEXT(ChargesTable[[#This Row],[CHG_CASE_NUMBER]], "0000000")</f>
        <v>003-0000031</v>
      </c>
      <c r="R985">
        <f t="shared" si="31"/>
        <v>51</v>
      </c>
      <c r="S985">
        <f t="shared" si="32"/>
        <v>2022</v>
      </c>
    </row>
    <row r="986" spans="1:19">
      <c r="A986" s="1">
        <v>3</v>
      </c>
      <c r="B986">
        <v>31</v>
      </c>
      <c r="C986">
        <v>1</v>
      </c>
      <c r="D986" s="3">
        <v>44716</v>
      </c>
      <c r="E986" s="2">
        <v>3402</v>
      </c>
      <c r="F986" s="2">
        <v>340</v>
      </c>
      <c r="G986" s="2">
        <v>2</v>
      </c>
      <c r="H986" s="5">
        <v>44767.9</v>
      </c>
      <c r="I986" t="s">
        <v>12</v>
      </c>
      <c r="J986" s="6" t="s">
        <v>25</v>
      </c>
      <c r="K986" s="6" t="s">
        <v>26</v>
      </c>
      <c r="L986" s="6" t="s">
        <v>39</v>
      </c>
      <c r="M986" t="s">
        <v>13</v>
      </c>
      <c r="N986" s="6" t="s">
        <v>62</v>
      </c>
      <c r="O986" t="s">
        <v>17</v>
      </c>
      <c r="P986" s="4">
        <v>51</v>
      </c>
      <c r="Q986" t="str">
        <f>TEXT(ChargesTable[[#This Row],[CHG_COUNTY_NUM]], "000") &amp; "-" &amp; TEXT(ChargesTable[[#This Row],[CHG_CASE_NUMBER]], "0000000")</f>
        <v>003-0000031</v>
      </c>
      <c r="R986">
        <f t="shared" si="31"/>
        <v>51</v>
      </c>
      <c r="S986">
        <f t="shared" si="32"/>
        <v>2022</v>
      </c>
    </row>
    <row r="987" spans="1:19">
      <c r="A987" s="1">
        <v>3</v>
      </c>
      <c r="B987">
        <v>32</v>
      </c>
      <c r="C987">
        <v>2</v>
      </c>
      <c r="D987" s="3">
        <v>44717</v>
      </c>
      <c r="E987" s="2">
        <v>782200</v>
      </c>
      <c r="F987" s="2">
        <v>78220</v>
      </c>
      <c r="G987" s="2">
        <v>0</v>
      </c>
      <c r="H987" s="5">
        <v>44772.9</v>
      </c>
      <c r="I987" t="s">
        <v>10</v>
      </c>
      <c r="J987" s="6" t="s">
        <v>36</v>
      </c>
      <c r="K987" s="6" t="s">
        <v>35</v>
      </c>
      <c r="L987" s="6" t="s">
        <v>37</v>
      </c>
      <c r="M987" t="s">
        <v>11</v>
      </c>
      <c r="N987" s="6" t="s">
        <v>53</v>
      </c>
      <c r="O987" t="s">
        <v>17</v>
      </c>
      <c r="P987" s="4">
        <v>55</v>
      </c>
      <c r="Q987" t="str">
        <f>TEXT(ChargesTable[[#This Row],[CHG_COUNTY_NUM]], "000") &amp; "-" &amp; TEXT(ChargesTable[[#This Row],[CHG_CASE_NUMBER]], "0000000")</f>
        <v>003-0000032</v>
      </c>
      <c r="R987">
        <f t="shared" si="31"/>
        <v>75</v>
      </c>
      <c r="S987">
        <f t="shared" si="32"/>
        <v>2022</v>
      </c>
    </row>
    <row r="988" spans="1:19">
      <c r="A988" s="1">
        <v>3</v>
      </c>
      <c r="B988">
        <v>32</v>
      </c>
      <c r="C988">
        <v>1</v>
      </c>
      <c r="D988" s="3">
        <v>44717</v>
      </c>
      <c r="E988" s="2">
        <v>3400</v>
      </c>
      <c r="F988" s="2">
        <v>340</v>
      </c>
      <c r="G988" s="2">
        <v>0</v>
      </c>
      <c r="H988" s="5">
        <v>44792.6</v>
      </c>
      <c r="I988" t="s">
        <v>12</v>
      </c>
      <c r="J988" s="6" t="s">
        <v>25</v>
      </c>
      <c r="K988" s="6" t="s">
        <v>26</v>
      </c>
      <c r="L988" s="6" t="s">
        <v>37</v>
      </c>
      <c r="M988" t="s">
        <v>13</v>
      </c>
      <c r="N988" s="6" t="s">
        <v>55</v>
      </c>
      <c r="O988" t="s">
        <v>17</v>
      </c>
      <c r="P988" s="4">
        <v>75</v>
      </c>
      <c r="Q988" t="str">
        <f>TEXT(ChargesTable[[#This Row],[CHG_COUNTY_NUM]], "000") &amp; "-" &amp; TEXT(ChargesTable[[#This Row],[CHG_CASE_NUMBER]], "0000000")</f>
        <v>003-0000032</v>
      </c>
      <c r="R988">
        <f t="shared" si="31"/>
        <v>75</v>
      </c>
      <c r="S988">
        <f t="shared" si="32"/>
        <v>2022</v>
      </c>
    </row>
    <row r="989" spans="1:19">
      <c r="A989" s="1">
        <v>3</v>
      </c>
      <c r="B989">
        <v>33</v>
      </c>
      <c r="C989">
        <v>1</v>
      </c>
      <c r="D989" s="3">
        <v>44732</v>
      </c>
      <c r="E989" s="2">
        <v>3460</v>
      </c>
      <c r="F989" s="2">
        <v>346</v>
      </c>
      <c r="G989" s="2">
        <v>0</v>
      </c>
      <c r="H989" s="5">
        <v>45304.19</v>
      </c>
      <c r="I989" t="s">
        <v>10</v>
      </c>
      <c r="J989" s="6" t="s">
        <v>27</v>
      </c>
      <c r="K989" s="6" t="s">
        <v>28</v>
      </c>
      <c r="L989" s="6" t="s">
        <v>37</v>
      </c>
      <c r="M989" t="s">
        <v>11</v>
      </c>
      <c r="N989" s="6" t="s">
        <v>52</v>
      </c>
      <c r="O989" t="s">
        <v>17</v>
      </c>
      <c r="P989" s="4">
        <v>572</v>
      </c>
      <c r="Q989" t="str">
        <f>TEXT(ChargesTable[[#This Row],[CHG_COUNTY_NUM]], "000") &amp; "-" &amp; TEXT(ChargesTable[[#This Row],[CHG_CASE_NUMBER]], "0000000")</f>
        <v>003-0000033</v>
      </c>
      <c r="R989">
        <f t="shared" si="31"/>
        <v>572</v>
      </c>
      <c r="S989">
        <f t="shared" si="32"/>
        <v>2024</v>
      </c>
    </row>
    <row r="990" spans="1:19">
      <c r="A990" s="1">
        <v>3</v>
      </c>
      <c r="B990">
        <v>34</v>
      </c>
      <c r="C990">
        <v>1</v>
      </c>
      <c r="D990" s="3">
        <v>44735</v>
      </c>
      <c r="E990" s="2">
        <v>3400</v>
      </c>
      <c r="F990" s="2">
        <v>340</v>
      </c>
      <c r="G990" s="2">
        <v>0</v>
      </c>
      <c r="H990" s="5">
        <v>45360.6</v>
      </c>
      <c r="I990" t="s">
        <v>12</v>
      </c>
      <c r="J990" s="6" t="s">
        <v>25</v>
      </c>
      <c r="K990" s="6" t="s">
        <v>26</v>
      </c>
      <c r="L990" s="6" t="s">
        <v>37</v>
      </c>
      <c r="M990" t="s">
        <v>13</v>
      </c>
      <c r="N990" s="6" t="s">
        <v>55</v>
      </c>
      <c r="O990" t="s">
        <v>17</v>
      </c>
      <c r="P990" s="4">
        <v>625</v>
      </c>
      <c r="Q990" t="str">
        <f>TEXT(ChargesTable[[#This Row],[CHG_COUNTY_NUM]], "000") &amp; "-" &amp; TEXT(ChargesTable[[#This Row],[CHG_CASE_NUMBER]], "0000000")</f>
        <v>003-0000034</v>
      </c>
      <c r="R990">
        <f t="shared" si="31"/>
        <v>1000</v>
      </c>
      <c r="S990">
        <f t="shared" si="32"/>
        <v>2024</v>
      </c>
    </row>
    <row r="991" spans="1:19">
      <c r="A991" s="1">
        <v>3</v>
      </c>
      <c r="B991">
        <v>34</v>
      </c>
      <c r="C991">
        <v>5</v>
      </c>
      <c r="D991" s="3">
        <v>44735</v>
      </c>
      <c r="E991" s="2">
        <v>470000</v>
      </c>
      <c r="F991" s="2">
        <v>47000</v>
      </c>
      <c r="G991" s="2">
        <v>0</v>
      </c>
      <c r="H991" s="5">
        <v>45360.2</v>
      </c>
      <c r="I991" t="s">
        <v>10</v>
      </c>
      <c r="J991" s="6" t="s">
        <v>34</v>
      </c>
      <c r="K991" s="6" t="s">
        <v>35</v>
      </c>
      <c r="L991" s="6" t="s">
        <v>37</v>
      </c>
      <c r="M991" t="s">
        <v>11</v>
      </c>
      <c r="N991" s="6" t="s">
        <v>67</v>
      </c>
      <c r="O991" t="s">
        <v>17</v>
      </c>
      <c r="P991" s="4">
        <v>625</v>
      </c>
      <c r="Q991" t="str">
        <f>TEXT(ChargesTable[[#This Row],[CHG_COUNTY_NUM]], "000") &amp; "-" &amp; TEXT(ChargesTable[[#This Row],[CHG_CASE_NUMBER]], "0000000")</f>
        <v>003-0000034</v>
      </c>
      <c r="R991">
        <f t="shared" si="31"/>
        <v>1000</v>
      </c>
      <c r="S991">
        <f t="shared" si="32"/>
        <v>2024</v>
      </c>
    </row>
    <row r="992" spans="1:19">
      <c r="A992" s="1">
        <v>3</v>
      </c>
      <c r="B992">
        <v>34</v>
      </c>
      <c r="C992">
        <v>3</v>
      </c>
      <c r="D992" s="3">
        <v>44735</v>
      </c>
      <c r="E992" s="2">
        <v>3462</v>
      </c>
      <c r="F992" s="2">
        <v>346</v>
      </c>
      <c r="G992" s="2">
        <v>2</v>
      </c>
      <c r="H992" s="5">
        <v>45361.29</v>
      </c>
      <c r="I992" t="s">
        <v>10</v>
      </c>
      <c r="J992" s="6" t="s">
        <v>27</v>
      </c>
      <c r="K992" s="6" t="s">
        <v>28</v>
      </c>
      <c r="L992" s="6" t="s">
        <v>39</v>
      </c>
      <c r="M992" t="s">
        <v>11</v>
      </c>
      <c r="N992" s="6" t="s">
        <v>73</v>
      </c>
      <c r="O992" t="s">
        <v>17</v>
      </c>
      <c r="P992" s="4">
        <v>626</v>
      </c>
      <c r="Q992" t="str">
        <f>TEXT(ChargesTable[[#This Row],[CHG_COUNTY_NUM]], "000") &amp; "-" &amp; TEXT(ChargesTable[[#This Row],[CHG_CASE_NUMBER]], "0000000")</f>
        <v>003-0000034</v>
      </c>
      <c r="R992">
        <f t="shared" si="31"/>
        <v>1000</v>
      </c>
      <c r="S992">
        <f t="shared" si="32"/>
        <v>2024</v>
      </c>
    </row>
    <row r="993" spans="1:19">
      <c r="A993" s="1">
        <v>3</v>
      </c>
      <c r="B993">
        <v>34</v>
      </c>
      <c r="C993">
        <v>2</v>
      </c>
      <c r="D993" s="3">
        <v>44735</v>
      </c>
      <c r="E993" s="2">
        <v>463700</v>
      </c>
      <c r="F993" s="2">
        <v>46370</v>
      </c>
      <c r="G993" s="2">
        <v>0</v>
      </c>
      <c r="H993" s="5">
        <v>45362.8</v>
      </c>
      <c r="I993" t="s">
        <v>7</v>
      </c>
      <c r="J993" s="6" t="s">
        <v>30</v>
      </c>
      <c r="K993" s="6" t="s">
        <v>26</v>
      </c>
      <c r="L993" s="6" t="s">
        <v>37</v>
      </c>
      <c r="M993" t="s">
        <v>8</v>
      </c>
      <c r="N993" s="6" t="s">
        <v>54</v>
      </c>
      <c r="O993" t="s">
        <v>17</v>
      </c>
      <c r="P993" s="4">
        <v>627</v>
      </c>
      <c r="Q993" t="str">
        <f>TEXT(ChargesTable[[#This Row],[CHG_COUNTY_NUM]], "000") &amp; "-" &amp; TEXT(ChargesTable[[#This Row],[CHG_CASE_NUMBER]], "0000000")</f>
        <v>003-0000034</v>
      </c>
      <c r="R993">
        <f t="shared" si="31"/>
        <v>1000</v>
      </c>
      <c r="S993">
        <f t="shared" si="32"/>
        <v>2024</v>
      </c>
    </row>
    <row r="994" spans="1:19">
      <c r="A994" s="1">
        <v>3</v>
      </c>
      <c r="B994">
        <v>34</v>
      </c>
      <c r="C994">
        <v>4</v>
      </c>
      <c r="D994" s="3">
        <v>44735</v>
      </c>
      <c r="E994" s="2">
        <v>3406</v>
      </c>
      <c r="F994" s="2">
        <v>340</v>
      </c>
      <c r="G994" s="2">
        <v>6</v>
      </c>
      <c r="H994" s="5">
        <v>45362.3</v>
      </c>
      <c r="I994" t="s">
        <v>10</v>
      </c>
      <c r="J994" s="6" t="s">
        <v>25</v>
      </c>
      <c r="K994" s="6" t="s">
        <v>26</v>
      </c>
      <c r="L994" s="6" t="s">
        <v>43</v>
      </c>
      <c r="M994" t="s">
        <v>11</v>
      </c>
      <c r="N994" s="6" t="s">
        <v>65</v>
      </c>
      <c r="O994" t="s">
        <v>17</v>
      </c>
      <c r="P994" s="4">
        <v>627</v>
      </c>
      <c r="Q994" t="str">
        <f>TEXT(ChargesTable[[#This Row],[CHG_COUNTY_NUM]], "000") &amp; "-" &amp; TEXT(ChargesTable[[#This Row],[CHG_CASE_NUMBER]], "0000000")</f>
        <v>003-0000034</v>
      </c>
      <c r="R994">
        <f t="shared" si="31"/>
        <v>1000</v>
      </c>
      <c r="S994">
        <f t="shared" si="32"/>
        <v>2024</v>
      </c>
    </row>
    <row r="995" spans="1:19">
      <c r="A995" s="1">
        <v>3</v>
      </c>
      <c r="B995">
        <v>34</v>
      </c>
      <c r="C995">
        <v>6</v>
      </c>
      <c r="D995" s="3">
        <v>44735</v>
      </c>
      <c r="E995" s="2">
        <v>3401</v>
      </c>
      <c r="F995" s="2">
        <v>340</v>
      </c>
      <c r="G995" s="2">
        <v>1</v>
      </c>
      <c r="H995" s="5">
        <v>45735.3</v>
      </c>
      <c r="I995" t="s">
        <v>10</v>
      </c>
      <c r="J995" s="6" t="s">
        <v>25</v>
      </c>
      <c r="K995" s="6" t="s">
        <v>26</v>
      </c>
      <c r="L995" s="6" t="s">
        <v>38</v>
      </c>
      <c r="M995" t="s">
        <v>11</v>
      </c>
      <c r="N995" s="6" t="s">
        <v>56</v>
      </c>
      <c r="O995" t="s">
        <v>17</v>
      </c>
      <c r="P995" s="4">
        <v>1000</v>
      </c>
      <c r="Q995" t="str">
        <f>TEXT(ChargesTable[[#This Row],[CHG_COUNTY_NUM]], "000") &amp; "-" &amp; TEXT(ChargesTable[[#This Row],[CHG_CASE_NUMBER]], "0000000")</f>
        <v>003-0000034</v>
      </c>
      <c r="R995">
        <f t="shared" si="31"/>
        <v>1000</v>
      </c>
      <c r="S995">
        <f t="shared" si="32"/>
        <v>2025</v>
      </c>
    </row>
    <row r="996" spans="1:19">
      <c r="A996" s="1">
        <v>3</v>
      </c>
      <c r="B996">
        <v>35</v>
      </c>
      <c r="C996">
        <v>1</v>
      </c>
      <c r="D996" s="3">
        <v>44764</v>
      </c>
      <c r="E996" s="2">
        <v>3400</v>
      </c>
      <c r="F996" s="2">
        <v>340</v>
      </c>
      <c r="G996" s="2">
        <v>0</v>
      </c>
      <c r="H996" s="5">
        <v>44779.35</v>
      </c>
      <c r="I996" t="s">
        <v>10</v>
      </c>
      <c r="J996" s="6" t="s">
        <v>25</v>
      </c>
      <c r="K996" s="6" t="s">
        <v>26</v>
      </c>
      <c r="L996" s="6" t="s">
        <v>37</v>
      </c>
      <c r="M996" t="s">
        <v>11</v>
      </c>
      <c r="N996" s="6" t="s">
        <v>55</v>
      </c>
      <c r="O996" t="s">
        <v>17</v>
      </c>
      <c r="P996" s="4">
        <v>15</v>
      </c>
      <c r="Q996" t="str">
        <f>TEXT(ChargesTable[[#This Row],[CHG_COUNTY_NUM]], "000") &amp; "-" &amp; TEXT(ChargesTable[[#This Row],[CHG_CASE_NUMBER]], "0000000")</f>
        <v>003-0000035</v>
      </c>
      <c r="R996">
        <f t="shared" si="31"/>
        <v>24</v>
      </c>
      <c r="S996">
        <f t="shared" si="32"/>
        <v>2022</v>
      </c>
    </row>
    <row r="997" spans="1:19">
      <c r="A997" s="1">
        <v>3</v>
      </c>
      <c r="B997">
        <v>35</v>
      </c>
      <c r="C997">
        <v>4</v>
      </c>
      <c r="D997" s="3">
        <v>44764</v>
      </c>
      <c r="E997" s="2">
        <v>463700</v>
      </c>
      <c r="F997" s="2">
        <v>46370</v>
      </c>
      <c r="G997" s="2">
        <v>0</v>
      </c>
      <c r="H997" s="5">
        <v>44787.15</v>
      </c>
      <c r="I997" t="s">
        <v>10</v>
      </c>
      <c r="J997" s="6" t="s">
        <v>30</v>
      </c>
      <c r="K997" s="6" t="s">
        <v>26</v>
      </c>
      <c r="L997" s="6" t="s">
        <v>37</v>
      </c>
      <c r="M997" t="s">
        <v>11</v>
      </c>
      <c r="N997" s="6" t="s">
        <v>54</v>
      </c>
      <c r="O997" t="s">
        <v>17</v>
      </c>
      <c r="P997" s="4">
        <v>23</v>
      </c>
      <c r="Q997" t="str">
        <f>TEXT(ChargesTable[[#This Row],[CHG_COUNTY_NUM]], "000") &amp; "-" &amp; TEXT(ChargesTable[[#This Row],[CHG_CASE_NUMBER]], "0000000")</f>
        <v>003-0000035</v>
      </c>
      <c r="R997">
        <f t="shared" si="31"/>
        <v>24</v>
      </c>
      <c r="S997">
        <f t="shared" si="32"/>
        <v>2022</v>
      </c>
    </row>
    <row r="998" spans="1:19">
      <c r="A998" s="1">
        <v>3</v>
      </c>
      <c r="B998">
        <v>35</v>
      </c>
      <c r="C998">
        <v>2</v>
      </c>
      <c r="D998" s="3">
        <v>44764</v>
      </c>
      <c r="E998" s="2">
        <v>3400</v>
      </c>
      <c r="F998" s="2">
        <v>340</v>
      </c>
      <c r="G998" s="2">
        <v>0</v>
      </c>
      <c r="H998" s="5">
        <v>44788.94</v>
      </c>
      <c r="I998" t="s">
        <v>10</v>
      </c>
      <c r="J998" s="6" t="s">
        <v>25</v>
      </c>
      <c r="K998" s="6" t="s">
        <v>26</v>
      </c>
      <c r="L998" s="6" t="s">
        <v>37</v>
      </c>
      <c r="M998" t="s">
        <v>11</v>
      </c>
      <c r="N998" s="6" t="s">
        <v>55</v>
      </c>
      <c r="O998" t="s">
        <v>17</v>
      </c>
      <c r="P998" s="4">
        <v>24</v>
      </c>
      <c r="Q998" t="str">
        <f>TEXT(ChargesTable[[#This Row],[CHG_COUNTY_NUM]], "000") &amp; "-" &amp; TEXT(ChargesTable[[#This Row],[CHG_CASE_NUMBER]], "0000000")</f>
        <v>003-0000035</v>
      </c>
      <c r="R998">
        <f t="shared" si="31"/>
        <v>24</v>
      </c>
      <c r="S998">
        <f t="shared" si="32"/>
        <v>2022</v>
      </c>
    </row>
    <row r="999" spans="1:19">
      <c r="A999" s="1">
        <v>3</v>
      </c>
      <c r="B999">
        <v>36</v>
      </c>
      <c r="C999">
        <v>1</v>
      </c>
      <c r="D999" s="3">
        <v>44781</v>
      </c>
      <c r="E999" s="2">
        <v>3400</v>
      </c>
      <c r="F999" s="2">
        <v>340</v>
      </c>
      <c r="G999" s="2">
        <v>0</v>
      </c>
      <c r="H999" s="5">
        <v>45230.6</v>
      </c>
      <c r="I999" t="s">
        <v>7</v>
      </c>
      <c r="J999" s="6" t="s">
        <v>25</v>
      </c>
      <c r="K999" s="6" t="s">
        <v>26</v>
      </c>
      <c r="L999" s="6" t="s">
        <v>37</v>
      </c>
      <c r="M999" t="s">
        <v>8</v>
      </c>
      <c r="N999" s="6" t="s">
        <v>55</v>
      </c>
      <c r="O999" t="s">
        <v>17</v>
      </c>
      <c r="P999" s="4">
        <v>449</v>
      </c>
      <c r="Q999" t="str">
        <f>TEXT(ChargesTable[[#This Row],[CHG_COUNTY_NUM]], "000") &amp; "-" &amp; TEXT(ChargesTable[[#This Row],[CHG_CASE_NUMBER]], "0000000")</f>
        <v>003-0000036</v>
      </c>
      <c r="R999">
        <f t="shared" si="31"/>
        <v>627</v>
      </c>
      <c r="S999">
        <f t="shared" si="32"/>
        <v>2023</v>
      </c>
    </row>
    <row r="1000" spans="1:19">
      <c r="A1000" s="1">
        <v>3</v>
      </c>
      <c r="B1000">
        <v>36</v>
      </c>
      <c r="C1000">
        <v>3</v>
      </c>
      <c r="D1000" s="3">
        <v>44781</v>
      </c>
      <c r="E1000" s="2">
        <v>463700</v>
      </c>
      <c r="F1000" s="2">
        <v>46370</v>
      </c>
      <c r="G1000" s="2">
        <v>0</v>
      </c>
      <c r="H1000" s="5">
        <v>45231.832002314812</v>
      </c>
      <c r="I1000" t="s">
        <v>7</v>
      </c>
      <c r="J1000" s="6" t="s">
        <v>30</v>
      </c>
      <c r="K1000" s="6" t="s">
        <v>26</v>
      </c>
      <c r="L1000" s="6" t="s">
        <v>37</v>
      </c>
      <c r="M1000" t="s">
        <v>8</v>
      </c>
      <c r="N1000" s="6" t="s">
        <v>54</v>
      </c>
      <c r="O1000" t="s">
        <v>17</v>
      </c>
      <c r="P1000" s="4">
        <v>450</v>
      </c>
      <c r="Q1000" t="str">
        <f>TEXT(ChargesTable[[#This Row],[CHG_COUNTY_NUM]], "000") &amp; "-" &amp; TEXT(ChargesTable[[#This Row],[CHG_CASE_NUMBER]], "0000000")</f>
        <v>003-0000036</v>
      </c>
      <c r="R1000">
        <f t="shared" si="31"/>
        <v>627</v>
      </c>
      <c r="S1000">
        <f t="shared" si="32"/>
        <v>2023</v>
      </c>
    </row>
    <row r="1001" spans="1:19">
      <c r="A1001" s="1">
        <v>3</v>
      </c>
      <c r="B1001">
        <v>36</v>
      </c>
      <c r="C1001">
        <v>4</v>
      </c>
      <c r="D1001" s="3">
        <v>44781</v>
      </c>
      <c r="E1001" s="2">
        <v>470000</v>
      </c>
      <c r="F1001" s="2">
        <v>47000</v>
      </c>
      <c r="G1001" s="2">
        <v>0</v>
      </c>
      <c r="H1001" s="5">
        <v>45232.07</v>
      </c>
      <c r="I1001" t="s">
        <v>7</v>
      </c>
      <c r="J1001" s="6" t="s">
        <v>34</v>
      </c>
      <c r="K1001" s="6" t="s">
        <v>35</v>
      </c>
      <c r="L1001" s="6" t="s">
        <v>37</v>
      </c>
      <c r="M1001" t="s">
        <v>8</v>
      </c>
      <c r="N1001" s="6" t="s">
        <v>67</v>
      </c>
      <c r="O1001" t="s">
        <v>17</v>
      </c>
      <c r="P1001" s="4">
        <v>451</v>
      </c>
      <c r="Q1001" t="str">
        <f>TEXT(ChargesTable[[#This Row],[CHG_COUNTY_NUM]], "000") &amp; "-" &amp; TEXT(ChargesTable[[#This Row],[CHG_CASE_NUMBER]], "0000000")</f>
        <v>003-0000036</v>
      </c>
      <c r="R1001">
        <f t="shared" si="31"/>
        <v>627</v>
      </c>
      <c r="S1001">
        <f t="shared" si="32"/>
        <v>2023</v>
      </c>
    </row>
    <row r="1002" spans="1:19">
      <c r="A1002" s="1">
        <v>3</v>
      </c>
      <c r="B1002">
        <v>36</v>
      </c>
      <c r="C1002">
        <v>2</v>
      </c>
      <c r="D1002" s="3">
        <v>44781</v>
      </c>
      <c r="E1002" s="2">
        <v>3460</v>
      </c>
      <c r="F1002" s="2">
        <v>346</v>
      </c>
      <c r="G1002" s="2">
        <v>0</v>
      </c>
      <c r="H1002" s="5">
        <v>45408.800000000003</v>
      </c>
      <c r="I1002" t="s">
        <v>10</v>
      </c>
      <c r="J1002" s="6" t="s">
        <v>27</v>
      </c>
      <c r="K1002" s="6" t="s">
        <v>28</v>
      </c>
      <c r="L1002" s="6" t="s">
        <v>37</v>
      </c>
      <c r="M1002" t="s">
        <v>11</v>
      </c>
      <c r="N1002" s="6" t="s">
        <v>52</v>
      </c>
      <c r="O1002" t="s">
        <v>17</v>
      </c>
      <c r="P1002" s="4">
        <v>627</v>
      </c>
      <c r="Q1002" t="str">
        <f>TEXT(ChargesTable[[#This Row],[CHG_COUNTY_NUM]], "000") &amp; "-" &amp; TEXT(ChargesTable[[#This Row],[CHG_CASE_NUMBER]], "0000000")</f>
        <v>003-0000036</v>
      </c>
      <c r="R1002">
        <f t="shared" si="31"/>
        <v>627</v>
      </c>
      <c r="S1002">
        <f t="shared" si="32"/>
        <v>2024</v>
      </c>
    </row>
    <row r="1003" spans="1:19">
      <c r="A1003" s="1">
        <v>3</v>
      </c>
      <c r="B1003">
        <v>37</v>
      </c>
      <c r="C1003">
        <v>3</v>
      </c>
      <c r="D1003" s="3">
        <v>44782</v>
      </c>
      <c r="E1003" s="2">
        <v>782200</v>
      </c>
      <c r="F1003" s="2">
        <v>78220</v>
      </c>
      <c r="G1003" s="2">
        <v>0</v>
      </c>
      <c r="H1003" s="5">
        <v>45069.36</v>
      </c>
      <c r="I1003" t="s">
        <v>12</v>
      </c>
      <c r="J1003" s="6" t="s">
        <v>36</v>
      </c>
      <c r="K1003" s="6" t="s">
        <v>35</v>
      </c>
      <c r="L1003" s="6" t="s">
        <v>37</v>
      </c>
      <c r="M1003" t="s">
        <v>13</v>
      </c>
      <c r="N1003" s="6" t="s">
        <v>53</v>
      </c>
      <c r="O1003" t="s">
        <v>17</v>
      </c>
      <c r="P1003" s="4">
        <v>287</v>
      </c>
      <c r="Q1003" t="str">
        <f>TEXT(ChargesTable[[#This Row],[CHG_COUNTY_NUM]], "000") &amp; "-" &amp; TEXT(ChargesTable[[#This Row],[CHG_CASE_NUMBER]], "0000000")</f>
        <v>003-0000037</v>
      </c>
      <c r="R1003">
        <f t="shared" si="31"/>
        <v>396</v>
      </c>
      <c r="S1003">
        <f t="shared" si="32"/>
        <v>2023</v>
      </c>
    </row>
    <row r="1004" spans="1:19">
      <c r="A1004" s="1">
        <v>3</v>
      </c>
      <c r="B1004">
        <v>37</v>
      </c>
      <c r="C1004">
        <v>2</v>
      </c>
      <c r="D1004" s="3">
        <v>44782</v>
      </c>
      <c r="E1004" s="2">
        <v>3400</v>
      </c>
      <c r="F1004" s="2">
        <v>340</v>
      </c>
      <c r="G1004" s="2">
        <v>0</v>
      </c>
      <c r="H1004" s="5">
        <v>45178.2</v>
      </c>
      <c r="I1004" t="s">
        <v>7</v>
      </c>
      <c r="J1004" s="6" t="s">
        <v>25</v>
      </c>
      <c r="K1004" s="6" t="s">
        <v>26</v>
      </c>
      <c r="L1004" s="6" t="s">
        <v>37</v>
      </c>
      <c r="M1004" t="s">
        <v>8</v>
      </c>
      <c r="N1004" s="6" t="s">
        <v>55</v>
      </c>
      <c r="O1004" t="s">
        <v>17</v>
      </c>
      <c r="P1004" s="4">
        <v>396</v>
      </c>
      <c r="Q1004" t="str">
        <f>TEXT(ChargesTable[[#This Row],[CHG_COUNTY_NUM]], "000") &amp; "-" &amp; TEXT(ChargesTable[[#This Row],[CHG_CASE_NUMBER]], "0000000")</f>
        <v>003-0000037</v>
      </c>
      <c r="R1004">
        <f t="shared" si="31"/>
        <v>396</v>
      </c>
      <c r="S1004">
        <f t="shared" si="32"/>
        <v>2023</v>
      </c>
    </row>
    <row r="1005" spans="1:19">
      <c r="A1005" s="1">
        <v>3</v>
      </c>
      <c r="B1005">
        <v>38</v>
      </c>
      <c r="C1005">
        <v>3</v>
      </c>
      <c r="D1005" s="3">
        <v>44786</v>
      </c>
      <c r="E1005" s="2">
        <v>470003</v>
      </c>
      <c r="F1005" s="2">
        <v>47000</v>
      </c>
      <c r="G1005" s="2">
        <v>3</v>
      </c>
      <c r="H1005" s="5">
        <v>45361.98</v>
      </c>
      <c r="I1005" t="s">
        <v>10</v>
      </c>
      <c r="J1005" s="6" t="s">
        <v>34</v>
      </c>
      <c r="K1005" s="6" t="s">
        <v>35</v>
      </c>
      <c r="L1005" s="6" t="s">
        <v>40</v>
      </c>
      <c r="M1005" t="s">
        <v>11</v>
      </c>
      <c r="N1005" s="6" t="s">
        <v>50</v>
      </c>
      <c r="O1005" t="s">
        <v>17</v>
      </c>
      <c r="P1005" s="4">
        <v>575</v>
      </c>
      <c r="Q1005" t="str">
        <f>TEXT(ChargesTable[[#This Row],[CHG_COUNTY_NUM]], "000") &amp; "-" &amp; TEXT(ChargesTable[[#This Row],[CHG_CASE_NUMBER]], "0000000")</f>
        <v>003-0000038</v>
      </c>
      <c r="R1005">
        <f t="shared" si="31"/>
        <v>828</v>
      </c>
      <c r="S1005">
        <f t="shared" si="32"/>
        <v>2024</v>
      </c>
    </row>
    <row r="1006" spans="1:19">
      <c r="A1006" s="1">
        <v>3</v>
      </c>
      <c r="B1006">
        <v>38</v>
      </c>
      <c r="C1006">
        <v>4</v>
      </c>
      <c r="D1006" s="3">
        <v>44786</v>
      </c>
      <c r="E1006" s="2">
        <v>782200</v>
      </c>
      <c r="F1006" s="2">
        <v>78220</v>
      </c>
      <c r="G1006" s="2">
        <v>0</v>
      </c>
      <c r="H1006" s="5">
        <v>45362.27</v>
      </c>
      <c r="I1006" t="s">
        <v>10</v>
      </c>
      <c r="J1006" s="6" t="s">
        <v>36</v>
      </c>
      <c r="K1006" s="6" t="s">
        <v>35</v>
      </c>
      <c r="L1006" s="6" t="s">
        <v>37</v>
      </c>
      <c r="M1006" t="s">
        <v>11</v>
      </c>
      <c r="N1006" s="6" t="s">
        <v>53</v>
      </c>
      <c r="O1006" t="s">
        <v>17</v>
      </c>
      <c r="P1006" s="4">
        <v>576</v>
      </c>
      <c r="Q1006" t="str">
        <f>TEXT(ChargesTable[[#This Row],[CHG_COUNTY_NUM]], "000") &amp; "-" &amp; TEXT(ChargesTable[[#This Row],[CHG_CASE_NUMBER]], "0000000")</f>
        <v>003-0000038</v>
      </c>
      <c r="R1006">
        <f t="shared" si="31"/>
        <v>828</v>
      </c>
      <c r="S1006">
        <f t="shared" si="32"/>
        <v>2024</v>
      </c>
    </row>
    <row r="1007" spans="1:19">
      <c r="A1007" s="1">
        <v>3</v>
      </c>
      <c r="B1007">
        <v>38</v>
      </c>
      <c r="C1007">
        <v>1</v>
      </c>
      <c r="D1007" s="3">
        <v>44786</v>
      </c>
      <c r="E1007" s="2">
        <v>3400</v>
      </c>
      <c r="F1007" s="2">
        <v>340</v>
      </c>
      <c r="G1007" s="2">
        <v>0</v>
      </c>
      <c r="H1007" s="5">
        <v>45366.1</v>
      </c>
      <c r="I1007" t="s">
        <v>12</v>
      </c>
      <c r="J1007" s="6" t="s">
        <v>25</v>
      </c>
      <c r="K1007" s="6" t="s">
        <v>26</v>
      </c>
      <c r="L1007" s="6" t="s">
        <v>37</v>
      </c>
      <c r="M1007" t="s">
        <v>13</v>
      </c>
      <c r="N1007" s="6" t="s">
        <v>55</v>
      </c>
      <c r="O1007" t="s">
        <v>17</v>
      </c>
      <c r="P1007" s="4">
        <v>580</v>
      </c>
      <c r="Q1007" t="str">
        <f>TEXT(ChargesTable[[#This Row],[CHG_COUNTY_NUM]], "000") &amp; "-" &amp; TEXT(ChargesTable[[#This Row],[CHG_CASE_NUMBER]], "0000000")</f>
        <v>003-0000038</v>
      </c>
      <c r="R1007">
        <f t="shared" si="31"/>
        <v>828</v>
      </c>
      <c r="S1007">
        <f t="shared" si="32"/>
        <v>2024</v>
      </c>
    </row>
    <row r="1008" spans="1:19">
      <c r="A1008" s="1">
        <v>3</v>
      </c>
      <c r="B1008">
        <v>38</v>
      </c>
      <c r="C1008">
        <v>2</v>
      </c>
      <c r="D1008" s="3">
        <v>44786</v>
      </c>
      <c r="E1008" s="2">
        <v>782200</v>
      </c>
      <c r="F1008" s="2">
        <v>78220</v>
      </c>
      <c r="G1008" s="2">
        <v>0</v>
      </c>
      <c r="H1008" s="5">
        <v>45366.5</v>
      </c>
      <c r="I1008" t="s">
        <v>10</v>
      </c>
      <c r="J1008" s="6" t="s">
        <v>36</v>
      </c>
      <c r="K1008" s="6" t="s">
        <v>35</v>
      </c>
      <c r="L1008" s="6" t="s">
        <v>37</v>
      </c>
      <c r="M1008" t="s">
        <v>11</v>
      </c>
      <c r="N1008" s="6" t="s">
        <v>53</v>
      </c>
      <c r="O1008" t="s">
        <v>17</v>
      </c>
      <c r="P1008" s="4">
        <v>580</v>
      </c>
      <c r="Q1008" t="str">
        <f>TEXT(ChargesTable[[#This Row],[CHG_COUNTY_NUM]], "000") &amp; "-" &amp; TEXT(ChargesTable[[#This Row],[CHG_CASE_NUMBER]], "0000000")</f>
        <v>003-0000038</v>
      </c>
      <c r="R1008">
        <f t="shared" si="31"/>
        <v>828</v>
      </c>
      <c r="S1008">
        <f t="shared" si="32"/>
        <v>2024</v>
      </c>
    </row>
    <row r="1009" spans="1:19">
      <c r="A1009" s="1">
        <v>3</v>
      </c>
      <c r="B1009">
        <v>38</v>
      </c>
      <c r="C1009">
        <v>5</v>
      </c>
      <c r="D1009" s="3">
        <v>44786</v>
      </c>
      <c r="E1009" s="2">
        <v>3400</v>
      </c>
      <c r="F1009" s="2">
        <v>340</v>
      </c>
      <c r="G1009" s="2">
        <v>0</v>
      </c>
      <c r="H1009" s="5">
        <v>45614.1</v>
      </c>
      <c r="I1009" t="s">
        <v>7</v>
      </c>
      <c r="J1009" s="6" t="s">
        <v>25</v>
      </c>
      <c r="K1009" s="6" t="s">
        <v>26</v>
      </c>
      <c r="L1009" s="6" t="s">
        <v>37</v>
      </c>
      <c r="M1009" t="s">
        <v>8</v>
      </c>
      <c r="N1009" s="6" t="s">
        <v>55</v>
      </c>
      <c r="O1009" t="s">
        <v>17</v>
      </c>
      <c r="P1009" s="4">
        <v>828</v>
      </c>
      <c r="Q1009" t="str">
        <f>TEXT(ChargesTable[[#This Row],[CHG_COUNTY_NUM]], "000") &amp; "-" &amp; TEXT(ChargesTable[[#This Row],[CHG_CASE_NUMBER]], "0000000")</f>
        <v>003-0000038</v>
      </c>
      <c r="R1009">
        <f t="shared" si="31"/>
        <v>828</v>
      </c>
      <c r="S1009">
        <f t="shared" si="32"/>
        <v>2024</v>
      </c>
    </row>
    <row r="1010" spans="1:19">
      <c r="A1010" s="1">
        <v>3</v>
      </c>
      <c r="B1010">
        <v>39</v>
      </c>
      <c r="C1010">
        <v>2</v>
      </c>
      <c r="D1010" s="3">
        <v>44802</v>
      </c>
      <c r="E1010" s="2">
        <v>3400</v>
      </c>
      <c r="F1010" s="2">
        <v>340</v>
      </c>
      <c r="G1010" s="2">
        <v>0</v>
      </c>
      <c r="H1010" s="5">
        <v>44824.185995370368</v>
      </c>
      <c r="I1010" t="s">
        <v>12</v>
      </c>
      <c r="J1010" s="6" t="s">
        <v>25</v>
      </c>
      <c r="K1010" s="6" t="s">
        <v>26</v>
      </c>
      <c r="L1010" s="6" t="s">
        <v>37</v>
      </c>
      <c r="M1010" t="s">
        <v>13</v>
      </c>
      <c r="N1010" s="6" t="s">
        <v>55</v>
      </c>
      <c r="O1010" t="s">
        <v>17</v>
      </c>
      <c r="P1010" s="4">
        <v>22</v>
      </c>
      <c r="Q1010" t="str">
        <f>TEXT(ChargesTable[[#This Row],[CHG_COUNTY_NUM]], "000") &amp; "-" &amp; TEXT(ChargesTable[[#This Row],[CHG_CASE_NUMBER]], "0000000")</f>
        <v>003-0000039</v>
      </c>
      <c r="R1010">
        <f t="shared" si="31"/>
        <v>33</v>
      </c>
      <c r="S1010">
        <f t="shared" si="32"/>
        <v>2022</v>
      </c>
    </row>
    <row r="1011" spans="1:19">
      <c r="A1011" s="1">
        <v>3</v>
      </c>
      <c r="B1011">
        <v>39</v>
      </c>
      <c r="C1011">
        <v>1</v>
      </c>
      <c r="D1011" s="3">
        <v>44802</v>
      </c>
      <c r="E1011" s="2">
        <v>3473</v>
      </c>
      <c r="F1011" s="2">
        <v>347</v>
      </c>
      <c r="G1011" s="2">
        <v>3</v>
      </c>
      <c r="H1011" s="5">
        <v>44826.585995370369</v>
      </c>
      <c r="I1011" t="s">
        <v>12</v>
      </c>
      <c r="J1011" s="6" t="s">
        <v>29</v>
      </c>
      <c r="K1011" s="6" t="s">
        <v>28</v>
      </c>
      <c r="L1011" s="6" t="s">
        <v>40</v>
      </c>
      <c r="M1011" t="s">
        <v>13</v>
      </c>
      <c r="N1011" s="6" t="s">
        <v>95</v>
      </c>
      <c r="O1011" t="s">
        <v>17</v>
      </c>
      <c r="P1011" s="4">
        <v>24</v>
      </c>
      <c r="Q1011" t="str">
        <f>TEXT(ChargesTable[[#This Row],[CHG_COUNTY_NUM]], "000") &amp; "-" &amp; TEXT(ChargesTable[[#This Row],[CHG_CASE_NUMBER]], "0000000")</f>
        <v>003-0000039</v>
      </c>
      <c r="R1011">
        <f t="shared" si="31"/>
        <v>33</v>
      </c>
      <c r="S1011">
        <f t="shared" si="32"/>
        <v>2022</v>
      </c>
    </row>
    <row r="1012" spans="1:19">
      <c r="A1012" s="1">
        <v>3</v>
      </c>
      <c r="B1012">
        <v>39</v>
      </c>
      <c r="C1012">
        <v>3</v>
      </c>
      <c r="D1012" s="3">
        <v>44802</v>
      </c>
      <c r="E1012" s="2">
        <v>3400</v>
      </c>
      <c r="F1012" s="2">
        <v>340</v>
      </c>
      <c r="G1012" s="2">
        <v>0</v>
      </c>
      <c r="H1012" s="5">
        <v>44835.085995370369</v>
      </c>
      <c r="I1012" t="s">
        <v>7</v>
      </c>
      <c r="J1012" s="6" t="s">
        <v>25</v>
      </c>
      <c r="K1012" s="6" t="s">
        <v>26</v>
      </c>
      <c r="L1012" s="6" t="s">
        <v>37</v>
      </c>
      <c r="M1012" t="s">
        <v>8</v>
      </c>
      <c r="N1012" s="6" t="s">
        <v>55</v>
      </c>
      <c r="O1012" t="s">
        <v>17</v>
      </c>
      <c r="P1012" s="4">
        <v>33</v>
      </c>
      <c r="Q1012" t="str">
        <f>TEXT(ChargesTable[[#This Row],[CHG_COUNTY_NUM]], "000") &amp; "-" &amp; TEXT(ChargesTable[[#This Row],[CHG_CASE_NUMBER]], "0000000")</f>
        <v>003-0000039</v>
      </c>
      <c r="R1012">
        <f t="shared" si="31"/>
        <v>33</v>
      </c>
      <c r="S1012">
        <f t="shared" si="32"/>
        <v>2022</v>
      </c>
    </row>
    <row r="1013" spans="1:19">
      <c r="A1013" s="1">
        <v>3</v>
      </c>
      <c r="B1013">
        <v>40</v>
      </c>
      <c r="C1013">
        <v>1</v>
      </c>
      <c r="D1013" s="3">
        <v>44803</v>
      </c>
      <c r="E1013" s="2">
        <v>470000</v>
      </c>
      <c r="F1013" s="2">
        <v>47000</v>
      </c>
      <c r="G1013" s="2">
        <v>0</v>
      </c>
      <c r="H1013" s="5">
        <v>45018.7</v>
      </c>
      <c r="I1013" t="s">
        <v>10</v>
      </c>
      <c r="J1013" s="6" t="s">
        <v>34</v>
      </c>
      <c r="K1013" s="6" t="s">
        <v>35</v>
      </c>
      <c r="L1013" s="6" t="s">
        <v>37</v>
      </c>
      <c r="M1013" t="s">
        <v>11</v>
      </c>
      <c r="N1013" s="6" t="s">
        <v>67</v>
      </c>
      <c r="O1013" t="s">
        <v>17</v>
      </c>
      <c r="P1013" s="4">
        <v>215</v>
      </c>
      <c r="Q1013" t="str">
        <f>TEXT(ChargesTable[[#This Row],[CHG_COUNTY_NUM]], "000") &amp; "-" &amp; TEXT(ChargesTable[[#This Row],[CHG_CASE_NUMBER]], "0000000")</f>
        <v>003-0000040</v>
      </c>
      <c r="R1013">
        <f t="shared" si="31"/>
        <v>215</v>
      </c>
      <c r="S1013">
        <f t="shared" si="32"/>
        <v>2023</v>
      </c>
    </row>
    <row r="1014" spans="1:19">
      <c r="A1014" s="1">
        <v>3</v>
      </c>
      <c r="B1014">
        <v>41</v>
      </c>
      <c r="C1014">
        <v>1</v>
      </c>
      <c r="D1014" s="3">
        <v>44831</v>
      </c>
      <c r="E1014" s="2">
        <v>463701</v>
      </c>
      <c r="F1014" s="2">
        <v>46370</v>
      </c>
      <c r="G1014" s="2">
        <v>1</v>
      </c>
      <c r="H1014" s="5">
        <v>44990.5</v>
      </c>
      <c r="I1014" t="s">
        <v>10</v>
      </c>
      <c r="J1014" s="6" t="s">
        <v>30</v>
      </c>
      <c r="K1014" s="6" t="s">
        <v>26</v>
      </c>
      <c r="L1014" s="6" t="s">
        <v>38</v>
      </c>
      <c r="M1014" t="s">
        <v>11</v>
      </c>
      <c r="N1014" s="6" t="s">
        <v>59</v>
      </c>
      <c r="O1014" t="s">
        <v>17</v>
      </c>
      <c r="P1014" s="4">
        <v>159</v>
      </c>
      <c r="Q1014" t="str">
        <f>TEXT(ChargesTable[[#This Row],[CHG_COUNTY_NUM]], "000") &amp; "-" &amp; TEXT(ChargesTable[[#This Row],[CHG_CASE_NUMBER]], "0000000")</f>
        <v>003-0000041</v>
      </c>
      <c r="R1014">
        <f t="shared" si="31"/>
        <v>237</v>
      </c>
      <c r="S1014">
        <f t="shared" si="32"/>
        <v>2023</v>
      </c>
    </row>
    <row r="1015" spans="1:19">
      <c r="A1015" s="1">
        <v>3</v>
      </c>
      <c r="B1015">
        <v>41</v>
      </c>
      <c r="C1015">
        <v>2</v>
      </c>
      <c r="D1015" s="3">
        <v>44831</v>
      </c>
      <c r="E1015" s="2">
        <v>782200</v>
      </c>
      <c r="F1015" s="2">
        <v>78220</v>
      </c>
      <c r="G1015" s="2">
        <v>0</v>
      </c>
      <c r="H1015" s="5">
        <v>44993.34</v>
      </c>
      <c r="I1015" t="s">
        <v>12</v>
      </c>
      <c r="J1015" s="6" t="s">
        <v>36</v>
      </c>
      <c r="K1015" s="6" t="s">
        <v>35</v>
      </c>
      <c r="L1015" s="6" t="s">
        <v>37</v>
      </c>
      <c r="M1015" t="s">
        <v>13</v>
      </c>
      <c r="N1015" s="6" t="s">
        <v>53</v>
      </c>
      <c r="O1015" t="s">
        <v>17</v>
      </c>
      <c r="P1015" s="4">
        <v>162</v>
      </c>
      <c r="Q1015" t="str">
        <f>TEXT(ChargesTable[[#This Row],[CHG_COUNTY_NUM]], "000") &amp; "-" &amp; TEXT(ChargesTable[[#This Row],[CHG_CASE_NUMBER]], "0000000")</f>
        <v>003-0000041</v>
      </c>
      <c r="R1015">
        <f t="shared" si="31"/>
        <v>237</v>
      </c>
      <c r="S1015">
        <f t="shared" si="32"/>
        <v>2023</v>
      </c>
    </row>
    <row r="1016" spans="1:19">
      <c r="A1016" s="1">
        <v>3</v>
      </c>
      <c r="B1016">
        <v>41</v>
      </c>
      <c r="C1016">
        <v>4</v>
      </c>
      <c r="D1016" s="3">
        <v>44831</v>
      </c>
      <c r="E1016" s="2">
        <v>463700</v>
      </c>
      <c r="F1016" s="2">
        <v>46370</v>
      </c>
      <c r="G1016" s="2">
        <v>0</v>
      </c>
      <c r="H1016" s="5">
        <v>44993.34</v>
      </c>
      <c r="I1016" t="s">
        <v>10</v>
      </c>
      <c r="J1016" s="6" t="s">
        <v>30</v>
      </c>
      <c r="K1016" s="6" t="s">
        <v>26</v>
      </c>
      <c r="L1016" s="6" t="s">
        <v>37</v>
      </c>
      <c r="M1016" t="s">
        <v>11</v>
      </c>
      <c r="N1016" s="6" t="s">
        <v>54</v>
      </c>
      <c r="O1016" t="s">
        <v>17</v>
      </c>
      <c r="P1016" s="4">
        <v>162</v>
      </c>
      <c r="Q1016" t="str">
        <f>TEXT(ChargesTable[[#This Row],[CHG_COUNTY_NUM]], "000") &amp; "-" &amp; TEXT(ChargesTable[[#This Row],[CHG_CASE_NUMBER]], "0000000")</f>
        <v>003-0000041</v>
      </c>
      <c r="R1016">
        <f t="shared" si="31"/>
        <v>237</v>
      </c>
      <c r="S1016">
        <f t="shared" si="32"/>
        <v>2023</v>
      </c>
    </row>
    <row r="1017" spans="1:19">
      <c r="A1017" s="1">
        <v>3</v>
      </c>
      <c r="B1017">
        <v>41</v>
      </c>
      <c r="C1017">
        <v>3</v>
      </c>
      <c r="D1017" s="3">
        <v>44831</v>
      </c>
      <c r="E1017" s="2">
        <v>3400</v>
      </c>
      <c r="F1017" s="2">
        <v>340</v>
      </c>
      <c r="G1017" s="2">
        <v>0</v>
      </c>
      <c r="H1017" s="5">
        <v>45068.4</v>
      </c>
      <c r="I1017" t="s">
        <v>12</v>
      </c>
      <c r="J1017" s="6" t="s">
        <v>25</v>
      </c>
      <c r="K1017" s="6" t="s">
        <v>26</v>
      </c>
      <c r="L1017" s="6" t="s">
        <v>37</v>
      </c>
      <c r="M1017" t="s">
        <v>13</v>
      </c>
      <c r="N1017" s="6" t="s">
        <v>55</v>
      </c>
      <c r="O1017" t="s">
        <v>17</v>
      </c>
      <c r="P1017" s="4">
        <v>237</v>
      </c>
      <c r="Q1017" t="str">
        <f>TEXT(ChargesTable[[#This Row],[CHG_COUNTY_NUM]], "000") &amp; "-" &amp; TEXT(ChargesTable[[#This Row],[CHG_CASE_NUMBER]], "0000000")</f>
        <v>003-0000041</v>
      </c>
      <c r="R1017">
        <f t="shared" si="31"/>
        <v>237</v>
      </c>
      <c r="S1017">
        <f t="shared" si="32"/>
        <v>2023</v>
      </c>
    </row>
    <row r="1018" spans="1:19">
      <c r="A1018" s="1">
        <v>3</v>
      </c>
      <c r="B1018">
        <v>42</v>
      </c>
      <c r="C1018">
        <v>5</v>
      </c>
      <c r="D1018" s="3">
        <v>44837</v>
      </c>
      <c r="E1018" s="2">
        <v>3403</v>
      </c>
      <c r="F1018" s="2">
        <v>340</v>
      </c>
      <c r="G1018" s="2">
        <v>3</v>
      </c>
      <c r="H1018" s="5">
        <v>45536.31</v>
      </c>
      <c r="I1018" t="s">
        <v>10</v>
      </c>
      <c r="J1018" s="6" t="s">
        <v>25</v>
      </c>
      <c r="K1018" s="6" t="s">
        <v>26</v>
      </c>
      <c r="L1018" s="6" t="s">
        <v>40</v>
      </c>
      <c r="M1018" t="s">
        <v>11</v>
      </c>
      <c r="N1018" s="6" t="s">
        <v>68</v>
      </c>
      <c r="O1018" t="s">
        <v>17</v>
      </c>
      <c r="P1018" s="4">
        <v>699</v>
      </c>
      <c r="Q1018" t="str">
        <f>TEXT(ChargesTable[[#This Row],[CHG_COUNTY_NUM]], "000") &amp; "-" &amp; TEXT(ChargesTable[[#This Row],[CHG_CASE_NUMBER]], "0000000")</f>
        <v>003-0000042</v>
      </c>
      <c r="R1018">
        <f t="shared" si="31"/>
        <v>735</v>
      </c>
      <c r="S1018">
        <f t="shared" si="32"/>
        <v>2024</v>
      </c>
    </row>
    <row r="1019" spans="1:19">
      <c r="A1019" s="1">
        <v>3</v>
      </c>
      <c r="B1019">
        <v>42</v>
      </c>
      <c r="C1019">
        <v>4</v>
      </c>
      <c r="D1019" s="3">
        <v>44837</v>
      </c>
      <c r="E1019" s="2">
        <v>782200</v>
      </c>
      <c r="F1019" s="2">
        <v>78220</v>
      </c>
      <c r="G1019" s="2">
        <v>0</v>
      </c>
      <c r="H1019" s="5">
        <v>45571.88</v>
      </c>
      <c r="I1019" t="s">
        <v>7</v>
      </c>
      <c r="J1019" s="6" t="s">
        <v>36</v>
      </c>
      <c r="K1019" s="6" t="s">
        <v>35</v>
      </c>
      <c r="L1019" s="6" t="s">
        <v>37</v>
      </c>
      <c r="M1019" t="s">
        <v>8</v>
      </c>
      <c r="N1019" s="6" t="s">
        <v>53</v>
      </c>
      <c r="O1019" t="s">
        <v>17</v>
      </c>
      <c r="P1019" s="4">
        <v>734</v>
      </c>
      <c r="Q1019" t="str">
        <f>TEXT(ChargesTable[[#This Row],[CHG_COUNTY_NUM]], "000") &amp; "-" &amp; TEXT(ChargesTable[[#This Row],[CHG_CASE_NUMBER]], "0000000")</f>
        <v>003-0000042</v>
      </c>
      <c r="R1019">
        <f t="shared" si="31"/>
        <v>735</v>
      </c>
      <c r="S1019">
        <f t="shared" si="32"/>
        <v>2024</v>
      </c>
    </row>
    <row r="1020" spans="1:19">
      <c r="A1020" s="1">
        <v>3</v>
      </c>
      <c r="B1020">
        <v>42</v>
      </c>
      <c r="C1020">
        <v>2</v>
      </c>
      <c r="D1020" s="3">
        <v>44837</v>
      </c>
      <c r="E1020" s="2">
        <v>463700</v>
      </c>
      <c r="F1020" s="2">
        <v>46370</v>
      </c>
      <c r="G1020" s="2">
        <v>0</v>
      </c>
      <c r="H1020" s="5">
        <v>45572</v>
      </c>
      <c r="I1020" t="s">
        <v>10</v>
      </c>
      <c r="J1020" s="6" t="s">
        <v>30</v>
      </c>
      <c r="K1020" s="6" t="s">
        <v>26</v>
      </c>
      <c r="L1020" s="6" t="s">
        <v>37</v>
      </c>
      <c r="M1020" t="s">
        <v>11</v>
      </c>
      <c r="N1020" s="6" t="s">
        <v>54</v>
      </c>
      <c r="O1020" t="s">
        <v>17</v>
      </c>
      <c r="P1020" s="4">
        <v>735</v>
      </c>
      <c r="Q1020" t="str">
        <f>TEXT(ChargesTable[[#This Row],[CHG_COUNTY_NUM]], "000") &amp; "-" &amp; TEXT(ChargesTable[[#This Row],[CHG_CASE_NUMBER]], "0000000")</f>
        <v>003-0000042</v>
      </c>
      <c r="R1020">
        <f t="shared" si="31"/>
        <v>735</v>
      </c>
      <c r="S1020">
        <f t="shared" si="32"/>
        <v>2024</v>
      </c>
    </row>
    <row r="1021" spans="1:19">
      <c r="A1021" s="1">
        <v>3</v>
      </c>
      <c r="B1021">
        <v>42</v>
      </c>
      <c r="C1021">
        <v>3</v>
      </c>
      <c r="D1021" s="3">
        <v>44837</v>
      </c>
      <c r="E1021" s="2">
        <v>470000</v>
      </c>
      <c r="F1021" s="2">
        <v>47000</v>
      </c>
      <c r="G1021" s="2">
        <v>0</v>
      </c>
      <c r="H1021" s="5">
        <v>45572.232002314813</v>
      </c>
      <c r="I1021" t="s">
        <v>10</v>
      </c>
      <c r="J1021" s="6" t="s">
        <v>34</v>
      </c>
      <c r="K1021" s="6" t="s">
        <v>35</v>
      </c>
      <c r="L1021" s="6" t="s">
        <v>37</v>
      </c>
      <c r="M1021" t="s">
        <v>11</v>
      </c>
      <c r="N1021" s="6" t="s">
        <v>67</v>
      </c>
      <c r="O1021" t="s">
        <v>17</v>
      </c>
      <c r="P1021" s="4">
        <v>735</v>
      </c>
      <c r="Q1021" t="str">
        <f>TEXT(ChargesTable[[#This Row],[CHG_COUNTY_NUM]], "000") &amp; "-" &amp; TEXT(ChargesTable[[#This Row],[CHG_CASE_NUMBER]], "0000000")</f>
        <v>003-0000042</v>
      </c>
      <c r="R1021">
        <f t="shared" si="31"/>
        <v>735</v>
      </c>
      <c r="S1021">
        <f t="shared" si="32"/>
        <v>2024</v>
      </c>
    </row>
    <row r="1022" spans="1:19">
      <c r="A1022" s="1">
        <v>3</v>
      </c>
      <c r="B1022">
        <v>43</v>
      </c>
      <c r="C1022">
        <v>2</v>
      </c>
      <c r="D1022" s="3">
        <v>44858</v>
      </c>
      <c r="E1022" s="2">
        <v>3460</v>
      </c>
      <c r="F1022" s="2">
        <v>346</v>
      </c>
      <c r="G1022" s="2">
        <v>0</v>
      </c>
      <c r="H1022" s="5">
        <v>45217.5</v>
      </c>
      <c r="I1022" t="s">
        <v>10</v>
      </c>
      <c r="J1022" s="6" t="s">
        <v>27</v>
      </c>
      <c r="K1022" s="6" t="s">
        <v>28</v>
      </c>
      <c r="L1022" s="6" t="s">
        <v>37</v>
      </c>
      <c r="M1022" t="s">
        <v>11</v>
      </c>
      <c r="N1022" s="6" t="s">
        <v>52</v>
      </c>
      <c r="O1022" t="s">
        <v>17</v>
      </c>
      <c r="P1022" s="4">
        <v>359</v>
      </c>
      <c r="Q1022" t="str">
        <f>TEXT(ChargesTable[[#This Row],[CHG_COUNTY_NUM]], "000") &amp; "-" &amp; TEXT(ChargesTable[[#This Row],[CHG_CASE_NUMBER]], "0000000")</f>
        <v>003-0000043</v>
      </c>
      <c r="R1022">
        <f t="shared" si="31"/>
        <v>584</v>
      </c>
      <c r="S1022">
        <f t="shared" si="32"/>
        <v>2023</v>
      </c>
    </row>
    <row r="1023" spans="1:19">
      <c r="A1023" s="1">
        <v>3</v>
      </c>
      <c r="B1023">
        <v>43</v>
      </c>
      <c r="C1023">
        <v>3</v>
      </c>
      <c r="D1023" s="3">
        <v>44858</v>
      </c>
      <c r="E1023" s="2">
        <v>782200</v>
      </c>
      <c r="F1023" s="2">
        <v>78220</v>
      </c>
      <c r="G1023" s="2">
        <v>0</v>
      </c>
      <c r="H1023" s="5">
        <v>45219</v>
      </c>
      <c r="I1023" t="s">
        <v>12</v>
      </c>
      <c r="J1023" s="6" t="s">
        <v>36</v>
      </c>
      <c r="K1023" s="6" t="s">
        <v>35</v>
      </c>
      <c r="L1023" s="6" t="s">
        <v>37</v>
      </c>
      <c r="M1023" t="s">
        <v>13</v>
      </c>
      <c r="N1023" s="6" t="s">
        <v>53</v>
      </c>
      <c r="O1023" t="s">
        <v>17</v>
      </c>
      <c r="P1023" s="4">
        <v>361</v>
      </c>
      <c r="Q1023" t="str">
        <f>TEXT(ChargesTable[[#This Row],[CHG_COUNTY_NUM]], "000") &amp; "-" &amp; TEXT(ChargesTable[[#This Row],[CHG_CASE_NUMBER]], "0000000")</f>
        <v>003-0000043</v>
      </c>
      <c r="R1023">
        <f t="shared" si="31"/>
        <v>584</v>
      </c>
      <c r="S1023">
        <f t="shared" si="32"/>
        <v>2023</v>
      </c>
    </row>
    <row r="1024" spans="1:19">
      <c r="A1024" s="1">
        <v>3</v>
      </c>
      <c r="B1024">
        <v>43</v>
      </c>
      <c r="C1024">
        <v>1</v>
      </c>
      <c r="D1024" s="3">
        <v>44858</v>
      </c>
      <c r="E1024" s="2">
        <v>470000</v>
      </c>
      <c r="F1024" s="2">
        <v>47000</v>
      </c>
      <c r="G1024" s="2">
        <v>0</v>
      </c>
      <c r="H1024" s="5">
        <v>45221.9</v>
      </c>
      <c r="I1024" t="s">
        <v>10</v>
      </c>
      <c r="J1024" s="6" t="s">
        <v>34</v>
      </c>
      <c r="K1024" s="6" t="s">
        <v>35</v>
      </c>
      <c r="L1024" s="6" t="s">
        <v>37</v>
      </c>
      <c r="M1024" t="s">
        <v>11</v>
      </c>
      <c r="N1024" s="6" t="s">
        <v>67</v>
      </c>
      <c r="O1024" t="s">
        <v>17</v>
      </c>
      <c r="P1024" s="4">
        <v>363</v>
      </c>
      <c r="Q1024" t="str">
        <f>TEXT(ChargesTable[[#This Row],[CHG_COUNTY_NUM]], "000") &amp; "-" &amp; TEXT(ChargesTable[[#This Row],[CHG_CASE_NUMBER]], "0000000")</f>
        <v>003-0000043</v>
      </c>
      <c r="R1024">
        <f t="shared" si="31"/>
        <v>584</v>
      </c>
      <c r="S1024">
        <f t="shared" si="32"/>
        <v>2023</v>
      </c>
    </row>
    <row r="1025" spans="1:19">
      <c r="A1025" s="1">
        <v>3</v>
      </c>
      <c r="B1025">
        <v>43</v>
      </c>
      <c r="C1025">
        <v>5</v>
      </c>
      <c r="D1025" s="3">
        <v>44858</v>
      </c>
      <c r="E1025" s="2">
        <v>463726</v>
      </c>
      <c r="F1025" s="2">
        <v>46372</v>
      </c>
      <c r="G1025" s="2">
        <v>6</v>
      </c>
      <c r="H1025" s="5">
        <v>45221.599999999999</v>
      </c>
      <c r="I1025" t="s">
        <v>10</v>
      </c>
      <c r="J1025" s="6" t="s">
        <v>31</v>
      </c>
      <c r="K1025" s="6" t="s">
        <v>28</v>
      </c>
      <c r="L1025" s="6" t="s">
        <v>43</v>
      </c>
      <c r="M1025" t="s">
        <v>11</v>
      </c>
      <c r="N1025" s="6" t="s">
        <v>100</v>
      </c>
      <c r="O1025" t="s">
        <v>17</v>
      </c>
      <c r="P1025" s="4">
        <v>363</v>
      </c>
      <c r="Q1025" t="str">
        <f>TEXT(ChargesTable[[#This Row],[CHG_COUNTY_NUM]], "000") &amp; "-" &amp; TEXT(ChargesTable[[#This Row],[CHG_CASE_NUMBER]], "0000000")</f>
        <v>003-0000043</v>
      </c>
      <c r="R1025">
        <f t="shared" si="31"/>
        <v>584</v>
      </c>
      <c r="S1025">
        <f t="shared" si="32"/>
        <v>2023</v>
      </c>
    </row>
    <row r="1026" spans="1:19">
      <c r="A1026" s="1">
        <v>3</v>
      </c>
      <c r="B1026">
        <v>43</v>
      </c>
      <c r="C1026">
        <v>4</v>
      </c>
      <c r="D1026" s="3">
        <v>44858</v>
      </c>
      <c r="E1026" s="2">
        <v>3400</v>
      </c>
      <c r="F1026" s="2">
        <v>340</v>
      </c>
      <c r="G1026" s="2">
        <v>0</v>
      </c>
      <c r="H1026" s="5">
        <v>45442.96</v>
      </c>
      <c r="I1026" t="s">
        <v>10</v>
      </c>
      <c r="J1026" s="6" t="s">
        <v>25</v>
      </c>
      <c r="K1026" s="6" t="s">
        <v>26</v>
      </c>
      <c r="L1026" s="6" t="s">
        <v>37</v>
      </c>
      <c r="M1026" t="s">
        <v>11</v>
      </c>
      <c r="N1026" s="6" t="s">
        <v>55</v>
      </c>
      <c r="O1026" t="s">
        <v>17</v>
      </c>
      <c r="P1026" s="4">
        <v>584</v>
      </c>
      <c r="Q1026" t="str">
        <f>TEXT(ChargesTable[[#This Row],[CHG_COUNTY_NUM]], "000") &amp; "-" &amp; TEXT(ChargesTable[[#This Row],[CHG_CASE_NUMBER]], "0000000")</f>
        <v>003-0000043</v>
      </c>
      <c r="R1026">
        <f t="shared" ref="R1026:R1089" si="33">_xlfn.MAXIFS(P:P, Q:Q, Q1026)</f>
        <v>584</v>
      </c>
      <c r="S1026">
        <f t="shared" ref="S1026:S1089" si="34">+YEAR(H1026)</f>
        <v>2024</v>
      </c>
    </row>
    <row r="1027" spans="1:19">
      <c r="A1027" s="1">
        <v>3</v>
      </c>
      <c r="B1027">
        <v>44</v>
      </c>
      <c r="C1027">
        <v>1</v>
      </c>
      <c r="D1027" s="3">
        <v>44860</v>
      </c>
      <c r="E1027" s="2">
        <v>3460</v>
      </c>
      <c r="F1027" s="2">
        <v>346</v>
      </c>
      <c r="G1027" s="2">
        <v>0</v>
      </c>
      <c r="H1027" s="5">
        <v>45487.8</v>
      </c>
      <c r="I1027" t="s">
        <v>12</v>
      </c>
      <c r="J1027" s="6" t="s">
        <v>27</v>
      </c>
      <c r="K1027" s="6" t="s">
        <v>28</v>
      </c>
      <c r="L1027" s="6" t="s">
        <v>37</v>
      </c>
      <c r="M1027" t="s">
        <v>13</v>
      </c>
      <c r="N1027" s="6" t="s">
        <v>52</v>
      </c>
      <c r="O1027" t="s">
        <v>17</v>
      </c>
      <c r="P1027" s="4">
        <v>627</v>
      </c>
      <c r="Q1027" t="str">
        <f>TEXT(ChargesTable[[#This Row],[CHG_COUNTY_NUM]], "000") &amp; "-" &amp; TEXT(ChargesTable[[#This Row],[CHG_CASE_NUMBER]], "0000000")</f>
        <v>003-0000044</v>
      </c>
      <c r="R1027">
        <f t="shared" si="33"/>
        <v>647</v>
      </c>
      <c r="S1027">
        <f t="shared" si="34"/>
        <v>2024</v>
      </c>
    </row>
    <row r="1028" spans="1:19">
      <c r="A1028" s="1">
        <v>3</v>
      </c>
      <c r="B1028">
        <v>44</v>
      </c>
      <c r="C1028">
        <v>2</v>
      </c>
      <c r="D1028" s="3">
        <v>44860</v>
      </c>
      <c r="E1028" s="2">
        <v>3400</v>
      </c>
      <c r="F1028" s="2">
        <v>340</v>
      </c>
      <c r="G1028" s="2">
        <v>0</v>
      </c>
      <c r="H1028" s="5">
        <v>45507.5</v>
      </c>
      <c r="I1028" t="s">
        <v>10</v>
      </c>
      <c r="J1028" s="6" t="s">
        <v>25</v>
      </c>
      <c r="K1028" s="6" t="s">
        <v>26</v>
      </c>
      <c r="L1028" s="6" t="s">
        <v>37</v>
      </c>
      <c r="M1028" t="s">
        <v>11</v>
      </c>
      <c r="N1028" s="6" t="s">
        <v>55</v>
      </c>
      <c r="O1028" t="s">
        <v>17</v>
      </c>
      <c r="P1028" s="4">
        <v>647</v>
      </c>
      <c r="Q1028" t="str">
        <f>TEXT(ChargesTable[[#This Row],[CHG_COUNTY_NUM]], "000") &amp; "-" &amp; TEXT(ChargesTable[[#This Row],[CHG_CASE_NUMBER]], "0000000")</f>
        <v>003-0000044</v>
      </c>
      <c r="R1028">
        <f t="shared" si="33"/>
        <v>647</v>
      </c>
      <c r="S1028">
        <f t="shared" si="34"/>
        <v>2024</v>
      </c>
    </row>
    <row r="1029" spans="1:19">
      <c r="A1029" s="1">
        <v>3</v>
      </c>
      <c r="B1029">
        <v>45</v>
      </c>
      <c r="C1029">
        <v>2</v>
      </c>
      <c r="D1029" s="3">
        <v>44910</v>
      </c>
      <c r="E1029" s="2">
        <v>782200</v>
      </c>
      <c r="F1029" s="2">
        <v>78220</v>
      </c>
      <c r="G1029" s="2">
        <v>0</v>
      </c>
      <c r="H1029" s="5">
        <v>45087.67900462963</v>
      </c>
      <c r="I1029" t="s">
        <v>10</v>
      </c>
      <c r="J1029" s="6" t="s">
        <v>36</v>
      </c>
      <c r="K1029" s="6" t="s">
        <v>35</v>
      </c>
      <c r="L1029" s="6" t="s">
        <v>37</v>
      </c>
      <c r="M1029" t="s">
        <v>11</v>
      </c>
      <c r="N1029" s="6" t="s">
        <v>53</v>
      </c>
      <c r="O1029" t="s">
        <v>17</v>
      </c>
      <c r="P1029" s="4">
        <v>177</v>
      </c>
      <c r="Q1029" t="str">
        <f>TEXT(ChargesTable[[#This Row],[CHG_COUNTY_NUM]], "000") &amp; "-" &amp; TEXT(ChargesTable[[#This Row],[CHG_CASE_NUMBER]], "0000000")</f>
        <v>003-0000045</v>
      </c>
      <c r="R1029">
        <f t="shared" si="33"/>
        <v>177</v>
      </c>
      <c r="S1029">
        <f t="shared" si="34"/>
        <v>2023</v>
      </c>
    </row>
    <row r="1030" spans="1:19">
      <c r="A1030" s="1">
        <v>3</v>
      </c>
      <c r="B1030">
        <v>46</v>
      </c>
      <c r="C1030">
        <v>2</v>
      </c>
      <c r="D1030" s="3">
        <v>44916</v>
      </c>
      <c r="E1030" s="2">
        <v>3400</v>
      </c>
      <c r="F1030" s="2">
        <v>340</v>
      </c>
      <c r="G1030" s="2">
        <v>0</v>
      </c>
      <c r="H1030" s="5">
        <v>45426.6</v>
      </c>
      <c r="I1030" t="s">
        <v>12</v>
      </c>
      <c r="J1030" s="6" t="s">
        <v>25</v>
      </c>
      <c r="K1030" s="6" t="s">
        <v>26</v>
      </c>
      <c r="L1030" s="6" t="s">
        <v>37</v>
      </c>
      <c r="M1030" t="s">
        <v>13</v>
      </c>
      <c r="N1030" s="6" t="s">
        <v>55</v>
      </c>
      <c r="O1030" t="s">
        <v>17</v>
      </c>
      <c r="P1030" s="4">
        <v>510</v>
      </c>
      <c r="Q1030" t="str">
        <f>TEXT(ChargesTable[[#This Row],[CHG_COUNTY_NUM]], "000") &amp; "-" &amp; TEXT(ChargesTable[[#This Row],[CHG_CASE_NUMBER]], "0000000")</f>
        <v>003-0000046</v>
      </c>
      <c r="R1030">
        <f t="shared" si="33"/>
        <v>722</v>
      </c>
      <c r="S1030">
        <f t="shared" si="34"/>
        <v>2024</v>
      </c>
    </row>
    <row r="1031" spans="1:19">
      <c r="A1031" s="1">
        <v>3</v>
      </c>
      <c r="B1031">
        <v>46</v>
      </c>
      <c r="C1031">
        <v>1</v>
      </c>
      <c r="D1031" s="3">
        <v>44916</v>
      </c>
      <c r="E1031" s="2">
        <v>3400</v>
      </c>
      <c r="F1031" s="2">
        <v>340</v>
      </c>
      <c r="G1031" s="2">
        <v>0</v>
      </c>
      <c r="H1031" s="5">
        <v>45427.65</v>
      </c>
      <c r="I1031" t="s">
        <v>10</v>
      </c>
      <c r="J1031" s="6" t="s">
        <v>25</v>
      </c>
      <c r="K1031" s="6" t="s">
        <v>26</v>
      </c>
      <c r="L1031" s="6" t="s">
        <v>37</v>
      </c>
      <c r="M1031" t="s">
        <v>11</v>
      </c>
      <c r="N1031" s="6" t="s">
        <v>55</v>
      </c>
      <c r="O1031" t="s">
        <v>17</v>
      </c>
      <c r="P1031" s="4">
        <v>511</v>
      </c>
      <c r="Q1031" t="str">
        <f>TEXT(ChargesTable[[#This Row],[CHG_COUNTY_NUM]], "000") &amp; "-" &amp; TEXT(ChargesTable[[#This Row],[CHG_CASE_NUMBER]], "0000000")</f>
        <v>003-0000046</v>
      </c>
      <c r="R1031">
        <f t="shared" si="33"/>
        <v>722</v>
      </c>
      <c r="S1031">
        <f t="shared" si="34"/>
        <v>2024</v>
      </c>
    </row>
    <row r="1032" spans="1:19">
      <c r="A1032" s="1">
        <v>3</v>
      </c>
      <c r="B1032">
        <v>46</v>
      </c>
      <c r="C1032">
        <v>5</v>
      </c>
      <c r="D1032" s="3">
        <v>44916</v>
      </c>
      <c r="E1032" s="2">
        <v>782200</v>
      </c>
      <c r="F1032" s="2">
        <v>78220</v>
      </c>
      <c r="G1032" s="2">
        <v>0</v>
      </c>
      <c r="H1032" s="5">
        <v>45428.2</v>
      </c>
      <c r="I1032" t="s">
        <v>7</v>
      </c>
      <c r="J1032" s="6" t="s">
        <v>36</v>
      </c>
      <c r="K1032" s="6" t="s">
        <v>35</v>
      </c>
      <c r="L1032" s="6" t="s">
        <v>37</v>
      </c>
      <c r="M1032" t="s">
        <v>8</v>
      </c>
      <c r="N1032" s="6" t="s">
        <v>53</v>
      </c>
      <c r="O1032" t="s">
        <v>17</v>
      </c>
      <c r="P1032" s="4">
        <v>512</v>
      </c>
      <c r="Q1032" t="str">
        <f>TEXT(ChargesTable[[#This Row],[CHG_COUNTY_NUM]], "000") &amp; "-" &amp; TEXT(ChargesTable[[#This Row],[CHG_CASE_NUMBER]], "0000000")</f>
        <v>003-0000046</v>
      </c>
      <c r="R1032">
        <f t="shared" si="33"/>
        <v>722</v>
      </c>
      <c r="S1032">
        <f t="shared" si="34"/>
        <v>2024</v>
      </c>
    </row>
    <row r="1033" spans="1:19">
      <c r="A1033" s="1">
        <v>3</v>
      </c>
      <c r="B1033">
        <v>46</v>
      </c>
      <c r="C1033">
        <v>3</v>
      </c>
      <c r="D1033" s="3">
        <v>44916</v>
      </c>
      <c r="E1033" s="2">
        <v>3460</v>
      </c>
      <c r="F1033" s="2">
        <v>346</v>
      </c>
      <c r="G1033" s="2">
        <v>0</v>
      </c>
      <c r="H1033" s="5">
        <v>45638.65</v>
      </c>
      <c r="I1033" t="s">
        <v>10</v>
      </c>
      <c r="J1033" s="6" t="s">
        <v>27</v>
      </c>
      <c r="K1033" s="6" t="s">
        <v>28</v>
      </c>
      <c r="L1033" s="6" t="s">
        <v>37</v>
      </c>
      <c r="M1033" t="s">
        <v>11</v>
      </c>
      <c r="N1033" s="6" t="s">
        <v>52</v>
      </c>
      <c r="O1033" t="s">
        <v>17</v>
      </c>
      <c r="P1033" s="4">
        <v>722</v>
      </c>
      <c r="Q1033" t="str">
        <f>TEXT(ChargesTable[[#This Row],[CHG_COUNTY_NUM]], "000") &amp; "-" &amp; TEXT(ChargesTable[[#This Row],[CHG_CASE_NUMBER]], "0000000")</f>
        <v>003-0000046</v>
      </c>
      <c r="R1033">
        <f t="shared" si="33"/>
        <v>722</v>
      </c>
      <c r="S1033">
        <f t="shared" si="34"/>
        <v>2024</v>
      </c>
    </row>
    <row r="1034" spans="1:19">
      <c r="A1034" s="1">
        <v>3</v>
      </c>
      <c r="B1034">
        <v>47</v>
      </c>
      <c r="C1034">
        <v>1</v>
      </c>
      <c r="D1034" s="3">
        <v>44919</v>
      </c>
      <c r="E1034" s="2">
        <v>3400</v>
      </c>
      <c r="F1034" s="2">
        <v>340</v>
      </c>
      <c r="G1034" s="2">
        <v>0</v>
      </c>
      <c r="H1034" s="5">
        <v>45209.4</v>
      </c>
      <c r="I1034" t="s">
        <v>7</v>
      </c>
      <c r="J1034" s="6" t="s">
        <v>25</v>
      </c>
      <c r="K1034" s="6" t="s">
        <v>26</v>
      </c>
      <c r="L1034" s="6" t="s">
        <v>37</v>
      </c>
      <c r="M1034" t="s">
        <v>8</v>
      </c>
      <c r="N1034" s="6" t="s">
        <v>55</v>
      </c>
      <c r="O1034" t="s">
        <v>17</v>
      </c>
      <c r="P1034" s="4">
        <v>290</v>
      </c>
      <c r="Q1034" t="str">
        <f>TEXT(ChargesTable[[#This Row],[CHG_COUNTY_NUM]], "000") &amp; "-" &amp; TEXT(ChargesTable[[#This Row],[CHG_CASE_NUMBER]], "0000000")</f>
        <v>003-0000047</v>
      </c>
      <c r="R1034">
        <f t="shared" si="33"/>
        <v>484</v>
      </c>
      <c r="S1034">
        <f t="shared" si="34"/>
        <v>2023</v>
      </c>
    </row>
    <row r="1035" spans="1:19">
      <c r="A1035" s="1">
        <v>3</v>
      </c>
      <c r="B1035">
        <v>47</v>
      </c>
      <c r="C1035">
        <v>2</v>
      </c>
      <c r="D1035" s="3">
        <v>44919</v>
      </c>
      <c r="E1035" s="2">
        <v>3460</v>
      </c>
      <c r="F1035" s="2">
        <v>346</v>
      </c>
      <c r="G1035" s="2">
        <v>0</v>
      </c>
      <c r="H1035" s="5">
        <v>45211.8</v>
      </c>
      <c r="I1035" t="s">
        <v>7</v>
      </c>
      <c r="J1035" s="6" t="s">
        <v>27</v>
      </c>
      <c r="K1035" s="6" t="s">
        <v>28</v>
      </c>
      <c r="L1035" s="6" t="s">
        <v>37</v>
      </c>
      <c r="M1035" t="s">
        <v>8</v>
      </c>
      <c r="N1035" s="6" t="s">
        <v>52</v>
      </c>
      <c r="O1035" t="s">
        <v>17</v>
      </c>
      <c r="P1035" s="4">
        <v>292</v>
      </c>
      <c r="Q1035" t="str">
        <f>TEXT(ChargesTable[[#This Row],[CHG_COUNTY_NUM]], "000") &amp; "-" &amp; TEXT(ChargesTable[[#This Row],[CHG_CASE_NUMBER]], "0000000")</f>
        <v>003-0000047</v>
      </c>
      <c r="R1035">
        <f t="shared" si="33"/>
        <v>484</v>
      </c>
      <c r="S1035">
        <f t="shared" si="34"/>
        <v>2023</v>
      </c>
    </row>
    <row r="1036" spans="1:19">
      <c r="A1036" s="1">
        <v>3</v>
      </c>
      <c r="B1036">
        <v>47</v>
      </c>
      <c r="C1036">
        <v>3</v>
      </c>
      <c r="D1036" s="3">
        <v>44919</v>
      </c>
      <c r="E1036" s="2">
        <v>3400</v>
      </c>
      <c r="F1036" s="2">
        <v>340</v>
      </c>
      <c r="G1036" s="2">
        <v>0</v>
      </c>
      <c r="H1036" s="5">
        <v>45403.8</v>
      </c>
      <c r="I1036" t="s">
        <v>10</v>
      </c>
      <c r="J1036" s="6" t="s">
        <v>25</v>
      </c>
      <c r="K1036" s="6" t="s">
        <v>26</v>
      </c>
      <c r="L1036" s="6" t="s">
        <v>37</v>
      </c>
      <c r="M1036" t="s">
        <v>11</v>
      </c>
      <c r="N1036" s="6" t="s">
        <v>55</v>
      </c>
      <c r="O1036" t="s">
        <v>17</v>
      </c>
      <c r="P1036" s="4">
        <v>484</v>
      </c>
      <c r="Q1036" t="str">
        <f>TEXT(ChargesTable[[#This Row],[CHG_COUNTY_NUM]], "000") &amp; "-" &amp; TEXT(ChargesTable[[#This Row],[CHG_CASE_NUMBER]], "0000000")</f>
        <v>003-0000047</v>
      </c>
      <c r="R1036">
        <f t="shared" si="33"/>
        <v>484</v>
      </c>
      <c r="S1036">
        <f t="shared" si="34"/>
        <v>2024</v>
      </c>
    </row>
    <row r="1037" spans="1:19">
      <c r="A1037" s="1">
        <v>3</v>
      </c>
      <c r="B1037">
        <v>48</v>
      </c>
      <c r="C1037">
        <v>3</v>
      </c>
      <c r="D1037" s="3">
        <v>44925</v>
      </c>
      <c r="E1037" s="2">
        <v>782200</v>
      </c>
      <c r="F1037" s="2">
        <v>78220</v>
      </c>
      <c r="G1037" s="2">
        <v>0</v>
      </c>
      <c r="H1037" s="5">
        <v>45294.2</v>
      </c>
      <c r="I1037" t="s">
        <v>7</v>
      </c>
      <c r="J1037" s="6" t="s">
        <v>36</v>
      </c>
      <c r="K1037" s="6" t="s">
        <v>35</v>
      </c>
      <c r="L1037" s="6" t="s">
        <v>37</v>
      </c>
      <c r="M1037" t="s">
        <v>8</v>
      </c>
      <c r="N1037" s="6" t="s">
        <v>53</v>
      </c>
      <c r="O1037" t="s">
        <v>17</v>
      </c>
      <c r="P1037" s="4">
        <v>369</v>
      </c>
      <c r="Q1037" t="str">
        <f>TEXT(ChargesTable[[#This Row],[CHG_COUNTY_NUM]], "000") &amp; "-" &amp; TEXT(ChargesTable[[#This Row],[CHG_CASE_NUMBER]], "0000000")</f>
        <v>003-0000048</v>
      </c>
      <c r="R1037">
        <f t="shared" si="33"/>
        <v>529</v>
      </c>
      <c r="S1037">
        <f t="shared" si="34"/>
        <v>2024</v>
      </c>
    </row>
    <row r="1038" spans="1:19">
      <c r="A1038" s="1">
        <v>3</v>
      </c>
      <c r="B1038">
        <v>48</v>
      </c>
      <c r="C1038">
        <v>1</v>
      </c>
      <c r="D1038" s="3">
        <v>44925</v>
      </c>
      <c r="E1038" s="2">
        <v>463720</v>
      </c>
      <c r="F1038" s="2">
        <v>46372</v>
      </c>
      <c r="G1038" s="2">
        <v>0</v>
      </c>
      <c r="H1038" s="5">
        <v>45299.3</v>
      </c>
      <c r="I1038" t="s">
        <v>10</v>
      </c>
      <c r="J1038" s="6" t="s">
        <v>31</v>
      </c>
      <c r="K1038" s="6" t="s">
        <v>28</v>
      </c>
      <c r="L1038" s="6" t="s">
        <v>37</v>
      </c>
      <c r="M1038" t="s">
        <v>11</v>
      </c>
      <c r="N1038" s="6" t="s">
        <v>72</v>
      </c>
      <c r="O1038" t="s">
        <v>17</v>
      </c>
      <c r="P1038" s="4">
        <v>374</v>
      </c>
      <c r="Q1038" t="str">
        <f>TEXT(ChargesTable[[#This Row],[CHG_COUNTY_NUM]], "000") &amp; "-" &amp; TEXT(ChargesTable[[#This Row],[CHG_CASE_NUMBER]], "0000000")</f>
        <v>003-0000048</v>
      </c>
      <c r="R1038">
        <f t="shared" si="33"/>
        <v>529</v>
      </c>
      <c r="S1038">
        <f t="shared" si="34"/>
        <v>2024</v>
      </c>
    </row>
    <row r="1039" spans="1:19">
      <c r="A1039" s="1">
        <v>3</v>
      </c>
      <c r="B1039">
        <v>48</v>
      </c>
      <c r="C1039">
        <v>4</v>
      </c>
      <c r="D1039" s="3">
        <v>44925</v>
      </c>
      <c r="E1039" s="2">
        <v>3400</v>
      </c>
      <c r="F1039" s="2">
        <v>340</v>
      </c>
      <c r="G1039" s="2">
        <v>0</v>
      </c>
      <c r="H1039" s="5">
        <v>45454.5</v>
      </c>
      <c r="I1039" t="s">
        <v>12</v>
      </c>
      <c r="J1039" s="6" t="s">
        <v>25</v>
      </c>
      <c r="K1039" s="6" t="s">
        <v>26</v>
      </c>
      <c r="L1039" s="6" t="s">
        <v>37</v>
      </c>
      <c r="M1039" t="s">
        <v>13</v>
      </c>
      <c r="N1039" s="6" t="s">
        <v>55</v>
      </c>
      <c r="O1039" t="s">
        <v>17</v>
      </c>
      <c r="P1039" s="4">
        <v>529</v>
      </c>
      <c r="Q1039" t="str">
        <f>TEXT(ChargesTable[[#This Row],[CHG_COUNTY_NUM]], "000") &amp; "-" &amp; TEXT(ChargesTable[[#This Row],[CHG_CASE_NUMBER]], "0000000")</f>
        <v>003-0000048</v>
      </c>
      <c r="R1039">
        <f t="shared" si="33"/>
        <v>529</v>
      </c>
      <c r="S1039">
        <f t="shared" si="34"/>
        <v>2024</v>
      </c>
    </row>
    <row r="1040" spans="1:19">
      <c r="A1040" s="1">
        <v>4</v>
      </c>
      <c r="B1040">
        <v>1</v>
      </c>
      <c r="C1040">
        <v>1</v>
      </c>
      <c r="D1040" s="3">
        <v>44562</v>
      </c>
      <c r="E1040" s="2">
        <v>3400</v>
      </c>
      <c r="F1040" s="2">
        <v>340</v>
      </c>
      <c r="G1040" s="2">
        <v>0</v>
      </c>
      <c r="H1040" s="5">
        <v>44564.507002314815</v>
      </c>
      <c r="I1040" t="s">
        <v>10</v>
      </c>
      <c r="J1040" s="6" t="s">
        <v>25</v>
      </c>
      <c r="K1040" s="6" t="s">
        <v>26</v>
      </c>
      <c r="L1040" s="6" t="s">
        <v>37</v>
      </c>
      <c r="M1040" t="s">
        <v>11</v>
      </c>
      <c r="N1040" s="6" t="s">
        <v>55</v>
      </c>
      <c r="O1040" t="s">
        <v>18</v>
      </c>
      <c r="P1040" s="4">
        <v>2</v>
      </c>
      <c r="Q1040" t="str">
        <f>TEXT(ChargesTable[[#This Row],[CHG_COUNTY_NUM]], "000") &amp; "-" &amp; TEXT(ChargesTable[[#This Row],[CHG_CASE_NUMBER]], "0000000")</f>
        <v>004-0000001</v>
      </c>
      <c r="R1040">
        <f t="shared" si="33"/>
        <v>3</v>
      </c>
      <c r="S1040">
        <f t="shared" si="34"/>
        <v>2022</v>
      </c>
    </row>
    <row r="1041" spans="1:19">
      <c r="A1041" s="1">
        <v>4</v>
      </c>
      <c r="B1041">
        <v>1</v>
      </c>
      <c r="C1041">
        <v>3</v>
      </c>
      <c r="D1041" s="3">
        <v>44562</v>
      </c>
      <c r="E1041" s="2">
        <v>470000</v>
      </c>
      <c r="F1041" s="2">
        <v>47000</v>
      </c>
      <c r="G1041" s="2">
        <v>0</v>
      </c>
      <c r="H1041" s="5">
        <v>44564.607002314813</v>
      </c>
      <c r="I1041" t="s">
        <v>10</v>
      </c>
      <c r="J1041" s="6" t="s">
        <v>34</v>
      </c>
      <c r="K1041" s="6" t="s">
        <v>35</v>
      </c>
      <c r="L1041" s="6" t="s">
        <v>37</v>
      </c>
      <c r="M1041" t="s">
        <v>11</v>
      </c>
      <c r="N1041" s="6" t="s">
        <v>67</v>
      </c>
      <c r="O1041" t="s">
        <v>18</v>
      </c>
      <c r="P1041" s="4">
        <v>2</v>
      </c>
      <c r="Q1041" t="str">
        <f>TEXT(ChargesTable[[#This Row],[CHG_COUNTY_NUM]], "000") &amp; "-" &amp; TEXT(ChargesTable[[#This Row],[CHG_CASE_NUMBER]], "0000000")</f>
        <v>004-0000001</v>
      </c>
      <c r="R1041">
        <f t="shared" si="33"/>
        <v>3</v>
      </c>
      <c r="S1041">
        <f t="shared" si="34"/>
        <v>2022</v>
      </c>
    </row>
    <row r="1042" spans="1:19">
      <c r="A1042" s="1">
        <v>4</v>
      </c>
      <c r="B1042">
        <v>1</v>
      </c>
      <c r="C1042">
        <v>2</v>
      </c>
      <c r="D1042" s="3">
        <v>44562</v>
      </c>
      <c r="E1042" s="2">
        <v>3400</v>
      </c>
      <c r="F1042" s="2">
        <v>340</v>
      </c>
      <c r="G1042" s="2">
        <v>0</v>
      </c>
      <c r="H1042" s="5">
        <v>44565.217002314814</v>
      </c>
      <c r="I1042" t="s">
        <v>7</v>
      </c>
      <c r="J1042" s="6" t="s">
        <v>25</v>
      </c>
      <c r="K1042" s="6" t="s">
        <v>26</v>
      </c>
      <c r="L1042" s="6" t="s">
        <v>37</v>
      </c>
      <c r="M1042" t="s">
        <v>8</v>
      </c>
      <c r="N1042" s="6" t="s">
        <v>55</v>
      </c>
      <c r="O1042" t="s">
        <v>18</v>
      </c>
      <c r="P1042" s="4">
        <v>3</v>
      </c>
      <c r="Q1042" t="str">
        <f>TEXT(ChargesTable[[#This Row],[CHG_COUNTY_NUM]], "000") &amp; "-" &amp; TEXT(ChargesTable[[#This Row],[CHG_CASE_NUMBER]], "0000000")</f>
        <v>004-0000001</v>
      </c>
      <c r="R1042">
        <f t="shared" si="33"/>
        <v>3</v>
      </c>
      <c r="S1042">
        <f t="shared" si="34"/>
        <v>2022</v>
      </c>
    </row>
    <row r="1043" spans="1:19">
      <c r="A1043" s="1">
        <v>4</v>
      </c>
      <c r="B1043">
        <v>2</v>
      </c>
      <c r="C1043">
        <v>2</v>
      </c>
      <c r="D1043" s="3">
        <v>44563</v>
      </c>
      <c r="E1043" s="2">
        <v>463720</v>
      </c>
      <c r="F1043" s="2">
        <v>46372</v>
      </c>
      <c r="G1043" s="2">
        <v>0</v>
      </c>
      <c r="H1043" s="5">
        <v>44572.41</v>
      </c>
      <c r="I1043" t="s">
        <v>10</v>
      </c>
      <c r="J1043" s="6" t="s">
        <v>31</v>
      </c>
      <c r="K1043" s="6" t="s">
        <v>28</v>
      </c>
      <c r="L1043" s="6" t="s">
        <v>37</v>
      </c>
      <c r="M1043" t="s">
        <v>11</v>
      </c>
      <c r="N1043" s="6" t="s">
        <v>72</v>
      </c>
      <c r="O1043" t="s">
        <v>18</v>
      </c>
      <c r="P1043" s="4">
        <v>9</v>
      </c>
      <c r="Q1043" t="str">
        <f>TEXT(ChargesTable[[#This Row],[CHG_COUNTY_NUM]], "000") &amp; "-" &amp; TEXT(ChargesTable[[#This Row],[CHG_CASE_NUMBER]], "0000000")</f>
        <v>004-0000002</v>
      </c>
      <c r="R1043">
        <f t="shared" si="33"/>
        <v>13</v>
      </c>
      <c r="S1043">
        <f t="shared" si="34"/>
        <v>2022</v>
      </c>
    </row>
    <row r="1044" spans="1:19">
      <c r="A1044" s="1">
        <v>4</v>
      </c>
      <c r="B1044">
        <v>2</v>
      </c>
      <c r="C1044">
        <v>1</v>
      </c>
      <c r="D1044" s="3">
        <v>44563</v>
      </c>
      <c r="E1044" s="2">
        <v>3400</v>
      </c>
      <c r="F1044" s="2">
        <v>340</v>
      </c>
      <c r="G1044" s="2">
        <v>0</v>
      </c>
      <c r="H1044" s="5">
        <v>44576.5</v>
      </c>
      <c r="I1044" t="s">
        <v>7</v>
      </c>
      <c r="J1044" s="6" t="s">
        <v>25</v>
      </c>
      <c r="K1044" s="6" t="s">
        <v>26</v>
      </c>
      <c r="L1044" s="6" t="s">
        <v>37</v>
      </c>
      <c r="M1044" t="s">
        <v>8</v>
      </c>
      <c r="N1044" s="6" t="s">
        <v>55</v>
      </c>
      <c r="O1044" t="s">
        <v>18</v>
      </c>
      <c r="P1044" s="4">
        <v>13</v>
      </c>
      <c r="Q1044" t="str">
        <f>TEXT(ChargesTable[[#This Row],[CHG_COUNTY_NUM]], "000") &amp; "-" &amp; TEXT(ChargesTable[[#This Row],[CHG_CASE_NUMBER]], "0000000")</f>
        <v>004-0000002</v>
      </c>
      <c r="R1044">
        <f t="shared" si="33"/>
        <v>13</v>
      </c>
      <c r="S1044">
        <f t="shared" si="34"/>
        <v>2022</v>
      </c>
    </row>
    <row r="1045" spans="1:19">
      <c r="A1045" s="1">
        <v>4</v>
      </c>
      <c r="B1045">
        <v>3</v>
      </c>
      <c r="C1045">
        <v>1</v>
      </c>
      <c r="D1045" s="3">
        <v>44564</v>
      </c>
      <c r="E1045" s="2">
        <v>3400</v>
      </c>
      <c r="F1045" s="2">
        <v>340</v>
      </c>
      <c r="G1045" s="2">
        <v>0</v>
      </c>
      <c r="H1045" s="5">
        <v>44659.66</v>
      </c>
      <c r="I1045" t="s">
        <v>7</v>
      </c>
      <c r="J1045" s="6" t="s">
        <v>25</v>
      </c>
      <c r="K1045" s="6" t="s">
        <v>26</v>
      </c>
      <c r="L1045" s="6" t="s">
        <v>37</v>
      </c>
      <c r="M1045" t="s">
        <v>8</v>
      </c>
      <c r="N1045" s="6" t="s">
        <v>55</v>
      </c>
      <c r="O1045" t="s">
        <v>18</v>
      </c>
      <c r="P1045" s="4">
        <v>95</v>
      </c>
      <c r="Q1045" t="str">
        <f>TEXT(ChargesTable[[#This Row],[CHG_COUNTY_NUM]], "000") &amp; "-" &amp; TEXT(ChargesTable[[#This Row],[CHG_CASE_NUMBER]], "0000000")</f>
        <v>004-0000003</v>
      </c>
      <c r="R1045">
        <f t="shared" si="33"/>
        <v>96</v>
      </c>
      <c r="S1045">
        <f t="shared" si="34"/>
        <v>2022</v>
      </c>
    </row>
    <row r="1046" spans="1:19">
      <c r="A1046" s="1">
        <v>4</v>
      </c>
      <c r="B1046">
        <v>3</v>
      </c>
      <c r="C1046">
        <v>3</v>
      </c>
      <c r="D1046" s="3">
        <v>44564</v>
      </c>
      <c r="E1046" s="2">
        <v>3403</v>
      </c>
      <c r="F1046" s="2">
        <v>340</v>
      </c>
      <c r="G1046" s="2">
        <v>3</v>
      </c>
      <c r="H1046" s="5">
        <v>44659.38</v>
      </c>
      <c r="I1046" t="s">
        <v>12</v>
      </c>
      <c r="J1046" s="6" t="s">
        <v>25</v>
      </c>
      <c r="K1046" s="6" t="s">
        <v>26</v>
      </c>
      <c r="L1046" s="6" t="s">
        <v>40</v>
      </c>
      <c r="M1046" t="s">
        <v>13</v>
      </c>
      <c r="N1046" s="6" t="s">
        <v>68</v>
      </c>
      <c r="O1046" t="s">
        <v>18</v>
      </c>
      <c r="P1046" s="4">
        <v>95</v>
      </c>
      <c r="Q1046" t="str">
        <f>TEXT(ChargesTable[[#This Row],[CHG_COUNTY_NUM]], "000") &amp; "-" &amp; TEXT(ChargesTable[[#This Row],[CHG_CASE_NUMBER]], "0000000")</f>
        <v>004-0000003</v>
      </c>
      <c r="R1046">
        <f t="shared" si="33"/>
        <v>96</v>
      </c>
      <c r="S1046">
        <f t="shared" si="34"/>
        <v>2022</v>
      </c>
    </row>
    <row r="1047" spans="1:19">
      <c r="A1047" s="1">
        <v>4</v>
      </c>
      <c r="B1047">
        <v>3</v>
      </c>
      <c r="C1047">
        <v>2</v>
      </c>
      <c r="D1047" s="3">
        <v>44564</v>
      </c>
      <c r="E1047" s="2">
        <v>3460</v>
      </c>
      <c r="F1047" s="2">
        <v>346</v>
      </c>
      <c r="G1047" s="2">
        <v>0</v>
      </c>
      <c r="H1047" s="5">
        <v>44660.480000000003</v>
      </c>
      <c r="I1047" t="s">
        <v>12</v>
      </c>
      <c r="J1047" s="6" t="s">
        <v>27</v>
      </c>
      <c r="K1047" s="6" t="s">
        <v>28</v>
      </c>
      <c r="L1047" s="6" t="s">
        <v>37</v>
      </c>
      <c r="M1047" t="s">
        <v>13</v>
      </c>
      <c r="N1047" s="6" t="s">
        <v>52</v>
      </c>
      <c r="O1047" t="s">
        <v>18</v>
      </c>
      <c r="P1047" s="4">
        <v>96</v>
      </c>
      <c r="Q1047" t="str">
        <f>TEXT(ChargesTable[[#This Row],[CHG_COUNTY_NUM]], "000") &amp; "-" &amp; TEXT(ChargesTable[[#This Row],[CHG_CASE_NUMBER]], "0000000")</f>
        <v>004-0000003</v>
      </c>
      <c r="R1047">
        <f t="shared" si="33"/>
        <v>96</v>
      </c>
      <c r="S1047">
        <f t="shared" si="34"/>
        <v>2022</v>
      </c>
    </row>
    <row r="1048" spans="1:19">
      <c r="A1048" s="1">
        <v>4</v>
      </c>
      <c r="B1048">
        <v>3</v>
      </c>
      <c r="C1048">
        <v>4</v>
      </c>
      <c r="D1048" s="3">
        <v>44564</v>
      </c>
      <c r="E1048" s="2">
        <v>3470</v>
      </c>
      <c r="F1048" s="2">
        <v>347</v>
      </c>
      <c r="G1048" s="2">
        <v>0</v>
      </c>
      <c r="H1048" s="5">
        <v>44660.28</v>
      </c>
      <c r="I1048" t="s">
        <v>7</v>
      </c>
      <c r="J1048" s="6" t="s">
        <v>29</v>
      </c>
      <c r="K1048" s="6" t="s">
        <v>28</v>
      </c>
      <c r="L1048" s="6" t="s">
        <v>37</v>
      </c>
      <c r="M1048" t="s">
        <v>8</v>
      </c>
      <c r="N1048" s="6" t="s">
        <v>51</v>
      </c>
      <c r="O1048" t="s">
        <v>18</v>
      </c>
      <c r="P1048" s="4">
        <v>96</v>
      </c>
      <c r="Q1048" t="str">
        <f>TEXT(ChargesTable[[#This Row],[CHG_COUNTY_NUM]], "000") &amp; "-" &amp; TEXT(ChargesTable[[#This Row],[CHG_CASE_NUMBER]], "0000000")</f>
        <v>004-0000003</v>
      </c>
      <c r="R1048">
        <f t="shared" si="33"/>
        <v>96</v>
      </c>
      <c r="S1048">
        <f t="shared" si="34"/>
        <v>2022</v>
      </c>
    </row>
    <row r="1049" spans="1:19">
      <c r="A1049" s="1">
        <v>4</v>
      </c>
      <c r="B1049">
        <v>4</v>
      </c>
      <c r="C1049">
        <v>1</v>
      </c>
      <c r="D1049" s="3">
        <v>44565</v>
      </c>
      <c r="E1049" s="2">
        <v>463700</v>
      </c>
      <c r="F1049" s="2">
        <v>46370</v>
      </c>
      <c r="G1049" s="2">
        <v>0</v>
      </c>
      <c r="H1049" s="5">
        <v>44649.9</v>
      </c>
      <c r="I1049" t="s">
        <v>10</v>
      </c>
      <c r="J1049" s="6" t="s">
        <v>30</v>
      </c>
      <c r="K1049" s="6" t="s">
        <v>26</v>
      </c>
      <c r="L1049" s="6" t="s">
        <v>37</v>
      </c>
      <c r="M1049" t="s">
        <v>11</v>
      </c>
      <c r="N1049" s="6" t="s">
        <v>54</v>
      </c>
      <c r="O1049" t="s">
        <v>18</v>
      </c>
      <c r="P1049" s="4">
        <v>84</v>
      </c>
      <c r="Q1049" t="str">
        <f>TEXT(ChargesTable[[#This Row],[CHG_COUNTY_NUM]], "000") &amp; "-" &amp; TEXT(ChargesTable[[#This Row],[CHG_CASE_NUMBER]], "0000000")</f>
        <v>004-0000004</v>
      </c>
      <c r="R1049">
        <f t="shared" si="33"/>
        <v>88</v>
      </c>
      <c r="S1049">
        <f t="shared" si="34"/>
        <v>2022</v>
      </c>
    </row>
    <row r="1050" spans="1:19">
      <c r="A1050" s="1">
        <v>4</v>
      </c>
      <c r="B1050">
        <v>4</v>
      </c>
      <c r="C1050">
        <v>3</v>
      </c>
      <c r="D1050" s="3">
        <v>44565</v>
      </c>
      <c r="E1050" s="2">
        <v>3471</v>
      </c>
      <c r="F1050" s="2">
        <v>347</v>
      </c>
      <c r="G1050" s="2">
        <v>1</v>
      </c>
      <c r="H1050" s="5">
        <v>44650.75</v>
      </c>
      <c r="I1050" t="s">
        <v>7</v>
      </c>
      <c r="J1050" s="6" t="s">
        <v>29</v>
      </c>
      <c r="K1050" s="6" t="s">
        <v>28</v>
      </c>
      <c r="L1050" s="6" t="s">
        <v>38</v>
      </c>
      <c r="M1050" t="s">
        <v>8</v>
      </c>
      <c r="N1050" s="6" t="s">
        <v>101</v>
      </c>
      <c r="O1050" t="s">
        <v>18</v>
      </c>
      <c r="P1050" s="4">
        <v>85</v>
      </c>
      <c r="Q1050" t="str">
        <f>TEXT(ChargesTable[[#This Row],[CHG_COUNTY_NUM]], "000") &amp; "-" &amp; TEXT(ChargesTable[[#This Row],[CHG_CASE_NUMBER]], "0000000")</f>
        <v>004-0000004</v>
      </c>
      <c r="R1050">
        <f t="shared" si="33"/>
        <v>88</v>
      </c>
      <c r="S1050">
        <f t="shared" si="34"/>
        <v>2022</v>
      </c>
    </row>
    <row r="1051" spans="1:19">
      <c r="A1051" s="1">
        <v>4</v>
      </c>
      <c r="B1051">
        <v>4</v>
      </c>
      <c r="C1051">
        <v>4</v>
      </c>
      <c r="D1051" s="3">
        <v>44565</v>
      </c>
      <c r="E1051" s="2">
        <v>3400</v>
      </c>
      <c r="F1051" s="2">
        <v>340</v>
      </c>
      <c r="G1051" s="2">
        <v>0</v>
      </c>
      <c r="H1051" s="5">
        <v>44651.79</v>
      </c>
      <c r="I1051" t="s">
        <v>12</v>
      </c>
      <c r="J1051" s="6" t="s">
        <v>25</v>
      </c>
      <c r="K1051" s="6" t="s">
        <v>26</v>
      </c>
      <c r="L1051" s="6" t="s">
        <v>37</v>
      </c>
      <c r="M1051" t="s">
        <v>13</v>
      </c>
      <c r="N1051" s="6" t="s">
        <v>55</v>
      </c>
      <c r="O1051" t="s">
        <v>18</v>
      </c>
      <c r="P1051" s="4">
        <v>86</v>
      </c>
      <c r="Q1051" t="str">
        <f>TEXT(ChargesTable[[#This Row],[CHG_COUNTY_NUM]], "000") &amp; "-" &amp; TEXT(ChargesTable[[#This Row],[CHG_CASE_NUMBER]], "0000000")</f>
        <v>004-0000004</v>
      </c>
      <c r="R1051">
        <f t="shared" si="33"/>
        <v>88</v>
      </c>
      <c r="S1051">
        <f t="shared" si="34"/>
        <v>2022</v>
      </c>
    </row>
    <row r="1052" spans="1:19">
      <c r="A1052" s="1">
        <v>4</v>
      </c>
      <c r="B1052">
        <v>4</v>
      </c>
      <c r="C1052">
        <v>2</v>
      </c>
      <c r="D1052" s="3">
        <v>44565</v>
      </c>
      <c r="E1052" s="2">
        <v>463700</v>
      </c>
      <c r="F1052" s="2">
        <v>46370</v>
      </c>
      <c r="G1052" s="2">
        <v>0</v>
      </c>
      <c r="H1052" s="5">
        <v>44653.1</v>
      </c>
      <c r="I1052" t="s">
        <v>7</v>
      </c>
      <c r="J1052" s="6" t="s">
        <v>30</v>
      </c>
      <c r="K1052" s="6" t="s">
        <v>26</v>
      </c>
      <c r="L1052" s="6" t="s">
        <v>37</v>
      </c>
      <c r="M1052" t="s">
        <v>8</v>
      </c>
      <c r="N1052" s="6" t="s">
        <v>54</v>
      </c>
      <c r="O1052" t="s">
        <v>18</v>
      </c>
      <c r="P1052" s="4">
        <v>88</v>
      </c>
      <c r="Q1052" t="str">
        <f>TEXT(ChargesTable[[#This Row],[CHG_COUNTY_NUM]], "000") &amp; "-" &amp; TEXT(ChargesTable[[#This Row],[CHG_CASE_NUMBER]], "0000000")</f>
        <v>004-0000004</v>
      </c>
      <c r="R1052">
        <f t="shared" si="33"/>
        <v>88</v>
      </c>
      <c r="S1052">
        <f t="shared" si="34"/>
        <v>2022</v>
      </c>
    </row>
    <row r="1053" spans="1:19">
      <c r="A1053" s="1">
        <v>4</v>
      </c>
      <c r="B1053">
        <v>5</v>
      </c>
      <c r="C1053">
        <v>1</v>
      </c>
      <c r="D1053" s="3">
        <v>44568</v>
      </c>
      <c r="E1053" s="2">
        <v>3460</v>
      </c>
      <c r="F1053" s="2">
        <v>346</v>
      </c>
      <c r="G1053" s="2">
        <v>0</v>
      </c>
      <c r="H1053" s="5">
        <v>44610.1</v>
      </c>
      <c r="I1053" t="s">
        <v>10</v>
      </c>
      <c r="J1053" s="6" t="s">
        <v>27</v>
      </c>
      <c r="K1053" s="6" t="s">
        <v>28</v>
      </c>
      <c r="L1053" s="6" t="s">
        <v>37</v>
      </c>
      <c r="M1053" t="s">
        <v>11</v>
      </c>
      <c r="N1053" s="6" t="s">
        <v>52</v>
      </c>
      <c r="O1053" t="s">
        <v>18</v>
      </c>
      <c r="P1053" s="4">
        <v>42</v>
      </c>
      <c r="Q1053" t="str">
        <f>TEXT(ChargesTable[[#This Row],[CHG_COUNTY_NUM]], "000") &amp; "-" &amp; TEXT(ChargesTable[[#This Row],[CHG_CASE_NUMBER]], "0000000")</f>
        <v>004-0000005</v>
      </c>
      <c r="R1053">
        <f t="shared" si="33"/>
        <v>42</v>
      </c>
      <c r="S1053">
        <f t="shared" si="34"/>
        <v>2022</v>
      </c>
    </row>
    <row r="1054" spans="1:19">
      <c r="A1054" s="1">
        <v>4</v>
      </c>
      <c r="B1054">
        <v>6</v>
      </c>
      <c r="C1054">
        <v>1</v>
      </c>
      <c r="D1054" s="3">
        <v>44571</v>
      </c>
      <c r="E1054" s="2">
        <v>463740</v>
      </c>
      <c r="F1054" s="2">
        <v>46374</v>
      </c>
      <c r="G1054" s="2">
        <v>0</v>
      </c>
      <c r="H1054" s="5">
        <v>44579.360000000001</v>
      </c>
      <c r="I1054" t="s">
        <v>7</v>
      </c>
      <c r="J1054" s="6" t="s">
        <v>32</v>
      </c>
      <c r="K1054" s="6" t="s">
        <v>33</v>
      </c>
      <c r="L1054" s="6" t="s">
        <v>37</v>
      </c>
      <c r="M1054" t="s">
        <v>8</v>
      </c>
      <c r="N1054" s="6" t="s">
        <v>60</v>
      </c>
      <c r="O1054" t="s">
        <v>18</v>
      </c>
      <c r="P1054" s="4">
        <v>8</v>
      </c>
      <c r="Q1054" t="str">
        <f>TEXT(ChargesTable[[#This Row],[CHG_COUNTY_NUM]], "000") &amp; "-" &amp; TEXT(ChargesTable[[#This Row],[CHG_CASE_NUMBER]], "0000000")</f>
        <v>004-0000006</v>
      </c>
      <c r="R1054">
        <f t="shared" si="33"/>
        <v>8</v>
      </c>
      <c r="S1054">
        <f t="shared" si="34"/>
        <v>2022</v>
      </c>
    </row>
    <row r="1055" spans="1:19">
      <c r="A1055" s="1">
        <v>4</v>
      </c>
      <c r="B1055">
        <v>6</v>
      </c>
      <c r="C1055">
        <v>2</v>
      </c>
      <c r="D1055" s="3">
        <v>44571</v>
      </c>
      <c r="E1055" s="2">
        <v>3400</v>
      </c>
      <c r="F1055" s="2">
        <v>340</v>
      </c>
      <c r="G1055" s="2">
        <v>0</v>
      </c>
      <c r="H1055" s="5">
        <v>44579.5</v>
      </c>
      <c r="I1055" t="s">
        <v>10</v>
      </c>
      <c r="J1055" s="6" t="s">
        <v>25</v>
      </c>
      <c r="K1055" s="6" t="s">
        <v>26</v>
      </c>
      <c r="L1055" s="6" t="s">
        <v>37</v>
      </c>
      <c r="M1055" t="s">
        <v>11</v>
      </c>
      <c r="N1055" s="6" t="s">
        <v>55</v>
      </c>
      <c r="O1055" t="s">
        <v>18</v>
      </c>
      <c r="P1055" s="4">
        <v>8</v>
      </c>
      <c r="Q1055" t="str">
        <f>TEXT(ChargesTable[[#This Row],[CHG_COUNTY_NUM]], "000") &amp; "-" &amp; TEXT(ChargesTable[[#This Row],[CHG_CASE_NUMBER]], "0000000")</f>
        <v>004-0000006</v>
      </c>
      <c r="R1055">
        <f t="shared" si="33"/>
        <v>8</v>
      </c>
      <c r="S1055">
        <f t="shared" si="34"/>
        <v>2022</v>
      </c>
    </row>
    <row r="1056" spans="1:19">
      <c r="A1056" s="1">
        <v>4</v>
      </c>
      <c r="B1056">
        <v>7</v>
      </c>
      <c r="C1056">
        <v>1</v>
      </c>
      <c r="D1056" s="3">
        <v>44576</v>
      </c>
      <c r="E1056" s="2">
        <v>463720</v>
      </c>
      <c r="F1056" s="2">
        <v>46372</v>
      </c>
      <c r="G1056" s="2">
        <v>0</v>
      </c>
      <c r="H1056" s="5">
        <v>44618.73</v>
      </c>
      <c r="I1056" t="s">
        <v>10</v>
      </c>
      <c r="J1056" s="6" t="s">
        <v>31</v>
      </c>
      <c r="K1056" s="6" t="s">
        <v>28</v>
      </c>
      <c r="L1056" s="6" t="s">
        <v>37</v>
      </c>
      <c r="M1056" t="s">
        <v>11</v>
      </c>
      <c r="N1056" s="6" t="s">
        <v>72</v>
      </c>
      <c r="O1056" t="s">
        <v>18</v>
      </c>
      <c r="P1056" s="4">
        <v>42</v>
      </c>
      <c r="Q1056" t="str">
        <f>TEXT(ChargesTable[[#This Row],[CHG_COUNTY_NUM]], "000") &amp; "-" &amp; TEXT(ChargesTable[[#This Row],[CHG_CASE_NUMBER]], "0000000")</f>
        <v>004-0000007</v>
      </c>
      <c r="R1056">
        <f t="shared" si="33"/>
        <v>44</v>
      </c>
      <c r="S1056">
        <f t="shared" si="34"/>
        <v>2022</v>
      </c>
    </row>
    <row r="1057" spans="1:19">
      <c r="A1057" s="1">
        <v>4</v>
      </c>
      <c r="B1057">
        <v>7</v>
      </c>
      <c r="C1057">
        <v>2</v>
      </c>
      <c r="D1057" s="3">
        <v>44576</v>
      </c>
      <c r="E1057" s="2">
        <v>3401</v>
      </c>
      <c r="F1057" s="2">
        <v>340</v>
      </c>
      <c r="G1057" s="2">
        <v>1</v>
      </c>
      <c r="H1057" s="5">
        <v>44618.13</v>
      </c>
      <c r="I1057" t="s">
        <v>10</v>
      </c>
      <c r="J1057" s="6" t="s">
        <v>25</v>
      </c>
      <c r="K1057" s="6" t="s">
        <v>26</v>
      </c>
      <c r="L1057" s="6" t="s">
        <v>38</v>
      </c>
      <c r="M1057" t="s">
        <v>11</v>
      </c>
      <c r="N1057" s="6" t="s">
        <v>56</v>
      </c>
      <c r="O1057" t="s">
        <v>18</v>
      </c>
      <c r="P1057" s="4">
        <v>42</v>
      </c>
      <c r="Q1057" t="str">
        <f>TEXT(ChargesTable[[#This Row],[CHG_COUNTY_NUM]], "000") &amp; "-" &amp; TEXT(ChargesTable[[#This Row],[CHG_CASE_NUMBER]], "0000000")</f>
        <v>004-0000007</v>
      </c>
      <c r="R1057">
        <f t="shared" si="33"/>
        <v>44</v>
      </c>
      <c r="S1057">
        <f t="shared" si="34"/>
        <v>2022</v>
      </c>
    </row>
    <row r="1058" spans="1:19">
      <c r="A1058" s="1">
        <v>4</v>
      </c>
      <c r="B1058">
        <v>7</v>
      </c>
      <c r="C1058">
        <v>3</v>
      </c>
      <c r="D1058" s="3">
        <v>44576</v>
      </c>
      <c r="E1058" s="2">
        <v>3400</v>
      </c>
      <c r="F1058" s="2">
        <v>340</v>
      </c>
      <c r="G1058" s="2">
        <v>0</v>
      </c>
      <c r="H1058" s="5">
        <v>44620.5</v>
      </c>
      <c r="I1058" t="s">
        <v>7</v>
      </c>
      <c r="J1058" s="6" t="s">
        <v>25</v>
      </c>
      <c r="K1058" s="6" t="s">
        <v>26</v>
      </c>
      <c r="L1058" s="6" t="s">
        <v>37</v>
      </c>
      <c r="M1058" t="s">
        <v>8</v>
      </c>
      <c r="N1058" s="6" t="s">
        <v>55</v>
      </c>
      <c r="O1058" t="s">
        <v>18</v>
      </c>
      <c r="P1058" s="4">
        <v>44</v>
      </c>
      <c r="Q1058" t="str">
        <f>TEXT(ChargesTable[[#This Row],[CHG_COUNTY_NUM]], "000") &amp; "-" &amp; TEXT(ChargesTable[[#This Row],[CHG_CASE_NUMBER]], "0000000")</f>
        <v>004-0000007</v>
      </c>
      <c r="R1058">
        <f t="shared" si="33"/>
        <v>44</v>
      </c>
      <c r="S1058">
        <f t="shared" si="34"/>
        <v>2022</v>
      </c>
    </row>
    <row r="1059" spans="1:19">
      <c r="A1059" s="1">
        <v>4</v>
      </c>
      <c r="B1059">
        <v>8</v>
      </c>
      <c r="C1059">
        <v>2</v>
      </c>
      <c r="D1059" s="3">
        <v>44579</v>
      </c>
      <c r="E1059" s="2">
        <v>463720</v>
      </c>
      <c r="F1059" s="2">
        <v>46372</v>
      </c>
      <c r="G1059" s="2">
        <v>0</v>
      </c>
      <c r="H1059" s="5">
        <v>44629.05</v>
      </c>
      <c r="I1059" t="s">
        <v>10</v>
      </c>
      <c r="J1059" s="6" t="s">
        <v>31</v>
      </c>
      <c r="K1059" s="6" t="s">
        <v>28</v>
      </c>
      <c r="L1059" s="6" t="s">
        <v>37</v>
      </c>
      <c r="M1059" t="s">
        <v>11</v>
      </c>
      <c r="N1059" s="6" t="s">
        <v>72</v>
      </c>
      <c r="O1059" t="s">
        <v>18</v>
      </c>
      <c r="P1059" s="4">
        <v>50</v>
      </c>
      <c r="Q1059" t="str">
        <f>TEXT(ChargesTable[[#This Row],[CHG_COUNTY_NUM]], "000") &amp; "-" &amp; TEXT(ChargesTable[[#This Row],[CHG_CASE_NUMBER]], "0000000")</f>
        <v>004-0000008</v>
      </c>
      <c r="R1059">
        <f t="shared" si="33"/>
        <v>51</v>
      </c>
      <c r="S1059">
        <f t="shared" si="34"/>
        <v>2022</v>
      </c>
    </row>
    <row r="1060" spans="1:19">
      <c r="A1060" s="1">
        <v>4</v>
      </c>
      <c r="B1060">
        <v>8</v>
      </c>
      <c r="C1060">
        <v>3</v>
      </c>
      <c r="D1060" s="3">
        <v>44579</v>
      </c>
      <c r="E1060" s="2">
        <v>470000</v>
      </c>
      <c r="F1060" s="2">
        <v>47000</v>
      </c>
      <c r="G1060" s="2">
        <v>0</v>
      </c>
      <c r="H1060" s="5">
        <v>44629.599999999999</v>
      </c>
      <c r="I1060" t="s">
        <v>10</v>
      </c>
      <c r="J1060" s="6" t="s">
        <v>34</v>
      </c>
      <c r="K1060" s="6" t="s">
        <v>35</v>
      </c>
      <c r="L1060" s="6" t="s">
        <v>37</v>
      </c>
      <c r="M1060" t="s">
        <v>11</v>
      </c>
      <c r="N1060" s="6" t="s">
        <v>67</v>
      </c>
      <c r="O1060" t="s">
        <v>18</v>
      </c>
      <c r="P1060" s="4">
        <v>50</v>
      </c>
      <c r="Q1060" t="str">
        <f>TEXT(ChargesTable[[#This Row],[CHG_COUNTY_NUM]], "000") &amp; "-" &amp; TEXT(ChargesTable[[#This Row],[CHG_CASE_NUMBER]], "0000000")</f>
        <v>004-0000008</v>
      </c>
      <c r="R1060">
        <f t="shared" si="33"/>
        <v>51</v>
      </c>
      <c r="S1060">
        <f t="shared" si="34"/>
        <v>2022</v>
      </c>
    </row>
    <row r="1061" spans="1:19">
      <c r="A1061" s="1">
        <v>4</v>
      </c>
      <c r="B1061">
        <v>8</v>
      </c>
      <c r="C1061">
        <v>1</v>
      </c>
      <c r="D1061" s="3">
        <v>44579</v>
      </c>
      <c r="E1061" s="2">
        <v>3400</v>
      </c>
      <c r="F1061" s="2">
        <v>340</v>
      </c>
      <c r="G1061" s="2">
        <v>0</v>
      </c>
      <c r="H1061" s="5">
        <v>44630.04</v>
      </c>
      <c r="I1061" t="s">
        <v>10</v>
      </c>
      <c r="J1061" s="6" t="s">
        <v>25</v>
      </c>
      <c r="K1061" s="6" t="s">
        <v>26</v>
      </c>
      <c r="L1061" s="6" t="s">
        <v>37</v>
      </c>
      <c r="M1061" t="s">
        <v>11</v>
      </c>
      <c r="N1061" s="6" t="s">
        <v>55</v>
      </c>
      <c r="O1061" t="s">
        <v>18</v>
      </c>
      <c r="P1061" s="4">
        <v>51</v>
      </c>
      <c r="Q1061" t="str">
        <f>TEXT(ChargesTable[[#This Row],[CHG_COUNTY_NUM]], "000") &amp; "-" &amp; TEXT(ChargesTable[[#This Row],[CHG_CASE_NUMBER]], "0000000")</f>
        <v>004-0000008</v>
      </c>
      <c r="R1061">
        <f t="shared" si="33"/>
        <v>51</v>
      </c>
      <c r="S1061">
        <f t="shared" si="34"/>
        <v>2022</v>
      </c>
    </row>
    <row r="1062" spans="1:19">
      <c r="A1062" s="1">
        <v>4</v>
      </c>
      <c r="B1062">
        <v>9</v>
      </c>
      <c r="C1062">
        <v>1</v>
      </c>
      <c r="D1062" s="3">
        <v>44579</v>
      </c>
      <c r="E1062" s="2">
        <v>463700</v>
      </c>
      <c r="F1062" s="2">
        <v>46370</v>
      </c>
      <c r="G1062" s="2">
        <v>0</v>
      </c>
      <c r="H1062" s="5">
        <v>44648.52</v>
      </c>
      <c r="I1062" t="s">
        <v>12</v>
      </c>
      <c r="J1062" s="6" t="s">
        <v>30</v>
      </c>
      <c r="K1062" s="6" t="s">
        <v>26</v>
      </c>
      <c r="L1062" s="6" t="s">
        <v>37</v>
      </c>
      <c r="M1062" t="s">
        <v>13</v>
      </c>
      <c r="N1062" s="6" t="s">
        <v>54</v>
      </c>
      <c r="O1062" t="s">
        <v>18</v>
      </c>
      <c r="P1062" s="4">
        <v>69</v>
      </c>
      <c r="Q1062" t="str">
        <f>TEXT(ChargesTable[[#This Row],[CHG_COUNTY_NUM]], "000") &amp; "-" &amp; TEXT(ChargesTable[[#This Row],[CHG_CASE_NUMBER]], "0000000")</f>
        <v>004-0000009</v>
      </c>
      <c r="R1062">
        <f t="shared" si="33"/>
        <v>75</v>
      </c>
      <c r="S1062">
        <f t="shared" si="34"/>
        <v>2022</v>
      </c>
    </row>
    <row r="1063" spans="1:19">
      <c r="A1063" s="1">
        <v>4</v>
      </c>
      <c r="B1063">
        <v>9</v>
      </c>
      <c r="C1063">
        <v>6</v>
      </c>
      <c r="D1063" s="3">
        <v>44579</v>
      </c>
      <c r="E1063" s="2">
        <v>3400</v>
      </c>
      <c r="F1063" s="2">
        <v>340</v>
      </c>
      <c r="G1063" s="2">
        <v>0</v>
      </c>
      <c r="H1063" s="5">
        <v>44650.54</v>
      </c>
      <c r="I1063" t="s">
        <v>10</v>
      </c>
      <c r="J1063" s="6" t="s">
        <v>25</v>
      </c>
      <c r="K1063" s="6" t="s">
        <v>26</v>
      </c>
      <c r="L1063" s="6" t="s">
        <v>37</v>
      </c>
      <c r="M1063" t="s">
        <v>11</v>
      </c>
      <c r="N1063" s="6" t="s">
        <v>55</v>
      </c>
      <c r="O1063" t="s">
        <v>18</v>
      </c>
      <c r="P1063" s="4">
        <v>71</v>
      </c>
      <c r="Q1063" t="str">
        <f>TEXT(ChargesTable[[#This Row],[CHG_COUNTY_NUM]], "000") &amp; "-" &amp; TEXT(ChargesTable[[#This Row],[CHG_CASE_NUMBER]], "0000000")</f>
        <v>004-0000009</v>
      </c>
      <c r="R1063">
        <f t="shared" si="33"/>
        <v>75</v>
      </c>
      <c r="S1063">
        <f t="shared" si="34"/>
        <v>2022</v>
      </c>
    </row>
    <row r="1064" spans="1:19">
      <c r="A1064" s="1">
        <v>4</v>
      </c>
      <c r="B1064">
        <v>9</v>
      </c>
      <c r="C1064">
        <v>2</v>
      </c>
      <c r="D1064" s="3">
        <v>44579</v>
      </c>
      <c r="E1064" s="2">
        <v>470000</v>
      </c>
      <c r="F1064" s="2">
        <v>47000</v>
      </c>
      <c r="G1064" s="2">
        <v>0</v>
      </c>
      <c r="H1064" s="5">
        <v>44651.25</v>
      </c>
      <c r="I1064" t="s">
        <v>7</v>
      </c>
      <c r="J1064" s="6" t="s">
        <v>34</v>
      </c>
      <c r="K1064" s="6" t="s">
        <v>35</v>
      </c>
      <c r="L1064" s="6" t="s">
        <v>37</v>
      </c>
      <c r="M1064" t="s">
        <v>8</v>
      </c>
      <c r="N1064" s="6" t="s">
        <v>67</v>
      </c>
      <c r="O1064" t="s">
        <v>18</v>
      </c>
      <c r="P1064" s="4">
        <v>72</v>
      </c>
      <c r="Q1064" t="str">
        <f>TEXT(ChargesTable[[#This Row],[CHG_COUNTY_NUM]], "000") &amp; "-" &amp; TEXT(ChargesTable[[#This Row],[CHG_CASE_NUMBER]], "0000000")</f>
        <v>004-0000009</v>
      </c>
      <c r="R1064">
        <f t="shared" si="33"/>
        <v>75</v>
      </c>
      <c r="S1064">
        <f t="shared" si="34"/>
        <v>2022</v>
      </c>
    </row>
    <row r="1065" spans="1:19">
      <c r="A1065" s="1">
        <v>4</v>
      </c>
      <c r="B1065">
        <v>9</v>
      </c>
      <c r="C1065">
        <v>3</v>
      </c>
      <c r="D1065" s="3">
        <v>44579</v>
      </c>
      <c r="E1065" s="2">
        <v>3405</v>
      </c>
      <c r="F1065" s="2">
        <v>340</v>
      </c>
      <c r="G1065" s="2">
        <v>5</v>
      </c>
      <c r="H1065" s="5">
        <v>44651.542997685188</v>
      </c>
      <c r="I1065" t="s">
        <v>12</v>
      </c>
      <c r="J1065" s="6" t="s">
        <v>25</v>
      </c>
      <c r="K1065" s="6" t="s">
        <v>26</v>
      </c>
      <c r="L1065" s="6" t="s">
        <v>42</v>
      </c>
      <c r="M1065" t="s">
        <v>13</v>
      </c>
      <c r="N1065" s="6" t="s">
        <v>63</v>
      </c>
      <c r="O1065" t="s">
        <v>18</v>
      </c>
      <c r="P1065" s="4">
        <v>72</v>
      </c>
      <c r="Q1065" t="str">
        <f>TEXT(ChargesTable[[#This Row],[CHG_COUNTY_NUM]], "000") &amp; "-" &amp; TEXT(ChargesTable[[#This Row],[CHG_CASE_NUMBER]], "0000000")</f>
        <v>004-0000009</v>
      </c>
      <c r="R1065">
        <f t="shared" si="33"/>
        <v>75</v>
      </c>
      <c r="S1065">
        <f t="shared" si="34"/>
        <v>2022</v>
      </c>
    </row>
    <row r="1066" spans="1:19">
      <c r="A1066" s="1">
        <v>4</v>
      </c>
      <c r="B1066">
        <v>9</v>
      </c>
      <c r="C1066">
        <v>7</v>
      </c>
      <c r="D1066" s="3">
        <v>44579</v>
      </c>
      <c r="E1066" s="2">
        <v>782206</v>
      </c>
      <c r="F1066" s="2">
        <v>78220</v>
      </c>
      <c r="G1066" s="2">
        <v>6</v>
      </c>
      <c r="H1066" s="5">
        <v>44651.45</v>
      </c>
      <c r="I1066" t="s">
        <v>10</v>
      </c>
      <c r="J1066" s="6" t="s">
        <v>36</v>
      </c>
      <c r="K1066" s="6" t="s">
        <v>35</v>
      </c>
      <c r="L1066" s="6" t="s">
        <v>43</v>
      </c>
      <c r="M1066" t="s">
        <v>11</v>
      </c>
      <c r="N1066" s="6" t="s">
        <v>64</v>
      </c>
      <c r="O1066" t="s">
        <v>18</v>
      </c>
      <c r="P1066" s="4">
        <v>72</v>
      </c>
      <c r="Q1066" t="str">
        <f>TEXT(ChargesTable[[#This Row],[CHG_COUNTY_NUM]], "000") &amp; "-" &amp; TEXT(ChargesTable[[#This Row],[CHG_CASE_NUMBER]], "0000000")</f>
        <v>004-0000009</v>
      </c>
      <c r="R1066">
        <f t="shared" si="33"/>
        <v>75</v>
      </c>
      <c r="S1066">
        <f t="shared" si="34"/>
        <v>2022</v>
      </c>
    </row>
    <row r="1067" spans="1:19">
      <c r="A1067" s="1">
        <v>4</v>
      </c>
      <c r="B1067">
        <v>9</v>
      </c>
      <c r="C1067">
        <v>4</v>
      </c>
      <c r="D1067" s="3">
        <v>44579</v>
      </c>
      <c r="E1067" s="2">
        <v>3460</v>
      </c>
      <c r="F1067" s="2">
        <v>346</v>
      </c>
      <c r="G1067" s="2">
        <v>0</v>
      </c>
      <c r="H1067" s="5">
        <v>44652.49</v>
      </c>
      <c r="I1067" t="s">
        <v>10</v>
      </c>
      <c r="J1067" s="6" t="s">
        <v>27</v>
      </c>
      <c r="K1067" s="6" t="s">
        <v>28</v>
      </c>
      <c r="L1067" s="6" t="s">
        <v>37</v>
      </c>
      <c r="M1067" t="s">
        <v>11</v>
      </c>
      <c r="N1067" s="6" t="s">
        <v>52</v>
      </c>
      <c r="O1067" t="s">
        <v>18</v>
      </c>
      <c r="P1067" s="4">
        <v>73</v>
      </c>
      <c r="Q1067" t="str">
        <f>TEXT(ChargesTable[[#This Row],[CHG_COUNTY_NUM]], "000") &amp; "-" &amp; TEXT(ChargesTable[[#This Row],[CHG_CASE_NUMBER]], "0000000")</f>
        <v>004-0000009</v>
      </c>
      <c r="R1067">
        <f t="shared" si="33"/>
        <v>75</v>
      </c>
      <c r="S1067">
        <f t="shared" si="34"/>
        <v>2022</v>
      </c>
    </row>
    <row r="1068" spans="1:19">
      <c r="A1068" s="1">
        <v>4</v>
      </c>
      <c r="B1068">
        <v>9</v>
      </c>
      <c r="C1068">
        <v>5</v>
      </c>
      <c r="D1068" s="3">
        <v>44579</v>
      </c>
      <c r="E1068" s="2">
        <v>463700</v>
      </c>
      <c r="F1068" s="2">
        <v>46370</v>
      </c>
      <c r="G1068" s="2">
        <v>0</v>
      </c>
      <c r="H1068" s="5">
        <v>44654.02</v>
      </c>
      <c r="I1068" t="s">
        <v>10</v>
      </c>
      <c r="J1068" s="6" t="s">
        <v>30</v>
      </c>
      <c r="K1068" s="6" t="s">
        <v>26</v>
      </c>
      <c r="L1068" s="6" t="s">
        <v>37</v>
      </c>
      <c r="M1068" t="s">
        <v>11</v>
      </c>
      <c r="N1068" s="6" t="s">
        <v>54</v>
      </c>
      <c r="O1068" t="s">
        <v>18</v>
      </c>
      <c r="P1068" s="4">
        <v>75</v>
      </c>
      <c r="Q1068" t="str">
        <f>TEXT(ChargesTable[[#This Row],[CHG_COUNTY_NUM]], "000") &amp; "-" &amp; TEXT(ChargesTable[[#This Row],[CHG_CASE_NUMBER]], "0000000")</f>
        <v>004-0000009</v>
      </c>
      <c r="R1068">
        <f t="shared" si="33"/>
        <v>75</v>
      </c>
      <c r="S1068">
        <f t="shared" si="34"/>
        <v>2022</v>
      </c>
    </row>
    <row r="1069" spans="1:19">
      <c r="A1069" s="1">
        <v>4</v>
      </c>
      <c r="B1069">
        <v>10</v>
      </c>
      <c r="C1069">
        <v>1</v>
      </c>
      <c r="D1069" s="3">
        <v>44580</v>
      </c>
      <c r="E1069" s="2">
        <v>463720</v>
      </c>
      <c r="F1069" s="2">
        <v>46372</v>
      </c>
      <c r="G1069" s="2">
        <v>0</v>
      </c>
      <c r="H1069" s="5">
        <v>44619.66</v>
      </c>
      <c r="I1069" t="s">
        <v>12</v>
      </c>
      <c r="J1069" s="6" t="s">
        <v>31</v>
      </c>
      <c r="K1069" s="6" t="s">
        <v>28</v>
      </c>
      <c r="L1069" s="6" t="s">
        <v>37</v>
      </c>
      <c r="M1069" t="s">
        <v>13</v>
      </c>
      <c r="N1069" s="6" t="s">
        <v>72</v>
      </c>
      <c r="O1069" t="s">
        <v>18</v>
      </c>
      <c r="P1069" s="4">
        <v>39</v>
      </c>
      <c r="Q1069" t="str">
        <f>TEXT(ChargesTable[[#This Row],[CHG_COUNTY_NUM]], "000") &amp; "-" &amp; TEXT(ChargesTable[[#This Row],[CHG_CASE_NUMBER]], "0000000")</f>
        <v>004-0000010</v>
      </c>
      <c r="R1069">
        <f t="shared" si="33"/>
        <v>42</v>
      </c>
      <c r="S1069">
        <f t="shared" si="34"/>
        <v>2022</v>
      </c>
    </row>
    <row r="1070" spans="1:19">
      <c r="A1070" s="1">
        <v>4</v>
      </c>
      <c r="B1070">
        <v>10</v>
      </c>
      <c r="C1070">
        <v>2</v>
      </c>
      <c r="D1070" s="3">
        <v>44580</v>
      </c>
      <c r="E1070" s="2">
        <v>463720</v>
      </c>
      <c r="F1070" s="2">
        <v>46372</v>
      </c>
      <c r="G1070" s="2">
        <v>0</v>
      </c>
      <c r="H1070" s="5">
        <v>44622.080000000002</v>
      </c>
      <c r="I1070" t="s">
        <v>7</v>
      </c>
      <c r="J1070" s="6" t="s">
        <v>31</v>
      </c>
      <c r="K1070" s="6" t="s">
        <v>28</v>
      </c>
      <c r="L1070" s="6" t="s">
        <v>37</v>
      </c>
      <c r="M1070" t="s">
        <v>8</v>
      </c>
      <c r="N1070" s="6" t="s">
        <v>72</v>
      </c>
      <c r="O1070" t="s">
        <v>18</v>
      </c>
      <c r="P1070" s="4">
        <v>42</v>
      </c>
      <c r="Q1070" t="str">
        <f>TEXT(ChargesTable[[#This Row],[CHG_COUNTY_NUM]], "000") &amp; "-" &amp; TEXT(ChargesTable[[#This Row],[CHG_CASE_NUMBER]], "0000000")</f>
        <v>004-0000010</v>
      </c>
      <c r="R1070">
        <f t="shared" si="33"/>
        <v>42</v>
      </c>
      <c r="S1070">
        <f t="shared" si="34"/>
        <v>2022</v>
      </c>
    </row>
    <row r="1071" spans="1:19">
      <c r="A1071" s="1">
        <v>4</v>
      </c>
      <c r="B1071">
        <v>11</v>
      </c>
      <c r="C1071">
        <v>2</v>
      </c>
      <c r="D1071" s="3">
        <v>44584</v>
      </c>
      <c r="E1071" s="2">
        <v>3400</v>
      </c>
      <c r="F1071" s="2">
        <v>340</v>
      </c>
      <c r="G1071" s="2">
        <v>0</v>
      </c>
      <c r="H1071" s="5">
        <v>44592.75</v>
      </c>
      <c r="I1071" t="s">
        <v>12</v>
      </c>
      <c r="J1071" s="6" t="s">
        <v>25</v>
      </c>
      <c r="K1071" s="6" t="s">
        <v>26</v>
      </c>
      <c r="L1071" s="6" t="s">
        <v>37</v>
      </c>
      <c r="M1071" t="s">
        <v>13</v>
      </c>
      <c r="N1071" s="6" t="s">
        <v>55</v>
      </c>
      <c r="O1071" t="s">
        <v>18</v>
      </c>
      <c r="P1071" s="4">
        <v>8</v>
      </c>
      <c r="Q1071" t="str">
        <f>TEXT(ChargesTable[[#This Row],[CHG_COUNTY_NUM]], "000") &amp; "-" &amp; TEXT(ChargesTable[[#This Row],[CHG_CASE_NUMBER]], "0000000")</f>
        <v>004-0000011</v>
      </c>
      <c r="R1071">
        <f t="shared" si="33"/>
        <v>9</v>
      </c>
      <c r="S1071">
        <f t="shared" si="34"/>
        <v>2022</v>
      </c>
    </row>
    <row r="1072" spans="1:19">
      <c r="A1072" s="1">
        <v>4</v>
      </c>
      <c r="B1072">
        <v>11</v>
      </c>
      <c r="C1072">
        <v>3</v>
      </c>
      <c r="D1072" s="3">
        <v>44584</v>
      </c>
      <c r="E1072" s="2">
        <v>3404</v>
      </c>
      <c r="F1072" s="2">
        <v>340</v>
      </c>
      <c r="G1072" s="2">
        <v>4</v>
      </c>
      <c r="H1072" s="5">
        <v>44592.39</v>
      </c>
      <c r="I1072" t="s">
        <v>12</v>
      </c>
      <c r="J1072" s="6" t="s">
        <v>25</v>
      </c>
      <c r="K1072" s="6" t="s">
        <v>26</v>
      </c>
      <c r="L1072" s="6" t="s">
        <v>41</v>
      </c>
      <c r="M1072" t="s">
        <v>13</v>
      </c>
      <c r="N1072" s="6" t="s">
        <v>86</v>
      </c>
      <c r="O1072" t="s">
        <v>18</v>
      </c>
      <c r="P1072" s="4">
        <v>8</v>
      </c>
      <c r="Q1072" t="str">
        <f>TEXT(ChargesTable[[#This Row],[CHG_COUNTY_NUM]], "000") &amp; "-" &amp; TEXT(ChargesTable[[#This Row],[CHG_CASE_NUMBER]], "0000000")</f>
        <v>004-0000011</v>
      </c>
      <c r="R1072">
        <f t="shared" si="33"/>
        <v>9</v>
      </c>
      <c r="S1072">
        <f t="shared" si="34"/>
        <v>2022</v>
      </c>
    </row>
    <row r="1073" spans="1:19">
      <c r="A1073" s="1">
        <v>4</v>
      </c>
      <c r="B1073">
        <v>11</v>
      </c>
      <c r="C1073">
        <v>4</v>
      </c>
      <c r="D1073" s="3">
        <v>44584</v>
      </c>
      <c r="E1073" s="2">
        <v>463720</v>
      </c>
      <c r="F1073" s="2">
        <v>46372</v>
      </c>
      <c r="G1073" s="2">
        <v>0</v>
      </c>
      <c r="H1073" s="5">
        <v>44592.1</v>
      </c>
      <c r="I1073" t="s">
        <v>10</v>
      </c>
      <c r="J1073" s="6" t="s">
        <v>31</v>
      </c>
      <c r="K1073" s="6" t="s">
        <v>28</v>
      </c>
      <c r="L1073" s="6" t="s">
        <v>37</v>
      </c>
      <c r="M1073" t="s">
        <v>11</v>
      </c>
      <c r="N1073" s="6" t="s">
        <v>72</v>
      </c>
      <c r="O1073" t="s">
        <v>18</v>
      </c>
      <c r="P1073" s="4">
        <v>8</v>
      </c>
      <c r="Q1073" t="str">
        <f>TEXT(ChargesTable[[#This Row],[CHG_COUNTY_NUM]], "000") &amp; "-" &amp; TEXT(ChargesTable[[#This Row],[CHG_CASE_NUMBER]], "0000000")</f>
        <v>004-0000011</v>
      </c>
      <c r="R1073">
        <f t="shared" si="33"/>
        <v>9</v>
      </c>
      <c r="S1073">
        <f t="shared" si="34"/>
        <v>2022</v>
      </c>
    </row>
    <row r="1074" spans="1:19">
      <c r="A1074" s="1">
        <v>4</v>
      </c>
      <c r="B1074">
        <v>11</v>
      </c>
      <c r="C1074">
        <v>1</v>
      </c>
      <c r="D1074" s="3">
        <v>44584</v>
      </c>
      <c r="E1074" s="2">
        <v>3400</v>
      </c>
      <c r="F1074" s="2">
        <v>340</v>
      </c>
      <c r="G1074" s="2">
        <v>0</v>
      </c>
      <c r="H1074" s="5">
        <v>44593.21</v>
      </c>
      <c r="I1074" t="s">
        <v>12</v>
      </c>
      <c r="J1074" s="6" t="s">
        <v>25</v>
      </c>
      <c r="K1074" s="6" t="s">
        <v>26</v>
      </c>
      <c r="L1074" s="6" t="s">
        <v>37</v>
      </c>
      <c r="M1074" t="s">
        <v>13</v>
      </c>
      <c r="N1074" s="6" t="s">
        <v>55</v>
      </c>
      <c r="O1074" t="s">
        <v>18</v>
      </c>
      <c r="P1074" s="4">
        <v>9</v>
      </c>
      <c r="Q1074" t="str">
        <f>TEXT(ChargesTable[[#This Row],[CHG_COUNTY_NUM]], "000") &amp; "-" &amp; TEXT(ChargesTable[[#This Row],[CHG_CASE_NUMBER]], "0000000")</f>
        <v>004-0000011</v>
      </c>
      <c r="R1074">
        <f t="shared" si="33"/>
        <v>9</v>
      </c>
      <c r="S1074">
        <f t="shared" si="34"/>
        <v>2022</v>
      </c>
    </row>
    <row r="1075" spans="1:19">
      <c r="A1075" s="1">
        <v>4</v>
      </c>
      <c r="B1075">
        <v>12</v>
      </c>
      <c r="C1075">
        <v>1</v>
      </c>
      <c r="D1075" s="3">
        <v>44590</v>
      </c>
      <c r="E1075" s="2">
        <v>782200</v>
      </c>
      <c r="F1075" s="2">
        <v>78220</v>
      </c>
      <c r="G1075" s="2">
        <v>0</v>
      </c>
      <c r="H1075" s="5">
        <v>44651.24</v>
      </c>
      <c r="I1075" t="s">
        <v>12</v>
      </c>
      <c r="J1075" s="6" t="s">
        <v>36</v>
      </c>
      <c r="K1075" s="6" t="s">
        <v>35</v>
      </c>
      <c r="L1075" s="6" t="s">
        <v>37</v>
      </c>
      <c r="M1075" t="s">
        <v>13</v>
      </c>
      <c r="N1075" s="6" t="s">
        <v>53</v>
      </c>
      <c r="O1075" t="s">
        <v>18</v>
      </c>
      <c r="P1075" s="4">
        <v>61</v>
      </c>
      <c r="Q1075" t="str">
        <f>TEXT(ChargesTable[[#This Row],[CHG_COUNTY_NUM]], "000") &amp; "-" &amp; TEXT(ChargesTable[[#This Row],[CHG_CASE_NUMBER]], "0000000")</f>
        <v>004-0000012</v>
      </c>
      <c r="R1075">
        <f t="shared" si="33"/>
        <v>65</v>
      </c>
      <c r="S1075">
        <f t="shared" si="34"/>
        <v>2022</v>
      </c>
    </row>
    <row r="1076" spans="1:19">
      <c r="A1076" s="1">
        <v>4</v>
      </c>
      <c r="B1076">
        <v>12</v>
      </c>
      <c r="C1076">
        <v>3</v>
      </c>
      <c r="D1076" s="3">
        <v>44590</v>
      </c>
      <c r="E1076" s="2">
        <v>3460</v>
      </c>
      <c r="F1076" s="2">
        <v>346</v>
      </c>
      <c r="G1076" s="2">
        <v>0</v>
      </c>
      <c r="H1076" s="5">
        <v>44651.16</v>
      </c>
      <c r="I1076" t="s">
        <v>10</v>
      </c>
      <c r="J1076" s="6" t="s">
        <v>27</v>
      </c>
      <c r="K1076" s="6" t="s">
        <v>28</v>
      </c>
      <c r="L1076" s="6" t="s">
        <v>37</v>
      </c>
      <c r="M1076" t="s">
        <v>11</v>
      </c>
      <c r="N1076" s="6" t="s">
        <v>52</v>
      </c>
      <c r="O1076" t="s">
        <v>18</v>
      </c>
      <c r="P1076" s="4">
        <v>61</v>
      </c>
      <c r="Q1076" t="str">
        <f>TEXT(ChargesTable[[#This Row],[CHG_COUNTY_NUM]], "000") &amp; "-" &amp; TEXT(ChargesTable[[#This Row],[CHG_CASE_NUMBER]], "0000000")</f>
        <v>004-0000012</v>
      </c>
      <c r="R1076">
        <f t="shared" si="33"/>
        <v>65</v>
      </c>
      <c r="S1076">
        <f t="shared" si="34"/>
        <v>2022</v>
      </c>
    </row>
    <row r="1077" spans="1:19">
      <c r="A1077" s="1">
        <v>4</v>
      </c>
      <c r="B1077">
        <v>12</v>
      </c>
      <c r="C1077">
        <v>2</v>
      </c>
      <c r="D1077" s="3">
        <v>44590</v>
      </c>
      <c r="E1077" s="2">
        <v>3400</v>
      </c>
      <c r="F1077" s="2">
        <v>340</v>
      </c>
      <c r="G1077" s="2">
        <v>0</v>
      </c>
      <c r="H1077" s="5">
        <v>44652.13</v>
      </c>
      <c r="I1077" t="s">
        <v>12</v>
      </c>
      <c r="J1077" s="6" t="s">
        <v>25</v>
      </c>
      <c r="K1077" s="6" t="s">
        <v>26</v>
      </c>
      <c r="L1077" s="6" t="s">
        <v>37</v>
      </c>
      <c r="M1077" t="s">
        <v>13</v>
      </c>
      <c r="N1077" s="6" t="s">
        <v>55</v>
      </c>
      <c r="O1077" t="s">
        <v>18</v>
      </c>
      <c r="P1077" s="4">
        <v>62</v>
      </c>
      <c r="Q1077" t="str">
        <f>TEXT(ChargesTable[[#This Row],[CHG_COUNTY_NUM]], "000") &amp; "-" &amp; TEXT(ChargesTable[[#This Row],[CHG_CASE_NUMBER]], "0000000")</f>
        <v>004-0000012</v>
      </c>
      <c r="R1077">
        <f t="shared" si="33"/>
        <v>65</v>
      </c>
      <c r="S1077">
        <f t="shared" si="34"/>
        <v>2022</v>
      </c>
    </row>
    <row r="1078" spans="1:19">
      <c r="A1078" s="1">
        <v>4</v>
      </c>
      <c r="B1078">
        <v>12</v>
      </c>
      <c r="C1078">
        <v>4</v>
      </c>
      <c r="D1078" s="3">
        <v>44590</v>
      </c>
      <c r="E1078" s="2">
        <v>463700</v>
      </c>
      <c r="F1078" s="2">
        <v>46370</v>
      </c>
      <c r="G1078" s="2">
        <v>0</v>
      </c>
      <c r="H1078" s="5">
        <v>44655.43</v>
      </c>
      <c r="I1078" t="s">
        <v>10</v>
      </c>
      <c r="J1078" s="6" t="s">
        <v>30</v>
      </c>
      <c r="K1078" s="6" t="s">
        <v>26</v>
      </c>
      <c r="L1078" s="6" t="s">
        <v>37</v>
      </c>
      <c r="M1078" t="s">
        <v>11</v>
      </c>
      <c r="N1078" s="6" t="s">
        <v>54</v>
      </c>
      <c r="O1078" t="s">
        <v>18</v>
      </c>
      <c r="P1078" s="4">
        <v>65</v>
      </c>
      <c r="Q1078" t="str">
        <f>TEXT(ChargesTable[[#This Row],[CHG_COUNTY_NUM]], "000") &amp; "-" &amp; TEXT(ChargesTable[[#This Row],[CHG_CASE_NUMBER]], "0000000")</f>
        <v>004-0000012</v>
      </c>
      <c r="R1078">
        <f t="shared" si="33"/>
        <v>65</v>
      </c>
      <c r="S1078">
        <f t="shared" si="34"/>
        <v>2022</v>
      </c>
    </row>
    <row r="1079" spans="1:19">
      <c r="A1079" s="1">
        <v>4</v>
      </c>
      <c r="B1079">
        <v>13</v>
      </c>
      <c r="C1079">
        <v>1</v>
      </c>
      <c r="D1079" s="3">
        <v>44595</v>
      </c>
      <c r="E1079" s="2">
        <v>463700</v>
      </c>
      <c r="F1079" s="2">
        <v>46370</v>
      </c>
      <c r="G1079" s="2">
        <v>0</v>
      </c>
      <c r="H1079" s="5">
        <v>44705.36</v>
      </c>
      <c r="I1079" t="s">
        <v>7</v>
      </c>
      <c r="J1079" s="6" t="s">
        <v>30</v>
      </c>
      <c r="K1079" s="6" t="s">
        <v>26</v>
      </c>
      <c r="L1079" s="6" t="s">
        <v>37</v>
      </c>
      <c r="M1079" t="s">
        <v>8</v>
      </c>
      <c r="N1079" s="6" t="s">
        <v>54</v>
      </c>
      <c r="O1079" t="s">
        <v>18</v>
      </c>
      <c r="P1079" s="4">
        <v>110</v>
      </c>
      <c r="Q1079" t="str">
        <f>TEXT(ChargesTable[[#This Row],[CHG_COUNTY_NUM]], "000") &amp; "-" &amp; TEXT(ChargesTable[[#This Row],[CHG_CASE_NUMBER]], "0000000")</f>
        <v>004-0000013</v>
      </c>
      <c r="R1079">
        <f t="shared" si="33"/>
        <v>127</v>
      </c>
      <c r="S1079">
        <f t="shared" si="34"/>
        <v>2022</v>
      </c>
    </row>
    <row r="1080" spans="1:19">
      <c r="A1080" s="1">
        <v>4</v>
      </c>
      <c r="B1080">
        <v>13</v>
      </c>
      <c r="C1080">
        <v>2</v>
      </c>
      <c r="D1080" s="3">
        <v>44595</v>
      </c>
      <c r="E1080" s="2">
        <v>3460</v>
      </c>
      <c r="F1080" s="2">
        <v>346</v>
      </c>
      <c r="G1080" s="2">
        <v>0</v>
      </c>
      <c r="H1080" s="5">
        <v>44722.76</v>
      </c>
      <c r="I1080" t="s">
        <v>10</v>
      </c>
      <c r="J1080" s="6" t="s">
        <v>27</v>
      </c>
      <c r="K1080" s="6" t="s">
        <v>28</v>
      </c>
      <c r="L1080" s="6" t="s">
        <v>37</v>
      </c>
      <c r="M1080" t="s">
        <v>11</v>
      </c>
      <c r="N1080" s="6" t="s">
        <v>52</v>
      </c>
      <c r="O1080" t="s">
        <v>18</v>
      </c>
      <c r="P1080" s="4">
        <v>127</v>
      </c>
      <c r="Q1080" t="str">
        <f>TEXT(ChargesTable[[#This Row],[CHG_COUNTY_NUM]], "000") &amp; "-" &amp; TEXT(ChargesTable[[#This Row],[CHG_CASE_NUMBER]], "0000000")</f>
        <v>004-0000013</v>
      </c>
      <c r="R1080">
        <f t="shared" si="33"/>
        <v>127</v>
      </c>
      <c r="S1080">
        <f t="shared" si="34"/>
        <v>2022</v>
      </c>
    </row>
    <row r="1081" spans="1:19">
      <c r="A1081" s="1">
        <v>4</v>
      </c>
      <c r="B1081">
        <v>14</v>
      </c>
      <c r="C1081">
        <v>1</v>
      </c>
      <c r="D1081" s="3">
        <v>44598</v>
      </c>
      <c r="E1081" s="2">
        <v>3400</v>
      </c>
      <c r="F1081" s="2">
        <v>340</v>
      </c>
      <c r="G1081" s="2">
        <v>0</v>
      </c>
      <c r="H1081" s="5">
        <v>44663.8</v>
      </c>
      <c r="I1081" t="s">
        <v>10</v>
      </c>
      <c r="J1081" s="6" t="s">
        <v>25</v>
      </c>
      <c r="K1081" s="6" t="s">
        <v>26</v>
      </c>
      <c r="L1081" s="6" t="s">
        <v>37</v>
      </c>
      <c r="M1081" t="s">
        <v>11</v>
      </c>
      <c r="N1081" s="6" t="s">
        <v>55</v>
      </c>
      <c r="O1081" t="s">
        <v>18</v>
      </c>
      <c r="P1081" s="4">
        <v>65</v>
      </c>
      <c r="Q1081" t="str">
        <f>TEXT(ChargesTable[[#This Row],[CHG_COUNTY_NUM]], "000") &amp; "-" &amp; TEXT(ChargesTable[[#This Row],[CHG_CASE_NUMBER]], "0000000")</f>
        <v>004-0000014</v>
      </c>
      <c r="R1081">
        <f t="shared" si="33"/>
        <v>69</v>
      </c>
      <c r="S1081">
        <f t="shared" si="34"/>
        <v>2022</v>
      </c>
    </row>
    <row r="1082" spans="1:19">
      <c r="A1082" s="1">
        <v>4</v>
      </c>
      <c r="B1082">
        <v>14</v>
      </c>
      <c r="C1082">
        <v>2</v>
      </c>
      <c r="D1082" s="3">
        <v>44598</v>
      </c>
      <c r="E1082" s="2">
        <v>782205</v>
      </c>
      <c r="F1082" s="2">
        <v>78220</v>
      </c>
      <c r="G1082" s="2">
        <v>5</v>
      </c>
      <c r="H1082" s="5">
        <v>44663.89</v>
      </c>
      <c r="I1082" t="s">
        <v>7</v>
      </c>
      <c r="J1082" s="6" t="s">
        <v>36</v>
      </c>
      <c r="K1082" s="6" t="s">
        <v>35</v>
      </c>
      <c r="L1082" s="6" t="s">
        <v>42</v>
      </c>
      <c r="M1082" t="s">
        <v>8</v>
      </c>
      <c r="N1082" s="6" t="s">
        <v>78</v>
      </c>
      <c r="O1082" t="s">
        <v>18</v>
      </c>
      <c r="P1082" s="4">
        <v>65</v>
      </c>
      <c r="Q1082" t="str">
        <f>TEXT(ChargesTable[[#This Row],[CHG_COUNTY_NUM]], "000") &amp; "-" &amp; TEXT(ChargesTable[[#This Row],[CHG_CASE_NUMBER]], "0000000")</f>
        <v>004-0000014</v>
      </c>
      <c r="R1082">
        <f t="shared" si="33"/>
        <v>69</v>
      </c>
      <c r="S1082">
        <f t="shared" si="34"/>
        <v>2022</v>
      </c>
    </row>
    <row r="1083" spans="1:19">
      <c r="A1083" s="1">
        <v>4</v>
      </c>
      <c r="B1083">
        <v>14</v>
      </c>
      <c r="C1083">
        <v>4</v>
      </c>
      <c r="D1083" s="3">
        <v>44598</v>
      </c>
      <c r="E1083" s="2">
        <v>3476</v>
      </c>
      <c r="F1083" s="2">
        <v>347</v>
      </c>
      <c r="G1083" s="2">
        <v>6</v>
      </c>
      <c r="H1083" s="5">
        <v>44664.9</v>
      </c>
      <c r="I1083" t="s">
        <v>10</v>
      </c>
      <c r="J1083" s="6" t="s">
        <v>29</v>
      </c>
      <c r="K1083" s="6" t="s">
        <v>28</v>
      </c>
      <c r="L1083" s="6" t="s">
        <v>43</v>
      </c>
      <c r="M1083" t="s">
        <v>11</v>
      </c>
      <c r="N1083" s="6" t="s">
        <v>74</v>
      </c>
      <c r="O1083" t="s">
        <v>18</v>
      </c>
      <c r="P1083" s="4">
        <v>66</v>
      </c>
      <c r="Q1083" t="str">
        <f>TEXT(ChargesTable[[#This Row],[CHG_COUNTY_NUM]], "000") &amp; "-" &amp; TEXT(ChargesTable[[#This Row],[CHG_CASE_NUMBER]], "0000000")</f>
        <v>004-0000014</v>
      </c>
      <c r="R1083">
        <f t="shared" si="33"/>
        <v>69</v>
      </c>
      <c r="S1083">
        <f t="shared" si="34"/>
        <v>2022</v>
      </c>
    </row>
    <row r="1084" spans="1:19">
      <c r="A1084" s="1">
        <v>4</v>
      </c>
      <c r="B1084">
        <v>14</v>
      </c>
      <c r="C1084">
        <v>3</v>
      </c>
      <c r="D1084" s="3">
        <v>44598</v>
      </c>
      <c r="E1084" s="2">
        <v>3400</v>
      </c>
      <c r="F1084" s="2">
        <v>340</v>
      </c>
      <c r="G1084" s="2">
        <v>0</v>
      </c>
      <c r="H1084" s="5">
        <v>44667.4</v>
      </c>
      <c r="I1084" t="s">
        <v>7</v>
      </c>
      <c r="J1084" s="6" t="s">
        <v>25</v>
      </c>
      <c r="K1084" s="6" t="s">
        <v>26</v>
      </c>
      <c r="L1084" s="6" t="s">
        <v>37</v>
      </c>
      <c r="M1084" t="s">
        <v>8</v>
      </c>
      <c r="N1084" s="6" t="s">
        <v>55</v>
      </c>
      <c r="O1084" t="s">
        <v>18</v>
      </c>
      <c r="P1084" s="4">
        <v>69</v>
      </c>
      <c r="Q1084" t="str">
        <f>TEXT(ChargesTable[[#This Row],[CHG_COUNTY_NUM]], "000") &amp; "-" &amp; TEXT(ChargesTable[[#This Row],[CHG_CASE_NUMBER]], "0000000")</f>
        <v>004-0000014</v>
      </c>
      <c r="R1084">
        <f t="shared" si="33"/>
        <v>69</v>
      </c>
      <c r="S1084">
        <f t="shared" si="34"/>
        <v>2022</v>
      </c>
    </row>
    <row r="1085" spans="1:19">
      <c r="A1085" s="1">
        <v>4</v>
      </c>
      <c r="B1085">
        <v>15</v>
      </c>
      <c r="C1085">
        <v>1</v>
      </c>
      <c r="D1085" s="3">
        <v>44603</v>
      </c>
      <c r="E1085" s="2">
        <v>3401</v>
      </c>
      <c r="F1085" s="2">
        <v>340</v>
      </c>
      <c r="G1085" s="2">
        <v>1</v>
      </c>
      <c r="H1085" s="5">
        <v>44634.87</v>
      </c>
      <c r="I1085" t="s">
        <v>10</v>
      </c>
      <c r="J1085" s="6" t="s">
        <v>25</v>
      </c>
      <c r="K1085" s="6" t="s">
        <v>26</v>
      </c>
      <c r="L1085" s="6" t="s">
        <v>38</v>
      </c>
      <c r="M1085" t="s">
        <v>11</v>
      </c>
      <c r="N1085" s="6" t="s">
        <v>56</v>
      </c>
      <c r="O1085" t="s">
        <v>18</v>
      </c>
      <c r="P1085" s="4">
        <v>31</v>
      </c>
      <c r="Q1085" t="str">
        <f>TEXT(ChargesTable[[#This Row],[CHG_COUNTY_NUM]], "000") &amp; "-" &amp; TEXT(ChargesTable[[#This Row],[CHG_CASE_NUMBER]], "0000000")</f>
        <v>004-0000015</v>
      </c>
      <c r="R1085">
        <f t="shared" si="33"/>
        <v>33</v>
      </c>
      <c r="S1085">
        <f t="shared" si="34"/>
        <v>2022</v>
      </c>
    </row>
    <row r="1086" spans="1:19">
      <c r="A1086" s="1">
        <v>4</v>
      </c>
      <c r="B1086">
        <v>15</v>
      </c>
      <c r="C1086">
        <v>2</v>
      </c>
      <c r="D1086" s="3">
        <v>44603</v>
      </c>
      <c r="E1086" s="2">
        <v>470000</v>
      </c>
      <c r="F1086" s="2">
        <v>47000</v>
      </c>
      <c r="G1086" s="2">
        <v>0</v>
      </c>
      <c r="H1086" s="5">
        <v>44636.15</v>
      </c>
      <c r="I1086" t="s">
        <v>10</v>
      </c>
      <c r="J1086" s="6" t="s">
        <v>34</v>
      </c>
      <c r="K1086" s="6" t="s">
        <v>35</v>
      </c>
      <c r="L1086" s="6" t="s">
        <v>37</v>
      </c>
      <c r="M1086" t="s">
        <v>11</v>
      </c>
      <c r="N1086" s="6" t="s">
        <v>67</v>
      </c>
      <c r="O1086" t="s">
        <v>18</v>
      </c>
      <c r="P1086" s="4">
        <v>33</v>
      </c>
      <c r="Q1086" t="str">
        <f>TEXT(ChargesTable[[#This Row],[CHG_COUNTY_NUM]], "000") &amp; "-" &amp; TEXT(ChargesTable[[#This Row],[CHG_CASE_NUMBER]], "0000000")</f>
        <v>004-0000015</v>
      </c>
      <c r="R1086">
        <f t="shared" si="33"/>
        <v>33</v>
      </c>
      <c r="S1086">
        <f t="shared" si="34"/>
        <v>2022</v>
      </c>
    </row>
    <row r="1087" spans="1:19">
      <c r="A1087" s="1">
        <v>4</v>
      </c>
      <c r="B1087">
        <v>16</v>
      </c>
      <c r="C1087">
        <v>1</v>
      </c>
      <c r="D1087" s="3">
        <v>44607</v>
      </c>
      <c r="E1087" s="2">
        <v>3400</v>
      </c>
      <c r="F1087" s="2">
        <v>340</v>
      </c>
      <c r="G1087" s="2">
        <v>0</v>
      </c>
      <c r="H1087" s="5">
        <v>44617.282002314816</v>
      </c>
      <c r="I1087" t="s">
        <v>10</v>
      </c>
      <c r="J1087" s="6" t="s">
        <v>25</v>
      </c>
      <c r="K1087" s="6" t="s">
        <v>26</v>
      </c>
      <c r="L1087" s="6" t="s">
        <v>37</v>
      </c>
      <c r="M1087" t="s">
        <v>11</v>
      </c>
      <c r="N1087" s="6" t="s">
        <v>55</v>
      </c>
      <c r="O1087" t="s">
        <v>18</v>
      </c>
      <c r="P1087" s="4">
        <v>10</v>
      </c>
      <c r="Q1087" t="str">
        <f>TEXT(ChargesTable[[#This Row],[CHG_COUNTY_NUM]], "000") &amp; "-" &amp; TEXT(ChargesTable[[#This Row],[CHG_CASE_NUMBER]], "0000000")</f>
        <v>004-0000016</v>
      </c>
      <c r="R1087">
        <f t="shared" si="33"/>
        <v>14</v>
      </c>
      <c r="S1087">
        <f t="shared" si="34"/>
        <v>2022</v>
      </c>
    </row>
    <row r="1088" spans="1:19">
      <c r="A1088" s="1">
        <v>4</v>
      </c>
      <c r="B1088">
        <v>16</v>
      </c>
      <c r="C1088">
        <v>2</v>
      </c>
      <c r="D1088" s="3">
        <v>44607</v>
      </c>
      <c r="E1088" s="2">
        <v>463700</v>
      </c>
      <c r="F1088" s="2">
        <v>46370</v>
      </c>
      <c r="G1088" s="2">
        <v>0</v>
      </c>
      <c r="H1088" s="5">
        <v>44617.522002314814</v>
      </c>
      <c r="I1088" t="s">
        <v>7</v>
      </c>
      <c r="J1088" s="6" t="s">
        <v>30</v>
      </c>
      <c r="K1088" s="6" t="s">
        <v>26</v>
      </c>
      <c r="L1088" s="6" t="s">
        <v>37</v>
      </c>
      <c r="M1088" t="s">
        <v>8</v>
      </c>
      <c r="N1088" s="6" t="s">
        <v>54</v>
      </c>
      <c r="O1088" t="s">
        <v>18</v>
      </c>
      <c r="P1088" s="4">
        <v>10</v>
      </c>
      <c r="Q1088" t="str">
        <f>TEXT(ChargesTable[[#This Row],[CHG_COUNTY_NUM]], "000") &amp; "-" &amp; TEXT(ChargesTable[[#This Row],[CHG_CASE_NUMBER]], "0000000")</f>
        <v>004-0000016</v>
      </c>
      <c r="R1088">
        <f t="shared" si="33"/>
        <v>14</v>
      </c>
      <c r="S1088">
        <f t="shared" si="34"/>
        <v>2022</v>
      </c>
    </row>
    <row r="1089" spans="1:19">
      <c r="A1089" s="1">
        <v>4</v>
      </c>
      <c r="B1089">
        <v>16</v>
      </c>
      <c r="C1089">
        <v>3</v>
      </c>
      <c r="D1089" s="3">
        <v>44607</v>
      </c>
      <c r="E1089" s="2">
        <v>463740</v>
      </c>
      <c r="F1089" s="2">
        <v>46374</v>
      </c>
      <c r="G1089" s="2">
        <v>0</v>
      </c>
      <c r="H1089" s="5">
        <v>44621.582002314812</v>
      </c>
      <c r="I1089" t="s">
        <v>10</v>
      </c>
      <c r="J1089" s="6" t="s">
        <v>32</v>
      </c>
      <c r="K1089" s="6" t="s">
        <v>33</v>
      </c>
      <c r="L1089" s="6" t="s">
        <v>37</v>
      </c>
      <c r="M1089" t="s">
        <v>11</v>
      </c>
      <c r="N1089" s="6" t="s">
        <v>60</v>
      </c>
      <c r="O1089" t="s">
        <v>18</v>
      </c>
      <c r="P1089" s="4">
        <v>14</v>
      </c>
      <c r="Q1089" t="str">
        <f>TEXT(ChargesTable[[#This Row],[CHG_COUNTY_NUM]], "000") &amp; "-" &amp; TEXT(ChargesTable[[#This Row],[CHG_CASE_NUMBER]], "0000000")</f>
        <v>004-0000016</v>
      </c>
      <c r="R1089">
        <f t="shared" si="33"/>
        <v>14</v>
      </c>
      <c r="S1089">
        <f t="shared" si="34"/>
        <v>2022</v>
      </c>
    </row>
    <row r="1090" spans="1:19">
      <c r="A1090" s="1">
        <v>4</v>
      </c>
      <c r="B1090">
        <v>17</v>
      </c>
      <c r="C1090">
        <v>1</v>
      </c>
      <c r="D1090" s="3">
        <v>44607</v>
      </c>
      <c r="E1090" s="2">
        <v>3466</v>
      </c>
      <c r="F1090" s="2">
        <v>346</v>
      </c>
      <c r="G1090" s="2">
        <v>6</v>
      </c>
      <c r="H1090" s="5">
        <v>44693.35</v>
      </c>
      <c r="I1090" t="s">
        <v>10</v>
      </c>
      <c r="J1090" s="6" t="s">
        <v>27</v>
      </c>
      <c r="K1090" s="6" t="s">
        <v>28</v>
      </c>
      <c r="L1090" s="6" t="s">
        <v>43</v>
      </c>
      <c r="M1090" t="s">
        <v>11</v>
      </c>
      <c r="N1090" s="6" t="s">
        <v>66</v>
      </c>
      <c r="O1090" t="s">
        <v>18</v>
      </c>
      <c r="P1090" s="4">
        <v>86</v>
      </c>
      <c r="Q1090" t="str">
        <f>TEXT(ChargesTable[[#This Row],[CHG_COUNTY_NUM]], "000") &amp; "-" &amp; TEXT(ChargesTable[[#This Row],[CHG_CASE_NUMBER]], "0000000")</f>
        <v>004-0000017</v>
      </c>
      <c r="R1090">
        <f t="shared" ref="R1090:R1153" si="35">_xlfn.MAXIFS(P:P, Q:Q, Q1090)</f>
        <v>87</v>
      </c>
      <c r="S1090">
        <f t="shared" ref="S1090:S1153" si="36">+YEAR(H1090)</f>
        <v>2022</v>
      </c>
    </row>
    <row r="1091" spans="1:19">
      <c r="A1091" s="1">
        <v>4</v>
      </c>
      <c r="B1091">
        <v>17</v>
      </c>
      <c r="C1091">
        <v>2</v>
      </c>
      <c r="D1091" s="3">
        <v>44607</v>
      </c>
      <c r="E1091" s="2">
        <v>463720</v>
      </c>
      <c r="F1091" s="2">
        <v>46372</v>
      </c>
      <c r="G1091" s="2">
        <v>0</v>
      </c>
      <c r="H1091" s="5">
        <v>44694.03</v>
      </c>
      <c r="I1091" t="s">
        <v>10</v>
      </c>
      <c r="J1091" s="6" t="s">
        <v>31</v>
      </c>
      <c r="K1091" s="6" t="s">
        <v>28</v>
      </c>
      <c r="L1091" s="6" t="s">
        <v>37</v>
      </c>
      <c r="M1091" t="s">
        <v>11</v>
      </c>
      <c r="N1091" s="6" t="s">
        <v>72</v>
      </c>
      <c r="O1091" t="s">
        <v>18</v>
      </c>
      <c r="P1091" s="4">
        <v>87</v>
      </c>
      <c r="Q1091" t="str">
        <f>TEXT(ChargesTable[[#This Row],[CHG_COUNTY_NUM]], "000") &amp; "-" &amp; TEXT(ChargesTable[[#This Row],[CHG_CASE_NUMBER]], "0000000")</f>
        <v>004-0000017</v>
      </c>
      <c r="R1091">
        <f t="shared" si="35"/>
        <v>87</v>
      </c>
      <c r="S1091">
        <f t="shared" si="36"/>
        <v>2022</v>
      </c>
    </row>
    <row r="1092" spans="1:19">
      <c r="A1092" s="1">
        <v>4</v>
      </c>
      <c r="B1092">
        <v>18</v>
      </c>
      <c r="C1092">
        <v>1</v>
      </c>
      <c r="D1092" s="3">
        <v>44616</v>
      </c>
      <c r="E1092" s="2">
        <v>782204</v>
      </c>
      <c r="F1092" s="2">
        <v>78220</v>
      </c>
      <c r="G1092" s="2">
        <v>4</v>
      </c>
      <c r="H1092" s="5">
        <v>44708.9</v>
      </c>
      <c r="I1092" t="s">
        <v>10</v>
      </c>
      <c r="J1092" s="6" t="s">
        <v>36</v>
      </c>
      <c r="K1092" s="6" t="s">
        <v>35</v>
      </c>
      <c r="L1092" s="6" t="s">
        <v>41</v>
      </c>
      <c r="M1092" t="s">
        <v>11</v>
      </c>
      <c r="N1092" s="6" t="s">
        <v>94</v>
      </c>
      <c r="O1092" t="s">
        <v>18</v>
      </c>
      <c r="P1092" s="4">
        <v>92</v>
      </c>
      <c r="Q1092" t="str">
        <f>TEXT(ChargesTable[[#This Row],[CHG_COUNTY_NUM]], "000") &amp; "-" &amp; TEXT(ChargesTable[[#This Row],[CHG_CASE_NUMBER]], "0000000")</f>
        <v>004-0000018</v>
      </c>
      <c r="R1092">
        <f t="shared" si="35"/>
        <v>92</v>
      </c>
      <c r="S1092">
        <f t="shared" si="36"/>
        <v>2022</v>
      </c>
    </row>
    <row r="1093" spans="1:19">
      <c r="A1093" s="1">
        <v>4</v>
      </c>
      <c r="B1093">
        <v>18</v>
      </c>
      <c r="C1093">
        <v>2</v>
      </c>
      <c r="D1093" s="3">
        <v>44616</v>
      </c>
      <c r="E1093" s="2">
        <v>470000</v>
      </c>
      <c r="F1093" s="2">
        <v>47000</v>
      </c>
      <c r="G1093" s="2">
        <v>0</v>
      </c>
      <c r="H1093" s="5">
        <v>44708.6</v>
      </c>
      <c r="I1093" t="s">
        <v>12</v>
      </c>
      <c r="J1093" s="6" t="s">
        <v>34</v>
      </c>
      <c r="K1093" s="6" t="s">
        <v>35</v>
      </c>
      <c r="L1093" s="6" t="s">
        <v>37</v>
      </c>
      <c r="M1093" t="s">
        <v>13</v>
      </c>
      <c r="N1093" s="6" t="s">
        <v>67</v>
      </c>
      <c r="O1093" t="s">
        <v>18</v>
      </c>
      <c r="P1093" s="4">
        <v>92</v>
      </c>
      <c r="Q1093" t="str">
        <f>TEXT(ChargesTable[[#This Row],[CHG_COUNTY_NUM]], "000") &amp; "-" &amp; TEXT(ChargesTable[[#This Row],[CHG_CASE_NUMBER]], "0000000")</f>
        <v>004-0000018</v>
      </c>
      <c r="R1093">
        <f t="shared" si="35"/>
        <v>92</v>
      </c>
      <c r="S1093">
        <f t="shared" si="36"/>
        <v>2022</v>
      </c>
    </row>
    <row r="1094" spans="1:19">
      <c r="A1094" s="1">
        <v>4</v>
      </c>
      <c r="B1094">
        <v>19</v>
      </c>
      <c r="C1094">
        <v>2</v>
      </c>
      <c r="D1094" s="3">
        <v>44616</v>
      </c>
      <c r="E1094" s="2">
        <v>782200</v>
      </c>
      <c r="F1094" s="2">
        <v>78220</v>
      </c>
      <c r="G1094" s="2">
        <v>0</v>
      </c>
      <c r="H1094" s="5">
        <v>44651.6</v>
      </c>
      <c r="I1094" t="s">
        <v>12</v>
      </c>
      <c r="J1094" s="6" t="s">
        <v>36</v>
      </c>
      <c r="K1094" s="6" t="s">
        <v>35</v>
      </c>
      <c r="L1094" s="6" t="s">
        <v>37</v>
      </c>
      <c r="M1094" t="s">
        <v>13</v>
      </c>
      <c r="N1094" s="6" t="s">
        <v>53</v>
      </c>
      <c r="O1094" t="s">
        <v>18</v>
      </c>
      <c r="P1094" s="4">
        <v>35</v>
      </c>
      <c r="Q1094" t="str">
        <f>TEXT(ChargesTable[[#This Row],[CHG_COUNTY_NUM]], "000") &amp; "-" &amp; TEXT(ChargesTable[[#This Row],[CHG_CASE_NUMBER]], "0000000")</f>
        <v>004-0000019</v>
      </c>
      <c r="R1094">
        <f t="shared" si="35"/>
        <v>36</v>
      </c>
      <c r="S1094">
        <f t="shared" si="36"/>
        <v>2022</v>
      </c>
    </row>
    <row r="1095" spans="1:19">
      <c r="A1095" s="1">
        <v>4</v>
      </c>
      <c r="B1095">
        <v>19</v>
      </c>
      <c r="C1095">
        <v>1</v>
      </c>
      <c r="D1095" s="3">
        <v>44616</v>
      </c>
      <c r="E1095" s="2">
        <v>3400</v>
      </c>
      <c r="F1095" s="2">
        <v>340</v>
      </c>
      <c r="G1095" s="2">
        <v>0</v>
      </c>
      <c r="H1095" s="5">
        <v>44652.12</v>
      </c>
      <c r="I1095" t="s">
        <v>12</v>
      </c>
      <c r="J1095" s="6" t="s">
        <v>25</v>
      </c>
      <c r="K1095" s="6" t="s">
        <v>26</v>
      </c>
      <c r="L1095" s="6" t="s">
        <v>37</v>
      </c>
      <c r="M1095" t="s">
        <v>13</v>
      </c>
      <c r="N1095" s="6" t="s">
        <v>55</v>
      </c>
      <c r="O1095" t="s">
        <v>18</v>
      </c>
      <c r="P1095" s="4">
        <v>36</v>
      </c>
      <c r="Q1095" t="str">
        <f>TEXT(ChargesTable[[#This Row],[CHG_COUNTY_NUM]], "000") &amp; "-" &amp; TEXT(ChargesTable[[#This Row],[CHG_CASE_NUMBER]], "0000000")</f>
        <v>004-0000019</v>
      </c>
      <c r="R1095">
        <f t="shared" si="35"/>
        <v>36</v>
      </c>
      <c r="S1095">
        <f t="shared" si="36"/>
        <v>2022</v>
      </c>
    </row>
    <row r="1096" spans="1:19">
      <c r="A1096" s="1">
        <v>4</v>
      </c>
      <c r="B1096">
        <v>20</v>
      </c>
      <c r="C1096">
        <v>4</v>
      </c>
      <c r="D1096" s="3">
        <v>44625</v>
      </c>
      <c r="E1096" s="2">
        <v>470000</v>
      </c>
      <c r="F1096" s="2">
        <v>47000</v>
      </c>
      <c r="G1096" s="2">
        <v>0</v>
      </c>
      <c r="H1096" s="5">
        <v>44654.54</v>
      </c>
      <c r="I1096" t="s">
        <v>10</v>
      </c>
      <c r="J1096" s="6" t="s">
        <v>34</v>
      </c>
      <c r="K1096" s="6" t="s">
        <v>35</v>
      </c>
      <c r="L1096" s="6" t="s">
        <v>37</v>
      </c>
      <c r="M1096" t="s">
        <v>11</v>
      </c>
      <c r="N1096" s="6" t="s">
        <v>67</v>
      </c>
      <c r="O1096" t="s">
        <v>18</v>
      </c>
      <c r="P1096" s="4">
        <v>29</v>
      </c>
      <c r="Q1096" t="str">
        <f>TEXT(ChargesTable[[#This Row],[CHG_COUNTY_NUM]], "000") &amp; "-" &amp; TEXT(ChargesTable[[#This Row],[CHG_CASE_NUMBER]], "0000000")</f>
        <v>004-0000020</v>
      </c>
      <c r="R1096">
        <f t="shared" si="35"/>
        <v>31</v>
      </c>
      <c r="S1096">
        <f t="shared" si="36"/>
        <v>2022</v>
      </c>
    </row>
    <row r="1097" spans="1:19">
      <c r="A1097" s="1">
        <v>4</v>
      </c>
      <c r="B1097">
        <v>20</v>
      </c>
      <c r="C1097">
        <v>6</v>
      </c>
      <c r="D1097" s="3">
        <v>44625</v>
      </c>
      <c r="E1097" s="2">
        <v>3461</v>
      </c>
      <c r="F1097" s="2">
        <v>346</v>
      </c>
      <c r="G1097" s="2">
        <v>1</v>
      </c>
      <c r="H1097" s="5">
        <v>44654.82</v>
      </c>
      <c r="I1097" t="s">
        <v>7</v>
      </c>
      <c r="J1097" s="6" t="s">
        <v>27</v>
      </c>
      <c r="K1097" s="6" t="s">
        <v>28</v>
      </c>
      <c r="L1097" s="6" t="s">
        <v>38</v>
      </c>
      <c r="M1097" t="s">
        <v>8</v>
      </c>
      <c r="N1097" s="6" t="s">
        <v>90</v>
      </c>
      <c r="O1097" t="s">
        <v>18</v>
      </c>
      <c r="P1097" s="4">
        <v>29</v>
      </c>
      <c r="Q1097" t="str">
        <f>TEXT(ChargesTable[[#This Row],[CHG_COUNTY_NUM]], "000") &amp; "-" &amp; TEXT(ChargesTable[[#This Row],[CHG_CASE_NUMBER]], "0000000")</f>
        <v>004-0000020</v>
      </c>
      <c r="R1097">
        <f t="shared" si="35"/>
        <v>31</v>
      </c>
      <c r="S1097">
        <f t="shared" si="36"/>
        <v>2022</v>
      </c>
    </row>
    <row r="1098" spans="1:19">
      <c r="A1098" s="1">
        <v>4</v>
      </c>
      <c r="B1098">
        <v>20</v>
      </c>
      <c r="C1098">
        <v>1</v>
      </c>
      <c r="D1098" s="3">
        <v>44625</v>
      </c>
      <c r="E1098" s="2">
        <v>3401</v>
      </c>
      <c r="F1098" s="2">
        <v>340</v>
      </c>
      <c r="G1098" s="2">
        <v>1</v>
      </c>
      <c r="H1098" s="5">
        <v>44655.79</v>
      </c>
      <c r="I1098" t="s">
        <v>12</v>
      </c>
      <c r="J1098" s="6" t="s">
        <v>25</v>
      </c>
      <c r="K1098" s="6" t="s">
        <v>26</v>
      </c>
      <c r="L1098" s="6" t="s">
        <v>38</v>
      </c>
      <c r="M1098" t="s">
        <v>13</v>
      </c>
      <c r="N1098" s="6" t="s">
        <v>56</v>
      </c>
      <c r="O1098" t="s">
        <v>18</v>
      </c>
      <c r="P1098" s="4">
        <v>30</v>
      </c>
      <c r="Q1098" t="str">
        <f>TEXT(ChargesTable[[#This Row],[CHG_COUNTY_NUM]], "000") &amp; "-" &amp; TEXT(ChargesTable[[#This Row],[CHG_CASE_NUMBER]], "0000000")</f>
        <v>004-0000020</v>
      </c>
      <c r="R1098">
        <f t="shared" si="35"/>
        <v>31</v>
      </c>
      <c r="S1098">
        <f t="shared" si="36"/>
        <v>2022</v>
      </c>
    </row>
    <row r="1099" spans="1:19">
      <c r="A1099" s="1">
        <v>4</v>
      </c>
      <c r="B1099">
        <v>20</v>
      </c>
      <c r="C1099">
        <v>3</v>
      </c>
      <c r="D1099" s="3">
        <v>44625</v>
      </c>
      <c r="E1099" s="2">
        <v>3473</v>
      </c>
      <c r="F1099" s="2">
        <v>347</v>
      </c>
      <c r="G1099" s="2">
        <v>3</v>
      </c>
      <c r="H1099" s="5">
        <v>44655.360000000001</v>
      </c>
      <c r="I1099" t="s">
        <v>10</v>
      </c>
      <c r="J1099" s="6" t="s">
        <v>29</v>
      </c>
      <c r="K1099" s="6" t="s">
        <v>28</v>
      </c>
      <c r="L1099" s="6" t="s">
        <v>40</v>
      </c>
      <c r="M1099" t="s">
        <v>11</v>
      </c>
      <c r="N1099" s="6" t="s">
        <v>95</v>
      </c>
      <c r="O1099" t="s">
        <v>18</v>
      </c>
      <c r="P1099" s="4">
        <v>30</v>
      </c>
      <c r="Q1099" t="str">
        <f>TEXT(ChargesTable[[#This Row],[CHG_COUNTY_NUM]], "000") &amp; "-" &amp; TEXT(ChargesTable[[#This Row],[CHG_CASE_NUMBER]], "0000000")</f>
        <v>004-0000020</v>
      </c>
      <c r="R1099">
        <f t="shared" si="35"/>
        <v>31</v>
      </c>
      <c r="S1099">
        <f t="shared" si="36"/>
        <v>2022</v>
      </c>
    </row>
    <row r="1100" spans="1:19">
      <c r="A1100" s="1">
        <v>4</v>
      </c>
      <c r="B1100">
        <v>20</v>
      </c>
      <c r="C1100">
        <v>5</v>
      </c>
      <c r="D1100" s="3">
        <v>44625</v>
      </c>
      <c r="E1100" s="2">
        <v>3400</v>
      </c>
      <c r="F1100" s="2">
        <v>340</v>
      </c>
      <c r="G1100" s="2">
        <v>0</v>
      </c>
      <c r="H1100" s="5">
        <v>44656.54</v>
      </c>
      <c r="I1100" t="s">
        <v>12</v>
      </c>
      <c r="J1100" s="6" t="s">
        <v>25</v>
      </c>
      <c r="K1100" s="6" t="s">
        <v>26</v>
      </c>
      <c r="L1100" s="6" t="s">
        <v>37</v>
      </c>
      <c r="M1100" t="s">
        <v>13</v>
      </c>
      <c r="N1100" s="6" t="s">
        <v>55</v>
      </c>
      <c r="O1100" t="s">
        <v>18</v>
      </c>
      <c r="P1100" s="4">
        <v>31</v>
      </c>
      <c r="Q1100" t="str">
        <f>TEXT(ChargesTable[[#This Row],[CHG_COUNTY_NUM]], "000") &amp; "-" &amp; TEXT(ChargesTable[[#This Row],[CHG_CASE_NUMBER]], "0000000")</f>
        <v>004-0000020</v>
      </c>
      <c r="R1100">
        <f t="shared" si="35"/>
        <v>31</v>
      </c>
      <c r="S1100">
        <f t="shared" si="36"/>
        <v>2022</v>
      </c>
    </row>
    <row r="1101" spans="1:19">
      <c r="A1101" s="1">
        <v>4</v>
      </c>
      <c r="B1101">
        <v>21</v>
      </c>
      <c r="C1101">
        <v>1</v>
      </c>
      <c r="D1101" s="3">
        <v>44632</v>
      </c>
      <c r="E1101" s="2">
        <v>3460</v>
      </c>
      <c r="F1101" s="2">
        <v>346</v>
      </c>
      <c r="G1101" s="2">
        <v>0</v>
      </c>
      <c r="H1101" s="5">
        <v>44656.57</v>
      </c>
      <c r="I1101" t="s">
        <v>10</v>
      </c>
      <c r="J1101" s="6" t="s">
        <v>27</v>
      </c>
      <c r="K1101" s="6" t="s">
        <v>28</v>
      </c>
      <c r="L1101" s="6" t="s">
        <v>37</v>
      </c>
      <c r="M1101" t="s">
        <v>11</v>
      </c>
      <c r="N1101" s="6" t="s">
        <v>52</v>
      </c>
      <c r="O1101" t="s">
        <v>18</v>
      </c>
      <c r="P1101" s="4">
        <v>24</v>
      </c>
      <c r="Q1101" t="str">
        <f>TEXT(ChargesTable[[#This Row],[CHG_COUNTY_NUM]], "000") &amp; "-" &amp; TEXT(ChargesTable[[#This Row],[CHG_CASE_NUMBER]], "0000000")</f>
        <v>004-0000021</v>
      </c>
      <c r="R1101">
        <f t="shared" si="35"/>
        <v>28</v>
      </c>
      <c r="S1101">
        <f t="shared" si="36"/>
        <v>2022</v>
      </c>
    </row>
    <row r="1102" spans="1:19">
      <c r="A1102" s="1">
        <v>4</v>
      </c>
      <c r="B1102">
        <v>21</v>
      </c>
      <c r="C1102">
        <v>5</v>
      </c>
      <c r="D1102" s="3">
        <v>44632</v>
      </c>
      <c r="E1102" s="2">
        <v>470000</v>
      </c>
      <c r="F1102" s="2">
        <v>47000</v>
      </c>
      <c r="G1102" s="2">
        <v>0</v>
      </c>
      <c r="H1102" s="5">
        <v>44657.17</v>
      </c>
      <c r="I1102" t="s">
        <v>12</v>
      </c>
      <c r="J1102" s="6" t="s">
        <v>34</v>
      </c>
      <c r="K1102" s="6" t="s">
        <v>35</v>
      </c>
      <c r="L1102" s="6" t="s">
        <v>37</v>
      </c>
      <c r="M1102" t="s">
        <v>13</v>
      </c>
      <c r="N1102" s="6" t="s">
        <v>67</v>
      </c>
      <c r="O1102" t="s">
        <v>18</v>
      </c>
      <c r="P1102" s="4">
        <v>25</v>
      </c>
      <c r="Q1102" t="str">
        <f>TEXT(ChargesTable[[#This Row],[CHG_COUNTY_NUM]], "000") &amp; "-" &amp; TEXT(ChargesTable[[#This Row],[CHG_CASE_NUMBER]], "0000000")</f>
        <v>004-0000021</v>
      </c>
      <c r="R1102">
        <f t="shared" si="35"/>
        <v>28</v>
      </c>
      <c r="S1102">
        <f t="shared" si="36"/>
        <v>2022</v>
      </c>
    </row>
    <row r="1103" spans="1:19">
      <c r="A1103" s="1">
        <v>4</v>
      </c>
      <c r="B1103">
        <v>21</v>
      </c>
      <c r="C1103">
        <v>3</v>
      </c>
      <c r="D1103" s="3">
        <v>44632</v>
      </c>
      <c r="E1103" s="2">
        <v>3406</v>
      </c>
      <c r="F1103" s="2">
        <v>340</v>
      </c>
      <c r="G1103" s="2">
        <v>6</v>
      </c>
      <c r="H1103" s="5">
        <v>44658.89</v>
      </c>
      <c r="I1103" t="s">
        <v>12</v>
      </c>
      <c r="J1103" s="6" t="s">
        <v>25</v>
      </c>
      <c r="K1103" s="6" t="s">
        <v>26</v>
      </c>
      <c r="L1103" s="6" t="s">
        <v>43</v>
      </c>
      <c r="M1103" t="s">
        <v>13</v>
      </c>
      <c r="N1103" s="6" t="s">
        <v>65</v>
      </c>
      <c r="O1103" t="s">
        <v>18</v>
      </c>
      <c r="P1103" s="4">
        <v>26</v>
      </c>
      <c r="Q1103" t="str">
        <f>TEXT(ChargesTable[[#This Row],[CHG_COUNTY_NUM]], "000") &amp; "-" &amp; TEXT(ChargesTable[[#This Row],[CHG_CASE_NUMBER]], "0000000")</f>
        <v>004-0000021</v>
      </c>
      <c r="R1103">
        <f t="shared" si="35"/>
        <v>28</v>
      </c>
      <c r="S1103">
        <f t="shared" si="36"/>
        <v>2022</v>
      </c>
    </row>
    <row r="1104" spans="1:19">
      <c r="A1104" s="1">
        <v>4</v>
      </c>
      <c r="B1104">
        <v>21</v>
      </c>
      <c r="C1104">
        <v>4</v>
      </c>
      <c r="D1104" s="3">
        <v>44632</v>
      </c>
      <c r="E1104" s="2">
        <v>3460</v>
      </c>
      <c r="F1104" s="2">
        <v>346</v>
      </c>
      <c r="G1104" s="2">
        <v>0</v>
      </c>
      <c r="H1104" s="5">
        <v>44659.142997685187</v>
      </c>
      <c r="I1104" t="s">
        <v>10</v>
      </c>
      <c r="J1104" s="6" t="s">
        <v>27</v>
      </c>
      <c r="K1104" s="6" t="s">
        <v>28</v>
      </c>
      <c r="L1104" s="6" t="s">
        <v>37</v>
      </c>
      <c r="M1104" t="s">
        <v>11</v>
      </c>
      <c r="N1104" s="6" t="s">
        <v>52</v>
      </c>
      <c r="O1104" t="s">
        <v>18</v>
      </c>
      <c r="P1104" s="4">
        <v>27</v>
      </c>
      <c r="Q1104" t="str">
        <f>TEXT(ChargesTable[[#This Row],[CHG_COUNTY_NUM]], "000") &amp; "-" &amp; TEXT(ChargesTable[[#This Row],[CHG_CASE_NUMBER]], "0000000")</f>
        <v>004-0000021</v>
      </c>
      <c r="R1104">
        <f t="shared" si="35"/>
        <v>28</v>
      </c>
      <c r="S1104">
        <f t="shared" si="36"/>
        <v>2022</v>
      </c>
    </row>
    <row r="1105" spans="1:19">
      <c r="A1105" s="1">
        <v>4</v>
      </c>
      <c r="B1105">
        <v>21</v>
      </c>
      <c r="C1105">
        <v>2</v>
      </c>
      <c r="D1105" s="3">
        <v>44632</v>
      </c>
      <c r="E1105" s="2">
        <v>463700</v>
      </c>
      <c r="F1105" s="2">
        <v>46370</v>
      </c>
      <c r="G1105" s="2">
        <v>0</v>
      </c>
      <c r="H1105" s="5">
        <v>44660.06</v>
      </c>
      <c r="I1105" t="s">
        <v>10</v>
      </c>
      <c r="J1105" s="6" t="s">
        <v>30</v>
      </c>
      <c r="K1105" s="6" t="s">
        <v>26</v>
      </c>
      <c r="L1105" s="6" t="s">
        <v>37</v>
      </c>
      <c r="M1105" t="s">
        <v>11</v>
      </c>
      <c r="N1105" s="6" t="s">
        <v>54</v>
      </c>
      <c r="O1105" t="s">
        <v>18</v>
      </c>
      <c r="P1105" s="4">
        <v>28</v>
      </c>
      <c r="Q1105" t="str">
        <f>TEXT(ChargesTable[[#This Row],[CHG_COUNTY_NUM]], "000") &amp; "-" &amp; TEXT(ChargesTable[[#This Row],[CHG_CASE_NUMBER]], "0000000")</f>
        <v>004-0000021</v>
      </c>
      <c r="R1105">
        <f t="shared" si="35"/>
        <v>28</v>
      </c>
      <c r="S1105">
        <f t="shared" si="36"/>
        <v>2022</v>
      </c>
    </row>
    <row r="1106" spans="1:19">
      <c r="A1106" s="1">
        <v>4</v>
      </c>
      <c r="B1106">
        <v>22</v>
      </c>
      <c r="C1106">
        <v>2</v>
      </c>
      <c r="D1106" s="3">
        <v>44637</v>
      </c>
      <c r="E1106" s="2">
        <v>463720</v>
      </c>
      <c r="F1106" s="2">
        <v>46372</v>
      </c>
      <c r="G1106" s="2">
        <v>0</v>
      </c>
      <c r="H1106" s="5">
        <v>44651.512997685182</v>
      </c>
      <c r="I1106" t="s">
        <v>12</v>
      </c>
      <c r="J1106" s="6" t="s">
        <v>31</v>
      </c>
      <c r="K1106" s="6" t="s">
        <v>28</v>
      </c>
      <c r="L1106" s="6" t="s">
        <v>37</v>
      </c>
      <c r="M1106" t="s">
        <v>13</v>
      </c>
      <c r="N1106" s="6" t="s">
        <v>72</v>
      </c>
      <c r="O1106" t="s">
        <v>18</v>
      </c>
      <c r="P1106" s="4">
        <v>14</v>
      </c>
      <c r="Q1106" t="str">
        <f>TEXT(ChargesTable[[#This Row],[CHG_COUNTY_NUM]], "000") &amp; "-" &amp; TEXT(ChargesTable[[#This Row],[CHG_CASE_NUMBER]], "0000000")</f>
        <v>004-0000022</v>
      </c>
      <c r="R1106">
        <f t="shared" si="35"/>
        <v>16</v>
      </c>
      <c r="S1106">
        <f t="shared" si="36"/>
        <v>2022</v>
      </c>
    </row>
    <row r="1107" spans="1:19">
      <c r="A1107" s="1">
        <v>4</v>
      </c>
      <c r="B1107">
        <v>22</v>
      </c>
      <c r="C1107">
        <v>3</v>
      </c>
      <c r="D1107" s="3">
        <v>44637</v>
      </c>
      <c r="E1107" s="2">
        <v>3461</v>
      </c>
      <c r="F1107" s="2">
        <v>346</v>
      </c>
      <c r="G1107" s="2">
        <v>1</v>
      </c>
      <c r="H1107" s="5">
        <v>44651.96</v>
      </c>
      <c r="I1107" t="s">
        <v>7</v>
      </c>
      <c r="J1107" s="6" t="s">
        <v>27</v>
      </c>
      <c r="K1107" s="6" t="s">
        <v>28</v>
      </c>
      <c r="L1107" s="6" t="s">
        <v>38</v>
      </c>
      <c r="M1107" t="s">
        <v>8</v>
      </c>
      <c r="N1107" s="6" t="s">
        <v>90</v>
      </c>
      <c r="O1107" t="s">
        <v>18</v>
      </c>
      <c r="P1107" s="4">
        <v>14</v>
      </c>
      <c r="Q1107" t="str">
        <f>TEXT(ChargesTable[[#This Row],[CHG_COUNTY_NUM]], "000") &amp; "-" &amp; TEXT(ChargesTable[[#This Row],[CHG_CASE_NUMBER]], "0000000")</f>
        <v>004-0000022</v>
      </c>
      <c r="R1107">
        <f t="shared" si="35"/>
        <v>16</v>
      </c>
      <c r="S1107">
        <f t="shared" si="36"/>
        <v>2022</v>
      </c>
    </row>
    <row r="1108" spans="1:19">
      <c r="A1108" s="1">
        <v>4</v>
      </c>
      <c r="B1108">
        <v>22</v>
      </c>
      <c r="C1108">
        <v>1</v>
      </c>
      <c r="D1108" s="3">
        <v>44637</v>
      </c>
      <c r="E1108" s="2">
        <v>470000</v>
      </c>
      <c r="F1108" s="2">
        <v>47000</v>
      </c>
      <c r="G1108" s="2">
        <v>0</v>
      </c>
      <c r="H1108" s="5">
        <v>44653.2</v>
      </c>
      <c r="I1108" t="s">
        <v>10</v>
      </c>
      <c r="J1108" s="6" t="s">
        <v>34</v>
      </c>
      <c r="K1108" s="6" t="s">
        <v>35</v>
      </c>
      <c r="L1108" s="6" t="s">
        <v>37</v>
      </c>
      <c r="M1108" t="s">
        <v>11</v>
      </c>
      <c r="N1108" s="6" t="s">
        <v>67</v>
      </c>
      <c r="O1108" t="s">
        <v>18</v>
      </c>
      <c r="P1108" s="4">
        <v>16</v>
      </c>
      <c r="Q1108" t="str">
        <f>TEXT(ChargesTable[[#This Row],[CHG_COUNTY_NUM]], "000") &amp; "-" &amp; TEXT(ChargesTable[[#This Row],[CHG_CASE_NUMBER]], "0000000")</f>
        <v>004-0000022</v>
      </c>
      <c r="R1108">
        <f t="shared" si="35"/>
        <v>16</v>
      </c>
      <c r="S1108">
        <f t="shared" si="36"/>
        <v>2022</v>
      </c>
    </row>
    <row r="1109" spans="1:19">
      <c r="A1109" s="1">
        <v>4</v>
      </c>
      <c r="B1109">
        <v>23</v>
      </c>
      <c r="C1109">
        <v>1</v>
      </c>
      <c r="D1109" s="3">
        <v>44638</v>
      </c>
      <c r="E1109" s="2">
        <v>463700</v>
      </c>
      <c r="F1109" s="2">
        <v>46370</v>
      </c>
      <c r="G1109" s="2">
        <v>0</v>
      </c>
      <c r="H1109" s="5">
        <v>44641.175000000003</v>
      </c>
      <c r="I1109" t="s">
        <v>7</v>
      </c>
      <c r="J1109" s="6" t="s">
        <v>30</v>
      </c>
      <c r="K1109" s="6" t="s">
        <v>26</v>
      </c>
      <c r="L1109" s="6" t="s">
        <v>37</v>
      </c>
      <c r="M1109" t="s">
        <v>8</v>
      </c>
      <c r="N1109" s="6" t="s">
        <v>54</v>
      </c>
      <c r="O1109" t="s">
        <v>18</v>
      </c>
      <c r="P1109" s="4">
        <v>3</v>
      </c>
      <c r="Q1109" t="str">
        <f>TEXT(ChargesTable[[#This Row],[CHG_COUNTY_NUM]], "000") &amp; "-" &amp; TEXT(ChargesTable[[#This Row],[CHG_CASE_NUMBER]], "0000000")</f>
        <v>004-0000023</v>
      </c>
      <c r="R1109">
        <f t="shared" si="35"/>
        <v>3</v>
      </c>
      <c r="S1109">
        <f t="shared" si="36"/>
        <v>2022</v>
      </c>
    </row>
    <row r="1110" spans="1:19">
      <c r="A1110" s="1">
        <v>4</v>
      </c>
      <c r="B1110">
        <v>24</v>
      </c>
      <c r="C1110">
        <v>1</v>
      </c>
      <c r="D1110" s="3">
        <v>44645</v>
      </c>
      <c r="E1110" s="2">
        <v>3400</v>
      </c>
      <c r="F1110" s="2">
        <v>340</v>
      </c>
      <c r="G1110" s="2">
        <v>0</v>
      </c>
      <c r="H1110" s="5">
        <v>44685.64</v>
      </c>
      <c r="I1110" t="s">
        <v>7</v>
      </c>
      <c r="J1110" s="6" t="s">
        <v>25</v>
      </c>
      <c r="K1110" s="6" t="s">
        <v>26</v>
      </c>
      <c r="L1110" s="6" t="s">
        <v>37</v>
      </c>
      <c r="M1110" t="s">
        <v>8</v>
      </c>
      <c r="N1110" s="6" t="s">
        <v>55</v>
      </c>
      <c r="O1110" t="s">
        <v>18</v>
      </c>
      <c r="P1110" s="4">
        <v>40</v>
      </c>
      <c r="Q1110" t="str">
        <f>TEXT(ChargesTable[[#This Row],[CHG_COUNTY_NUM]], "000") &amp; "-" &amp; TEXT(ChargesTable[[#This Row],[CHG_CASE_NUMBER]], "0000000")</f>
        <v>004-0000024</v>
      </c>
      <c r="R1110">
        <f t="shared" si="35"/>
        <v>40</v>
      </c>
      <c r="S1110">
        <f t="shared" si="36"/>
        <v>2022</v>
      </c>
    </row>
    <row r="1111" spans="1:19">
      <c r="A1111" s="1">
        <v>4</v>
      </c>
      <c r="B1111">
        <v>25</v>
      </c>
      <c r="C1111">
        <v>2</v>
      </c>
      <c r="D1111" s="3">
        <v>44646</v>
      </c>
      <c r="E1111" s="2">
        <v>782201</v>
      </c>
      <c r="F1111" s="2">
        <v>78220</v>
      </c>
      <c r="G1111" s="2">
        <v>1</v>
      </c>
      <c r="H1111" s="5">
        <v>44679.199999999997</v>
      </c>
      <c r="I1111" t="s">
        <v>10</v>
      </c>
      <c r="J1111" s="6" t="s">
        <v>36</v>
      </c>
      <c r="K1111" s="6" t="s">
        <v>35</v>
      </c>
      <c r="L1111" s="6" t="s">
        <v>38</v>
      </c>
      <c r="M1111" t="s">
        <v>11</v>
      </c>
      <c r="N1111" s="6" t="s">
        <v>57</v>
      </c>
      <c r="O1111" t="s">
        <v>18</v>
      </c>
      <c r="P1111" s="4">
        <v>33</v>
      </c>
      <c r="Q1111" t="str">
        <f>TEXT(ChargesTable[[#This Row],[CHG_COUNTY_NUM]], "000") &amp; "-" &amp; TEXT(ChargesTable[[#This Row],[CHG_CASE_NUMBER]], "0000000")</f>
        <v>004-0000025</v>
      </c>
      <c r="R1111">
        <f t="shared" si="35"/>
        <v>34</v>
      </c>
      <c r="S1111">
        <f t="shared" si="36"/>
        <v>2022</v>
      </c>
    </row>
    <row r="1112" spans="1:19">
      <c r="A1112" s="1">
        <v>4</v>
      </c>
      <c r="B1112">
        <v>25</v>
      </c>
      <c r="C1112">
        <v>1</v>
      </c>
      <c r="D1112" s="3">
        <v>44646</v>
      </c>
      <c r="E1112" s="2">
        <v>3461</v>
      </c>
      <c r="F1112" s="2">
        <v>346</v>
      </c>
      <c r="G1112" s="2">
        <v>1</v>
      </c>
      <c r="H1112" s="5">
        <v>44680.49</v>
      </c>
      <c r="I1112" t="s">
        <v>12</v>
      </c>
      <c r="J1112" s="6" t="s">
        <v>27</v>
      </c>
      <c r="K1112" s="6" t="s">
        <v>28</v>
      </c>
      <c r="L1112" s="6" t="s">
        <v>38</v>
      </c>
      <c r="M1112" t="s">
        <v>13</v>
      </c>
      <c r="N1112" s="6" t="s">
        <v>90</v>
      </c>
      <c r="O1112" t="s">
        <v>18</v>
      </c>
      <c r="P1112" s="4">
        <v>34</v>
      </c>
      <c r="Q1112" t="str">
        <f>TEXT(ChargesTable[[#This Row],[CHG_COUNTY_NUM]], "000") &amp; "-" &amp; TEXT(ChargesTable[[#This Row],[CHG_CASE_NUMBER]], "0000000")</f>
        <v>004-0000025</v>
      </c>
      <c r="R1112">
        <f t="shared" si="35"/>
        <v>34</v>
      </c>
      <c r="S1112">
        <f t="shared" si="36"/>
        <v>2022</v>
      </c>
    </row>
    <row r="1113" spans="1:19">
      <c r="A1113" s="1">
        <v>4</v>
      </c>
      <c r="B1113">
        <v>25</v>
      </c>
      <c r="C1113">
        <v>3</v>
      </c>
      <c r="D1113" s="3">
        <v>44646</v>
      </c>
      <c r="E1113" s="2">
        <v>3400</v>
      </c>
      <c r="F1113" s="2">
        <v>340</v>
      </c>
      <c r="G1113" s="2">
        <v>0</v>
      </c>
      <c r="H1113" s="5">
        <v>44680.38</v>
      </c>
      <c r="I1113" t="s">
        <v>12</v>
      </c>
      <c r="J1113" s="6" t="s">
        <v>25</v>
      </c>
      <c r="K1113" s="6" t="s">
        <v>26</v>
      </c>
      <c r="L1113" s="6" t="s">
        <v>37</v>
      </c>
      <c r="M1113" t="s">
        <v>13</v>
      </c>
      <c r="N1113" s="6" t="s">
        <v>55</v>
      </c>
      <c r="O1113" t="s">
        <v>18</v>
      </c>
      <c r="P1113" s="4">
        <v>34</v>
      </c>
      <c r="Q1113" t="str">
        <f>TEXT(ChargesTable[[#This Row],[CHG_COUNTY_NUM]], "000") &amp; "-" &amp; TEXT(ChargesTable[[#This Row],[CHG_CASE_NUMBER]], "0000000")</f>
        <v>004-0000025</v>
      </c>
      <c r="R1113">
        <f t="shared" si="35"/>
        <v>34</v>
      </c>
      <c r="S1113">
        <f t="shared" si="36"/>
        <v>2022</v>
      </c>
    </row>
    <row r="1114" spans="1:19">
      <c r="A1114" s="1">
        <v>4</v>
      </c>
      <c r="B1114">
        <v>26</v>
      </c>
      <c r="C1114">
        <v>1</v>
      </c>
      <c r="D1114" s="3">
        <v>44660</v>
      </c>
      <c r="E1114" s="2">
        <v>463700</v>
      </c>
      <c r="F1114" s="2">
        <v>46370</v>
      </c>
      <c r="G1114" s="2">
        <v>0</v>
      </c>
      <c r="H1114" s="5">
        <v>44758.46</v>
      </c>
      <c r="I1114" t="s">
        <v>10</v>
      </c>
      <c r="J1114" s="6" t="s">
        <v>30</v>
      </c>
      <c r="K1114" s="6" t="s">
        <v>26</v>
      </c>
      <c r="L1114" s="6" t="s">
        <v>37</v>
      </c>
      <c r="M1114" t="s">
        <v>11</v>
      </c>
      <c r="N1114" s="6" t="s">
        <v>54</v>
      </c>
      <c r="O1114" t="s">
        <v>18</v>
      </c>
      <c r="P1114" s="4">
        <v>98</v>
      </c>
      <c r="Q1114" t="str">
        <f>TEXT(ChargesTable[[#This Row],[CHG_COUNTY_NUM]], "000") &amp; "-" &amp; TEXT(ChargesTable[[#This Row],[CHG_CASE_NUMBER]], "0000000")</f>
        <v>004-0000026</v>
      </c>
      <c r="R1114">
        <f t="shared" si="35"/>
        <v>98</v>
      </c>
      <c r="S1114">
        <f t="shared" si="36"/>
        <v>2022</v>
      </c>
    </row>
    <row r="1115" spans="1:19">
      <c r="A1115" s="1">
        <v>4</v>
      </c>
      <c r="B1115">
        <v>27</v>
      </c>
      <c r="C1115">
        <v>1</v>
      </c>
      <c r="D1115" s="3">
        <v>44666</v>
      </c>
      <c r="E1115" s="2">
        <v>3460</v>
      </c>
      <c r="F1115" s="2">
        <v>346</v>
      </c>
      <c r="G1115" s="2">
        <v>0</v>
      </c>
      <c r="H1115" s="5">
        <v>44924.5</v>
      </c>
      <c r="I1115" t="s">
        <v>12</v>
      </c>
      <c r="J1115" s="6" t="s">
        <v>27</v>
      </c>
      <c r="K1115" s="6" t="s">
        <v>28</v>
      </c>
      <c r="L1115" s="6" t="s">
        <v>37</v>
      </c>
      <c r="M1115" t="s">
        <v>13</v>
      </c>
      <c r="N1115" s="6" t="s">
        <v>52</v>
      </c>
      <c r="O1115" t="s">
        <v>18</v>
      </c>
      <c r="P1115" s="4">
        <v>258</v>
      </c>
      <c r="Q1115" t="str">
        <f>TEXT(ChargesTable[[#This Row],[CHG_COUNTY_NUM]], "000") &amp; "-" &amp; TEXT(ChargesTable[[#This Row],[CHG_CASE_NUMBER]], "0000000")</f>
        <v>004-0000027</v>
      </c>
      <c r="R1115">
        <f t="shared" si="35"/>
        <v>283</v>
      </c>
      <c r="S1115">
        <f t="shared" si="36"/>
        <v>2022</v>
      </c>
    </row>
    <row r="1116" spans="1:19">
      <c r="A1116" s="1">
        <v>4</v>
      </c>
      <c r="B1116">
        <v>27</v>
      </c>
      <c r="C1116">
        <v>2</v>
      </c>
      <c r="D1116" s="3">
        <v>44666</v>
      </c>
      <c r="E1116" s="2">
        <v>3460</v>
      </c>
      <c r="F1116" s="2">
        <v>346</v>
      </c>
      <c r="G1116" s="2">
        <v>0</v>
      </c>
      <c r="H1116" s="5">
        <v>44949.42</v>
      </c>
      <c r="I1116" t="s">
        <v>10</v>
      </c>
      <c r="J1116" s="6" t="s">
        <v>27</v>
      </c>
      <c r="K1116" s="6" t="s">
        <v>28</v>
      </c>
      <c r="L1116" s="6" t="s">
        <v>37</v>
      </c>
      <c r="M1116" t="s">
        <v>11</v>
      </c>
      <c r="N1116" s="6" t="s">
        <v>52</v>
      </c>
      <c r="O1116" t="s">
        <v>18</v>
      </c>
      <c r="P1116" s="4">
        <v>283</v>
      </c>
      <c r="Q1116" t="str">
        <f>TEXT(ChargesTable[[#This Row],[CHG_COUNTY_NUM]], "000") &amp; "-" &amp; TEXT(ChargesTable[[#This Row],[CHG_CASE_NUMBER]], "0000000")</f>
        <v>004-0000027</v>
      </c>
      <c r="R1116">
        <f t="shared" si="35"/>
        <v>283</v>
      </c>
      <c r="S1116">
        <f t="shared" si="36"/>
        <v>2023</v>
      </c>
    </row>
    <row r="1117" spans="1:19">
      <c r="A1117" s="1">
        <v>4</v>
      </c>
      <c r="B1117">
        <v>28</v>
      </c>
      <c r="C1117">
        <v>2</v>
      </c>
      <c r="D1117" s="3">
        <v>44670</v>
      </c>
      <c r="E1117" s="2">
        <v>463700</v>
      </c>
      <c r="F1117" s="2">
        <v>46370</v>
      </c>
      <c r="G1117" s="2">
        <v>0</v>
      </c>
      <c r="H1117" s="5">
        <v>44694.52</v>
      </c>
      <c r="I1117" t="s">
        <v>12</v>
      </c>
      <c r="J1117" s="6" t="s">
        <v>30</v>
      </c>
      <c r="K1117" s="6" t="s">
        <v>26</v>
      </c>
      <c r="L1117" s="6" t="s">
        <v>37</v>
      </c>
      <c r="M1117" t="s">
        <v>13</v>
      </c>
      <c r="N1117" s="6" t="s">
        <v>54</v>
      </c>
      <c r="O1117" t="s">
        <v>18</v>
      </c>
      <c r="P1117" s="4">
        <v>24</v>
      </c>
      <c r="Q1117" t="str">
        <f>TEXT(ChargesTable[[#This Row],[CHG_COUNTY_NUM]], "000") &amp; "-" &amp; TEXT(ChargesTable[[#This Row],[CHG_CASE_NUMBER]], "0000000")</f>
        <v>004-0000028</v>
      </c>
      <c r="R1117">
        <f t="shared" si="35"/>
        <v>51</v>
      </c>
      <c r="S1117">
        <f t="shared" si="36"/>
        <v>2022</v>
      </c>
    </row>
    <row r="1118" spans="1:19">
      <c r="A1118" s="1">
        <v>4</v>
      </c>
      <c r="B1118">
        <v>28</v>
      </c>
      <c r="C1118">
        <v>1</v>
      </c>
      <c r="D1118" s="3">
        <v>44670</v>
      </c>
      <c r="E1118" s="2">
        <v>3460</v>
      </c>
      <c r="F1118" s="2">
        <v>346</v>
      </c>
      <c r="G1118" s="2">
        <v>0</v>
      </c>
      <c r="H1118" s="5">
        <v>44718.52</v>
      </c>
      <c r="I1118" t="s">
        <v>10</v>
      </c>
      <c r="J1118" s="6" t="s">
        <v>27</v>
      </c>
      <c r="K1118" s="6" t="s">
        <v>28</v>
      </c>
      <c r="L1118" s="6" t="s">
        <v>37</v>
      </c>
      <c r="M1118" t="s">
        <v>11</v>
      </c>
      <c r="N1118" s="6" t="s">
        <v>52</v>
      </c>
      <c r="O1118" t="s">
        <v>18</v>
      </c>
      <c r="P1118" s="4">
        <v>48</v>
      </c>
      <c r="Q1118" t="str">
        <f>TEXT(ChargesTable[[#This Row],[CHG_COUNTY_NUM]], "000") &amp; "-" &amp; TEXT(ChargesTable[[#This Row],[CHG_CASE_NUMBER]], "0000000")</f>
        <v>004-0000028</v>
      </c>
      <c r="R1118">
        <f t="shared" si="35"/>
        <v>51</v>
      </c>
      <c r="S1118">
        <f t="shared" si="36"/>
        <v>2022</v>
      </c>
    </row>
    <row r="1119" spans="1:19">
      <c r="A1119" s="1">
        <v>4</v>
      </c>
      <c r="B1119">
        <v>28</v>
      </c>
      <c r="C1119">
        <v>3</v>
      </c>
      <c r="D1119" s="3">
        <v>44670</v>
      </c>
      <c r="E1119" s="2">
        <v>3465</v>
      </c>
      <c r="F1119" s="2">
        <v>346</v>
      </c>
      <c r="G1119" s="2">
        <v>5</v>
      </c>
      <c r="H1119" s="5">
        <v>44720.06</v>
      </c>
      <c r="I1119" t="s">
        <v>10</v>
      </c>
      <c r="J1119" s="6" t="s">
        <v>27</v>
      </c>
      <c r="K1119" s="6" t="s">
        <v>28</v>
      </c>
      <c r="L1119" s="6" t="s">
        <v>42</v>
      </c>
      <c r="M1119" t="s">
        <v>11</v>
      </c>
      <c r="N1119" s="6" t="s">
        <v>84</v>
      </c>
      <c r="O1119" t="s">
        <v>18</v>
      </c>
      <c r="P1119" s="4">
        <v>50</v>
      </c>
      <c r="Q1119" t="str">
        <f>TEXT(ChargesTable[[#This Row],[CHG_COUNTY_NUM]], "000") &amp; "-" &amp; TEXT(ChargesTable[[#This Row],[CHG_CASE_NUMBER]], "0000000")</f>
        <v>004-0000028</v>
      </c>
      <c r="R1119">
        <f t="shared" si="35"/>
        <v>51</v>
      </c>
      <c r="S1119">
        <f t="shared" si="36"/>
        <v>2022</v>
      </c>
    </row>
    <row r="1120" spans="1:19">
      <c r="A1120" s="1">
        <v>4</v>
      </c>
      <c r="B1120">
        <v>28</v>
      </c>
      <c r="C1120">
        <v>4</v>
      </c>
      <c r="D1120" s="3">
        <v>44670</v>
      </c>
      <c r="E1120" s="2">
        <v>470000</v>
      </c>
      <c r="F1120" s="2">
        <v>47000</v>
      </c>
      <c r="G1120" s="2">
        <v>0</v>
      </c>
      <c r="H1120" s="5">
        <v>44721.72</v>
      </c>
      <c r="I1120" t="s">
        <v>7</v>
      </c>
      <c r="J1120" s="6" t="s">
        <v>34</v>
      </c>
      <c r="K1120" s="6" t="s">
        <v>35</v>
      </c>
      <c r="L1120" s="6" t="s">
        <v>37</v>
      </c>
      <c r="M1120" t="s">
        <v>8</v>
      </c>
      <c r="N1120" s="6" t="s">
        <v>67</v>
      </c>
      <c r="O1120" t="s">
        <v>18</v>
      </c>
      <c r="P1120" s="4">
        <v>51</v>
      </c>
      <c r="Q1120" t="str">
        <f>TEXT(ChargesTable[[#This Row],[CHG_COUNTY_NUM]], "000") &amp; "-" &amp; TEXT(ChargesTable[[#This Row],[CHG_CASE_NUMBER]], "0000000")</f>
        <v>004-0000028</v>
      </c>
      <c r="R1120">
        <f t="shared" si="35"/>
        <v>51</v>
      </c>
      <c r="S1120">
        <f t="shared" si="36"/>
        <v>2022</v>
      </c>
    </row>
    <row r="1121" spans="1:19">
      <c r="A1121" s="1">
        <v>4</v>
      </c>
      <c r="B1121">
        <v>29</v>
      </c>
      <c r="C1121">
        <v>2</v>
      </c>
      <c r="D1121" s="3">
        <v>44670</v>
      </c>
      <c r="E1121" s="2">
        <v>463702</v>
      </c>
      <c r="F1121" s="2">
        <v>46370</v>
      </c>
      <c r="G1121" s="2">
        <v>2</v>
      </c>
      <c r="H1121" s="5">
        <v>44692.2</v>
      </c>
      <c r="I1121" t="s">
        <v>10</v>
      </c>
      <c r="J1121" s="6" t="s">
        <v>30</v>
      </c>
      <c r="K1121" s="6" t="s">
        <v>26</v>
      </c>
      <c r="L1121" s="6" t="s">
        <v>39</v>
      </c>
      <c r="M1121" t="s">
        <v>11</v>
      </c>
      <c r="N1121" s="6" t="s">
        <v>82</v>
      </c>
      <c r="O1121" t="s">
        <v>18</v>
      </c>
      <c r="P1121" s="4">
        <v>22</v>
      </c>
      <c r="Q1121" t="str">
        <f>TEXT(ChargesTable[[#This Row],[CHG_COUNTY_NUM]], "000") &amp; "-" &amp; TEXT(ChargesTable[[#This Row],[CHG_CASE_NUMBER]], "0000000")</f>
        <v>004-0000029</v>
      </c>
      <c r="R1121">
        <f t="shared" si="35"/>
        <v>24</v>
      </c>
      <c r="S1121">
        <f t="shared" si="36"/>
        <v>2022</v>
      </c>
    </row>
    <row r="1122" spans="1:19">
      <c r="A1122" s="1">
        <v>4</v>
      </c>
      <c r="B1122">
        <v>29</v>
      </c>
      <c r="C1122">
        <v>1</v>
      </c>
      <c r="D1122" s="3">
        <v>44670</v>
      </c>
      <c r="E1122" s="2">
        <v>3463</v>
      </c>
      <c r="F1122" s="2">
        <v>346</v>
      </c>
      <c r="G1122" s="2">
        <v>3</v>
      </c>
      <c r="H1122" s="5">
        <v>44694.37</v>
      </c>
      <c r="I1122" t="s">
        <v>10</v>
      </c>
      <c r="J1122" s="6" t="s">
        <v>27</v>
      </c>
      <c r="K1122" s="6" t="s">
        <v>28</v>
      </c>
      <c r="L1122" s="6" t="s">
        <v>40</v>
      </c>
      <c r="M1122" t="s">
        <v>11</v>
      </c>
      <c r="N1122" s="6" t="s">
        <v>80</v>
      </c>
      <c r="O1122" t="s">
        <v>18</v>
      </c>
      <c r="P1122" s="4">
        <v>24</v>
      </c>
      <c r="Q1122" t="str">
        <f>TEXT(ChargesTable[[#This Row],[CHG_COUNTY_NUM]], "000") &amp; "-" &amp; TEXT(ChargesTable[[#This Row],[CHG_CASE_NUMBER]], "0000000")</f>
        <v>004-0000029</v>
      </c>
      <c r="R1122">
        <f t="shared" si="35"/>
        <v>24</v>
      </c>
      <c r="S1122">
        <f t="shared" si="36"/>
        <v>2022</v>
      </c>
    </row>
    <row r="1123" spans="1:19">
      <c r="A1123" s="1">
        <v>4</v>
      </c>
      <c r="B1123">
        <v>30</v>
      </c>
      <c r="C1123">
        <v>1</v>
      </c>
      <c r="D1123" s="3">
        <v>44674</v>
      </c>
      <c r="E1123" s="2">
        <v>463720</v>
      </c>
      <c r="F1123" s="2">
        <v>46372</v>
      </c>
      <c r="G1123" s="2">
        <v>0</v>
      </c>
      <c r="H1123" s="5">
        <v>44692.5</v>
      </c>
      <c r="I1123" t="s">
        <v>12</v>
      </c>
      <c r="J1123" s="6" t="s">
        <v>31</v>
      </c>
      <c r="K1123" s="6" t="s">
        <v>28</v>
      </c>
      <c r="L1123" s="6" t="s">
        <v>37</v>
      </c>
      <c r="M1123" t="s">
        <v>13</v>
      </c>
      <c r="N1123" s="6" t="s">
        <v>72</v>
      </c>
      <c r="O1123" t="s">
        <v>18</v>
      </c>
      <c r="P1123" s="4">
        <v>18</v>
      </c>
      <c r="Q1123" t="str">
        <f>TEXT(ChargesTable[[#This Row],[CHG_COUNTY_NUM]], "000") &amp; "-" &amp; TEXT(ChargesTable[[#This Row],[CHG_CASE_NUMBER]], "0000000")</f>
        <v>004-0000030</v>
      </c>
      <c r="R1123">
        <f t="shared" si="35"/>
        <v>20</v>
      </c>
      <c r="S1123">
        <f t="shared" si="36"/>
        <v>2022</v>
      </c>
    </row>
    <row r="1124" spans="1:19">
      <c r="A1124" s="1">
        <v>4</v>
      </c>
      <c r="B1124">
        <v>30</v>
      </c>
      <c r="C1124">
        <v>3</v>
      </c>
      <c r="D1124" s="3">
        <v>44674</v>
      </c>
      <c r="E1124" s="2">
        <v>470000</v>
      </c>
      <c r="F1124" s="2">
        <v>47000</v>
      </c>
      <c r="G1124" s="2">
        <v>0</v>
      </c>
      <c r="H1124" s="5">
        <v>44692.87</v>
      </c>
      <c r="I1124" t="s">
        <v>12</v>
      </c>
      <c r="J1124" s="6" t="s">
        <v>34</v>
      </c>
      <c r="K1124" s="6" t="s">
        <v>35</v>
      </c>
      <c r="L1124" s="6" t="s">
        <v>37</v>
      </c>
      <c r="M1124" t="s">
        <v>13</v>
      </c>
      <c r="N1124" s="6" t="s">
        <v>67</v>
      </c>
      <c r="O1124" t="s">
        <v>18</v>
      </c>
      <c r="P1124" s="4">
        <v>18</v>
      </c>
      <c r="Q1124" t="str">
        <f>TEXT(ChargesTable[[#This Row],[CHG_COUNTY_NUM]], "000") &amp; "-" &amp; TEXT(ChargesTable[[#This Row],[CHG_CASE_NUMBER]], "0000000")</f>
        <v>004-0000030</v>
      </c>
      <c r="R1124">
        <f t="shared" si="35"/>
        <v>20</v>
      </c>
      <c r="S1124">
        <f t="shared" si="36"/>
        <v>2022</v>
      </c>
    </row>
    <row r="1125" spans="1:19">
      <c r="A1125" s="1">
        <v>4</v>
      </c>
      <c r="B1125">
        <v>30</v>
      </c>
      <c r="C1125">
        <v>2</v>
      </c>
      <c r="D1125" s="3">
        <v>44674</v>
      </c>
      <c r="E1125" s="2">
        <v>3400</v>
      </c>
      <c r="F1125" s="2">
        <v>340</v>
      </c>
      <c r="G1125" s="2">
        <v>0</v>
      </c>
      <c r="H1125" s="5">
        <v>44694.06</v>
      </c>
      <c r="I1125" t="s">
        <v>7</v>
      </c>
      <c r="J1125" s="6" t="s">
        <v>25</v>
      </c>
      <c r="K1125" s="6" t="s">
        <v>26</v>
      </c>
      <c r="L1125" s="6" t="s">
        <v>37</v>
      </c>
      <c r="M1125" t="s">
        <v>8</v>
      </c>
      <c r="N1125" s="6" t="s">
        <v>55</v>
      </c>
      <c r="O1125" t="s">
        <v>18</v>
      </c>
      <c r="P1125" s="4">
        <v>20</v>
      </c>
      <c r="Q1125" t="str">
        <f>TEXT(ChargesTable[[#This Row],[CHG_COUNTY_NUM]], "000") &amp; "-" &amp; TEXT(ChargesTable[[#This Row],[CHG_CASE_NUMBER]], "0000000")</f>
        <v>004-0000030</v>
      </c>
      <c r="R1125">
        <f t="shared" si="35"/>
        <v>20</v>
      </c>
      <c r="S1125">
        <f t="shared" si="36"/>
        <v>2022</v>
      </c>
    </row>
    <row r="1126" spans="1:19">
      <c r="A1126" s="1">
        <v>4</v>
      </c>
      <c r="B1126">
        <v>31</v>
      </c>
      <c r="C1126">
        <v>3</v>
      </c>
      <c r="D1126" s="3">
        <v>44675</v>
      </c>
      <c r="E1126" s="2">
        <v>463720</v>
      </c>
      <c r="F1126" s="2">
        <v>46372</v>
      </c>
      <c r="G1126" s="2">
        <v>0</v>
      </c>
      <c r="H1126" s="5">
        <v>44902.444004629629</v>
      </c>
      <c r="I1126" t="s">
        <v>7</v>
      </c>
      <c r="J1126" s="6" t="s">
        <v>31</v>
      </c>
      <c r="K1126" s="6" t="s">
        <v>28</v>
      </c>
      <c r="L1126" s="6" t="s">
        <v>37</v>
      </c>
      <c r="M1126" t="s">
        <v>8</v>
      </c>
      <c r="N1126" s="6" t="s">
        <v>72</v>
      </c>
      <c r="O1126" t="s">
        <v>18</v>
      </c>
      <c r="P1126" s="4">
        <v>227</v>
      </c>
      <c r="Q1126" t="str">
        <f>TEXT(ChargesTable[[#This Row],[CHG_COUNTY_NUM]], "000") &amp; "-" &amp; TEXT(ChargesTable[[#This Row],[CHG_CASE_NUMBER]], "0000000")</f>
        <v>004-0000031</v>
      </c>
      <c r="R1126">
        <f t="shared" si="35"/>
        <v>228</v>
      </c>
      <c r="S1126">
        <f t="shared" si="36"/>
        <v>2022</v>
      </c>
    </row>
    <row r="1127" spans="1:19">
      <c r="A1127" s="1">
        <v>4</v>
      </c>
      <c r="B1127">
        <v>31</v>
      </c>
      <c r="C1127">
        <v>2</v>
      </c>
      <c r="D1127" s="3">
        <v>44675</v>
      </c>
      <c r="E1127" s="2">
        <v>3460</v>
      </c>
      <c r="F1127" s="2">
        <v>346</v>
      </c>
      <c r="G1127" s="2">
        <v>0</v>
      </c>
      <c r="H1127" s="5">
        <v>44903.46</v>
      </c>
      <c r="I1127" t="s">
        <v>10</v>
      </c>
      <c r="J1127" s="6" t="s">
        <v>27</v>
      </c>
      <c r="K1127" s="6" t="s">
        <v>28</v>
      </c>
      <c r="L1127" s="6" t="s">
        <v>37</v>
      </c>
      <c r="M1127" t="s">
        <v>11</v>
      </c>
      <c r="N1127" s="6" t="s">
        <v>52</v>
      </c>
      <c r="O1127" t="s">
        <v>18</v>
      </c>
      <c r="P1127" s="4">
        <v>228</v>
      </c>
      <c r="Q1127" t="str">
        <f>TEXT(ChargesTable[[#This Row],[CHG_COUNTY_NUM]], "000") &amp; "-" &amp; TEXT(ChargesTable[[#This Row],[CHG_CASE_NUMBER]], "0000000")</f>
        <v>004-0000031</v>
      </c>
      <c r="R1127">
        <f t="shared" si="35"/>
        <v>228</v>
      </c>
      <c r="S1127">
        <f t="shared" si="36"/>
        <v>2022</v>
      </c>
    </row>
    <row r="1128" spans="1:19">
      <c r="A1128" s="1">
        <v>4</v>
      </c>
      <c r="B1128">
        <v>31</v>
      </c>
      <c r="C1128">
        <v>4</v>
      </c>
      <c r="D1128" s="3">
        <v>44675</v>
      </c>
      <c r="E1128" s="2">
        <v>3466</v>
      </c>
      <c r="F1128" s="2">
        <v>346</v>
      </c>
      <c r="G1128" s="2">
        <v>6</v>
      </c>
      <c r="H1128" s="5">
        <v>44903.12</v>
      </c>
      <c r="I1128" t="s">
        <v>10</v>
      </c>
      <c r="J1128" s="6" t="s">
        <v>27</v>
      </c>
      <c r="K1128" s="6" t="s">
        <v>28</v>
      </c>
      <c r="L1128" s="6" t="s">
        <v>43</v>
      </c>
      <c r="M1128" t="s">
        <v>11</v>
      </c>
      <c r="N1128" s="6" t="s">
        <v>66</v>
      </c>
      <c r="O1128" t="s">
        <v>18</v>
      </c>
      <c r="P1128" s="4">
        <v>228</v>
      </c>
      <c r="Q1128" t="str">
        <f>TEXT(ChargesTable[[#This Row],[CHG_COUNTY_NUM]], "000") &amp; "-" &amp; TEXT(ChargesTable[[#This Row],[CHG_CASE_NUMBER]], "0000000")</f>
        <v>004-0000031</v>
      </c>
      <c r="R1128">
        <f t="shared" si="35"/>
        <v>228</v>
      </c>
      <c r="S1128">
        <f t="shared" si="36"/>
        <v>2022</v>
      </c>
    </row>
    <row r="1129" spans="1:19">
      <c r="A1129" s="1">
        <v>4</v>
      </c>
      <c r="B1129">
        <v>32</v>
      </c>
      <c r="C1129">
        <v>1</v>
      </c>
      <c r="D1129" s="3">
        <v>44678</v>
      </c>
      <c r="E1129" s="2">
        <v>470000</v>
      </c>
      <c r="F1129" s="2">
        <v>47000</v>
      </c>
      <c r="G1129" s="2">
        <v>0</v>
      </c>
      <c r="H1129" s="5">
        <v>44840.639999999999</v>
      </c>
      <c r="I1129" t="s">
        <v>7</v>
      </c>
      <c r="J1129" s="6" t="s">
        <v>34</v>
      </c>
      <c r="K1129" s="6" t="s">
        <v>35</v>
      </c>
      <c r="L1129" s="6" t="s">
        <v>37</v>
      </c>
      <c r="M1129" t="s">
        <v>8</v>
      </c>
      <c r="N1129" s="6" t="s">
        <v>67</v>
      </c>
      <c r="O1129" t="s">
        <v>18</v>
      </c>
      <c r="P1129" s="4">
        <v>162</v>
      </c>
      <c r="Q1129" t="str">
        <f>TEXT(ChargesTable[[#This Row],[CHG_COUNTY_NUM]], "000") &amp; "-" &amp; TEXT(ChargesTable[[#This Row],[CHG_CASE_NUMBER]], "0000000")</f>
        <v>004-0000032</v>
      </c>
      <c r="R1129">
        <f t="shared" si="35"/>
        <v>163</v>
      </c>
      <c r="S1129">
        <f t="shared" si="36"/>
        <v>2022</v>
      </c>
    </row>
    <row r="1130" spans="1:19">
      <c r="A1130" s="1">
        <v>4</v>
      </c>
      <c r="B1130">
        <v>32</v>
      </c>
      <c r="C1130">
        <v>3</v>
      </c>
      <c r="D1130" s="3">
        <v>44678</v>
      </c>
      <c r="E1130" s="2">
        <v>3400</v>
      </c>
      <c r="F1130" s="2">
        <v>340</v>
      </c>
      <c r="G1130" s="2">
        <v>0</v>
      </c>
      <c r="H1130" s="5">
        <v>44841.24</v>
      </c>
      <c r="I1130" t="s">
        <v>7</v>
      </c>
      <c r="J1130" s="6" t="s">
        <v>25</v>
      </c>
      <c r="K1130" s="6" t="s">
        <v>26</v>
      </c>
      <c r="L1130" s="6" t="s">
        <v>37</v>
      </c>
      <c r="M1130" t="s">
        <v>8</v>
      </c>
      <c r="N1130" s="6" t="s">
        <v>55</v>
      </c>
      <c r="O1130" t="s">
        <v>18</v>
      </c>
      <c r="P1130" s="4">
        <v>163</v>
      </c>
      <c r="Q1130" t="str">
        <f>TEXT(ChargesTable[[#This Row],[CHG_COUNTY_NUM]], "000") &amp; "-" &amp; TEXT(ChargesTable[[#This Row],[CHG_CASE_NUMBER]], "0000000")</f>
        <v>004-0000032</v>
      </c>
      <c r="R1130">
        <f t="shared" si="35"/>
        <v>163</v>
      </c>
      <c r="S1130">
        <f t="shared" si="36"/>
        <v>2022</v>
      </c>
    </row>
    <row r="1131" spans="1:19">
      <c r="A1131" s="1">
        <v>4</v>
      </c>
      <c r="B1131">
        <v>33</v>
      </c>
      <c r="C1131">
        <v>3</v>
      </c>
      <c r="D1131" s="3">
        <v>44683</v>
      </c>
      <c r="E1131" s="2">
        <v>463720</v>
      </c>
      <c r="F1131" s="2">
        <v>46372</v>
      </c>
      <c r="G1131" s="2">
        <v>0</v>
      </c>
      <c r="H1131" s="5">
        <v>44852.6</v>
      </c>
      <c r="I1131" t="s">
        <v>12</v>
      </c>
      <c r="J1131" s="6" t="s">
        <v>31</v>
      </c>
      <c r="K1131" s="6" t="s">
        <v>28</v>
      </c>
      <c r="L1131" s="6" t="s">
        <v>37</v>
      </c>
      <c r="M1131" t="s">
        <v>13</v>
      </c>
      <c r="N1131" s="6" t="s">
        <v>72</v>
      </c>
      <c r="O1131" t="s">
        <v>18</v>
      </c>
      <c r="P1131" s="4">
        <v>169</v>
      </c>
      <c r="Q1131" t="str">
        <f>TEXT(ChargesTable[[#This Row],[CHG_COUNTY_NUM]], "000") &amp; "-" &amp; TEXT(ChargesTable[[#This Row],[CHG_CASE_NUMBER]], "0000000")</f>
        <v>004-0000033</v>
      </c>
      <c r="R1131">
        <f t="shared" si="35"/>
        <v>172</v>
      </c>
      <c r="S1131">
        <f t="shared" si="36"/>
        <v>2022</v>
      </c>
    </row>
    <row r="1132" spans="1:19">
      <c r="A1132" s="1">
        <v>4</v>
      </c>
      <c r="B1132">
        <v>33</v>
      </c>
      <c r="C1132">
        <v>4</v>
      </c>
      <c r="D1132" s="3">
        <v>44683</v>
      </c>
      <c r="E1132" s="2">
        <v>782204</v>
      </c>
      <c r="F1132" s="2">
        <v>78220</v>
      </c>
      <c r="G1132" s="2">
        <v>4</v>
      </c>
      <c r="H1132" s="5">
        <v>44852.800000000003</v>
      </c>
      <c r="I1132" t="s">
        <v>12</v>
      </c>
      <c r="J1132" s="6" t="s">
        <v>36</v>
      </c>
      <c r="K1132" s="6" t="s">
        <v>35</v>
      </c>
      <c r="L1132" s="6" t="s">
        <v>41</v>
      </c>
      <c r="M1132" t="s">
        <v>13</v>
      </c>
      <c r="N1132" s="6" t="s">
        <v>94</v>
      </c>
      <c r="O1132" t="s">
        <v>18</v>
      </c>
      <c r="P1132" s="4">
        <v>169</v>
      </c>
      <c r="Q1132" t="str">
        <f>TEXT(ChargesTable[[#This Row],[CHG_COUNTY_NUM]], "000") &amp; "-" &amp; TEXT(ChargesTable[[#This Row],[CHG_CASE_NUMBER]], "0000000")</f>
        <v>004-0000033</v>
      </c>
      <c r="R1132">
        <f t="shared" si="35"/>
        <v>172</v>
      </c>
      <c r="S1132">
        <f t="shared" si="36"/>
        <v>2022</v>
      </c>
    </row>
    <row r="1133" spans="1:19">
      <c r="A1133" s="1">
        <v>4</v>
      </c>
      <c r="B1133">
        <v>33</v>
      </c>
      <c r="C1133">
        <v>1</v>
      </c>
      <c r="D1133" s="3">
        <v>44683</v>
      </c>
      <c r="E1133" s="2">
        <v>463700</v>
      </c>
      <c r="F1133" s="2">
        <v>46370</v>
      </c>
      <c r="G1133" s="2">
        <v>0</v>
      </c>
      <c r="H1133" s="5">
        <v>44853.599999999999</v>
      </c>
      <c r="I1133" t="s">
        <v>7</v>
      </c>
      <c r="J1133" s="6" t="s">
        <v>30</v>
      </c>
      <c r="K1133" s="6" t="s">
        <v>26</v>
      </c>
      <c r="L1133" s="6" t="s">
        <v>37</v>
      </c>
      <c r="M1133" t="s">
        <v>8</v>
      </c>
      <c r="N1133" s="6" t="s">
        <v>54</v>
      </c>
      <c r="O1133" t="s">
        <v>18</v>
      </c>
      <c r="P1133" s="4">
        <v>170</v>
      </c>
      <c r="Q1133" t="str">
        <f>TEXT(ChargesTable[[#This Row],[CHG_COUNTY_NUM]], "000") &amp; "-" &amp; TEXT(ChargesTable[[#This Row],[CHG_CASE_NUMBER]], "0000000")</f>
        <v>004-0000033</v>
      </c>
      <c r="R1133">
        <f t="shared" si="35"/>
        <v>172</v>
      </c>
      <c r="S1133">
        <f t="shared" si="36"/>
        <v>2022</v>
      </c>
    </row>
    <row r="1134" spans="1:19">
      <c r="A1134" s="1">
        <v>4</v>
      </c>
      <c r="B1134">
        <v>33</v>
      </c>
      <c r="C1134">
        <v>2</v>
      </c>
      <c r="D1134" s="3">
        <v>44683</v>
      </c>
      <c r="E1134" s="2">
        <v>470001</v>
      </c>
      <c r="F1134" s="2">
        <v>47000</v>
      </c>
      <c r="G1134" s="2">
        <v>1</v>
      </c>
      <c r="H1134" s="5">
        <v>44855.9</v>
      </c>
      <c r="I1134" t="s">
        <v>12</v>
      </c>
      <c r="J1134" s="6" t="s">
        <v>34</v>
      </c>
      <c r="K1134" s="6" t="s">
        <v>35</v>
      </c>
      <c r="L1134" s="6" t="s">
        <v>38</v>
      </c>
      <c r="M1134" t="s">
        <v>13</v>
      </c>
      <c r="N1134" s="6" t="s">
        <v>76</v>
      </c>
      <c r="O1134" t="s">
        <v>18</v>
      </c>
      <c r="P1134" s="4">
        <v>172</v>
      </c>
      <c r="Q1134" t="str">
        <f>TEXT(ChargesTable[[#This Row],[CHG_COUNTY_NUM]], "000") &amp; "-" &amp; TEXT(ChargesTable[[#This Row],[CHG_CASE_NUMBER]], "0000000")</f>
        <v>004-0000033</v>
      </c>
      <c r="R1134">
        <f t="shared" si="35"/>
        <v>172</v>
      </c>
      <c r="S1134">
        <f t="shared" si="36"/>
        <v>2022</v>
      </c>
    </row>
    <row r="1135" spans="1:19">
      <c r="A1135" s="1">
        <v>4</v>
      </c>
      <c r="B1135">
        <v>34</v>
      </c>
      <c r="C1135">
        <v>1</v>
      </c>
      <c r="D1135" s="3">
        <v>44688</v>
      </c>
      <c r="E1135" s="2">
        <v>3470</v>
      </c>
      <c r="F1135" s="2">
        <v>347</v>
      </c>
      <c r="G1135" s="2">
        <v>0</v>
      </c>
      <c r="H1135" s="5">
        <v>44690.837997685187</v>
      </c>
      <c r="I1135" t="s">
        <v>7</v>
      </c>
      <c r="J1135" s="6" t="s">
        <v>29</v>
      </c>
      <c r="K1135" s="6" t="s">
        <v>28</v>
      </c>
      <c r="L1135" s="6" t="s">
        <v>37</v>
      </c>
      <c r="M1135" t="s">
        <v>8</v>
      </c>
      <c r="N1135" s="6" t="s">
        <v>51</v>
      </c>
      <c r="O1135" t="s">
        <v>18</v>
      </c>
      <c r="P1135" s="4">
        <v>2</v>
      </c>
      <c r="Q1135" t="str">
        <f>TEXT(ChargesTable[[#This Row],[CHG_COUNTY_NUM]], "000") &amp; "-" &amp; TEXT(ChargesTable[[#This Row],[CHG_CASE_NUMBER]], "0000000")</f>
        <v>004-0000034</v>
      </c>
      <c r="R1135">
        <f t="shared" si="35"/>
        <v>4</v>
      </c>
      <c r="S1135">
        <f t="shared" si="36"/>
        <v>2022</v>
      </c>
    </row>
    <row r="1136" spans="1:19">
      <c r="A1136" s="1">
        <v>4</v>
      </c>
      <c r="B1136">
        <v>34</v>
      </c>
      <c r="C1136">
        <v>4</v>
      </c>
      <c r="D1136" s="3">
        <v>44688</v>
      </c>
      <c r="E1136" s="2">
        <v>3460</v>
      </c>
      <c r="F1136" s="2">
        <v>346</v>
      </c>
      <c r="G1136" s="2">
        <v>0</v>
      </c>
      <c r="H1136" s="5">
        <v>44690.127997685187</v>
      </c>
      <c r="I1136" t="s">
        <v>7</v>
      </c>
      <c r="J1136" s="6" t="s">
        <v>27</v>
      </c>
      <c r="K1136" s="6" t="s">
        <v>28</v>
      </c>
      <c r="L1136" s="6" t="s">
        <v>37</v>
      </c>
      <c r="M1136" t="s">
        <v>8</v>
      </c>
      <c r="N1136" s="6" t="s">
        <v>52</v>
      </c>
      <c r="O1136" t="s">
        <v>18</v>
      </c>
      <c r="P1136" s="4">
        <v>2</v>
      </c>
      <c r="Q1136" t="str">
        <f>TEXT(ChargesTable[[#This Row],[CHG_COUNTY_NUM]], "000") &amp; "-" &amp; TEXT(ChargesTable[[#This Row],[CHG_CASE_NUMBER]], "0000000")</f>
        <v>004-0000034</v>
      </c>
      <c r="R1136">
        <f t="shared" si="35"/>
        <v>4</v>
      </c>
      <c r="S1136">
        <f t="shared" si="36"/>
        <v>2022</v>
      </c>
    </row>
    <row r="1137" spans="1:19">
      <c r="A1137" s="1">
        <v>4</v>
      </c>
      <c r="B1137">
        <v>34</v>
      </c>
      <c r="C1137">
        <v>2</v>
      </c>
      <c r="D1137" s="3">
        <v>44688</v>
      </c>
      <c r="E1137" s="2">
        <v>782200</v>
      </c>
      <c r="F1137" s="2">
        <v>78220</v>
      </c>
      <c r="G1137" s="2">
        <v>0</v>
      </c>
      <c r="H1137" s="5">
        <v>44691.437997685185</v>
      </c>
      <c r="I1137" t="s">
        <v>10</v>
      </c>
      <c r="J1137" s="6" t="s">
        <v>36</v>
      </c>
      <c r="K1137" s="6" t="s">
        <v>35</v>
      </c>
      <c r="L1137" s="6" t="s">
        <v>37</v>
      </c>
      <c r="M1137" t="s">
        <v>11</v>
      </c>
      <c r="N1137" s="6" t="s">
        <v>53</v>
      </c>
      <c r="O1137" t="s">
        <v>18</v>
      </c>
      <c r="P1137" s="4">
        <v>3</v>
      </c>
      <c r="Q1137" t="str">
        <f>TEXT(ChargesTable[[#This Row],[CHG_COUNTY_NUM]], "000") &amp; "-" &amp; TEXT(ChargesTable[[#This Row],[CHG_CASE_NUMBER]], "0000000")</f>
        <v>004-0000034</v>
      </c>
      <c r="R1137">
        <f t="shared" si="35"/>
        <v>4</v>
      </c>
      <c r="S1137">
        <f t="shared" si="36"/>
        <v>2022</v>
      </c>
    </row>
    <row r="1138" spans="1:19">
      <c r="A1138" s="1">
        <v>4</v>
      </c>
      <c r="B1138">
        <v>34</v>
      </c>
      <c r="C1138">
        <v>3</v>
      </c>
      <c r="D1138" s="3">
        <v>44688</v>
      </c>
      <c r="E1138" s="2">
        <v>463700</v>
      </c>
      <c r="F1138" s="2">
        <v>46370</v>
      </c>
      <c r="G1138" s="2">
        <v>0</v>
      </c>
      <c r="H1138" s="5">
        <v>44692.437997685185</v>
      </c>
      <c r="I1138" t="s">
        <v>10</v>
      </c>
      <c r="J1138" s="6" t="s">
        <v>30</v>
      </c>
      <c r="K1138" s="6" t="s">
        <v>26</v>
      </c>
      <c r="L1138" s="6" t="s">
        <v>37</v>
      </c>
      <c r="M1138" t="s">
        <v>11</v>
      </c>
      <c r="N1138" s="6" t="s">
        <v>54</v>
      </c>
      <c r="O1138" t="s">
        <v>18</v>
      </c>
      <c r="P1138" s="4">
        <v>4</v>
      </c>
      <c r="Q1138" t="str">
        <f>TEXT(ChargesTable[[#This Row],[CHG_COUNTY_NUM]], "000") &amp; "-" &amp; TEXT(ChargesTable[[#This Row],[CHG_CASE_NUMBER]], "0000000")</f>
        <v>004-0000034</v>
      </c>
      <c r="R1138">
        <f t="shared" si="35"/>
        <v>4</v>
      </c>
      <c r="S1138">
        <f t="shared" si="36"/>
        <v>2022</v>
      </c>
    </row>
    <row r="1139" spans="1:19">
      <c r="A1139" s="1">
        <v>4</v>
      </c>
      <c r="B1139">
        <v>35</v>
      </c>
      <c r="C1139">
        <v>1</v>
      </c>
      <c r="D1139" s="3">
        <v>44689</v>
      </c>
      <c r="E1139" s="2">
        <v>463704</v>
      </c>
      <c r="F1139" s="2">
        <v>46370</v>
      </c>
      <c r="G1139" s="2">
        <v>4</v>
      </c>
      <c r="H1139" s="5">
        <v>44916.75</v>
      </c>
      <c r="I1139" t="s">
        <v>10</v>
      </c>
      <c r="J1139" s="6" t="s">
        <v>30</v>
      </c>
      <c r="K1139" s="6" t="s">
        <v>26</v>
      </c>
      <c r="L1139" s="6" t="s">
        <v>41</v>
      </c>
      <c r="M1139" t="s">
        <v>11</v>
      </c>
      <c r="N1139" s="6" t="s">
        <v>61</v>
      </c>
      <c r="O1139" t="s">
        <v>18</v>
      </c>
      <c r="P1139" s="4">
        <v>227</v>
      </c>
      <c r="Q1139" t="str">
        <f>TEXT(ChargesTable[[#This Row],[CHG_COUNTY_NUM]], "000") &amp; "-" &amp; TEXT(ChargesTable[[#This Row],[CHG_CASE_NUMBER]], "0000000")</f>
        <v>004-0000035</v>
      </c>
      <c r="R1139">
        <f t="shared" si="35"/>
        <v>227</v>
      </c>
      <c r="S1139">
        <f t="shared" si="36"/>
        <v>2022</v>
      </c>
    </row>
    <row r="1140" spans="1:19">
      <c r="A1140" s="1">
        <v>4</v>
      </c>
      <c r="B1140">
        <v>35</v>
      </c>
      <c r="C1140">
        <v>2</v>
      </c>
      <c r="D1140" s="3">
        <v>44689</v>
      </c>
      <c r="E1140" s="2">
        <v>3400</v>
      </c>
      <c r="F1140" s="2">
        <v>340</v>
      </c>
      <c r="G1140" s="2">
        <v>0</v>
      </c>
      <c r="H1140" s="5">
        <v>44916.58</v>
      </c>
      <c r="I1140" t="s">
        <v>10</v>
      </c>
      <c r="J1140" s="6" t="s">
        <v>25</v>
      </c>
      <c r="K1140" s="6" t="s">
        <v>26</v>
      </c>
      <c r="L1140" s="6" t="s">
        <v>37</v>
      </c>
      <c r="M1140" t="s">
        <v>11</v>
      </c>
      <c r="N1140" s="6" t="s">
        <v>55</v>
      </c>
      <c r="O1140" t="s">
        <v>18</v>
      </c>
      <c r="P1140" s="4">
        <v>227</v>
      </c>
      <c r="Q1140" t="str">
        <f>TEXT(ChargesTable[[#This Row],[CHG_COUNTY_NUM]], "000") &amp; "-" &amp; TEXT(ChargesTable[[#This Row],[CHG_CASE_NUMBER]], "0000000")</f>
        <v>004-0000035</v>
      </c>
      <c r="R1140">
        <f t="shared" si="35"/>
        <v>227</v>
      </c>
      <c r="S1140">
        <f t="shared" si="36"/>
        <v>2022</v>
      </c>
    </row>
    <row r="1141" spans="1:19">
      <c r="A1141" s="1">
        <v>4</v>
      </c>
      <c r="B1141">
        <v>35</v>
      </c>
      <c r="C1141">
        <v>3</v>
      </c>
      <c r="D1141" s="3">
        <v>44689</v>
      </c>
      <c r="E1141" s="2">
        <v>470000</v>
      </c>
      <c r="F1141" s="2">
        <v>47000</v>
      </c>
      <c r="G1141" s="2">
        <v>0</v>
      </c>
      <c r="H1141" s="5">
        <v>44916.51</v>
      </c>
      <c r="I1141" t="s">
        <v>7</v>
      </c>
      <c r="J1141" s="6" t="s">
        <v>34</v>
      </c>
      <c r="K1141" s="6" t="s">
        <v>35</v>
      </c>
      <c r="L1141" s="6" t="s">
        <v>37</v>
      </c>
      <c r="M1141" t="s">
        <v>8</v>
      </c>
      <c r="N1141" s="6" t="s">
        <v>67</v>
      </c>
      <c r="O1141" t="s">
        <v>18</v>
      </c>
      <c r="P1141" s="4">
        <v>227</v>
      </c>
      <c r="Q1141" t="str">
        <f>TEXT(ChargesTable[[#This Row],[CHG_COUNTY_NUM]], "000") &amp; "-" &amp; TEXT(ChargesTable[[#This Row],[CHG_CASE_NUMBER]], "0000000")</f>
        <v>004-0000035</v>
      </c>
      <c r="R1141">
        <f t="shared" si="35"/>
        <v>227</v>
      </c>
      <c r="S1141">
        <f t="shared" si="36"/>
        <v>2022</v>
      </c>
    </row>
    <row r="1142" spans="1:19">
      <c r="A1142" s="1">
        <v>4</v>
      </c>
      <c r="B1142">
        <v>36</v>
      </c>
      <c r="C1142">
        <v>3</v>
      </c>
      <c r="D1142" s="3">
        <v>44690</v>
      </c>
      <c r="E1142" s="2">
        <v>3466</v>
      </c>
      <c r="F1142" s="2">
        <v>346</v>
      </c>
      <c r="G1142" s="2">
        <v>6</v>
      </c>
      <c r="H1142" s="5">
        <v>44868.3</v>
      </c>
      <c r="I1142" t="s">
        <v>7</v>
      </c>
      <c r="J1142" s="6" t="s">
        <v>27</v>
      </c>
      <c r="K1142" s="6" t="s">
        <v>28</v>
      </c>
      <c r="L1142" s="6" t="s">
        <v>43</v>
      </c>
      <c r="M1142" t="s">
        <v>8</v>
      </c>
      <c r="N1142" s="6" t="s">
        <v>66</v>
      </c>
      <c r="O1142" t="s">
        <v>18</v>
      </c>
      <c r="P1142" s="4">
        <v>178</v>
      </c>
      <c r="Q1142" t="str">
        <f>TEXT(ChargesTable[[#This Row],[CHG_COUNTY_NUM]], "000") &amp; "-" &amp; TEXT(ChargesTable[[#This Row],[CHG_CASE_NUMBER]], "0000000")</f>
        <v>004-0000036</v>
      </c>
      <c r="R1142">
        <f t="shared" si="35"/>
        <v>182</v>
      </c>
      <c r="S1142">
        <f t="shared" si="36"/>
        <v>2022</v>
      </c>
    </row>
    <row r="1143" spans="1:19">
      <c r="A1143" s="1">
        <v>4</v>
      </c>
      <c r="B1143">
        <v>36</v>
      </c>
      <c r="C1143">
        <v>1</v>
      </c>
      <c r="D1143" s="3">
        <v>44690</v>
      </c>
      <c r="E1143" s="2">
        <v>3400</v>
      </c>
      <c r="F1143" s="2">
        <v>340</v>
      </c>
      <c r="G1143" s="2">
        <v>0</v>
      </c>
      <c r="H1143" s="5">
        <v>44869.87</v>
      </c>
      <c r="I1143" t="s">
        <v>10</v>
      </c>
      <c r="J1143" s="6" t="s">
        <v>25</v>
      </c>
      <c r="K1143" s="6" t="s">
        <v>26</v>
      </c>
      <c r="L1143" s="6" t="s">
        <v>37</v>
      </c>
      <c r="M1143" t="s">
        <v>11</v>
      </c>
      <c r="N1143" s="6" t="s">
        <v>55</v>
      </c>
      <c r="O1143" t="s">
        <v>18</v>
      </c>
      <c r="P1143" s="4">
        <v>179</v>
      </c>
      <c r="Q1143" t="str">
        <f>TEXT(ChargesTable[[#This Row],[CHG_COUNTY_NUM]], "000") &amp; "-" &amp; TEXT(ChargesTable[[#This Row],[CHG_CASE_NUMBER]], "0000000")</f>
        <v>004-0000036</v>
      </c>
      <c r="R1143">
        <f t="shared" si="35"/>
        <v>182</v>
      </c>
      <c r="S1143">
        <f t="shared" si="36"/>
        <v>2022</v>
      </c>
    </row>
    <row r="1144" spans="1:19">
      <c r="A1144" s="1">
        <v>4</v>
      </c>
      <c r="B1144">
        <v>36</v>
      </c>
      <c r="C1144">
        <v>2</v>
      </c>
      <c r="D1144" s="3">
        <v>44690</v>
      </c>
      <c r="E1144" s="2">
        <v>3400</v>
      </c>
      <c r="F1144" s="2">
        <v>340</v>
      </c>
      <c r="G1144" s="2">
        <v>0</v>
      </c>
      <c r="H1144" s="5">
        <v>44872.800000000003</v>
      </c>
      <c r="I1144" t="s">
        <v>12</v>
      </c>
      <c r="J1144" s="6" t="s">
        <v>25</v>
      </c>
      <c r="K1144" s="6" t="s">
        <v>26</v>
      </c>
      <c r="L1144" s="6" t="s">
        <v>37</v>
      </c>
      <c r="M1144" t="s">
        <v>13</v>
      </c>
      <c r="N1144" s="6" t="s">
        <v>55</v>
      </c>
      <c r="O1144" t="s">
        <v>18</v>
      </c>
      <c r="P1144" s="4">
        <v>182</v>
      </c>
      <c r="Q1144" t="str">
        <f>TEXT(ChargesTable[[#This Row],[CHG_COUNTY_NUM]], "000") &amp; "-" &amp; TEXT(ChargesTable[[#This Row],[CHG_CASE_NUMBER]], "0000000")</f>
        <v>004-0000036</v>
      </c>
      <c r="R1144">
        <f t="shared" si="35"/>
        <v>182</v>
      </c>
      <c r="S1144">
        <f t="shared" si="36"/>
        <v>2022</v>
      </c>
    </row>
    <row r="1145" spans="1:19">
      <c r="A1145" s="1">
        <v>4</v>
      </c>
      <c r="B1145">
        <v>37</v>
      </c>
      <c r="C1145">
        <v>1</v>
      </c>
      <c r="D1145" s="3">
        <v>44698</v>
      </c>
      <c r="E1145" s="2">
        <v>782200</v>
      </c>
      <c r="F1145" s="2">
        <v>78220</v>
      </c>
      <c r="G1145" s="2">
        <v>0</v>
      </c>
      <c r="H1145" s="5">
        <v>44707.4</v>
      </c>
      <c r="I1145" t="s">
        <v>10</v>
      </c>
      <c r="J1145" s="6" t="s">
        <v>36</v>
      </c>
      <c r="K1145" s="6" t="s">
        <v>35</v>
      </c>
      <c r="L1145" s="6" t="s">
        <v>37</v>
      </c>
      <c r="M1145" t="s">
        <v>11</v>
      </c>
      <c r="N1145" s="6" t="s">
        <v>53</v>
      </c>
      <c r="O1145" t="s">
        <v>18</v>
      </c>
      <c r="P1145" s="4">
        <v>9</v>
      </c>
      <c r="Q1145" t="str">
        <f>TEXT(ChargesTable[[#This Row],[CHG_COUNTY_NUM]], "000") &amp; "-" &amp; TEXT(ChargesTable[[#This Row],[CHG_CASE_NUMBER]], "0000000")</f>
        <v>004-0000037</v>
      </c>
      <c r="R1145">
        <f t="shared" si="35"/>
        <v>9</v>
      </c>
      <c r="S1145">
        <f t="shared" si="36"/>
        <v>2022</v>
      </c>
    </row>
    <row r="1146" spans="1:19">
      <c r="A1146" s="1">
        <v>4</v>
      </c>
      <c r="B1146">
        <v>38</v>
      </c>
      <c r="C1146">
        <v>2</v>
      </c>
      <c r="D1146" s="3">
        <v>44699</v>
      </c>
      <c r="E1146" s="2">
        <v>3465</v>
      </c>
      <c r="F1146" s="2">
        <v>346</v>
      </c>
      <c r="G1146" s="2">
        <v>5</v>
      </c>
      <c r="H1146" s="5">
        <v>44726.82</v>
      </c>
      <c r="I1146" t="s">
        <v>12</v>
      </c>
      <c r="J1146" s="6" t="s">
        <v>27</v>
      </c>
      <c r="K1146" s="6" t="s">
        <v>28</v>
      </c>
      <c r="L1146" s="6" t="s">
        <v>42</v>
      </c>
      <c r="M1146" t="s">
        <v>13</v>
      </c>
      <c r="N1146" s="6" t="s">
        <v>84</v>
      </c>
      <c r="O1146" t="s">
        <v>18</v>
      </c>
      <c r="P1146" s="4">
        <v>27</v>
      </c>
      <c r="Q1146" t="str">
        <f>TEXT(ChargesTable[[#This Row],[CHG_COUNTY_NUM]], "000") &amp; "-" &amp; TEXT(ChargesTable[[#This Row],[CHG_CASE_NUMBER]], "0000000")</f>
        <v>004-0000038</v>
      </c>
      <c r="R1146">
        <f t="shared" si="35"/>
        <v>29</v>
      </c>
      <c r="S1146">
        <f t="shared" si="36"/>
        <v>2022</v>
      </c>
    </row>
    <row r="1147" spans="1:19">
      <c r="A1147" s="1">
        <v>4</v>
      </c>
      <c r="B1147">
        <v>38</v>
      </c>
      <c r="C1147">
        <v>1</v>
      </c>
      <c r="D1147" s="3">
        <v>44699</v>
      </c>
      <c r="E1147" s="2">
        <v>782200</v>
      </c>
      <c r="F1147" s="2">
        <v>78220</v>
      </c>
      <c r="G1147" s="2">
        <v>0</v>
      </c>
      <c r="H1147" s="5">
        <v>44728.36</v>
      </c>
      <c r="I1147" t="s">
        <v>7</v>
      </c>
      <c r="J1147" s="6" t="s">
        <v>36</v>
      </c>
      <c r="K1147" s="6" t="s">
        <v>35</v>
      </c>
      <c r="L1147" s="6" t="s">
        <v>37</v>
      </c>
      <c r="M1147" t="s">
        <v>8</v>
      </c>
      <c r="N1147" s="6" t="s">
        <v>53</v>
      </c>
      <c r="O1147" t="s">
        <v>18</v>
      </c>
      <c r="P1147" s="4">
        <v>29</v>
      </c>
      <c r="Q1147" t="str">
        <f>TEXT(ChargesTable[[#This Row],[CHG_COUNTY_NUM]], "000") &amp; "-" &amp; TEXT(ChargesTable[[#This Row],[CHG_CASE_NUMBER]], "0000000")</f>
        <v>004-0000038</v>
      </c>
      <c r="R1147">
        <f t="shared" si="35"/>
        <v>29</v>
      </c>
      <c r="S1147">
        <f t="shared" si="36"/>
        <v>2022</v>
      </c>
    </row>
    <row r="1148" spans="1:19">
      <c r="A1148" s="1">
        <v>4</v>
      </c>
      <c r="B1148">
        <v>39</v>
      </c>
      <c r="C1148">
        <v>1</v>
      </c>
      <c r="D1148" s="3">
        <v>44706</v>
      </c>
      <c r="E1148" s="2">
        <v>3406</v>
      </c>
      <c r="F1148" s="2">
        <v>340</v>
      </c>
      <c r="G1148" s="2">
        <v>6</v>
      </c>
      <c r="H1148" s="5">
        <v>44944.56</v>
      </c>
      <c r="I1148" t="s">
        <v>10</v>
      </c>
      <c r="J1148" s="6" t="s">
        <v>25</v>
      </c>
      <c r="K1148" s="6" t="s">
        <v>26</v>
      </c>
      <c r="L1148" s="6" t="s">
        <v>43</v>
      </c>
      <c r="M1148" t="s">
        <v>11</v>
      </c>
      <c r="N1148" s="6" t="s">
        <v>65</v>
      </c>
      <c r="O1148" t="s">
        <v>18</v>
      </c>
      <c r="P1148" s="4">
        <v>238</v>
      </c>
      <c r="Q1148" t="str">
        <f>TEXT(ChargesTable[[#This Row],[CHG_COUNTY_NUM]], "000") &amp; "-" &amp; TEXT(ChargesTable[[#This Row],[CHG_CASE_NUMBER]], "0000000")</f>
        <v>004-0000039</v>
      </c>
      <c r="R1148">
        <f t="shared" si="35"/>
        <v>241</v>
      </c>
      <c r="S1148">
        <f t="shared" si="36"/>
        <v>2023</v>
      </c>
    </row>
    <row r="1149" spans="1:19">
      <c r="A1149" s="1">
        <v>4</v>
      </c>
      <c r="B1149">
        <v>39</v>
      </c>
      <c r="C1149">
        <v>2</v>
      </c>
      <c r="D1149" s="3">
        <v>44706</v>
      </c>
      <c r="E1149" s="2">
        <v>463700</v>
      </c>
      <c r="F1149" s="2">
        <v>46370</v>
      </c>
      <c r="G1149" s="2">
        <v>0</v>
      </c>
      <c r="H1149" s="5">
        <v>44947.1</v>
      </c>
      <c r="I1149" t="s">
        <v>10</v>
      </c>
      <c r="J1149" s="6" t="s">
        <v>30</v>
      </c>
      <c r="K1149" s="6" t="s">
        <v>26</v>
      </c>
      <c r="L1149" s="6" t="s">
        <v>37</v>
      </c>
      <c r="M1149" t="s">
        <v>11</v>
      </c>
      <c r="N1149" s="6" t="s">
        <v>54</v>
      </c>
      <c r="O1149" t="s">
        <v>18</v>
      </c>
      <c r="P1149" s="4">
        <v>241</v>
      </c>
      <c r="Q1149" t="str">
        <f>TEXT(ChargesTable[[#This Row],[CHG_COUNTY_NUM]], "000") &amp; "-" &amp; TEXT(ChargesTable[[#This Row],[CHG_CASE_NUMBER]], "0000000")</f>
        <v>004-0000039</v>
      </c>
      <c r="R1149">
        <f t="shared" si="35"/>
        <v>241</v>
      </c>
      <c r="S1149">
        <f t="shared" si="36"/>
        <v>2023</v>
      </c>
    </row>
    <row r="1150" spans="1:19">
      <c r="A1150" s="1">
        <v>4</v>
      </c>
      <c r="B1150">
        <v>39</v>
      </c>
      <c r="C1150">
        <v>3</v>
      </c>
      <c r="D1150" s="3">
        <v>44706</v>
      </c>
      <c r="E1150" s="2">
        <v>3460</v>
      </c>
      <c r="F1150" s="2">
        <v>346</v>
      </c>
      <c r="G1150" s="2">
        <v>0</v>
      </c>
      <c r="H1150" s="5">
        <v>44947</v>
      </c>
      <c r="I1150" t="s">
        <v>12</v>
      </c>
      <c r="J1150" s="6" t="s">
        <v>27</v>
      </c>
      <c r="K1150" s="6" t="s">
        <v>28</v>
      </c>
      <c r="L1150" s="6" t="s">
        <v>37</v>
      </c>
      <c r="M1150" t="s">
        <v>13</v>
      </c>
      <c r="N1150" s="6" t="s">
        <v>52</v>
      </c>
      <c r="O1150" t="s">
        <v>18</v>
      </c>
      <c r="P1150" s="4">
        <v>241</v>
      </c>
      <c r="Q1150" t="str">
        <f>TEXT(ChargesTable[[#This Row],[CHG_COUNTY_NUM]], "000") &amp; "-" &amp; TEXT(ChargesTable[[#This Row],[CHG_CASE_NUMBER]], "0000000")</f>
        <v>004-0000039</v>
      </c>
      <c r="R1150">
        <f t="shared" si="35"/>
        <v>241</v>
      </c>
      <c r="S1150">
        <f t="shared" si="36"/>
        <v>2023</v>
      </c>
    </row>
    <row r="1151" spans="1:19">
      <c r="A1151" s="1">
        <v>4</v>
      </c>
      <c r="B1151">
        <v>40</v>
      </c>
      <c r="C1151">
        <v>2</v>
      </c>
      <c r="D1151" s="3">
        <v>44713</v>
      </c>
      <c r="E1151" s="2">
        <v>3400</v>
      </c>
      <c r="F1151" s="2">
        <v>340</v>
      </c>
      <c r="G1151" s="2">
        <v>0</v>
      </c>
      <c r="H1151" s="5">
        <v>44745.72</v>
      </c>
      <c r="I1151" t="s">
        <v>12</v>
      </c>
      <c r="J1151" s="6" t="s">
        <v>25</v>
      </c>
      <c r="K1151" s="6" t="s">
        <v>26</v>
      </c>
      <c r="L1151" s="6" t="s">
        <v>37</v>
      </c>
      <c r="M1151" t="s">
        <v>13</v>
      </c>
      <c r="N1151" s="6" t="s">
        <v>55</v>
      </c>
      <c r="O1151" t="s">
        <v>18</v>
      </c>
      <c r="P1151" s="4">
        <v>32</v>
      </c>
      <c r="Q1151" t="str">
        <f>TEXT(ChargesTable[[#This Row],[CHG_COUNTY_NUM]], "000") &amp; "-" &amp; TEXT(ChargesTable[[#This Row],[CHG_CASE_NUMBER]], "0000000")</f>
        <v>004-0000040</v>
      </c>
      <c r="R1151">
        <f t="shared" si="35"/>
        <v>36</v>
      </c>
      <c r="S1151">
        <f t="shared" si="36"/>
        <v>2022</v>
      </c>
    </row>
    <row r="1152" spans="1:19">
      <c r="A1152" s="1">
        <v>4</v>
      </c>
      <c r="B1152">
        <v>40</v>
      </c>
      <c r="C1152">
        <v>3</v>
      </c>
      <c r="D1152" s="3">
        <v>44713</v>
      </c>
      <c r="E1152" s="2">
        <v>3404</v>
      </c>
      <c r="F1152" s="2">
        <v>340</v>
      </c>
      <c r="G1152" s="2">
        <v>4</v>
      </c>
      <c r="H1152" s="5">
        <v>44747.21</v>
      </c>
      <c r="I1152" t="s">
        <v>10</v>
      </c>
      <c r="J1152" s="6" t="s">
        <v>25</v>
      </c>
      <c r="K1152" s="6" t="s">
        <v>26</v>
      </c>
      <c r="L1152" s="6" t="s">
        <v>41</v>
      </c>
      <c r="M1152" t="s">
        <v>11</v>
      </c>
      <c r="N1152" s="6" t="s">
        <v>86</v>
      </c>
      <c r="O1152" t="s">
        <v>18</v>
      </c>
      <c r="P1152" s="4">
        <v>34</v>
      </c>
      <c r="Q1152" t="str">
        <f>TEXT(ChargesTable[[#This Row],[CHG_COUNTY_NUM]], "000") &amp; "-" &amp; TEXT(ChargesTable[[#This Row],[CHG_CASE_NUMBER]], "0000000")</f>
        <v>004-0000040</v>
      </c>
      <c r="R1152">
        <f t="shared" si="35"/>
        <v>36</v>
      </c>
      <c r="S1152">
        <f t="shared" si="36"/>
        <v>2022</v>
      </c>
    </row>
    <row r="1153" spans="1:19">
      <c r="A1153" s="1">
        <v>4</v>
      </c>
      <c r="B1153">
        <v>40</v>
      </c>
      <c r="C1153">
        <v>1</v>
      </c>
      <c r="D1153" s="3">
        <v>44713</v>
      </c>
      <c r="E1153" s="2">
        <v>3460</v>
      </c>
      <c r="F1153" s="2">
        <v>346</v>
      </c>
      <c r="G1153" s="2">
        <v>0</v>
      </c>
      <c r="H1153" s="5">
        <v>44749.05</v>
      </c>
      <c r="I1153" t="s">
        <v>12</v>
      </c>
      <c r="J1153" s="6" t="s">
        <v>27</v>
      </c>
      <c r="K1153" s="6" t="s">
        <v>28</v>
      </c>
      <c r="L1153" s="6" t="s">
        <v>37</v>
      </c>
      <c r="M1153" t="s">
        <v>13</v>
      </c>
      <c r="N1153" s="6" t="s">
        <v>52</v>
      </c>
      <c r="O1153" t="s">
        <v>18</v>
      </c>
      <c r="P1153" s="4">
        <v>36</v>
      </c>
      <c r="Q1153" t="str">
        <f>TEXT(ChargesTable[[#This Row],[CHG_COUNTY_NUM]], "000") &amp; "-" &amp; TEXT(ChargesTable[[#This Row],[CHG_CASE_NUMBER]], "0000000")</f>
        <v>004-0000040</v>
      </c>
      <c r="R1153">
        <f t="shared" si="35"/>
        <v>36</v>
      </c>
      <c r="S1153">
        <f t="shared" si="36"/>
        <v>2022</v>
      </c>
    </row>
    <row r="1154" spans="1:19">
      <c r="A1154" s="1">
        <v>4</v>
      </c>
      <c r="B1154">
        <v>41</v>
      </c>
      <c r="C1154">
        <v>1</v>
      </c>
      <c r="D1154" s="3">
        <v>44715</v>
      </c>
      <c r="E1154" s="2">
        <v>782200</v>
      </c>
      <c r="F1154" s="2">
        <v>78220</v>
      </c>
      <c r="G1154" s="2">
        <v>0</v>
      </c>
      <c r="H1154" s="5">
        <v>44719.17</v>
      </c>
      <c r="I1154" t="s">
        <v>7</v>
      </c>
      <c r="J1154" s="6" t="s">
        <v>36</v>
      </c>
      <c r="K1154" s="6" t="s">
        <v>35</v>
      </c>
      <c r="L1154" s="6" t="s">
        <v>37</v>
      </c>
      <c r="M1154" t="s">
        <v>8</v>
      </c>
      <c r="N1154" s="6" t="s">
        <v>53</v>
      </c>
      <c r="O1154" t="s">
        <v>18</v>
      </c>
      <c r="P1154" s="4">
        <v>4</v>
      </c>
      <c r="Q1154" t="str">
        <f>TEXT(ChargesTable[[#This Row],[CHG_COUNTY_NUM]], "000") &amp; "-" &amp; TEXT(ChargesTable[[#This Row],[CHG_CASE_NUMBER]], "0000000")</f>
        <v>004-0000041</v>
      </c>
      <c r="R1154">
        <f t="shared" ref="R1154:R1217" si="37">_xlfn.MAXIFS(P:P, Q:Q, Q1154)</f>
        <v>4</v>
      </c>
      <c r="S1154">
        <f t="shared" ref="S1154:S1217" si="38">+YEAR(H1154)</f>
        <v>2022</v>
      </c>
    </row>
    <row r="1155" spans="1:19">
      <c r="A1155" s="1">
        <v>4</v>
      </c>
      <c r="B1155">
        <v>41</v>
      </c>
      <c r="C1155">
        <v>2</v>
      </c>
      <c r="D1155" s="3">
        <v>44715</v>
      </c>
      <c r="E1155" s="2">
        <v>3402</v>
      </c>
      <c r="F1155" s="2">
        <v>340</v>
      </c>
      <c r="G1155" s="2">
        <v>2</v>
      </c>
      <c r="H1155" s="5">
        <v>44719.199999999997</v>
      </c>
      <c r="I1155" t="s">
        <v>10</v>
      </c>
      <c r="J1155" s="6" t="s">
        <v>25</v>
      </c>
      <c r="K1155" s="6" t="s">
        <v>26</v>
      </c>
      <c r="L1155" s="6" t="s">
        <v>39</v>
      </c>
      <c r="M1155" t="s">
        <v>11</v>
      </c>
      <c r="N1155" s="6" t="s">
        <v>62</v>
      </c>
      <c r="O1155" t="s">
        <v>18</v>
      </c>
      <c r="P1155" s="4">
        <v>4</v>
      </c>
      <c r="Q1155" t="str">
        <f>TEXT(ChargesTable[[#This Row],[CHG_COUNTY_NUM]], "000") &amp; "-" &amp; TEXT(ChargesTable[[#This Row],[CHG_CASE_NUMBER]], "0000000")</f>
        <v>004-0000041</v>
      </c>
      <c r="R1155">
        <f t="shared" si="37"/>
        <v>4</v>
      </c>
      <c r="S1155">
        <f t="shared" si="38"/>
        <v>2022</v>
      </c>
    </row>
    <row r="1156" spans="1:19">
      <c r="A1156" s="1">
        <v>4</v>
      </c>
      <c r="B1156">
        <v>41</v>
      </c>
      <c r="C1156">
        <v>3</v>
      </c>
      <c r="D1156" s="3">
        <v>44715</v>
      </c>
      <c r="E1156" s="2">
        <v>3400</v>
      </c>
      <c r="F1156" s="2">
        <v>340</v>
      </c>
      <c r="G1156" s="2">
        <v>0</v>
      </c>
      <c r="H1156" s="5">
        <v>44719.82</v>
      </c>
      <c r="I1156" t="s">
        <v>10</v>
      </c>
      <c r="J1156" s="6" t="s">
        <v>25</v>
      </c>
      <c r="K1156" s="6" t="s">
        <v>26</v>
      </c>
      <c r="L1156" s="6" t="s">
        <v>37</v>
      </c>
      <c r="M1156" t="s">
        <v>11</v>
      </c>
      <c r="N1156" s="6" t="s">
        <v>55</v>
      </c>
      <c r="O1156" t="s">
        <v>18</v>
      </c>
      <c r="P1156" s="4">
        <v>4</v>
      </c>
      <c r="Q1156" t="str">
        <f>TEXT(ChargesTable[[#This Row],[CHG_COUNTY_NUM]], "000") &amp; "-" &amp; TEXT(ChargesTable[[#This Row],[CHG_CASE_NUMBER]], "0000000")</f>
        <v>004-0000041</v>
      </c>
      <c r="R1156">
        <f t="shared" si="37"/>
        <v>4</v>
      </c>
      <c r="S1156">
        <f t="shared" si="38"/>
        <v>2022</v>
      </c>
    </row>
    <row r="1157" spans="1:19">
      <c r="A1157" s="1">
        <v>4</v>
      </c>
      <c r="B1157">
        <v>42</v>
      </c>
      <c r="C1157">
        <v>2</v>
      </c>
      <c r="D1157" s="3">
        <v>44715</v>
      </c>
      <c r="E1157" s="2">
        <v>3460</v>
      </c>
      <c r="F1157" s="2">
        <v>346</v>
      </c>
      <c r="G1157" s="2">
        <v>0</v>
      </c>
      <c r="H1157" s="5">
        <v>44780.9</v>
      </c>
      <c r="I1157" t="s">
        <v>10</v>
      </c>
      <c r="J1157" s="6" t="s">
        <v>27</v>
      </c>
      <c r="K1157" s="6" t="s">
        <v>28</v>
      </c>
      <c r="L1157" s="6" t="s">
        <v>37</v>
      </c>
      <c r="M1157" t="s">
        <v>11</v>
      </c>
      <c r="N1157" s="6" t="s">
        <v>52</v>
      </c>
      <c r="O1157" t="s">
        <v>18</v>
      </c>
      <c r="P1157" s="4">
        <v>65</v>
      </c>
      <c r="Q1157" t="str">
        <f>TEXT(ChargesTable[[#This Row],[CHG_COUNTY_NUM]], "000") &amp; "-" &amp; TEXT(ChargesTable[[#This Row],[CHG_CASE_NUMBER]], "0000000")</f>
        <v>004-0000042</v>
      </c>
      <c r="R1157">
        <f t="shared" si="37"/>
        <v>68</v>
      </c>
      <c r="S1157">
        <f t="shared" si="38"/>
        <v>2022</v>
      </c>
    </row>
    <row r="1158" spans="1:19">
      <c r="A1158" s="1">
        <v>4</v>
      </c>
      <c r="B1158">
        <v>42</v>
      </c>
      <c r="C1158">
        <v>1</v>
      </c>
      <c r="D1158" s="3">
        <v>44715</v>
      </c>
      <c r="E1158" s="2">
        <v>3460</v>
      </c>
      <c r="F1158" s="2">
        <v>346</v>
      </c>
      <c r="G1158" s="2">
        <v>0</v>
      </c>
      <c r="H1158" s="5">
        <v>44782.86</v>
      </c>
      <c r="I1158" t="s">
        <v>10</v>
      </c>
      <c r="J1158" s="6" t="s">
        <v>27</v>
      </c>
      <c r="K1158" s="6" t="s">
        <v>28</v>
      </c>
      <c r="L1158" s="6" t="s">
        <v>37</v>
      </c>
      <c r="M1158" t="s">
        <v>11</v>
      </c>
      <c r="N1158" s="6" t="s">
        <v>52</v>
      </c>
      <c r="O1158" t="s">
        <v>18</v>
      </c>
      <c r="P1158" s="4">
        <v>67</v>
      </c>
      <c r="Q1158" t="str">
        <f>TEXT(ChargesTable[[#This Row],[CHG_COUNTY_NUM]], "000") &amp; "-" &amp; TEXT(ChargesTable[[#This Row],[CHG_CASE_NUMBER]], "0000000")</f>
        <v>004-0000042</v>
      </c>
      <c r="R1158">
        <f t="shared" si="37"/>
        <v>68</v>
      </c>
      <c r="S1158">
        <f t="shared" si="38"/>
        <v>2022</v>
      </c>
    </row>
    <row r="1159" spans="1:19">
      <c r="A1159" s="1">
        <v>4</v>
      </c>
      <c r="B1159">
        <v>42</v>
      </c>
      <c r="C1159">
        <v>3</v>
      </c>
      <c r="D1159" s="3">
        <v>44715</v>
      </c>
      <c r="E1159" s="2">
        <v>782206</v>
      </c>
      <c r="F1159" s="2">
        <v>78220</v>
      </c>
      <c r="G1159" s="2">
        <v>6</v>
      </c>
      <c r="H1159" s="5">
        <v>44783.199999999997</v>
      </c>
      <c r="I1159" t="s">
        <v>10</v>
      </c>
      <c r="J1159" s="6" t="s">
        <v>36</v>
      </c>
      <c r="K1159" s="6" t="s">
        <v>35</v>
      </c>
      <c r="L1159" s="6" t="s">
        <v>43</v>
      </c>
      <c r="M1159" t="s">
        <v>11</v>
      </c>
      <c r="N1159" s="6" t="s">
        <v>64</v>
      </c>
      <c r="O1159" t="s">
        <v>18</v>
      </c>
      <c r="P1159" s="4">
        <v>68</v>
      </c>
      <c r="Q1159" t="str">
        <f>TEXT(ChargesTable[[#This Row],[CHG_COUNTY_NUM]], "000") &amp; "-" &amp; TEXT(ChargesTable[[#This Row],[CHG_CASE_NUMBER]], "0000000")</f>
        <v>004-0000042</v>
      </c>
      <c r="R1159">
        <f t="shared" si="37"/>
        <v>68</v>
      </c>
      <c r="S1159">
        <f t="shared" si="38"/>
        <v>2022</v>
      </c>
    </row>
    <row r="1160" spans="1:19">
      <c r="A1160" s="1">
        <v>4</v>
      </c>
      <c r="B1160">
        <v>43</v>
      </c>
      <c r="C1160">
        <v>2</v>
      </c>
      <c r="D1160" s="3">
        <v>44716</v>
      </c>
      <c r="E1160" s="2">
        <v>3460</v>
      </c>
      <c r="F1160" s="2">
        <v>346</v>
      </c>
      <c r="G1160" s="2">
        <v>0</v>
      </c>
      <c r="H1160" s="5">
        <v>44758.97</v>
      </c>
      <c r="I1160" t="s">
        <v>10</v>
      </c>
      <c r="J1160" s="6" t="s">
        <v>27</v>
      </c>
      <c r="K1160" s="6" t="s">
        <v>28</v>
      </c>
      <c r="L1160" s="6" t="s">
        <v>37</v>
      </c>
      <c r="M1160" t="s">
        <v>11</v>
      </c>
      <c r="N1160" s="6" t="s">
        <v>52</v>
      </c>
      <c r="O1160" t="s">
        <v>18</v>
      </c>
      <c r="P1160" s="4">
        <v>42</v>
      </c>
      <c r="Q1160" t="str">
        <f>TEXT(ChargesTable[[#This Row],[CHG_COUNTY_NUM]], "000") &amp; "-" &amp; TEXT(ChargesTable[[#This Row],[CHG_CASE_NUMBER]], "0000000")</f>
        <v>004-0000043</v>
      </c>
      <c r="R1160">
        <f t="shared" si="37"/>
        <v>49</v>
      </c>
      <c r="S1160">
        <f t="shared" si="38"/>
        <v>2022</v>
      </c>
    </row>
    <row r="1161" spans="1:19">
      <c r="A1161" s="1">
        <v>4</v>
      </c>
      <c r="B1161">
        <v>43</v>
      </c>
      <c r="C1161">
        <v>1</v>
      </c>
      <c r="D1161" s="3">
        <v>44716</v>
      </c>
      <c r="E1161" s="2">
        <v>470000</v>
      </c>
      <c r="F1161" s="2">
        <v>47000</v>
      </c>
      <c r="G1161" s="2">
        <v>0</v>
      </c>
      <c r="H1161" s="5">
        <v>44762.7</v>
      </c>
      <c r="I1161" t="s">
        <v>12</v>
      </c>
      <c r="J1161" s="6" t="s">
        <v>34</v>
      </c>
      <c r="K1161" s="6" t="s">
        <v>35</v>
      </c>
      <c r="L1161" s="6" t="s">
        <v>37</v>
      </c>
      <c r="M1161" t="s">
        <v>13</v>
      </c>
      <c r="N1161" s="6" t="s">
        <v>67</v>
      </c>
      <c r="O1161" t="s">
        <v>18</v>
      </c>
      <c r="P1161" s="4">
        <v>46</v>
      </c>
      <c r="Q1161" t="str">
        <f>TEXT(ChargesTable[[#This Row],[CHG_COUNTY_NUM]], "000") &amp; "-" &amp; TEXT(ChargesTable[[#This Row],[CHG_CASE_NUMBER]], "0000000")</f>
        <v>004-0000043</v>
      </c>
      <c r="R1161">
        <f t="shared" si="37"/>
        <v>49</v>
      </c>
      <c r="S1161">
        <f t="shared" si="38"/>
        <v>2022</v>
      </c>
    </row>
    <row r="1162" spans="1:19">
      <c r="A1162" s="1">
        <v>4</v>
      </c>
      <c r="B1162">
        <v>43</v>
      </c>
      <c r="C1162">
        <v>3</v>
      </c>
      <c r="D1162" s="3">
        <v>44716</v>
      </c>
      <c r="E1162" s="2">
        <v>3470</v>
      </c>
      <c r="F1162" s="2">
        <v>347</v>
      </c>
      <c r="G1162" s="2">
        <v>0</v>
      </c>
      <c r="H1162" s="5">
        <v>44765.2</v>
      </c>
      <c r="I1162" t="s">
        <v>7</v>
      </c>
      <c r="J1162" s="6" t="s">
        <v>29</v>
      </c>
      <c r="K1162" s="6" t="s">
        <v>28</v>
      </c>
      <c r="L1162" s="6" t="s">
        <v>37</v>
      </c>
      <c r="M1162" t="s">
        <v>8</v>
      </c>
      <c r="N1162" s="6" t="s">
        <v>51</v>
      </c>
      <c r="O1162" t="s">
        <v>18</v>
      </c>
      <c r="P1162" s="4">
        <v>49</v>
      </c>
      <c r="Q1162" t="str">
        <f>TEXT(ChargesTable[[#This Row],[CHG_COUNTY_NUM]], "000") &amp; "-" &amp; TEXT(ChargesTable[[#This Row],[CHG_CASE_NUMBER]], "0000000")</f>
        <v>004-0000043</v>
      </c>
      <c r="R1162">
        <f t="shared" si="37"/>
        <v>49</v>
      </c>
      <c r="S1162">
        <f t="shared" si="38"/>
        <v>2022</v>
      </c>
    </row>
    <row r="1163" spans="1:19">
      <c r="A1163" s="1">
        <v>4</v>
      </c>
      <c r="B1163">
        <v>44</v>
      </c>
      <c r="C1163">
        <v>1</v>
      </c>
      <c r="D1163" s="3">
        <v>44718</v>
      </c>
      <c r="E1163" s="2">
        <v>463700</v>
      </c>
      <c r="F1163" s="2">
        <v>46370</v>
      </c>
      <c r="G1163" s="2">
        <v>0</v>
      </c>
      <c r="H1163" s="5">
        <v>44867.55</v>
      </c>
      <c r="I1163" t="s">
        <v>10</v>
      </c>
      <c r="J1163" s="6" t="s">
        <v>30</v>
      </c>
      <c r="K1163" s="6" t="s">
        <v>26</v>
      </c>
      <c r="L1163" s="6" t="s">
        <v>37</v>
      </c>
      <c r="M1163" t="s">
        <v>11</v>
      </c>
      <c r="N1163" s="6" t="s">
        <v>54</v>
      </c>
      <c r="O1163" t="s">
        <v>18</v>
      </c>
      <c r="P1163" s="4">
        <v>149</v>
      </c>
      <c r="Q1163" t="str">
        <f>TEXT(ChargesTable[[#This Row],[CHG_COUNTY_NUM]], "000") &amp; "-" &amp; TEXT(ChargesTable[[#This Row],[CHG_CASE_NUMBER]], "0000000")</f>
        <v>004-0000044</v>
      </c>
      <c r="R1163">
        <f t="shared" si="37"/>
        <v>149</v>
      </c>
      <c r="S1163">
        <f t="shared" si="38"/>
        <v>2022</v>
      </c>
    </row>
    <row r="1164" spans="1:19">
      <c r="A1164" s="1">
        <v>4</v>
      </c>
      <c r="B1164">
        <v>45</v>
      </c>
      <c r="C1164">
        <v>1</v>
      </c>
      <c r="D1164" s="3">
        <v>44727</v>
      </c>
      <c r="E1164" s="2">
        <v>3400</v>
      </c>
      <c r="F1164" s="2">
        <v>340</v>
      </c>
      <c r="G1164" s="2">
        <v>0</v>
      </c>
      <c r="H1164" s="5">
        <v>44870.6</v>
      </c>
      <c r="I1164" t="s">
        <v>7</v>
      </c>
      <c r="J1164" s="6" t="s">
        <v>25</v>
      </c>
      <c r="K1164" s="6" t="s">
        <v>26</v>
      </c>
      <c r="L1164" s="6" t="s">
        <v>37</v>
      </c>
      <c r="M1164" t="s">
        <v>8</v>
      </c>
      <c r="N1164" s="6" t="s">
        <v>55</v>
      </c>
      <c r="O1164" t="s">
        <v>18</v>
      </c>
      <c r="P1164" s="4">
        <v>143</v>
      </c>
      <c r="Q1164" t="str">
        <f>TEXT(ChargesTable[[#This Row],[CHG_COUNTY_NUM]], "000") &amp; "-" &amp; TEXT(ChargesTable[[#This Row],[CHG_CASE_NUMBER]], "0000000")</f>
        <v>004-0000045</v>
      </c>
      <c r="R1164">
        <f t="shared" si="37"/>
        <v>143</v>
      </c>
      <c r="S1164">
        <f t="shared" si="38"/>
        <v>2022</v>
      </c>
    </row>
    <row r="1165" spans="1:19">
      <c r="A1165" s="1">
        <v>4</v>
      </c>
      <c r="B1165">
        <v>46</v>
      </c>
      <c r="C1165">
        <v>2</v>
      </c>
      <c r="D1165" s="3">
        <v>44727</v>
      </c>
      <c r="E1165" s="2">
        <v>782200</v>
      </c>
      <c r="F1165" s="2">
        <v>78220</v>
      </c>
      <c r="G1165" s="2">
        <v>0</v>
      </c>
      <c r="H1165" s="5">
        <v>45179.5</v>
      </c>
      <c r="I1165" t="s">
        <v>12</v>
      </c>
      <c r="J1165" s="6" t="s">
        <v>36</v>
      </c>
      <c r="K1165" s="6" t="s">
        <v>35</v>
      </c>
      <c r="L1165" s="6" t="s">
        <v>37</v>
      </c>
      <c r="M1165" t="s">
        <v>13</v>
      </c>
      <c r="N1165" s="6" t="s">
        <v>53</v>
      </c>
      <c r="O1165" t="s">
        <v>18</v>
      </c>
      <c r="P1165" s="4">
        <v>452</v>
      </c>
      <c r="Q1165" t="str">
        <f>TEXT(ChargesTable[[#This Row],[CHG_COUNTY_NUM]], "000") &amp; "-" &amp; TEXT(ChargesTable[[#This Row],[CHG_CASE_NUMBER]], "0000000")</f>
        <v>004-0000046</v>
      </c>
      <c r="R1165">
        <f t="shared" si="37"/>
        <v>455</v>
      </c>
      <c r="S1165">
        <f t="shared" si="38"/>
        <v>2023</v>
      </c>
    </row>
    <row r="1166" spans="1:19">
      <c r="A1166" s="1">
        <v>4</v>
      </c>
      <c r="B1166">
        <v>46</v>
      </c>
      <c r="C1166">
        <v>3</v>
      </c>
      <c r="D1166" s="3">
        <v>44727</v>
      </c>
      <c r="E1166" s="2">
        <v>3460</v>
      </c>
      <c r="F1166" s="2">
        <v>346</v>
      </c>
      <c r="G1166" s="2">
        <v>0</v>
      </c>
      <c r="H1166" s="5">
        <v>45179.95</v>
      </c>
      <c r="I1166" t="s">
        <v>10</v>
      </c>
      <c r="J1166" s="6" t="s">
        <v>27</v>
      </c>
      <c r="K1166" s="6" t="s">
        <v>28</v>
      </c>
      <c r="L1166" s="6" t="s">
        <v>37</v>
      </c>
      <c r="M1166" t="s">
        <v>11</v>
      </c>
      <c r="N1166" s="6" t="s">
        <v>52</v>
      </c>
      <c r="O1166" t="s">
        <v>18</v>
      </c>
      <c r="P1166" s="4">
        <v>452</v>
      </c>
      <c r="Q1166" t="str">
        <f>TEXT(ChargesTable[[#This Row],[CHG_COUNTY_NUM]], "000") &amp; "-" &amp; TEXT(ChargesTable[[#This Row],[CHG_CASE_NUMBER]], "0000000")</f>
        <v>004-0000046</v>
      </c>
      <c r="R1166">
        <f t="shared" si="37"/>
        <v>455</v>
      </c>
      <c r="S1166">
        <f t="shared" si="38"/>
        <v>2023</v>
      </c>
    </row>
    <row r="1167" spans="1:19">
      <c r="A1167" s="1">
        <v>4</v>
      </c>
      <c r="B1167">
        <v>46</v>
      </c>
      <c r="C1167">
        <v>1</v>
      </c>
      <c r="D1167" s="3">
        <v>44727</v>
      </c>
      <c r="E1167" s="2">
        <v>782206</v>
      </c>
      <c r="F1167" s="2">
        <v>78220</v>
      </c>
      <c r="G1167" s="2">
        <v>6</v>
      </c>
      <c r="H1167" s="5">
        <v>45181.49</v>
      </c>
      <c r="I1167" t="s">
        <v>10</v>
      </c>
      <c r="J1167" s="6" t="s">
        <v>36</v>
      </c>
      <c r="K1167" s="6" t="s">
        <v>35</v>
      </c>
      <c r="L1167" s="6" t="s">
        <v>43</v>
      </c>
      <c r="M1167" t="s">
        <v>11</v>
      </c>
      <c r="N1167" s="6" t="s">
        <v>64</v>
      </c>
      <c r="O1167" t="s">
        <v>18</v>
      </c>
      <c r="P1167" s="4">
        <v>454</v>
      </c>
      <c r="Q1167" t="str">
        <f>TEXT(ChargesTable[[#This Row],[CHG_COUNTY_NUM]], "000") &amp; "-" &amp; TEXT(ChargesTable[[#This Row],[CHG_CASE_NUMBER]], "0000000")</f>
        <v>004-0000046</v>
      </c>
      <c r="R1167">
        <f t="shared" si="37"/>
        <v>455</v>
      </c>
      <c r="S1167">
        <f t="shared" si="38"/>
        <v>2023</v>
      </c>
    </row>
    <row r="1168" spans="1:19">
      <c r="A1168" s="1">
        <v>4</v>
      </c>
      <c r="B1168">
        <v>46</v>
      </c>
      <c r="C1168">
        <v>4</v>
      </c>
      <c r="D1168" s="3">
        <v>44727</v>
      </c>
      <c r="E1168" s="2">
        <v>3400</v>
      </c>
      <c r="F1168" s="2">
        <v>340</v>
      </c>
      <c r="G1168" s="2">
        <v>0</v>
      </c>
      <c r="H1168" s="5">
        <v>45182.8</v>
      </c>
      <c r="I1168" t="s">
        <v>10</v>
      </c>
      <c r="J1168" s="6" t="s">
        <v>25</v>
      </c>
      <c r="K1168" s="6" t="s">
        <v>26</v>
      </c>
      <c r="L1168" s="6" t="s">
        <v>37</v>
      </c>
      <c r="M1168" t="s">
        <v>11</v>
      </c>
      <c r="N1168" s="6" t="s">
        <v>55</v>
      </c>
      <c r="O1168" t="s">
        <v>18</v>
      </c>
      <c r="P1168" s="4">
        <v>455</v>
      </c>
      <c r="Q1168" t="str">
        <f>TEXT(ChargesTable[[#This Row],[CHG_COUNTY_NUM]], "000") &amp; "-" &amp; TEXT(ChargesTable[[#This Row],[CHG_CASE_NUMBER]], "0000000")</f>
        <v>004-0000046</v>
      </c>
      <c r="R1168">
        <f t="shared" si="37"/>
        <v>455</v>
      </c>
      <c r="S1168">
        <f t="shared" si="38"/>
        <v>2023</v>
      </c>
    </row>
    <row r="1169" spans="1:19">
      <c r="A1169" s="1">
        <v>4</v>
      </c>
      <c r="B1169">
        <v>47</v>
      </c>
      <c r="C1169">
        <v>4</v>
      </c>
      <c r="D1169" s="3">
        <v>44727</v>
      </c>
      <c r="E1169" s="2">
        <v>463720</v>
      </c>
      <c r="F1169" s="2">
        <v>46372</v>
      </c>
      <c r="G1169" s="2">
        <v>0</v>
      </c>
      <c r="H1169" s="5">
        <v>44947.65</v>
      </c>
      <c r="I1169" t="s">
        <v>12</v>
      </c>
      <c r="J1169" s="6" t="s">
        <v>31</v>
      </c>
      <c r="K1169" s="6" t="s">
        <v>28</v>
      </c>
      <c r="L1169" s="6" t="s">
        <v>37</v>
      </c>
      <c r="M1169" t="s">
        <v>13</v>
      </c>
      <c r="N1169" s="6" t="s">
        <v>72</v>
      </c>
      <c r="O1169" t="s">
        <v>18</v>
      </c>
      <c r="P1169" s="4">
        <v>220</v>
      </c>
      <c r="Q1169" t="str">
        <f>TEXT(ChargesTable[[#This Row],[CHG_COUNTY_NUM]], "000") &amp; "-" &amp; TEXT(ChargesTable[[#This Row],[CHG_CASE_NUMBER]], "0000000")</f>
        <v>004-0000047</v>
      </c>
      <c r="R1169">
        <f t="shared" si="37"/>
        <v>222</v>
      </c>
      <c r="S1169">
        <f t="shared" si="38"/>
        <v>2023</v>
      </c>
    </row>
    <row r="1170" spans="1:19">
      <c r="A1170" s="1">
        <v>4</v>
      </c>
      <c r="B1170">
        <v>47</v>
      </c>
      <c r="C1170">
        <v>5</v>
      </c>
      <c r="D1170" s="3">
        <v>44727</v>
      </c>
      <c r="E1170" s="2">
        <v>3404</v>
      </c>
      <c r="F1170" s="2">
        <v>340</v>
      </c>
      <c r="G1170" s="2">
        <v>4</v>
      </c>
      <c r="H1170" s="5">
        <v>44947.44</v>
      </c>
      <c r="I1170" t="s">
        <v>7</v>
      </c>
      <c r="J1170" s="6" t="s">
        <v>25</v>
      </c>
      <c r="K1170" s="6" t="s">
        <v>26</v>
      </c>
      <c r="L1170" s="6" t="s">
        <v>41</v>
      </c>
      <c r="M1170" t="s">
        <v>8</v>
      </c>
      <c r="N1170" s="6" t="s">
        <v>86</v>
      </c>
      <c r="O1170" t="s">
        <v>18</v>
      </c>
      <c r="P1170" s="4">
        <v>220</v>
      </c>
      <c r="Q1170" t="str">
        <f>TEXT(ChargesTable[[#This Row],[CHG_COUNTY_NUM]], "000") &amp; "-" &amp; TEXT(ChargesTable[[#This Row],[CHG_CASE_NUMBER]], "0000000")</f>
        <v>004-0000047</v>
      </c>
      <c r="R1170">
        <f t="shared" si="37"/>
        <v>222</v>
      </c>
      <c r="S1170">
        <f t="shared" si="38"/>
        <v>2023</v>
      </c>
    </row>
    <row r="1171" spans="1:19">
      <c r="A1171" s="1">
        <v>4</v>
      </c>
      <c r="B1171">
        <v>47</v>
      </c>
      <c r="C1171">
        <v>1</v>
      </c>
      <c r="D1171" s="3">
        <v>44727</v>
      </c>
      <c r="E1171" s="2">
        <v>3400</v>
      </c>
      <c r="F1171" s="2">
        <v>340</v>
      </c>
      <c r="G1171" s="2">
        <v>0</v>
      </c>
      <c r="H1171" s="5">
        <v>44949.4</v>
      </c>
      <c r="I1171" t="s">
        <v>12</v>
      </c>
      <c r="J1171" s="6" t="s">
        <v>25</v>
      </c>
      <c r="K1171" s="6" t="s">
        <v>26</v>
      </c>
      <c r="L1171" s="6" t="s">
        <v>37</v>
      </c>
      <c r="M1171" t="s">
        <v>13</v>
      </c>
      <c r="N1171" s="6" t="s">
        <v>55</v>
      </c>
      <c r="O1171" t="s">
        <v>18</v>
      </c>
      <c r="P1171" s="4">
        <v>222</v>
      </c>
      <c r="Q1171" t="str">
        <f>TEXT(ChargesTable[[#This Row],[CHG_COUNTY_NUM]], "000") &amp; "-" &amp; TEXT(ChargesTable[[#This Row],[CHG_CASE_NUMBER]], "0000000")</f>
        <v>004-0000047</v>
      </c>
      <c r="R1171">
        <f t="shared" si="37"/>
        <v>222</v>
      </c>
      <c r="S1171">
        <f t="shared" si="38"/>
        <v>2023</v>
      </c>
    </row>
    <row r="1172" spans="1:19">
      <c r="A1172" s="1">
        <v>4</v>
      </c>
      <c r="B1172">
        <v>47</v>
      </c>
      <c r="C1172">
        <v>2</v>
      </c>
      <c r="D1172" s="3">
        <v>44727</v>
      </c>
      <c r="E1172" s="2">
        <v>3400</v>
      </c>
      <c r="F1172" s="2">
        <v>340</v>
      </c>
      <c r="G1172" s="2">
        <v>0</v>
      </c>
      <c r="H1172" s="5">
        <v>44949</v>
      </c>
      <c r="I1172" t="s">
        <v>7</v>
      </c>
      <c r="J1172" s="6" t="s">
        <v>25</v>
      </c>
      <c r="K1172" s="6" t="s">
        <v>26</v>
      </c>
      <c r="L1172" s="6" t="s">
        <v>37</v>
      </c>
      <c r="M1172" t="s">
        <v>8</v>
      </c>
      <c r="N1172" s="6" t="s">
        <v>55</v>
      </c>
      <c r="O1172" t="s">
        <v>18</v>
      </c>
      <c r="P1172" s="4">
        <v>222</v>
      </c>
      <c r="Q1172" t="str">
        <f>TEXT(ChargesTable[[#This Row],[CHG_COUNTY_NUM]], "000") &amp; "-" &amp; TEXT(ChargesTable[[#This Row],[CHG_CASE_NUMBER]], "0000000")</f>
        <v>004-0000047</v>
      </c>
      <c r="R1172">
        <f t="shared" si="37"/>
        <v>222</v>
      </c>
      <c r="S1172">
        <f t="shared" si="38"/>
        <v>2023</v>
      </c>
    </row>
    <row r="1173" spans="1:19">
      <c r="A1173" s="1">
        <v>4</v>
      </c>
      <c r="B1173">
        <v>48</v>
      </c>
      <c r="C1173">
        <v>2</v>
      </c>
      <c r="D1173" s="3">
        <v>44728</v>
      </c>
      <c r="E1173" s="2">
        <v>463700</v>
      </c>
      <c r="F1173" s="2">
        <v>46370</v>
      </c>
      <c r="G1173" s="2">
        <v>0</v>
      </c>
      <c r="H1173" s="5">
        <v>44832.89</v>
      </c>
      <c r="I1173" t="s">
        <v>10</v>
      </c>
      <c r="J1173" s="6" t="s">
        <v>30</v>
      </c>
      <c r="K1173" s="6" t="s">
        <v>26</v>
      </c>
      <c r="L1173" s="6" t="s">
        <v>37</v>
      </c>
      <c r="M1173" t="s">
        <v>11</v>
      </c>
      <c r="N1173" s="6" t="s">
        <v>54</v>
      </c>
      <c r="O1173" t="s">
        <v>18</v>
      </c>
      <c r="P1173" s="4">
        <v>104</v>
      </c>
      <c r="Q1173" t="str">
        <f>TEXT(ChargesTable[[#This Row],[CHG_COUNTY_NUM]], "000") &amp; "-" &amp; TEXT(ChargesTable[[#This Row],[CHG_CASE_NUMBER]], "0000000")</f>
        <v>004-0000048</v>
      </c>
      <c r="R1173">
        <f t="shared" si="37"/>
        <v>106</v>
      </c>
      <c r="S1173">
        <f t="shared" si="38"/>
        <v>2022</v>
      </c>
    </row>
    <row r="1174" spans="1:19">
      <c r="A1174" s="1">
        <v>4</v>
      </c>
      <c r="B1174">
        <v>48</v>
      </c>
      <c r="C1174">
        <v>1</v>
      </c>
      <c r="D1174" s="3">
        <v>44728</v>
      </c>
      <c r="E1174" s="2">
        <v>3406</v>
      </c>
      <c r="F1174" s="2">
        <v>340</v>
      </c>
      <c r="G1174" s="2">
        <v>6</v>
      </c>
      <c r="H1174" s="5">
        <v>44834.3</v>
      </c>
      <c r="I1174" t="s">
        <v>7</v>
      </c>
      <c r="J1174" s="6" t="s">
        <v>25</v>
      </c>
      <c r="K1174" s="6" t="s">
        <v>26</v>
      </c>
      <c r="L1174" s="6" t="s">
        <v>43</v>
      </c>
      <c r="M1174" t="s">
        <v>8</v>
      </c>
      <c r="N1174" s="6" t="s">
        <v>65</v>
      </c>
      <c r="O1174" t="s">
        <v>18</v>
      </c>
      <c r="P1174" s="4">
        <v>106</v>
      </c>
      <c r="Q1174" t="str">
        <f>TEXT(ChargesTable[[#This Row],[CHG_COUNTY_NUM]], "000") &amp; "-" &amp; TEXT(ChargesTable[[#This Row],[CHG_CASE_NUMBER]], "0000000")</f>
        <v>004-0000048</v>
      </c>
      <c r="R1174">
        <f t="shared" si="37"/>
        <v>106</v>
      </c>
      <c r="S1174">
        <f t="shared" si="38"/>
        <v>2022</v>
      </c>
    </row>
    <row r="1175" spans="1:19">
      <c r="A1175" s="1">
        <v>4</v>
      </c>
      <c r="B1175">
        <v>49</v>
      </c>
      <c r="C1175">
        <v>1</v>
      </c>
      <c r="D1175" s="3">
        <v>44733</v>
      </c>
      <c r="E1175" s="2">
        <v>3400</v>
      </c>
      <c r="F1175" s="2">
        <v>340</v>
      </c>
      <c r="G1175" s="2">
        <v>0</v>
      </c>
      <c r="H1175" s="5">
        <v>44842.1</v>
      </c>
      <c r="I1175" t="s">
        <v>10</v>
      </c>
      <c r="J1175" s="6" t="s">
        <v>25</v>
      </c>
      <c r="K1175" s="6" t="s">
        <v>26</v>
      </c>
      <c r="L1175" s="6" t="s">
        <v>37</v>
      </c>
      <c r="M1175" t="s">
        <v>11</v>
      </c>
      <c r="N1175" s="6" t="s">
        <v>55</v>
      </c>
      <c r="O1175" t="s">
        <v>18</v>
      </c>
      <c r="P1175" s="4">
        <v>109</v>
      </c>
      <c r="Q1175" t="str">
        <f>TEXT(ChargesTable[[#This Row],[CHG_COUNTY_NUM]], "000") &amp; "-" &amp; TEXT(ChargesTable[[#This Row],[CHG_CASE_NUMBER]], "0000000")</f>
        <v>004-0000049</v>
      </c>
      <c r="R1175">
        <f t="shared" si="37"/>
        <v>109</v>
      </c>
      <c r="S1175">
        <f t="shared" si="38"/>
        <v>2022</v>
      </c>
    </row>
    <row r="1176" spans="1:19">
      <c r="A1176" s="1">
        <v>4</v>
      </c>
      <c r="B1176">
        <v>50</v>
      </c>
      <c r="C1176">
        <v>2</v>
      </c>
      <c r="D1176" s="3">
        <v>44742</v>
      </c>
      <c r="E1176" s="2">
        <v>3400</v>
      </c>
      <c r="F1176" s="2">
        <v>340</v>
      </c>
      <c r="G1176" s="2">
        <v>0</v>
      </c>
      <c r="H1176" s="5">
        <v>44965.2</v>
      </c>
      <c r="I1176" t="s">
        <v>10</v>
      </c>
      <c r="J1176" s="6" t="s">
        <v>25</v>
      </c>
      <c r="K1176" s="6" t="s">
        <v>26</v>
      </c>
      <c r="L1176" s="6" t="s">
        <v>37</v>
      </c>
      <c r="M1176" t="s">
        <v>11</v>
      </c>
      <c r="N1176" s="6" t="s">
        <v>55</v>
      </c>
      <c r="O1176" t="s">
        <v>18</v>
      </c>
      <c r="P1176" s="4">
        <v>223</v>
      </c>
      <c r="Q1176" t="str">
        <f>TEXT(ChargesTable[[#This Row],[CHG_COUNTY_NUM]], "000") &amp; "-" &amp; TEXT(ChargesTable[[#This Row],[CHG_CASE_NUMBER]], "0000000")</f>
        <v>004-0000050</v>
      </c>
      <c r="R1176">
        <f t="shared" si="37"/>
        <v>223</v>
      </c>
      <c r="S1176">
        <f t="shared" si="38"/>
        <v>2023</v>
      </c>
    </row>
    <row r="1177" spans="1:19">
      <c r="A1177" s="1">
        <v>4</v>
      </c>
      <c r="B1177">
        <v>51</v>
      </c>
      <c r="C1177">
        <v>2</v>
      </c>
      <c r="D1177" s="3">
        <v>44744</v>
      </c>
      <c r="E1177" s="2">
        <v>3400</v>
      </c>
      <c r="F1177" s="2">
        <v>340</v>
      </c>
      <c r="G1177" s="2">
        <v>0</v>
      </c>
      <c r="H1177" s="5">
        <v>44803.31</v>
      </c>
      <c r="I1177" t="s">
        <v>12</v>
      </c>
      <c r="J1177" s="6" t="s">
        <v>25</v>
      </c>
      <c r="K1177" s="6" t="s">
        <v>26</v>
      </c>
      <c r="L1177" s="6" t="s">
        <v>37</v>
      </c>
      <c r="M1177" t="s">
        <v>13</v>
      </c>
      <c r="N1177" s="6" t="s">
        <v>55</v>
      </c>
      <c r="O1177" t="s">
        <v>18</v>
      </c>
      <c r="P1177" s="4">
        <v>59</v>
      </c>
      <c r="Q1177" t="str">
        <f>TEXT(ChargesTable[[#This Row],[CHG_COUNTY_NUM]], "000") &amp; "-" &amp; TEXT(ChargesTable[[#This Row],[CHG_CASE_NUMBER]], "0000000")</f>
        <v>004-0000051</v>
      </c>
      <c r="R1177">
        <f t="shared" si="37"/>
        <v>63</v>
      </c>
      <c r="S1177">
        <f t="shared" si="38"/>
        <v>2022</v>
      </c>
    </row>
    <row r="1178" spans="1:19">
      <c r="A1178" s="1">
        <v>4</v>
      </c>
      <c r="B1178">
        <v>51</v>
      </c>
      <c r="C1178">
        <v>1</v>
      </c>
      <c r="D1178" s="3">
        <v>44744</v>
      </c>
      <c r="E1178" s="2">
        <v>3460</v>
      </c>
      <c r="F1178" s="2">
        <v>346</v>
      </c>
      <c r="G1178" s="2">
        <v>0</v>
      </c>
      <c r="H1178" s="5">
        <v>44804.81</v>
      </c>
      <c r="I1178" t="s">
        <v>10</v>
      </c>
      <c r="J1178" s="6" t="s">
        <v>27</v>
      </c>
      <c r="K1178" s="6" t="s">
        <v>28</v>
      </c>
      <c r="L1178" s="6" t="s">
        <v>37</v>
      </c>
      <c r="M1178" t="s">
        <v>11</v>
      </c>
      <c r="N1178" s="6" t="s">
        <v>52</v>
      </c>
      <c r="O1178" t="s">
        <v>18</v>
      </c>
      <c r="P1178" s="4">
        <v>60</v>
      </c>
      <c r="Q1178" t="str">
        <f>TEXT(ChargesTable[[#This Row],[CHG_COUNTY_NUM]], "000") &amp; "-" &amp; TEXT(ChargesTable[[#This Row],[CHG_CASE_NUMBER]], "0000000")</f>
        <v>004-0000051</v>
      </c>
      <c r="R1178">
        <f t="shared" si="37"/>
        <v>63</v>
      </c>
      <c r="S1178">
        <f t="shared" si="38"/>
        <v>2022</v>
      </c>
    </row>
    <row r="1179" spans="1:19">
      <c r="A1179" s="1">
        <v>4</v>
      </c>
      <c r="B1179">
        <v>51</v>
      </c>
      <c r="C1179">
        <v>3</v>
      </c>
      <c r="D1179" s="3">
        <v>44744</v>
      </c>
      <c r="E1179" s="2">
        <v>3400</v>
      </c>
      <c r="F1179" s="2">
        <v>340</v>
      </c>
      <c r="G1179" s="2">
        <v>0</v>
      </c>
      <c r="H1179" s="5">
        <v>44807.4</v>
      </c>
      <c r="I1179" t="s">
        <v>12</v>
      </c>
      <c r="J1179" s="6" t="s">
        <v>25</v>
      </c>
      <c r="K1179" s="6" t="s">
        <v>26</v>
      </c>
      <c r="L1179" s="6" t="s">
        <v>37</v>
      </c>
      <c r="M1179" t="s">
        <v>13</v>
      </c>
      <c r="N1179" s="6" t="s">
        <v>55</v>
      </c>
      <c r="O1179" t="s">
        <v>18</v>
      </c>
      <c r="P1179" s="4">
        <v>63</v>
      </c>
      <c r="Q1179" t="str">
        <f>TEXT(ChargesTable[[#This Row],[CHG_COUNTY_NUM]], "000") &amp; "-" &amp; TEXT(ChargesTable[[#This Row],[CHG_CASE_NUMBER]], "0000000")</f>
        <v>004-0000051</v>
      </c>
      <c r="R1179">
        <f t="shared" si="37"/>
        <v>63</v>
      </c>
      <c r="S1179">
        <f t="shared" si="38"/>
        <v>2022</v>
      </c>
    </row>
    <row r="1180" spans="1:19">
      <c r="A1180" s="1">
        <v>4</v>
      </c>
      <c r="B1180">
        <v>52</v>
      </c>
      <c r="C1180">
        <v>2</v>
      </c>
      <c r="D1180" s="3">
        <v>44748</v>
      </c>
      <c r="E1180" s="2">
        <v>782200</v>
      </c>
      <c r="F1180" s="2">
        <v>78220</v>
      </c>
      <c r="G1180" s="2">
        <v>0</v>
      </c>
      <c r="H1180" s="5">
        <v>45053.46</v>
      </c>
      <c r="I1180" t="s">
        <v>10</v>
      </c>
      <c r="J1180" s="6" t="s">
        <v>36</v>
      </c>
      <c r="K1180" s="6" t="s">
        <v>35</v>
      </c>
      <c r="L1180" s="6" t="s">
        <v>37</v>
      </c>
      <c r="M1180" t="s">
        <v>11</v>
      </c>
      <c r="N1180" s="6" t="s">
        <v>53</v>
      </c>
      <c r="O1180" t="s">
        <v>18</v>
      </c>
      <c r="P1180" s="4">
        <v>305</v>
      </c>
      <c r="Q1180" t="str">
        <f>TEXT(ChargesTable[[#This Row],[CHG_COUNTY_NUM]], "000") &amp; "-" &amp; TEXT(ChargesTable[[#This Row],[CHG_CASE_NUMBER]], "0000000")</f>
        <v>004-0000052</v>
      </c>
      <c r="R1180">
        <f t="shared" si="37"/>
        <v>307</v>
      </c>
      <c r="S1180">
        <f t="shared" si="38"/>
        <v>2023</v>
      </c>
    </row>
    <row r="1181" spans="1:19">
      <c r="A1181" s="1">
        <v>4</v>
      </c>
      <c r="B1181">
        <v>52</v>
      </c>
      <c r="C1181">
        <v>1</v>
      </c>
      <c r="D1181" s="3">
        <v>44748</v>
      </c>
      <c r="E1181" s="2">
        <v>3400</v>
      </c>
      <c r="F1181" s="2">
        <v>340</v>
      </c>
      <c r="G1181" s="2">
        <v>0</v>
      </c>
      <c r="H1181" s="5">
        <v>45055.6</v>
      </c>
      <c r="I1181" t="s">
        <v>10</v>
      </c>
      <c r="J1181" s="6" t="s">
        <v>25</v>
      </c>
      <c r="K1181" s="6" t="s">
        <v>26</v>
      </c>
      <c r="L1181" s="6" t="s">
        <v>37</v>
      </c>
      <c r="M1181" t="s">
        <v>11</v>
      </c>
      <c r="N1181" s="6" t="s">
        <v>55</v>
      </c>
      <c r="O1181" t="s">
        <v>18</v>
      </c>
      <c r="P1181" s="4">
        <v>307</v>
      </c>
      <c r="Q1181" t="str">
        <f>TEXT(ChargesTable[[#This Row],[CHG_COUNTY_NUM]], "000") &amp; "-" &amp; TEXT(ChargesTable[[#This Row],[CHG_CASE_NUMBER]], "0000000")</f>
        <v>004-0000052</v>
      </c>
      <c r="R1181">
        <f t="shared" si="37"/>
        <v>307</v>
      </c>
      <c r="S1181">
        <f t="shared" si="38"/>
        <v>2023</v>
      </c>
    </row>
    <row r="1182" spans="1:19">
      <c r="A1182" s="1">
        <v>4</v>
      </c>
      <c r="B1182">
        <v>53</v>
      </c>
      <c r="C1182">
        <v>3</v>
      </c>
      <c r="D1182" s="3">
        <v>44749</v>
      </c>
      <c r="E1182" s="2">
        <v>3406</v>
      </c>
      <c r="F1182" s="2">
        <v>340</v>
      </c>
      <c r="G1182" s="2">
        <v>6</v>
      </c>
      <c r="H1182" s="5">
        <v>44855.9</v>
      </c>
      <c r="I1182" t="s">
        <v>12</v>
      </c>
      <c r="J1182" s="6" t="s">
        <v>25</v>
      </c>
      <c r="K1182" s="6" t="s">
        <v>26</v>
      </c>
      <c r="L1182" s="6" t="s">
        <v>43</v>
      </c>
      <c r="M1182" t="s">
        <v>13</v>
      </c>
      <c r="N1182" s="6" t="s">
        <v>65</v>
      </c>
      <c r="O1182" t="s">
        <v>18</v>
      </c>
      <c r="P1182" s="4">
        <v>106</v>
      </c>
      <c r="Q1182" t="str">
        <f>TEXT(ChargesTable[[#This Row],[CHG_COUNTY_NUM]], "000") &amp; "-" &amp; TEXT(ChargesTable[[#This Row],[CHG_CASE_NUMBER]], "0000000")</f>
        <v>004-0000053</v>
      </c>
      <c r="R1182">
        <f t="shared" si="37"/>
        <v>112</v>
      </c>
      <c r="S1182">
        <f t="shared" si="38"/>
        <v>2022</v>
      </c>
    </row>
    <row r="1183" spans="1:19">
      <c r="A1183" s="1">
        <v>4</v>
      </c>
      <c r="B1183">
        <v>53</v>
      </c>
      <c r="C1183">
        <v>4</v>
      </c>
      <c r="D1183" s="3">
        <v>44749</v>
      </c>
      <c r="E1183" s="2">
        <v>463703</v>
      </c>
      <c r="F1183" s="2">
        <v>46370</v>
      </c>
      <c r="G1183" s="2">
        <v>3</v>
      </c>
      <c r="H1183" s="5">
        <v>44858.6</v>
      </c>
      <c r="I1183" t="s">
        <v>7</v>
      </c>
      <c r="J1183" s="6" t="s">
        <v>30</v>
      </c>
      <c r="K1183" s="6" t="s">
        <v>26</v>
      </c>
      <c r="L1183" s="6" t="s">
        <v>40</v>
      </c>
      <c r="M1183" t="s">
        <v>8</v>
      </c>
      <c r="N1183" s="6" t="s">
        <v>97</v>
      </c>
      <c r="O1183" t="s">
        <v>18</v>
      </c>
      <c r="P1183" s="4">
        <v>109</v>
      </c>
      <c r="Q1183" t="str">
        <f>TEXT(ChargesTable[[#This Row],[CHG_COUNTY_NUM]], "000") &amp; "-" &amp; TEXT(ChargesTable[[#This Row],[CHG_CASE_NUMBER]], "0000000")</f>
        <v>004-0000053</v>
      </c>
      <c r="R1183">
        <f t="shared" si="37"/>
        <v>112</v>
      </c>
      <c r="S1183">
        <f t="shared" si="38"/>
        <v>2022</v>
      </c>
    </row>
    <row r="1184" spans="1:19">
      <c r="A1184" s="1">
        <v>4</v>
      </c>
      <c r="B1184">
        <v>53</v>
      </c>
      <c r="C1184">
        <v>1</v>
      </c>
      <c r="D1184" s="3">
        <v>44749</v>
      </c>
      <c r="E1184" s="2">
        <v>782200</v>
      </c>
      <c r="F1184" s="2">
        <v>78220</v>
      </c>
      <c r="G1184" s="2">
        <v>0</v>
      </c>
      <c r="H1184" s="5">
        <v>44859.3</v>
      </c>
      <c r="I1184" t="s">
        <v>12</v>
      </c>
      <c r="J1184" s="6" t="s">
        <v>36</v>
      </c>
      <c r="K1184" s="6" t="s">
        <v>35</v>
      </c>
      <c r="L1184" s="6" t="s">
        <v>37</v>
      </c>
      <c r="M1184" t="s">
        <v>13</v>
      </c>
      <c r="N1184" s="6" t="s">
        <v>53</v>
      </c>
      <c r="O1184" t="s">
        <v>18</v>
      </c>
      <c r="P1184" s="4">
        <v>110</v>
      </c>
      <c r="Q1184" t="str">
        <f>TEXT(ChargesTable[[#This Row],[CHG_COUNTY_NUM]], "000") &amp; "-" &amp; TEXT(ChargesTable[[#This Row],[CHG_CASE_NUMBER]], "0000000")</f>
        <v>004-0000053</v>
      </c>
      <c r="R1184">
        <f t="shared" si="37"/>
        <v>112</v>
      </c>
      <c r="S1184">
        <f t="shared" si="38"/>
        <v>2022</v>
      </c>
    </row>
    <row r="1185" spans="1:19">
      <c r="A1185" s="1">
        <v>4</v>
      </c>
      <c r="B1185">
        <v>53</v>
      </c>
      <c r="C1185">
        <v>2</v>
      </c>
      <c r="D1185" s="3">
        <v>44749</v>
      </c>
      <c r="E1185" s="2">
        <v>3400</v>
      </c>
      <c r="F1185" s="2">
        <v>340</v>
      </c>
      <c r="G1185" s="2">
        <v>0</v>
      </c>
      <c r="H1185" s="5">
        <v>44860.59</v>
      </c>
      <c r="I1185" t="s">
        <v>10</v>
      </c>
      <c r="J1185" s="6" t="s">
        <v>25</v>
      </c>
      <c r="K1185" s="6" t="s">
        <v>26</v>
      </c>
      <c r="L1185" s="6" t="s">
        <v>37</v>
      </c>
      <c r="M1185" t="s">
        <v>11</v>
      </c>
      <c r="N1185" s="6" t="s">
        <v>55</v>
      </c>
      <c r="O1185" t="s">
        <v>18</v>
      </c>
      <c r="P1185" s="4">
        <v>111</v>
      </c>
      <c r="Q1185" t="str">
        <f>TEXT(ChargesTable[[#This Row],[CHG_COUNTY_NUM]], "000") &amp; "-" &amp; TEXT(ChargesTable[[#This Row],[CHG_CASE_NUMBER]], "0000000")</f>
        <v>004-0000053</v>
      </c>
      <c r="R1185">
        <f t="shared" si="37"/>
        <v>112</v>
      </c>
      <c r="S1185">
        <f t="shared" si="38"/>
        <v>2022</v>
      </c>
    </row>
    <row r="1186" spans="1:19">
      <c r="A1186" s="1">
        <v>4</v>
      </c>
      <c r="B1186">
        <v>53</v>
      </c>
      <c r="C1186">
        <v>5</v>
      </c>
      <c r="D1186" s="3">
        <v>44749</v>
      </c>
      <c r="E1186" s="2">
        <v>470000</v>
      </c>
      <c r="F1186" s="2">
        <v>47000</v>
      </c>
      <c r="G1186" s="2">
        <v>0</v>
      </c>
      <c r="H1186" s="5">
        <v>44861.2</v>
      </c>
      <c r="I1186" t="s">
        <v>12</v>
      </c>
      <c r="J1186" s="6" t="s">
        <v>34</v>
      </c>
      <c r="K1186" s="6" t="s">
        <v>35</v>
      </c>
      <c r="L1186" s="6" t="s">
        <v>37</v>
      </c>
      <c r="M1186" t="s">
        <v>13</v>
      </c>
      <c r="N1186" s="6" t="s">
        <v>67</v>
      </c>
      <c r="O1186" t="s">
        <v>18</v>
      </c>
      <c r="P1186" s="4">
        <v>112</v>
      </c>
      <c r="Q1186" t="str">
        <f>TEXT(ChargesTable[[#This Row],[CHG_COUNTY_NUM]], "000") &amp; "-" &amp; TEXT(ChargesTable[[#This Row],[CHG_CASE_NUMBER]], "0000000")</f>
        <v>004-0000053</v>
      </c>
      <c r="R1186">
        <f t="shared" si="37"/>
        <v>112</v>
      </c>
      <c r="S1186">
        <f t="shared" si="38"/>
        <v>2022</v>
      </c>
    </row>
    <row r="1187" spans="1:19">
      <c r="A1187" s="1">
        <v>4</v>
      </c>
      <c r="B1187">
        <v>54</v>
      </c>
      <c r="C1187">
        <v>1</v>
      </c>
      <c r="D1187" s="3">
        <v>44751</v>
      </c>
      <c r="E1187" s="2">
        <v>3400</v>
      </c>
      <c r="F1187" s="2">
        <v>340</v>
      </c>
      <c r="G1187" s="2">
        <v>0</v>
      </c>
      <c r="H1187" s="5">
        <v>44792.56</v>
      </c>
      <c r="I1187" t="s">
        <v>7</v>
      </c>
      <c r="J1187" s="6" t="s">
        <v>25</v>
      </c>
      <c r="K1187" s="6" t="s">
        <v>26</v>
      </c>
      <c r="L1187" s="6" t="s">
        <v>37</v>
      </c>
      <c r="M1187" t="s">
        <v>8</v>
      </c>
      <c r="N1187" s="6" t="s">
        <v>55</v>
      </c>
      <c r="O1187" t="s">
        <v>18</v>
      </c>
      <c r="P1187" s="4">
        <v>41</v>
      </c>
      <c r="Q1187" t="str">
        <f>TEXT(ChargesTable[[#This Row],[CHG_COUNTY_NUM]], "000") &amp; "-" &amp; TEXT(ChargesTable[[#This Row],[CHG_CASE_NUMBER]], "0000000")</f>
        <v>004-0000054</v>
      </c>
      <c r="R1187">
        <f t="shared" si="37"/>
        <v>48</v>
      </c>
      <c r="S1187">
        <f t="shared" si="38"/>
        <v>2022</v>
      </c>
    </row>
    <row r="1188" spans="1:19">
      <c r="A1188" s="1">
        <v>4</v>
      </c>
      <c r="B1188">
        <v>54</v>
      </c>
      <c r="C1188">
        <v>3</v>
      </c>
      <c r="D1188" s="3">
        <v>44751</v>
      </c>
      <c r="E1188" s="2">
        <v>3400</v>
      </c>
      <c r="F1188" s="2">
        <v>340</v>
      </c>
      <c r="G1188" s="2">
        <v>0</v>
      </c>
      <c r="H1188" s="5">
        <v>44792.86</v>
      </c>
      <c r="I1188" t="s">
        <v>7</v>
      </c>
      <c r="J1188" s="6" t="s">
        <v>25</v>
      </c>
      <c r="K1188" s="6" t="s">
        <v>26</v>
      </c>
      <c r="L1188" s="6" t="s">
        <v>37</v>
      </c>
      <c r="M1188" t="s">
        <v>8</v>
      </c>
      <c r="N1188" s="6" t="s">
        <v>55</v>
      </c>
      <c r="O1188" t="s">
        <v>18</v>
      </c>
      <c r="P1188" s="4">
        <v>41</v>
      </c>
      <c r="Q1188" t="str">
        <f>TEXT(ChargesTable[[#This Row],[CHG_COUNTY_NUM]], "000") &amp; "-" &amp; TEXT(ChargesTable[[#This Row],[CHG_CASE_NUMBER]], "0000000")</f>
        <v>004-0000054</v>
      </c>
      <c r="R1188">
        <f t="shared" si="37"/>
        <v>48</v>
      </c>
      <c r="S1188">
        <f t="shared" si="38"/>
        <v>2022</v>
      </c>
    </row>
    <row r="1189" spans="1:19">
      <c r="A1189" s="1">
        <v>4</v>
      </c>
      <c r="B1189">
        <v>54</v>
      </c>
      <c r="C1189">
        <v>2</v>
      </c>
      <c r="D1189" s="3">
        <v>44751</v>
      </c>
      <c r="E1189" s="2">
        <v>3470</v>
      </c>
      <c r="F1189" s="2">
        <v>347</v>
      </c>
      <c r="G1189" s="2">
        <v>0</v>
      </c>
      <c r="H1189" s="5">
        <v>44799.96</v>
      </c>
      <c r="I1189" t="s">
        <v>10</v>
      </c>
      <c r="J1189" s="6" t="s">
        <v>29</v>
      </c>
      <c r="K1189" s="6" t="s">
        <v>28</v>
      </c>
      <c r="L1189" s="6" t="s">
        <v>37</v>
      </c>
      <c r="M1189" t="s">
        <v>11</v>
      </c>
      <c r="N1189" s="6" t="s">
        <v>51</v>
      </c>
      <c r="O1189" t="s">
        <v>18</v>
      </c>
      <c r="P1189" s="4">
        <v>48</v>
      </c>
      <c r="Q1189" t="str">
        <f>TEXT(ChargesTable[[#This Row],[CHG_COUNTY_NUM]], "000") &amp; "-" &amp; TEXT(ChargesTable[[#This Row],[CHG_CASE_NUMBER]], "0000000")</f>
        <v>004-0000054</v>
      </c>
      <c r="R1189">
        <f t="shared" si="37"/>
        <v>48</v>
      </c>
      <c r="S1189">
        <f t="shared" si="38"/>
        <v>2022</v>
      </c>
    </row>
    <row r="1190" spans="1:19">
      <c r="A1190" s="1">
        <v>4</v>
      </c>
      <c r="B1190">
        <v>55</v>
      </c>
      <c r="C1190">
        <v>1</v>
      </c>
      <c r="D1190" s="3">
        <v>44759</v>
      </c>
      <c r="E1190" s="2">
        <v>3400</v>
      </c>
      <c r="F1190" s="2">
        <v>340</v>
      </c>
      <c r="G1190" s="2">
        <v>0</v>
      </c>
      <c r="H1190" s="5">
        <v>44781.37</v>
      </c>
      <c r="I1190" t="s">
        <v>10</v>
      </c>
      <c r="J1190" s="6" t="s">
        <v>25</v>
      </c>
      <c r="K1190" s="6" t="s">
        <v>26</v>
      </c>
      <c r="L1190" s="6" t="s">
        <v>37</v>
      </c>
      <c r="M1190" t="s">
        <v>11</v>
      </c>
      <c r="N1190" s="6" t="s">
        <v>55</v>
      </c>
      <c r="O1190" t="s">
        <v>18</v>
      </c>
      <c r="P1190" s="4">
        <v>22</v>
      </c>
      <c r="Q1190" t="str">
        <f>TEXT(ChargesTable[[#This Row],[CHG_COUNTY_NUM]], "000") &amp; "-" &amp; TEXT(ChargesTable[[#This Row],[CHG_CASE_NUMBER]], "0000000")</f>
        <v>004-0000055</v>
      </c>
      <c r="R1190">
        <f t="shared" si="37"/>
        <v>22</v>
      </c>
      <c r="S1190">
        <f t="shared" si="38"/>
        <v>2022</v>
      </c>
    </row>
    <row r="1191" spans="1:19">
      <c r="A1191" s="1">
        <v>4</v>
      </c>
      <c r="B1191">
        <v>55</v>
      </c>
      <c r="C1191">
        <v>2</v>
      </c>
      <c r="D1191" s="3">
        <v>44759</v>
      </c>
      <c r="E1191" s="2">
        <v>3400</v>
      </c>
      <c r="F1191" s="2">
        <v>340</v>
      </c>
      <c r="G1191" s="2">
        <v>0</v>
      </c>
      <c r="H1191" s="5">
        <v>44781.47</v>
      </c>
      <c r="I1191" t="s">
        <v>12</v>
      </c>
      <c r="J1191" s="6" t="s">
        <v>25</v>
      </c>
      <c r="K1191" s="6" t="s">
        <v>26</v>
      </c>
      <c r="L1191" s="6" t="s">
        <v>37</v>
      </c>
      <c r="M1191" t="s">
        <v>13</v>
      </c>
      <c r="N1191" s="6" t="s">
        <v>55</v>
      </c>
      <c r="O1191" t="s">
        <v>18</v>
      </c>
      <c r="P1191" s="4">
        <v>22</v>
      </c>
      <c r="Q1191" t="str">
        <f>TEXT(ChargesTable[[#This Row],[CHG_COUNTY_NUM]], "000") &amp; "-" &amp; TEXT(ChargesTable[[#This Row],[CHG_CASE_NUMBER]], "0000000")</f>
        <v>004-0000055</v>
      </c>
      <c r="R1191">
        <f t="shared" si="37"/>
        <v>22</v>
      </c>
      <c r="S1191">
        <f t="shared" si="38"/>
        <v>2022</v>
      </c>
    </row>
    <row r="1192" spans="1:19">
      <c r="A1192" s="1">
        <v>4</v>
      </c>
      <c r="B1192">
        <v>56</v>
      </c>
      <c r="C1192">
        <v>1</v>
      </c>
      <c r="D1192" s="3">
        <v>44760</v>
      </c>
      <c r="E1192" s="2">
        <v>782200</v>
      </c>
      <c r="F1192" s="2">
        <v>78220</v>
      </c>
      <c r="G1192" s="2">
        <v>0</v>
      </c>
      <c r="H1192" s="5">
        <v>44879.98</v>
      </c>
      <c r="I1192" t="s">
        <v>10</v>
      </c>
      <c r="J1192" s="6" t="s">
        <v>36</v>
      </c>
      <c r="K1192" s="6" t="s">
        <v>35</v>
      </c>
      <c r="L1192" s="6" t="s">
        <v>37</v>
      </c>
      <c r="M1192" t="s">
        <v>11</v>
      </c>
      <c r="N1192" s="6" t="s">
        <v>53</v>
      </c>
      <c r="O1192" t="s">
        <v>18</v>
      </c>
      <c r="P1192" s="4">
        <v>119</v>
      </c>
      <c r="Q1192" t="str">
        <f>TEXT(ChargesTable[[#This Row],[CHG_COUNTY_NUM]], "000") &amp; "-" &amp; TEXT(ChargesTable[[#This Row],[CHG_CASE_NUMBER]], "0000000")</f>
        <v>004-0000056</v>
      </c>
      <c r="R1192">
        <f t="shared" si="37"/>
        <v>119</v>
      </c>
      <c r="S1192">
        <f t="shared" si="38"/>
        <v>2022</v>
      </c>
    </row>
    <row r="1193" spans="1:19">
      <c r="A1193" s="1">
        <v>4</v>
      </c>
      <c r="B1193">
        <v>57</v>
      </c>
      <c r="C1193">
        <v>2</v>
      </c>
      <c r="D1193" s="3">
        <v>44760</v>
      </c>
      <c r="E1193" s="2">
        <v>782200</v>
      </c>
      <c r="F1193" s="2">
        <v>78220</v>
      </c>
      <c r="G1193" s="2">
        <v>0</v>
      </c>
      <c r="H1193" s="5">
        <v>44821.14</v>
      </c>
      <c r="I1193" t="s">
        <v>10</v>
      </c>
      <c r="J1193" s="6" t="s">
        <v>36</v>
      </c>
      <c r="K1193" s="6" t="s">
        <v>35</v>
      </c>
      <c r="L1193" s="6" t="s">
        <v>37</v>
      </c>
      <c r="M1193" t="s">
        <v>11</v>
      </c>
      <c r="N1193" s="6" t="s">
        <v>53</v>
      </c>
      <c r="O1193" t="s">
        <v>18</v>
      </c>
      <c r="P1193" s="4">
        <v>61</v>
      </c>
      <c r="Q1193" t="str">
        <f>TEXT(ChargesTable[[#This Row],[CHG_COUNTY_NUM]], "000") &amp; "-" &amp; TEXT(ChargesTable[[#This Row],[CHG_CASE_NUMBER]], "0000000")</f>
        <v>004-0000057</v>
      </c>
      <c r="R1193">
        <f t="shared" si="37"/>
        <v>61</v>
      </c>
      <c r="S1193">
        <f t="shared" si="38"/>
        <v>2022</v>
      </c>
    </row>
    <row r="1194" spans="1:19">
      <c r="A1194" s="1">
        <v>4</v>
      </c>
      <c r="B1194">
        <v>58</v>
      </c>
      <c r="C1194">
        <v>1</v>
      </c>
      <c r="D1194" s="3">
        <v>44761</v>
      </c>
      <c r="E1194" s="2">
        <v>3460</v>
      </c>
      <c r="F1194" s="2">
        <v>346</v>
      </c>
      <c r="G1194" s="2">
        <v>0</v>
      </c>
      <c r="H1194" s="5">
        <v>44864.9</v>
      </c>
      <c r="I1194" t="s">
        <v>10</v>
      </c>
      <c r="J1194" s="6" t="s">
        <v>27</v>
      </c>
      <c r="K1194" s="6" t="s">
        <v>28</v>
      </c>
      <c r="L1194" s="6" t="s">
        <v>37</v>
      </c>
      <c r="M1194" t="s">
        <v>11</v>
      </c>
      <c r="N1194" s="6" t="s">
        <v>52</v>
      </c>
      <c r="O1194" t="s">
        <v>18</v>
      </c>
      <c r="P1194" s="4">
        <v>103</v>
      </c>
      <c r="Q1194" t="str">
        <f>TEXT(ChargesTable[[#This Row],[CHG_COUNTY_NUM]], "000") &amp; "-" &amp; TEXT(ChargesTable[[#This Row],[CHG_CASE_NUMBER]], "0000000")</f>
        <v>004-0000058</v>
      </c>
      <c r="R1194">
        <f t="shared" si="37"/>
        <v>103</v>
      </c>
      <c r="S1194">
        <f t="shared" si="38"/>
        <v>2022</v>
      </c>
    </row>
    <row r="1195" spans="1:19">
      <c r="A1195" s="1">
        <v>4</v>
      </c>
      <c r="B1195">
        <v>59</v>
      </c>
      <c r="C1195">
        <v>1</v>
      </c>
      <c r="D1195" s="3">
        <v>44766</v>
      </c>
      <c r="E1195" s="2">
        <v>3406</v>
      </c>
      <c r="F1195" s="2">
        <v>340</v>
      </c>
      <c r="G1195" s="2">
        <v>6</v>
      </c>
      <c r="H1195" s="5">
        <v>44849.7</v>
      </c>
      <c r="I1195" t="s">
        <v>10</v>
      </c>
      <c r="J1195" s="6" t="s">
        <v>25</v>
      </c>
      <c r="K1195" s="6" t="s">
        <v>26</v>
      </c>
      <c r="L1195" s="6" t="s">
        <v>43</v>
      </c>
      <c r="M1195" t="s">
        <v>11</v>
      </c>
      <c r="N1195" s="6" t="s">
        <v>65</v>
      </c>
      <c r="O1195" t="s">
        <v>18</v>
      </c>
      <c r="P1195" s="4">
        <v>83</v>
      </c>
      <c r="Q1195" t="str">
        <f>TEXT(ChargesTable[[#This Row],[CHG_COUNTY_NUM]], "000") &amp; "-" &amp; TEXT(ChargesTable[[#This Row],[CHG_CASE_NUMBER]], "0000000")</f>
        <v>004-0000059</v>
      </c>
      <c r="R1195">
        <f t="shared" si="37"/>
        <v>88</v>
      </c>
      <c r="S1195">
        <f t="shared" si="38"/>
        <v>2022</v>
      </c>
    </row>
    <row r="1196" spans="1:19">
      <c r="A1196" s="1">
        <v>4</v>
      </c>
      <c r="B1196">
        <v>59</v>
      </c>
      <c r="C1196">
        <v>3</v>
      </c>
      <c r="D1196" s="3">
        <v>44766</v>
      </c>
      <c r="E1196" s="2">
        <v>782200</v>
      </c>
      <c r="F1196" s="2">
        <v>78220</v>
      </c>
      <c r="G1196" s="2">
        <v>0</v>
      </c>
      <c r="H1196" s="5">
        <v>44849.4</v>
      </c>
      <c r="I1196" t="s">
        <v>10</v>
      </c>
      <c r="J1196" s="6" t="s">
        <v>36</v>
      </c>
      <c r="K1196" s="6" t="s">
        <v>35</v>
      </c>
      <c r="L1196" s="6" t="s">
        <v>37</v>
      </c>
      <c r="M1196" t="s">
        <v>11</v>
      </c>
      <c r="N1196" s="6" t="s">
        <v>53</v>
      </c>
      <c r="O1196" t="s">
        <v>18</v>
      </c>
      <c r="P1196" s="4">
        <v>83</v>
      </c>
      <c r="Q1196" t="str">
        <f>TEXT(ChargesTable[[#This Row],[CHG_COUNTY_NUM]], "000") &amp; "-" &amp; TEXT(ChargesTable[[#This Row],[CHG_CASE_NUMBER]], "0000000")</f>
        <v>004-0000059</v>
      </c>
      <c r="R1196">
        <f t="shared" si="37"/>
        <v>88</v>
      </c>
      <c r="S1196">
        <f t="shared" si="38"/>
        <v>2022</v>
      </c>
    </row>
    <row r="1197" spans="1:19">
      <c r="A1197" s="1">
        <v>4</v>
      </c>
      <c r="B1197">
        <v>59</v>
      </c>
      <c r="C1197">
        <v>2</v>
      </c>
      <c r="D1197" s="3">
        <v>44766</v>
      </c>
      <c r="E1197" s="2">
        <v>463700</v>
      </c>
      <c r="F1197" s="2">
        <v>46370</v>
      </c>
      <c r="G1197" s="2">
        <v>0</v>
      </c>
      <c r="H1197" s="5">
        <v>44854</v>
      </c>
      <c r="I1197" t="s">
        <v>7</v>
      </c>
      <c r="J1197" s="6" t="s">
        <v>30</v>
      </c>
      <c r="K1197" s="6" t="s">
        <v>26</v>
      </c>
      <c r="L1197" s="6" t="s">
        <v>37</v>
      </c>
      <c r="M1197" t="s">
        <v>8</v>
      </c>
      <c r="N1197" s="6" t="s">
        <v>54</v>
      </c>
      <c r="O1197" t="s">
        <v>18</v>
      </c>
      <c r="P1197" s="4">
        <v>88</v>
      </c>
      <c r="Q1197" t="str">
        <f>TEXT(ChargesTable[[#This Row],[CHG_COUNTY_NUM]], "000") &amp; "-" &amp; TEXT(ChargesTable[[#This Row],[CHG_CASE_NUMBER]], "0000000")</f>
        <v>004-0000059</v>
      </c>
      <c r="R1197">
        <f t="shared" si="37"/>
        <v>88</v>
      </c>
      <c r="S1197">
        <f t="shared" si="38"/>
        <v>2022</v>
      </c>
    </row>
    <row r="1198" spans="1:19">
      <c r="A1198" s="1">
        <v>4</v>
      </c>
      <c r="B1198">
        <v>59</v>
      </c>
      <c r="C1198">
        <v>4</v>
      </c>
      <c r="D1198" s="3">
        <v>44766</v>
      </c>
      <c r="E1198" s="2">
        <v>463720</v>
      </c>
      <c r="F1198" s="2">
        <v>46372</v>
      </c>
      <c r="G1198" s="2">
        <v>0</v>
      </c>
      <c r="H1198" s="5">
        <v>44854.1</v>
      </c>
      <c r="I1198" t="s">
        <v>10</v>
      </c>
      <c r="J1198" s="6" t="s">
        <v>31</v>
      </c>
      <c r="K1198" s="6" t="s">
        <v>28</v>
      </c>
      <c r="L1198" s="6" t="s">
        <v>37</v>
      </c>
      <c r="M1198" t="s">
        <v>11</v>
      </c>
      <c r="N1198" s="6" t="s">
        <v>72</v>
      </c>
      <c r="O1198" t="s">
        <v>18</v>
      </c>
      <c r="P1198" s="4">
        <v>88</v>
      </c>
      <c r="Q1198" t="str">
        <f>TEXT(ChargesTable[[#This Row],[CHG_COUNTY_NUM]], "000") &amp; "-" &amp; TEXT(ChargesTable[[#This Row],[CHG_CASE_NUMBER]], "0000000")</f>
        <v>004-0000059</v>
      </c>
      <c r="R1198">
        <f t="shared" si="37"/>
        <v>88</v>
      </c>
      <c r="S1198">
        <f t="shared" si="38"/>
        <v>2022</v>
      </c>
    </row>
    <row r="1199" spans="1:19">
      <c r="A1199" s="1">
        <v>4</v>
      </c>
      <c r="B1199">
        <v>60</v>
      </c>
      <c r="C1199">
        <v>4</v>
      </c>
      <c r="D1199" s="3">
        <v>44771</v>
      </c>
      <c r="E1199" s="2">
        <v>782200</v>
      </c>
      <c r="F1199" s="2">
        <v>78220</v>
      </c>
      <c r="G1199" s="2">
        <v>0</v>
      </c>
      <c r="H1199" s="5">
        <v>44792.6</v>
      </c>
      <c r="I1199" t="s">
        <v>12</v>
      </c>
      <c r="J1199" s="6" t="s">
        <v>36</v>
      </c>
      <c r="K1199" s="6" t="s">
        <v>35</v>
      </c>
      <c r="L1199" s="6" t="s">
        <v>37</v>
      </c>
      <c r="M1199" t="s">
        <v>13</v>
      </c>
      <c r="N1199" s="6" t="s">
        <v>53</v>
      </c>
      <c r="O1199" t="s">
        <v>18</v>
      </c>
      <c r="P1199" s="4">
        <v>21</v>
      </c>
      <c r="Q1199" t="str">
        <f>TEXT(ChargesTable[[#This Row],[CHG_COUNTY_NUM]], "000") &amp; "-" &amp; TEXT(ChargesTable[[#This Row],[CHG_CASE_NUMBER]], "0000000")</f>
        <v>004-0000060</v>
      </c>
      <c r="R1199">
        <f t="shared" si="37"/>
        <v>24</v>
      </c>
      <c r="S1199">
        <f t="shared" si="38"/>
        <v>2022</v>
      </c>
    </row>
    <row r="1200" spans="1:19">
      <c r="A1200" s="1">
        <v>4</v>
      </c>
      <c r="B1200">
        <v>60</v>
      </c>
      <c r="C1200">
        <v>1</v>
      </c>
      <c r="D1200" s="3">
        <v>44771</v>
      </c>
      <c r="E1200" s="2">
        <v>3401</v>
      </c>
      <c r="F1200" s="2">
        <v>340</v>
      </c>
      <c r="G1200" s="2">
        <v>1</v>
      </c>
      <c r="H1200" s="5">
        <v>44794.55</v>
      </c>
      <c r="I1200" t="s">
        <v>7</v>
      </c>
      <c r="J1200" s="6" t="s">
        <v>25</v>
      </c>
      <c r="K1200" s="6" t="s">
        <v>26</v>
      </c>
      <c r="L1200" s="6" t="s">
        <v>38</v>
      </c>
      <c r="M1200" t="s">
        <v>8</v>
      </c>
      <c r="N1200" s="6" t="s">
        <v>56</v>
      </c>
      <c r="O1200" t="s">
        <v>18</v>
      </c>
      <c r="P1200" s="4">
        <v>23</v>
      </c>
      <c r="Q1200" t="str">
        <f>TEXT(ChargesTable[[#This Row],[CHG_COUNTY_NUM]], "000") &amp; "-" &amp; TEXT(ChargesTable[[#This Row],[CHG_CASE_NUMBER]], "0000000")</f>
        <v>004-0000060</v>
      </c>
      <c r="R1200">
        <f t="shared" si="37"/>
        <v>24</v>
      </c>
      <c r="S1200">
        <f t="shared" si="38"/>
        <v>2022</v>
      </c>
    </row>
    <row r="1201" spans="1:19">
      <c r="A1201" s="1">
        <v>4</v>
      </c>
      <c r="B1201">
        <v>60</v>
      </c>
      <c r="C1201">
        <v>3</v>
      </c>
      <c r="D1201" s="3">
        <v>44771</v>
      </c>
      <c r="E1201" s="2">
        <v>463702</v>
      </c>
      <c r="F1201" s="2">
        <v>46370</v>
      </c>
      <c r="G1201" s="2">
        <v>2</v>
      </c>
      <c r="H1201" s="5">
        <v>44795.91</v>
      </c>
      <c r="I1201" t="s">
        <v>10</v>
      </c>
      <c r="J1201" s="6" t="s">
        <v>30</v>
      </c>
      <c r="K1201" s="6" t="s">
        <v>26</v>
      </c>
      <c r="L1201" s="6" t="s">
        <v>39</v>
      </c>
      <c r="M1201" t="s">
        <v>11</v>
      </c>
      <c r="N1201" s="6" t="s">
        <v>82</v>
      </c>
      <c r="O1201" t="s">
        <v>18</v>
      </c>
      <c r="P1201" s="4">
        <v>24</v>
      </c>
      <c r="Q1201" t="str">
        <f>TEXT(ChargesTable[[#This Row],[CHG_COUNTY_NUM]], "000") &amp; "-" &amp; TEXT(ChargesTable[[#This Row],[CHG_CASE_NUMBER]], "0000000")</f>
        <v>004-0000060</v>
      </c>
      <c r="R1201">
        <f t="shared" si="37"/>
        <v>24</v>
      </c>
      <c r="S1201">
        <f t="shared" si="38"/>
        <v>2022</v>
      </c>
    </row>
    <row r="1202" spans="1:19">
      <c r="A1202" s="1">
        <v>4</v>
      </c>
      <c r="B1202">
        <v>61</v>
      </c>
      <c r="C1202">
        <v>2</v>
      </c>
      <c r="D1202" s="3">
        <v>44772</v>
      </c>
      <c r="E1202" s="2">
        <v>3400</v>
      </c>
      <c r="F1202" s="2">
        <v>340</v>
      </c>
      <c r="G1202" s="2">
        <v>0</v>
      </c>
      <c r="H1202" s="5">
        <v>44957.1</v>
      </c>
      <c r="I1202" t="s">
        <v>10</v>
      </c>
      <c r="J1202" s="6" t="s">
        <v>25</v>
      </c>
      <c r="K1202" s="6" t="s">
        <v>26</v>
      </c>
      <c r="L1202" s="6" t="s">
        <v>37</v>
      </c>
      <c r="M1202" t="s">
        <v>11</v>
      </c>
      <c r="N1202" s="6" t="s">
        <v>55</v>
      </c>
      <c r="O1202" t="s">
        <v>18</v>
      </c>
      <c r="P1202" s="4">
        <v>185</v>
      </c>
      <c r="Q1202" t="str">
        <f>TEXT(ChargesTable[[#This Row],[CHG_COUNTY_NUM]], "000") &amp; "-" &amp; TEXT(ChargesTable[[#This Row],[CHG_CASE_NUMBER]], "0000000")</f>
        <v>004-0000061</v>
      </c>
      <c r="R1202">
        <f t="shared" si="37"/>
        <v>187</v>
      </c>
      <c r="S1202">
        <f t="shared" si="38"/>
        <v>2023</v>
      </c>
    </row>
    <row r="1203" spans="1:19">
      <c r="A1203" s="1">
        <v>4</v>
      </c>
      <c r="B1203">
        <v>61</v>
      </c>
      <c r="C1203">
        <v>1</v>
      </c>
      <c r="D1203" s="3">
        <v>44772</v>
      </c>
      <c r="E1203" s="2">
        <v>3470</v>
      </c>
      <c r="F1203" s="2">
        <v>347</v>
      </c>
      <c r="G1203" s="2">
        <v>0</v>
      </c>
      <c r="H1203" s="5">
        <v>44958.262002314812</v>
      </c>
      <c r="I1203" t="s">
        <v>12</v>
      </c>
      <c r="J1203" s="6" t="s">
        <v>29</v>
      </c>
      <c r="K1203" s="6" t="s">
        <v>28</v>
      </c>
      <c r="L1203" s="6" t="s">
        <v>37</v>
      </c>
      <c r="M1203" t="s">
        <v>13</v>
      </c>
      <c r="N1203" s="6" t="s">
        <v>51</v>
      </c>
      <c r="O1203" t="s">
        <v>18</v>
      </c>
      <c r="P1203" s="4">
        <v>186</v>
      </c>
      <c r="Q1203" t="str">
        <f>TEXT(ChargesTable[[#This Row],[CHG_COUNTY_NUM]], "000") &amp; "-" &amp; TEXT(ChargesTable[[#This Row],[CHG_CASE_NUMBER]], "0000000")</f>
        <v>004-0000061</v>
      </c>
      <c r="R1203">
        <f t="shared" si="37"/>
        <v>187</v>
      </c>
      <c r="S1203">
        <f t="shared" si="38"/>
        <v>2023</v>
      </c>
    </row>
    <row r="1204" spans="1:19">
      <c r="A1204" s="1">
        <v>4</v>
      </c>
      <c r="B1204">
        <v>61</v>
      </c>
      <c r="C1204">
        <v>3</v>
      </c>
      <c r="D1204" s="3">
        <v>44772</v>
      </c>
      <c r="E1204" s="2">
        <v>3400</v>
      </c>
      <c r="F1204" s="2">
        <v>340</v>
      </c>
      <c r="G1204" s="2">
        <v>0</v>
      </c>
      <c r="H1204" s="5">
        <v>44959.3</v>
      </c>
      <c r="I1204" t="s">
        <v>10</v>
      </c>
      <c r="J1204" s="6" t="s">
        <v>25</v>
      </c>
      <c r="K1204" s="6" t="s">
        <v>26</v>
      </c>
      <c r="L1204" s="6" t="s">
        <v>37</v>
      </c>
      <c r="M1204" t="s">
        <v>11</v>
      </c>
      <c r="N1204" s="6" t="s">
        <v>55</v>
      </c>
      <c r="O1204" t="s">
        <v>18</v>
      </c>
      <c r="P1204" s="4">
        <v>187</v>
      </c>
      <c r="Q1204" t="str">
        <f>TEXT(ChargesTable[[#This Row],[CHG_COUNTY_NUM]], "000") &amp; "-" &amp; TEXT(ChargesTable[[#This Row],[CHG_CASE_NUMBER]], "0000000")</f>
        <v>004-0000061</v>
      </c>
      <c r="R1204">
        <f t="shared" si="37"/>
        <v>187</v>
      </c>
      <c r="S1204">
        <f t="shared" si="38"/>
        <v>2023</v>
      </c>
    </row>
    <row r="1205" spans="1:19">
      <c r="A1205" s="1">
        <v>4</v>
      </c>
      <c r="B1205">
        <v>62</v>
      </c>
      <c r="C1205">
        <v>3</v>
      </c>
      <c r="D1205" s="3">
        <v>44772</v>
      </c>
      <c r="E1205" s="2">
        <v>3470</v>
      </c>
      <c r="F1205" s="2">
        <v>347</v>
      </c>
      <c r="G1205" s="2">
        <v>0</v>
      </c>
      <c r="H1205" s="5">
        <v>44786.294004629628</v>
      </c>
      <c r="I1205" t="s">
        <v>10</v>
      </c>
      <c r="J1205" s="6" t="s">
        <v>29</v>
      </c>
      <c r="K1205" s="6" t="s">
        <v>28</v>
      </c>
      <c r="L1205" s="6" t="s">
        <v>37</v>
      </c>
      <c r="M1205" t="s">
        <v>11</v>
      </c>
      <c r="N1205" s="6" t="s">
        <v>51</v>
      </c>
      <c r="O1205" t="s">
        <v>18</v>
      </c>
      <c r="P1205" s="4">
        <v>14</v>
      </c>
      <c r="Q1205" t="str">
        <f>TEXT(ChargesTable[[#This Row],[CHG_COUNTY_NUM]], "000") &amp; "-" &amp; TEXT(ChargesTable[[#This Row],[CHG_CASE_NUMBER]], "0000000")</f>
        <v>004-0000062</v>
      </c>
      <c r="R1205">
        <f t="shared" si="37"/>
        <v>27</v>
      </c>
      <c r="S1205">
        <f t="shared" si="38"/>
        <v>2022</v>
      </c>
    </row>
    <row r="1206" spans="1:19">
      <c r="A1206" s="1">
        <v>4</v>
      </c>
      <c r="B1206">
        <v>62</v>
      </c>
      <c r="C1206">
        <v>1</v>
      </c>
      <c r="D1206" s="3">
        <v>44772</v>
      </c>
      <c r="E1206" s="2">
        <v>3400</v>
      </c>
      <c r="F1206" s="2">
        <v>340</v>
      </c>
      <c r="G1206" s="2">
        <v>0</v>
      </c>
      <c r="H1206" s="5">
        <v>44791.694004629629</v>
      </c>
      <c r="I1206" t="s">
        <v>12</v>
      </c>
      <c r="J1206" s="6" t="s">
        <v>25</v>
      </c>
      <c r="K1206" s="6" t="s">
        <v>26</v>
      </c>
      <c r="L1206" s="6" t="s">
        <v>37</v>
      </c>
      <c r="M1206" t="s">
        <v>13</v>
      </c>
      <c r="N1206" s="6" t="s">
        <v>55</v>
      </c>
      <c r="O1206" t="s">
        <v>18</v>
      </c>
      <c r="P1206" s="4">
        <v>19</v>
      </c>
      <c r="Q1206" t="str">
        <f>TEXT(ChargesTable[[#This Row],[CHG_COUNTY_NUM]], "000") &amp; "-" &amp; TEXT(ChargesTable[[#This Row],[CHG_CASE_NUMBER]], "0000000")</f>
        <v>004-0000062</v>
      </c>
      <c r="R1206">
        <f t="shared" si="37"/>
        <v>27</v>
      </c>
      <c r="S1206">
        <f t="shared" si="38"/>
        <v>2022</v>
      </c>
    </row>
    <row r="1207" spans="1:19">
      <c r="A1207" s="1">
        <v>4</v>
      </c>
      <c r="B1207">
        <v>62</v>
      </c>
      <c r="C1207">
        <v>2</v>
      </c>
      <c r="D1207" s="3">
        <v>44772</v>
      </c>
      <c r="E1207" s="2">
        <v>470000</v>
      </c>
      <c r="F1207" s="2">
        <v>47000</v>
      </c>
      <c r="G1207" s="2">
        <v>0</v>
      </c>
      <c r="H1207" s="5">
        <v>44799.194004629629</v>
      </c>
      <c r="I1207" t="s">
        <v>7</v>
      </c>
      <c r="J1207" s="6" t="s">
        <v>34</v>
      </c>
      <c r="K1207" s="6" t="s">
        <v>35</v>
      </c>
      <c r="L1207" s="6" t="s">
        <v>37</v>
      </c>
      <c r="M1207" t="s">
        <v>8</v>
      </c>
      <c r="N1207" s="6" t="s">
        <v>67</v>
      </c>
      <c r="O1207" t="s">
        <v>18</v>
      </c>
      <c r="P1207" s="4">
        <v>27</v>
      </c>
      <c r="Q1207" t="str">
        <f>TEXT(ChargesTable[[#This Row],[CHG_COUNTY_NUM]], "000") &amp; "-" &amp; TEXT(ChargesTable[[#This Row],[CHG_CASE_NUMBER]], "0000000")</f>
        <v>004-0000062</v>
      </c>
      <c r="R1207">
        <f t="shared" si="37"/>
        <v>27</v>
      </c>
      <c r="S1207">
        <f t="shared" si="38"/>
        <v>2022</v>
      </c>
    </row>
    <row r="1208" spans="1:19">
      <c r="A1208" s="1">
        <v>4</v>
      </c>
      <c r="B1208">
        <v>63</v>
      </c>
      <c r="C1208">
        <v>3</v>
      </c>
      <c r="D1208" s="3">
        <v>44780</v>
      </c>
      <c r="E1208" s="2">
        <v>470000</v>
      </c>
      <c r="F1208" s="2">
        <v>47000</v>
      </c>
      <c r="G1208" s="2">
        <v>0</v>
      </c>
      <c r="H1208" s="5">
        <v>44809.22</v>
      </c>
      <c r="I1208" t="s">
        <v>10</v>
      </c>
      <c r="J1208" s="6" t="s">
        <v>34</v>
      </c>
      <c r="K1208" s="6" t="s">
        <v>35</v>
      </c>
      <c r="L1208" s="6" t="s">
        <v>37</v>
      </c>
      <c r="M1208" t="s">
        <v>11</v>
      </c>
      <c r="N1208" s="6" t="s">
        <v>67</v>
      </c>
      <c r="O1208" t="s">
        <v>18</v>
      </c>
      <c r="P1208" s="4">
        <v>29</v>
      </c>
      <c r="Q1208" t="str">
        <f>TEXT(ChargesTable[[#This Row],[CHG_COUNTY_NUM]], "000") &amp; "-" &amp; TEXT(ChargesTable[[#This Row],[CHG_CASE_NUMBER]], "0000000")</f>
        <v>004-0000063</v>
      </c>
      <c r="R1208">
        <f t="shared" si="37"/>
        <v>30</v>
      </c>
      <c r="S1208">
        <f t="shared" si="38"/>
        <v>2022</v>
      </c>
    </row>
    <row r="1209" spans="1:19">
      <c r="A1209" s="1">
        <v>4</v>
      </c>
      <c r="B1209">
        <v>63</v>
      </c>
      <c r="C1209">
        <v>2</v>
      </c>
      <c r="D1209" s="3">
        <v>44780</v>
      </c>
      <c r="E1209" s="2">
        <v>3460</v>
      </c>
      <c r="F1209" s="2">
        <v>346</v>
      </c>
      <c r="G1209" s="2">
        <v>0</v>
      </c>
      <c r="H1209" s="5">
        <v>44810.54</v>
      </c>
      <c r="I1209" t="s">
        <v>14</v>
      </c>
      <c r="J1209" s="6" t="s">
        <v>27</v>
      </c>
      <c r="K1209" s="6" t="s">
        <v>28</v>
      </c>
      <c r="L1209" s="6" t="s">
        <v>37</v>
      </c>
      <c r="M1209" t="s">
        <v>15</v>
      </c>
      <c r="N1209" s="6" t="s">
        <v>52</v>
      </c>
      <c r="O1209" t="s">
        <v>18</v>
      </c>
      <c r="P1209" s="4">
        <v>30</v>
      </c>
      <c r="Q1209" t="str">
        <f>TEXT(ChargesTable[[#This Row],[CHG_COUNTY_NUM]], "000") &amp; "-" &amp; TEXT(ChargesTable[[#This Row],[CHG_CASE_NUMBER]], "0000000")</f>
        <v>004-0000063</v>
      </c>
      <c r="R1209">
        <f t="shared" si="37"/>
        <v>30</v>
      </c>
      <c r="S1209">
        <f t="shared" si="38"/>
        <v>2022</v>
      </c>
    </row>
    <row r="1210" spans="1:19">
      <c r="A1210" s="1">
        <v>4</v>
      </c>
      <c r="B1210">
        <v>64</v>
      </c>
      <c r="C1210">
        <v>1</v>
      </c>
      <c r="D1210" s="3">
        <v>44782</v>
      </c>
      <c r="E1210" s="2">
        <v>470000</v>
      </c>
      <c r="F1210" s="2">
        <v>47000</v>
      </c>
      <c r="G1210" s="2">
        <v>0</v>
      </c>
      <c r="H1210" s="5">
        <v>44894.81</v>
      </c>
      <c r="I1210" t="s">
        <v>10</v>
      </c>
      <c r="J1210" s="6" t="s">
        <v>34</v>
      </c>
      <c r="K1210" s="6" t="s">
        <v>35</v>
      </c>
      <c r="L1210" s="6" t="s">
        <v>37</v>
      </c>
      <c r="M1210" t="s">
        <v>11</v>
      </c>
      <c r="N1210" s="6" t="s">
        <v>67</v>
      </c>
      <c r="O1210" t="s">
        <v>18</v>
      </c>
      <c r="P1210" s="4">
        <v>112</v>
      </c>
      <c r="Q1210" t="str">
        <f>TEXT(ChargesTable[[#This Row],[CHG_COUNTY_NUM]], "000") &amp; "-" &amp; TEXT(ChargesTable[[#This Row],[CHG_CASE_NUMBER]], "0000000")</f>
        <v>004-0000064</v>
      </c>
      <c r="R1210">
        <f t="shared" si="37"/>
        <v>113</v>
      </c>
      <c r="S1210">
        <f t="shared" si="38"/>
        <v>2022</v>
      </c>
    </row>
    <row r="1211" spans="1:19">
      <c r="A1211" s="1">
        <v>4</v>
      </c>
      <c r="B1211">
        <v>64</v>
      </c>
      <c r="C1211">
        <v>2</v>
      </c>
      <c r="D1211" s="3">
        <v>44782</v>
      </c>
      <c r="E1211" s="2">
        <v>3402</v>
      </c>
      <c r="F1211" s="2">
        <v>340</v>
      </c>
      <c r="G1211" s="2">
        <v>2</v>
      </c>
      <c r="H1211" s="5">
        <v>44895.6</v>
      </c>
      <c r="I1211" t="s">
        <v>7</v>
      </c>
      <c r="J1211" s="6" t="s">
        <v>25</v>
      </c>
      <c r="K1211" s="6" t="s">
        <v>26</v>
      </c>
      <c r="L1211" s="6" t="s">
        <v>39</v>
      </c>
      <c r="M1211" t="s">
        <v>8</v>
      </c>
      <c r="N1211" s="6" t="s">
        <v>62</v>
      </c>
      <c r="O1211" t="s">
        <v>18</v>
      </c>
      <c r="P1211" s="4">
        <v>113</v>
      </c>
      <c r="Q1211" t="str">
        <f>TEXT(ChargesTable[[#This Row],[CHG_COUNTY_NUM]], "000") &amp; "-" &amp; TEXT(ChargesTable[[#This Row],[CHG_CASE_NUMBER]], "0000000")</f>
        <v>004-0000064</v>
      </c>
      <c r="R1211">
        <f t="shared" si="37"/>
        <v>113</v>
      </c>
      <c r="S1211">
        <f t="shared" si="38"/>
        <v>2022</v>
      </c>
    </row>
    <row r="1212" spans="1:19">
      <c r="A1212" s="1">
        <v>4</v>
      </c>
      <c r="B1212">
        <v>65</v>
      </c>
      <c r="C1212">
        <v>1</v>
      </c>
      <c r="D1212" s="3">
        <v>44784</v>
      </c>
      <c r="E1212" s="2">
        <v>782200</v>
      </c>
      <c r="F1212" s="2">
        <v>78220</v>
      </c>
      <c r="G1212" s="2">
        <v>0</v>
      </c>
      <c r="H1212" s="5">
        <v>44791.67</v>
      </c>
      <c r="I1212" t="s">
        <v>12</v>
      </c>
      <c r="J1212" s="6" t="s">
        <v>36</v>
      </c>
      <c r="K1212" s="6" t="s">
        <v>35</v>
      </c>
      <c r="L1212" s="6" t="s">
        <v>37</v>
      </c>
      <c r="M1212" t="s">
        <v>13</v>
      </c>
      <c r="N1212" s="6" t="s">
        <v>53</v>
      </c>
      <c r="O1212" t="s">
        <v>18</v>
      </c>
      <c r="P1212" s="4">
        <v>7</v>
      </c>
      <c r="Q1212" t="str">
        <f>TEXT(ChargesTable[[#This Row],[CHG_COUNTY_NUM]], "000") &amp; "-" &amp; TEXT(ChargesTable[[#This Row],[CHG_CASE_NUMBER]], "0000000")</f>
        <v>004-0000065</v>
      </c>
      <c r="R1212">
        <f t="shared" si="37"/>
        <v>7</v>
      </c>
      <c r="S1212">
        <f t="shared" si="38"/>
        <v>2022</v>
      </c>
    </row>
    <row r="1213" spans="1:19">
      <c r="A1213" s="1">
        <v>4</v>
      </c>
      <c r="B1213">
        <v>66</v>
      </c>
      <c r="C1213">
        <v>6</v>
      </c>
      <c r="D1213" s="3">
        <v>44786</v>
      </c>
      <c r="E1213" s="2">
        <v>3460</v>
      </c>
      <c r="F1213" s="2">
        <v>346</v>
      </c>
      <c r="G1213" s="2">
        <v>0</v>
      </c>
      <c r="H1213" s="5">
        <v>44828.52</v>
      </c>
      <c r="I1213" t="s">
        <v>10</v>
      </c>
      <c r="J1213" s="6" t="s">
        <v>27</v>
      </c>
      <c r="K1213" s="6" t="s">
        <v>28</v>
      </c>
      <c r="L1213" s="6" t="s">
        <v>37</v>
      </c>
      <c r="M1213" t="s">
        <v>11</v>
      </c>
      <c r="N1213" s="6" t="s">
        <v>52</v>
      </c>
      <c r="O1213" t="s">
        <v>18</v>
      </c>
      <c r="P1213" s="4">
        <v>42</v>
      </c>
      <c r="Q1213" t="str">
        <f>TEXT(ChargesTable[[#This Row],[CHG_COUNTY_NUM]], "000") &amp; "-" &amp; TEXT(ChargesTable[[#This Row],[CHG_CASE_NUMBER]], "0000000")</f>
        <v>004-0000066</v>
      </c>
      <c r="R1213">
        <f t="shared" si="37"/>
        <v>74</v>
      </c>
      <c r="S1213">
        <f t="shared" si="38"/>
        <v>2022</v>
      </c>
    </row>
    <row r="1214" spans="1:19">
      <c r="A1214" s="1">
        <v>4</v>
      </c>
      <c r="B1214">
        <v>66</v>
      </c>
      <c r="C1214">
        <v>3</v>
      </c>
      <c r="D1214" s="3">
        <v>44786</v>
      </c>
      <c r="E1214" s="2">
        <v>3400</v>
      </c>
      <c r="F1214" s="2">
        <v>340</v>
      </c>
      <c r="G1214" s="2">
        <v>0</v>
      </c>
      <c r="H1214" s="5">
        <v>44853.52</v>
      </c>
      <c r="I1214" t="s">
        <v>10</v>
      </c>
      <c r="J1214" s="6" t="s">
        <v>25</v>
      </c>
      <c r="K1214" s="6" t="s">
        <v>26</v>
      </c>
      <c r="L1214" s="6" t="s">
        <v>37</v>
      </c>
      <c r="M1214" t="s">
        <v>11</v>
      </c>
      <c r="N1214" s="6" t="s">
        <v>55</v>
      </c>
      <c r="O1214" t="s">
        <v>18</v>
      </c>
      <c r="P1214" s="4">
        <v>67</v>
      </c>
      <c r="Q1214" t="str">
        <f>TEXT(ChargesTable[[#This Row],[CHG_COUNTY_NUM]], "000") &amp; "-" &amp; TEXT(ChargesTable[[#This Row],[CHG_CASE_NUMBER]], "0000000")</f>
        <v>004-0000066</v>
      </c>
      <c r="R1214">
        <f t="shared" si="37"/>
        <v>74</v>
      </c>
      <c r="S1214">
        <f t="shared" si="38"/>
        <v>2022</v>
      </c>
    </row>
    <row r="1215" spans="1:19">
      <c r="A1215" s="1">
        <v>4</v>
      </c>
      <c r="B1215">
        <v>66</v>
      </c>
      <c r="C1215">
        <v>5</v>
      </c>
      <c r="D1215" s="3">
        <v>44786</v>
      </c>
      <c r="E1215" s="2">
        <v>3400</v>
      </c>
      <c r="F1215" s="2">
        <v>340</v>
      </c>
      <c r="G1215" s="2">
        <v>0</v>
      </c>
      <c r="H1215" s="5">
        <v>44855.22</v>
      </c>
      <c r="I1215" t="s">
        <v>10</v>
      </c>
      <c r="J1215" s="6" t="s">
        <v>25</v>
      </c>
      <c r="K1215" s="6" t="s">
        <v>26</v>
      </c>
      <c r="L1215" s="6" t="s">
        <v>37</v>
      </c>
      <c r="M1215" t="s">
        <v>11</v>
      </c>
      <c r="N1215" s="6" t="s">
        <v>55</v>
      </c>
      <c r="O1215" t="s">
        <v>18</v>
      </c>
      <c r="P1215" s="4">
        <v>69</v>
      </c>
      <c r="Q1215" t="str">
        <f>TEXT(ChargesTable[[#This Row],[CHG_COUNTY_NUM]], "000") &amp; "-" &amp; TEXT(ChargesTable[[#This Row],[CHG_CASE_NUMBER]], "0000000")</f>
        <v>004-0000066</v>
      </c>
      <c r="R1215">
        <f t="shared" si="37"/>
        <v>74</v>
      </c>
      <c r="S1215">
        <f t="shared" si="38"/>
        <v>2022</v>
      </c>
    </row>
    <row r="1216" spans="1:19">
      <c r="A1216" s="1">
        <v>4</v>
      </c>
      <c r="B1216">
        <v>66</v>
      </c>
      <c r="C1216">
        <v>2</v>
      </c>
      <c r="D1216" s="3">
        <v>44786</v>
      </c>
      <c r="E1216" s="2">
        <v>3400</v>
      </c>
      <c r="F1216" s="2">
        <v>340</v>
      </c>
      <c r="G1216" s="2">
        <v>0</v>
      </c>
      <c r="H1216" s="5">
        <v>44857.34</v>
      </c>
      <c r="I1216" t="s">
        <v>7</v>
      </c>
      <c r="J1216" s="6" t="s">
        <v>25</v>
      </c>
      <c r="K1216" s="6" t="s">
        <v>26</v>
      </c>
      <c r="L1216" s="6" t="s">
        <v>37</v>
      </c>
      <c r="M1216" t="s">
        <v>8</v>
      </c>
      <c r="N1216" s="6" t="s">
        <v>55</v>
      </c>
      <c r="O1216" t="s">
        <v>18</v>
      </c>
      <c r="P1216" s="4">
        <v>71</v>
      </c>
      <c r="Q1216" t="str">
        <f>TEXT(ChargesTable[[#This Row],[CHG_COUNTY_NUM]], "000") &amp; "-" &amp; TEXT(ChargesTable[[#This Row],[CHG_CASE_NUMBER]], "0000000")</f>
        <v>004-0000066</v>
      </c>
      <c r="R1216">
        <f t="shared" si="37"/>
        <v>74</v>
      </c>
      <c r="S1216">
        <f t="shared" si="38"/>
        <v>2022</v>
      </c>
    </row>
    <row r="1217" spans="1:19">
      <c r="A1217" s="1">
        <v>4</v>
      </c>
      <c r="B1217">
        <v>66</v>
      </c>
      <c r="C1217">
        <v>4</v>
      </c>
      <c r="D1217" s="3">
        <v>44786</v>
      </c>
      <c r="E1217" s="2">
        <v>463720</v>
      </c>
      <c r="F1217" s="2">
        <v>46372</v>
      </c>
      <c r="G1217" s="2">
        <v>0</v>
      </c>
      <c r="H1217" s="5">
        <v>44860.12</v>
      </c>
      <c r="I1217" t="s">
        <v>10</v>
      </c>
      <c r="J1217" s="6" t="s">
        <v>31</v>
      </c>
      <c r="K1217" s="6" t="s">
        <v>28</v>
      </c>
      <c r="L1217" s="6" t="s">
        <v>37</v>
      </c>
      <c r="M1217" t="s">
        <v>11</v>
      </c>
      <c r="N1217" s="6" t="s">
        <v>72</v>
      </c>
      <c r="O1217" t="s">
        <v>18</v>
      </c>
      <c r="P1217" s="4">
        <v>74</v>
      </c>
      <c r="Q1217" t="str">
        <f>TEXT(ChargesTable[[#This Row],[CHG_COUNTY_NUM]], "000") &amp; "-" &amp; TEXT(ChargesTable[[#This Row],[CHG_CASE_NUMBER]], "0000000")</f>
        <v>004-0000066</v>
      </c>
      <c r="R1217">
        <f t="shared" si="37"/>
        <v>74</v>
      </c>
      <c r="S1217">
        <f t="shared" si="38"/>
        <v>2022</v>
      </c>
    </row>
    <row r="1218" spans="1:19">
      <c r="A1218" s="1">
        <v>4</v>
      </c>
      <c r="B1218">
        <v>67</v>
      </c>
      <c r="C1218">
        <v>2</v>
      </c>
      <c r="D1218" s="3">
        <v>44787</v>
      </c>
      <c r="E1218" s="2">
        <v>3460</v>
      </c>
      <c r="F1218" s="2">
        <v>346</v>
      </c>
      <c r="G1218" s="2">
        <v>0</v>
      </c>
      <c r="H1218" s="5">
        <v>44826.239999999998</v>
      </c>
      <c r="I1218" t="s">
        <v>12</v>
      </c>
      <c r="J1218" s="6" t="s">
        <v>27</v>
      </c>
      <c r="K1218" s="6" t="s">
        <v>28</v>
      </c>
      <c r="L1218" s="6" t="s">
        <v>37</v>
      </c>
      <c r="M1218" t="s">
        <v>13</v>
      </c>
      <c r="N1218" s="6" t="s">
        <v>52</v>
      </c>
      <c r="O1218" t="s">
        <v>18</v>
      </c>
      <c r="P1218" s="4">
        <v>39</v>
      </c>
      <c r="Q1218" t="str">
        <f>TEXT(ChargesTable[[#This Row],[CHG_COUNTY_NUM]], "000") &amp; "-" &amp; TEXT(ChargesTable[[#This Row],[CHG_CASE_NUMBER]], "0000000")</f>
        <v>004-0000067</v>
      </c>
      <c r="R1218">
        <f t="shared" ref="R1218:R1281" si="39">_xlfn.MAXIFS(P:P, Q:Q, Q1218)</f>
        <v>40</v>
      </c>
      <c r="S1218">
        <f t="shared" ref="S1218:S1281" si="40">+YEAR(H1218)</f>
        <v>2022</v>
      </c>
    </row>
    <row r="1219" spans="1:19">
      <c r="A1219" s="1">
        <v>4</v>
      </c>
      <c r="B1219">
        <v>67</v>
      </c>
      <c r="C1219">
        <v>1</v>
      </c>
      <c r="D1219" s="3">
        <v>44787</v>
      </c>
      <c r="E1219" s="2">
        <v>463723</v>
      </c>
      <c r="F1219" s="2">
        <v>46372</v>
      </c>
      <c r="G1219" s="2">
        <v>3</v>
      </c>
      <c r="H1219" s="5">
        <v>44827.78</v>
      </c>
      <c r="I1219" t="s">
        <v>12</v>
      </c>
      <c r="J1219" s="6" t="s">
        <v>31</v>
      </c>
      <c r="K1219" s="6" t="s">
        <v>28</v>
      </c>
      <c r="L1219" s="6" t="s">
        <v>40</v>
      </c>
      <c r="M1219" t="s">
        <v>13</v>
      </c>
      <c r="N1219" s="6" t="s">
        <v>85</v>
      </c>
      <c r="O1219" t="s">
        <v>18</v>
      </c>
      <c r="P1219" s="4">
        <v>40</v>
      </c>
      <c r="Q1219" t="str">
        <f>TEXT(ChargesTable[[#This Row],[CHG_COUNTY_NUM]], "000") &amp; "-" &amp; TEXT(ChargesTable[[#This Row],[CHG_CASE_NUMBER]], "0000000")</f>
        <v>004-0000067</v>
      </c>
      <c r="R1219">
        <f t="shared" si="39"/>
        <v>40</v>
      </c>
      <c r="S1219">
        <f t="shared" si="40"/>
        <v>2022</v>
      </c>
    </row>
    <row r="1220" spans="1:19">
      <c r="A1220" s="1">
        <v>4</v>
      </c>
      <c r="B1220">
        <v>68</v>
      </c>
      <c r="C1220">
        <v>2</v>
      </c>
      <c r="D1220" s="3">
        <v>44791</v>
      </c>
      <c r="E1220" s="2">
        <v>3465</v>
      </c>
      <c r="F1220" s="2">
        <v>346</v>
      </c>
      <c r="G1220" s="2">
        <v>5</v>
      </c>
      <c r="H1220" s="5">
        <v>44804.88</v>
      </c>
      <c r="I1220" t="s">
        <v>10</v>
      </c>
      <c r="J1220" s="6" t="s">
        <v>27</v>
      </c>
      <c r="K1220" s="6" t="s">
        <v>28</v>
      </c>
      <c r="L1220" s="6" t="s">
        <v>42</v>
      </c>
      <c r="M1220" t="s">
        <v>11</v>
      </c>
      <c r="N1220" s="6" t="s">
        <v>84</v>
      </c>
      <c r="O1220" t="s">
        <v>18</v>
      </c>
      <c r="P1220" s="4">
        <v>13</v>
      </c>
      <c r="Q1220" t="str">
        <f>TEXT(ChargesTable[[#This Row],[CHG_COUNTY_NUM]], "000") &amp; "-" &amp; TEXT(ChargesTable[[#This Row],[CHG_CASE_NUMBER]], "0000000")</f>
        <v>004-0000068</v>
      </c>
      <c r="R1220">
        <f t="shared" si="39"/>
        <v>17</v>
      </c>
      <c r="S1220">
        <f t="shared" si="40"/>
        <v>2022</v>
      </c>
    </row>
    <row r="1221" spans="1:19">
      <c r="A1221" s="1">
        <v>4</v>
      </c>
      <c r="B1221">
        <v>68</v>
      </c>
      <c r="C1221">
        <v>1</v>
      </c>
      <c r="D1221" s="3">
        <v>44791</v>
      </c>
      <c r="E1221" s="2">
        <v>782200</v>
      </c>
      <c r="F1221" s="2">
        <v>78220</v>
      </c>
      <c r="G1221" s="2">
        <v>0</v>
      </c>
      <c r="H1221" s="5">
        <v>44806.8</v>
      </c>
      <c r="I1221" t="s">
        <v>10</v>
      </c>
      <c r="J1221" s="6" t="s">
        <v>36</v>
      </c>
      <c r="K1221" s="6" t="s">
        <v>35</v>
      </c>
      <c r="L1221" s="6" t="s">
        <v>37</v>
      </c>
      <c r="M1221" t="s">
        <v>11</v>
      </c>
      <c r="N1221" s="6" t="s">
        <v>53</v>
      </c>
      <c r="O1221" t="s">
        <v>18</v>
      </c>
      <c r="P1221" s="4">
        <v>15</v>
      </c>
      <c r="Q1221" t="str">
        <f>TEXT(ChargesTable[[#This Row],[CHG_COUNTY_NUM]], "000") &amp; "-" &amp; TEXT(ChargesTable[[#This Row],[CHG_CASE_NUMBER]], "0000000")</f>
        <v>004-0000068</v>
      </c>
      <c r="R1221">
        <f t="shared" si="39"/>
        <v>17</v>
      </c>
      <c r="S1221">
        <f t="shared" si="40"/>
        <v>2022</v>
      </c>
    </row>
    <row r="1222" spans="1:19">
      <c r="A1222" s="1">
        <v>4</v>
      </c>
      <c r="B1222">
        <v>68</v>
      </c>
      <c r="C1222">
        <v>3</v>
      </c>
      <c r="D1222" s="3">
        <v>44791</v>
      </c>
      <c r="E1222" s="2">
        <v>3400</v>
      </c>
      <c r="F1222" s="2">
        <v>340</v>
      </c>
      <c r="G1222" s="2">
        <v>0</v>
      </c>
      <c r="H1222" s="5">
        <v>44808.3</v>
      </c>
      <c r="I1222" t="s">
        <v>12</v>
      </c>
      <c r="J1222" s="6" t="s">
        <v>25</v>
      </c>
      <c r="K1222" s="6" t="s">
        <v>26</v>
      </c>
      <c r="L1222" s="6" t="s">
        <v>37</v>
      </c>
      <c r="M1222" t="s">
        <v>13</v>
      </c>
      <c r="N1222" s="6" t="s">
        <v>55</v>
      </c>
      <c r="O1222" t="s">
        <v>18</v>
      </c>
      <c r="P1222" s="4">
        <v>17</v>
      </c>
      <c r="Q1222" t="str">
        <f>TEXT(ChargesTable[[#This Row],[CHG_COUNTY_NUM]], "000") &amp; "-" &amp; TEXT(ChargesTable[[#This Row],[CHG_CASE_NUMBER]], "0000000")</f>
        <v>004-0000068</v>
      </c>
      <c r="R1222">
        <f t="shared" si="39"/>
        <v>17</v>
      </c>
      <c r="S1222">
        <f t="shared" si="40"/>
        <v>2022</v>
      </c>
    </row>
    <row r="1223" spans="1:19">
      <c r="A1223" s="1">
        <v>4</v>
      </c>
      <c r="B1223">
        <v>69</v>
      </c>
      <c r="C1223">
        <v>2</v>
      </c>
      <c r="D1223" s="3">
        <v>44793</v>
      </c>
      <c r="E1223" s="2">
        <v>3401</v>
      </c>
      <c r="F1223" s="2">
        <v>340</v>
      </c>
      <c r="G1223" s="2">
        <v>1</v>
      </c>
      <c r="H1223" s="5">
        <v>44810.78</v>
      </c>
      <c r="I1223" t="s">
        <v>12</v>
      </c>
      <c r="J1223" s="6" t="s">
        <v>25</v>
      </c>
      <c r="K1223" s="6" t="s">
        <v>26</v>
      </c>
      <c r="L1223" s="6" t="s">
        <v>38</v>
      </c>
      <c r="M1223" t="s">
        <v>13</v>
      </c>
      <c r="N1223" s="6" t="s">
        <v>56</v>
      </c>
      <c r="O1223" t="s">
        <v>18</v>
      </c>
      <c r="P1223" s="4">
        <v>17</v>
      </c>
      <c r="Q1223" t="str">
        <f>TEXT(ChargesTable[[#This Row],[CHG_COUNTY_NUM]], "000") &amp; "-" &amp; TEXT(ChargesTable[[#This Row],[CHG_CASE_NUMBER]], "0000000")</f>
        <v>004-0000069</v>
      </c>
      <c r="R1223">
        <f t="shared" si="39"/>
        <v>18</v>
      </c>
      <c r="S1223">
        <f t="shared" si="40"/>
        <v>2022</v>
      </c>
    </row>
    <row r="1224" spans="1:19">
      <c r="A1224" s="1">
        <v>4</v>
      </c>
      <c r="B1224">
        <v>69</v>
      </c>
      <c r="C1224">
        <v>1</v>
      </c>
      <c r="D1224" s="3">
        <v>44793</v>
      </c>
      <c r="E1224" s="2">
        <v>3460</v>
      </c>
      <c r="F1224" s="2">
        <v>346</v>
      </c>
      <c r="G1224" s="2">
        <v>0</v>
      </c>
      <c r="H1224" s="5">
        <v>44811.18</v>
      </c>
      <c r="I1224" t="s">
        <v>10</v>
      </c>
      <c r="J1224" s="6" t="s">
        <v>27</v>
      </c>
      <c r="K1224" s="6" t="s">
        <v>28</v>
      </c>
      <c r="L1224" s="6" t="s">
        <v>37</v>
      </c>
      <c r="M1224" t="s">
        <v>11</v>
      </c>
      <c r="N1224" s="6" t="s">
        <v>52</v>
      </c>
      <c r="O1224" t="s">
        <v>18</v>
      </c>
      <c r="P1224" s="4">
        <v>18</v>
      </c>
      <c r="Q1224" t="str">
        <f>TEXT(ChargesTable[[#This Row],[CHG_COUNTY_NUM]], "000") &amp; "-" &amp; TEXT(ChargesTable[[#This Row],[CHG_CASE_NUMBER]], "0000000")</f>
        <v>004-0000069</v>
      </c>
      <c r="R1224">
        <f t="shared" si="39"/>
        <v>18</v>
      </c>
      <c r="S1224">
        <f t="shared" si="40"/>
        <v>2022</v>
      </c>
    </row>
    <row r="1225" spans="1:19">
      <c r="A1225" s="1">
        <v>4</v>
      </c>
      <c r="B1225">
        <v>70</v>
      </c>
      <c r="C1225">
        <v>1</v>
      </c>
      <c r="D1225" s="3">
        <v>44795</v>
      </c>
      <c r="E1225" s="2">
        <v>3470</v>
      </c>
      <c r="F1225" s="2">
        <v>347</v>
      </c>
      <c r="G1225" s="2">
        <v>0</v>
      </c>
      <c r="H1225" s="5">
        <v>45434.54</v>
      </c>
      <c r="I1225" t="s">
        <v>12</v>
      </c>
      <c r="J1225" s="6" t="s">
        <v>29</v>
      </c>
      <c r="K1225" s="6" t="s">
        <v>28</v>
      </c>
      <c r="L1225" s="6" t="s">
        <v>37</v>
      </c>
      <c r="M1225" t="s">
        <v>13</v>
      </c>
      <c r="N1225" s="6" t="s">
        <v>51</v>
      </c>
      <c r="O1225" t="s">
        <v>18</v>
      </c>
      <c r="P1225" s="4">
        <v>639</v>
      </c>
      <c r="Q1225" t="str">
        <f>TEXT(ChargesTable[[#This Row],[CHG_COUNTY_NUM]], "000") &amp; "-" &amp; TEXT(ChargesTable[[#This Row],[CHG_CASE_NUMBER]], "0000000")</f>
        <v>004-0000070</v>
      </c>
      <c r="R1225">
        <f t="shared" si="39"/>
        <v>639</v>
      </c>
      <c r="S1225">
        <f t="shared" si="40"/>
        <v>2024</v>
      </c>
    </row>
    <row r="1226" spans="1:19">
      <c r="A1226" s="1">
        <v>4</v>
      </c>
      <c r="B1226">
        <v>70</v>
      </c>
      <c r="C1226">
        <v>2</v>
      </c>
      <c r="D1226" s="3">
        <v>44795</v>
      </c>
      <c r="E1226" s="2">
        <v>463700</v>
      </c>
      <c r="F1226" s="2">
        <v>46370</v>
      </c>
      <c r="G1226" s="2">
        <v>0</v>
      </c>
      <c r="H1226" s="5">
        <v>45434.49</v>
      </c>
      <c r="I1226" t="s">
        <v>12</v>
      </c>
      <c r="J1226" s="6" t="s">
        <v>30</v>
      </c>
      <c r="K1226" s="6" t="s">
        <v>26</v>
      </c>
      <c r="L1226" s="6" t="s">
        <v>37</v>
      </c>
      <c r="M1226" t="s">
        <v>13</v>
      </c>
      <c r="N1226" s="6" t="s">
        <v>54</v>
      </c>
      <c r="O1226" t="s">
        <v>18</v>
      </c>
      <c r="P1226" s="4">
        <v>639</v>
      </c>
      <c r="Q1226" t="str">
        <f>TEXT(ChargesTable[[#This Row],[CHG_COUNTY_NUM]], "000") &amp; "-" &amp; TEXT(ChargesTable[[#This Row],[CHG_CASE_NUMBER]], "0000000")</f>
        <v>004-0000070</v>
      </c>
      <c r="R1226">
        <f t="shared" si="39"/>
        <v>639</v>
      </c>
      <c r="S1226">
        <f t="shared" si="40"/>
        <v>2024</v>
      </c>
    </row>
    <row r="1227" spans="1:19">
      <c r="A1227" s="1">
        <v>4</v>
      </c>
      <c r="B1227">
        <v>71</v>
      </c>
      <c r="C1227">
        <v>1</v>
      </c>
      <c r="D1227" s="3">
        <v>44796</v>
      </c>
      <c r="E1227" s="2">
        <v>3400</v>
      </c>
      <c r="F1227" s="2">
        <v>340</v>
      </c>
      <c r="G1227" s="2">
        <v>0</v>
      </c>
      <c r="H1227" s="5">
        <v>44889.29</v>
      </c>
      <c r="I1227" t="s">
        <v>7</v>
      </c>
      <c r="J1227" s="6" t="s">
        <v>25</v>
      </c>
      <c r="K1227" s="6" t="s">
        <v>26</v>
      </c>
      <c r="L1227" s="6" t="s">
        <v>37</v>
      </c>
      <c r="M1227" t="s">
        <v>8</v>
      </c>
      <c r="N1227" s="6" t="s">
        <v>55</v>
      </c>
      <c r="O1227" t="s">
        <v>18</v>
      </c>
      <c r="P1227" s="4">
        <v>93</v>
      </c>
      <c r="Q1227" t="str">
        <f>TEXT(ChargesTable[[#This Row],[CHG_COUNTY_NUM]], "000") &amp; "-" &amp; TEXT(ChargesTable[[#This Row],[CHG_CASE_NUMBER]], "0000000")</f>
        <v>004-0000071</v>
      </c>
      <c r="R1227">
        <f t="shared" si="39"/>
        <v>94</v>
      </c>
      <c r="S1227">
        <f t="shared" si="40"/>
        <v>2022</v>
      </c>
    </row>
    <row r="1228" spans="1:19">
      <c r="A1228" s="1">
        <v>4</v>
      </c>
      <c r="B1228">
        <v>71</v>
      </c>
      <c r="C1228">
        <v>3</v>
      </c>
      <c r="D1228" s="3">
        <v>44796</v>
      </c>
      <c r="E1228" s="2">
        <v>3460</v>
      </c>
      <c r="F1228" s="2">
        <v>346</v>
      </c>
      <c r="G1228" s="2">
        <v>0</v>
      </c>
      <c r="H1228" s="5">
        <v>44889.74</v>
      </c>
      <c r="I1228" t="s">
        <v>10</v>
      </c>
      <c r="J1228" s="6" t="s">
        <v>27</v>
      </c>
      <c r="K1228" s="6" t="s">
        <v>28</v>
      </c>
      <c r="L1228" s="6" t="s">
        <v>37</v>
      </c>
      <c r="M1228" t="s">
        <v>11</v>
      </c>
      <c r="N1228" s="6" t="s">
        <v>52</v>
      </c>
      <c r="O1228" t="s">
        <v>18</v>
      </c>
      <c r="P1228" s="4">
        <v>93</v>
      </c>
      <c r="Q1228" t="str">
        <f>TEXT(ChargesTable[[#This Row],[CHG_COUNTY_NUM]], "000") &amp; "-" &amp; TEXT(ChargesTable[[#This Row],[CHG_CASE_NUMBER]], "0000000")</f>
        <v>004-0000071</v>
      </c>
      <c r="R1228">
        <f t="shared" si="39"/>
        <v>94</v>
      </c>
      <c r="S1228">
        <f t="shared" si="40"/>
        <v>2022</v>
      </c>
    </row>
    <row r="1229" spans="1:19">
      <c r="A1229" s="1">
        <v>4</v>
      </c>
      <c r="B1229">
        <v>71</v>
      </c>
      <c r="C1229">
        <v>2</v>
      </c>
      <c r="D1229" s="3">
        <v>44796</v>
      </c>
      <c r="E1229" s="2">
        <v>3400</v>
      </c>
      <c r="F1229" s="2">
        <v>340</v>
      </c>
      <c r="G1229" s="2">
        <v>0</v>
      </c>
      <c r="H1229" s="5">
        <v>44890.6</v>
      </c>
      <c r="I1229" t="s">
        <v>10</v>
      </c>
      <c r="J1229" s="6" t="s">
        <v>25</v>
      </c>
      <c r="K1229" s="6" t="s">
        <v>26</v>
      </c>
      <c r="L1229" s="6" t="s">
        <v>37</v>
      </c>
      <c r="M1229" t="s">
        <v>11</v>
      </c>
      <c r="N1229" s="6" t="s">
        <v>55</v>
      </c>
      <c r="O1229" t="s">
        <v>18</v>
      </c>
      <c r="P1229" s="4">
        <v>94</v>
      </c>
      <c r="Q1229" t="str">
        <f>TEXT(ChargesTable[[#This Row],[CHG_COUNTY_NUM]], "000") &amp; "-" &amp; TEXT(ChargesTable[[#This Row],[CHG_CASE_NUMBER]], "0000000")</f>
        <v>004-0000071</v>
      </c>
      <c r="R1229">
        <f t="shared" si="39"/>
        <v>94</v>
      </c>
      <c r="S1229">
        <f t="shared" si="40"/>
        <v>2022</v>
      </c>
    </row>
    <row r="1230" spans="1:19">
      <c r="A1230" s="1">
        <v>4</v>
      </c>
      <c r="B1230">
        <v>72</v>
      </c>
      <c r="C1230">
        <v>1</v>
      </c>
      <c r="D1230" s="3">
        <v>44798</v>
      </c>
      <c r="E1230" s="2">
        <v>3406</v>
      </c>
      <c r="F1230" s="2">
        <v>340</v>
      </c>
      <c r="G1230" s="2">
        <v>6</v>
      </c>
      <c r="H1230" s="5">
        <v>44940.800000000003</v>
      </c>
      <c r="I1230" t="s">
        <v>10</v>
      </c>
      <c r="J1230" s="6" t="s">
        <v>25</v>
      </c>
      <c r="K1230" s="6" t="s">
        <v>26</v>
      </c>
      <c r="L1230" s="6" t="s">
        <v>43</v>
      </c>
      <c r="M1230" t="s">
        <v>11</v>
      </c>
      <c r="N1230" s="6" t="s">
        <v>65</v>
      </c>
      <c r="O1230" t="s">
        <v>18</v>
      </c>
      <c r="P1230" s="4">
        <v>142</v>
      </c>
      <c r="Q1230" t="str">
        <f>TEXT(ChargesTable[[#This Row],[CHG_COUNTY_NUM]], "000") &amp; "-" &amp; TEXT(ChargesTable[[#This Row],[CHG_CASE_NUMBER]], "0000000")</f>
        <v>004-0000072</v>
      </c>
      <c r="R1230">
        <f t="shared" si="39"/>
        <v>145</v>
      </c>
      <c r="S1230">
        <f t="shared" si="40"/>
        <v>2023</v>
      </c>
    </row>
    <row r="1231" spans="1:19">
      <c r="A1231" s="1">
        <v>4</v>
      </c>
      <c r="B1231">
        <v>72</v>
      </c>
      <c r="C1231">
        <v>2</v>
      </c>
      <c r="D1231" s="3">
        <v>44798</v>
      </c>
      <c r="E1231" s="2">
        <v>3400</v>
      </c>
      <c r="F1231" s="2">
        <v>340</v>
      </c>
      <c r="G1231" s="2">
        <v>0</v>
      </c>
      <c r="H1231" s="5">
        <v>44942.677002314813</v>
      </c>
      <c r="I1231" t="s">
        <v>7</v>
      </c>
      <c r="J1231" s="6" t="s">
        <v>25</v>
      </c>
      <c r="K1231" s="6" t="s">
        <v>26</v>
      </c>
      <c r="L1231" s="6" t="s">
        <v>37</v>
      </c>
      <c r="M1231" t="s">
        <v>8</v>
      </c>
      <c r="N1231" s="6" t="s">
        <v>55</v>
      </c>
      <c r="O1231" t="s">
        <v>18</v>
      </c>
      <c r="P1231" s="4">
        <v>144</v>
      </c>
      <c r="Q1231" t="str">
        <f>TEXT(ChargesTable[[#This Row],[CHG_COUNTY_NUM]], "000") &amp; "-" &amp; TEXT(ChargesTable[[#This Row],[CHG_CASE_NUMBER]], "0000000")</f>
        <v>004-0000072</v>
      </c>
      <c r="R1231">
        <f t="shared" si="39"/>
        <v>145</v>
      </c>
      <c r="S1231">
        <f t="shared" si="40"/>
        <v>2023</v>
      </c>
    </row>
    <row r="1232" spans="1:19">
      <c r="A1232" s="1">
        <v>4</v>
      </c>
      <c r="B1232">
        <v>72</v>
      </c>
      <c r="C1232">
        <v>4</v>
      </c>
      <c r="D1232" s="3">
        <v>44798</v>
      </c>
      <c r="E1232" s="2">
        <v>3400</v>
      </c>
      <c r="F1232" s="2">
        <v>340</v>
      </c>
      <c r="G1232" s="2">
        <v>0</v>
      </c>
      <c r="H1232" s="5">
        <v>44942.22</v>
      </c>
      <c r="I1232" t="s">
        <v>10</v>
      </c>
      <c r="J1232" s="6" t="s">
        <v>25</v>
      </c>
      <c r="K1232" s="6" t="s">
        <v>26</v>
      </c>
      <c r="L1232" s="6" t="s">
        <v>37</v>
      </c>
      <c r="M1232" t="s">
        <v>11</v>
      </c>
      <c r="N1232" s="6" t="s">
        <v>55</v>
      </c>
      <c r="O1232" t="s">
        <v>18</v>
      </c>
      <c r="P1232" s="4">
        <v>144</v>
      </c>
      <c r="Q1232" t="str">
        <f>TEXT(ChargesTable[[#This Row],[CHG_COUNTY_NUM]], "000") &amp; "-" &amp; TEXT(ChargesTable[[#This Row],[CHG_CASE_NUMBER]], "0000000")</f>
        <v>004-0000072</v>
      </c>
      <c r="R1232">
        <f t="shared" si="39"/>
        <v>145</v>
      </c>
      <c r="S1232">
        <f t="shared" si="40"/>
        <v>2023</v>
      </c>
    </row>
    <row r="1233" spans="1:19">
      <c r="A1233" s="1">
        <v>4</v>
      </c>
      <c r="B1233">
        <v>72</v>
      </c>
      <c r="C1233">
        <v>3</v>
      </c>
      <c r="D1233" s="3">
        <v>44798</v>
      </c>
      <c r="E1233" s="2">
        <v>782200</v>
      </c>
      <c r="F1233" s="2">
        <v>78220</v>
      </c>
      <c r="G1233" s="2">
        <v>0</v>
      </c>
      <c r="H1233" s="5">
        <v>44943.39</v>
      </c>
      <c r="I1233" t="s">
        <v>7</v>
      </c>
      <c r="J1233" s="6" t="s">
        <v>36</v>
      </c>
      <c r="K1233" s="6" t="s">
        <v>35</v>
      </c>
      <c r="L1233" s="6" t="s">
        <v>37</v>
      </c>
      <c r="M1233" t="s">
        <v>8</v>
      </c>
      <c r="N1233" s="6" t="s">
        <v>53</v>
      </c>
      <c r="O1233" t="s">
        <v>18</v>
      </c>
      <c r="P1233" s="4">
        <v>145</v>
      </c>
      <c r="Q1233" t="str">
        <f>TEXT(ChargesTable[[#This Row],[CHG_COUNTY_NUM]], "000") &amp; "-" &amp; TEXT(ChargesTable[[#This Row],[CHG_CASE_NUMBER]], "0000000")</f>
        <v>004-0000072</v>
      </c>
      <c r="R1233">
        <f t="shared" si="39"/>
        <v>145</v>
      </c>
      <c r="S1233">
        <f t="shared" si="40"/>
        <v>2023</v>
      </c>
    </row>
    <row r="1234" spans="1:19">
      <c r="A1234" s="1">
        <v>4</v>
      </c>
      <c r="B1234">
        <v>73</v>
      </c>
      <c r="C1234">
        <v>1</v>
      </c>
      <c r="D1234" s="3">
        <v>44799</v>
      </c>
      <c r="E1234" s="2">
        <v>3400</v>
      </c>
      <c r="F1234" s="2">
        <v>340</v>
      </c>
      <c r="G1234" s="2">
        <v>0</v>
      </c>
      <c r="H1234" s="5">
        <v>44849.69</v>
      </c>
      <c r="I1234" t="s">
        <v>10</v>
      </c>
      <c r="J1234" s="6" t="s">
        <v>25</v>
      </c>
      <c r="K1234" s="6" t="s">
        <v>26</v>
      </c>
      <c r="L1234" s="6" t="s">
        <v>37</v>
      </c>
      <c r="M1234" t="s">
        <v>11</v>
      </c>
      <c r="N1234" s="6" t="s">
        <v>55</v>
      </c>
      <c r="O1234" t="s">
        <v>18</v>
      </c>
      <c r="P1234" s="4">
        <v>50</v>
      </c>
      <c r="Q1234" t="str">
        <f>TEXT(ChargesTable[[#This Row],[CHG_COUNTY_NUM]], "000") &amp; "-" &amp; TEXT(ChargesTable[[#This Row],[CHG_CASE_NUMBER]], "0000000")</f>
        <v>004-0000073</v>
      </c>
      <c r="R1234">
        <f t="shared" si="39"/>
        <v>66</v>
      </c>
      <c r="S1234">
        <f t="shared" si="40"/>
        <v>2022</v>
      </c>
    </row>
    <row r="1235" spans="1:19">
      <c r="A1235" s="1">
        <v>4</v>
      </c>
      <c r="B1235">
        <v>73</v>
      </c>
      <c r="C1235">
        <v>3</v>
      </c>
      <c r="D1235" s="3">
        <v>44799</v>
      </c>
      <c r="E1235" s="2">
        <v>3400</v>
      </c>
      <c r="F1235" s="2">
        <v>340</v>
      </c>
      <c r="G1235" s="2">
        <v>0</v>
      </c>
      <c r="H1235" s="5">
        <v>44849.9</v>
      </c>
      <c r="I1235" t="s">
        <v>7</v>
      </c>
      <c r="J1235" s="6" t="s">
        <v>25</v>
      </c>
      <c r="K1235" s="6" t="s">
        <v>26</v>
      </c>
      <c r="L1235" s="6" t="s">
        <v>37</v>
      </c>
      <c r="M1235" t="s">
        <v>8</v>
      </c>
      <c r="N1235" s="6" t="s">
        <v>55</v>
      </c>
      <c r="O1235" t="s">
        <v>18</v>
      </c>
      <c r="P1235" s="4">
        <v>50</v>
      </c>
      <c r="Q1235" t="str">
        <f>TEXT(ChargesTable[[#This Row],[CHG_COUNTY_NUM]], "000") &amp; "-" &amp; TEXT(ChargesTable[[#This Row],[CHG_CASE_NUMBER]], "0000000")</f>
        <v>004-0000073</v>
      </c>
      <c r="R1235">
        <f t="shared" si="39"/>
        <v>66</v>
      </c>
      <c r="S1235">
        <f t="shared" si="40"/>
        <v>2022</v>
      </c>
    </row>
    <row r="1236" spans="1:19">
      <c r="A1236" s="1">
        <v>4</v>
      </c>
      <c r="B1236">
        <v>73</v>
      </c>
      <c r="C1236">
        <v>2</v>
      </c>
      <c r="D1236" s="3">
        <v>44799</v>
      </c>
      <c r="E1236" s="2">
        <v>470000</v>
      </c>
      <c r="F1236" s="2">
        <v>47000</v>
      </c>
      <c r="G1236" s="2">
        <v>0</v>
      </c>
      <c r="H1236" s="5">
        <v>44865.5</v>
      </c>
      <c r="I1236" t="s">
        <v>10</v>
      </c>
      <c r="J1236" s="6" t="s">
        <v>34</v>
      </c>
      <c r="K1236" s="6" t="s">
        <v>35</v>
      </c>
      <c r="L1236" s="6" t="s">
        <v>37</v>
      </c>
      <c r="M1236" t="s">
        <v>11</v>
      </c>
      <c r="N1236" s="6" t="s">
        <v>67</v>
      </c>
      <c r="O1236" t="s">
        <v>18</v>
      </c>
      <c r="P1236" s="4">
        <v>66</v>
      </c>
      <c r="Q1236" t="str">
        <f>TEXT(ChargesTable[[#This Row],[CHG_COUNTY_NUM]], "000") &amp; "-" &amp; TEXT(ChargesTable[[#This Row],[CHG_CASE_NUMBER]], "0000000")</f>
        <v>004-0000073</v>
      </c>
      <c r="R1236">
        <f t="shared" si="39"/>
        <v>66</v>
      </c>
      <c r="S1236">
        <f t="shared" si="40"/>
        <v>2022</v>
      </c>
    </row>
    <row r="1237" spans="1:19">
      <c r="A1237" s="1">
        <v>4</v>
      </c>
      <c r="B1237">
        <v>74</v>
      </c>
      <c r="C1237">
        <v>1</v>
      </c>
      <c r="D1237" s="3">
        <v>44801</v>
      </c>
      <c r="E1237" s="2">
        <v>3460</v>
      </c>
      <c r="F1237" s="2">
        <v>346</v>
      </c>
      <c r="G1237" s="2">
        <v>0</v>
      </c>
      <c r="H1237" s="5">
        <v>44827.5</v>
      </c>
      <c r="I1237" t="s">
        <v>12</v>
      </c>
      <c r="J1237" s="6" t="s">
        <v>27</v>
      </c>
      <c r="K1237" s="6" t="s">
        <v>28</v>
      </c>
      <c r="L1237" s="6" t="s">
        <v>37</v>
      </c>
      <c r="M1237" t="s">
        <v>13</v>
      </c>
      <c r="N1237" s="6" t="s">
        <v>52</v>
      </c>
      <c r="O1237" t="s">
        <v>18</v>
      </c>
      <c r="P1237" s="4">
        <v>26</v>
      </c>
      <c r="Q1237" t="str">
        <f>TEXT(ChargesTable[[#This Row],[CHG_COUNTY_NUM]], "000") &amp; "-" &amp; TEXT(ChargesTable[[#This Row],[CHG_CASE_NUMBER]], "0000000")</f>
        <v>004-0000074</v>
      </c>
      <c r="R1237">
        <f t="shared" si="39"/>
        <v>30</v>
      </c>
      <c r="S1237">
        <f t="shared" si="40"/>
        <v>2022</v>
      </c>
    </row>
    <row r="1238" spans="1:19">
      <c r="A1238" s="1">
        <v>4</v>
      </c>
      <c r="B1238">
        <v>74</v>
      </c>
      <c r="C1238">
        <v>2</v>
      </c>
      <c r="D1238" s="3">
        <v>44801</v>
      </c>
      <c r="E1238" s="2">
        <v>470000</v>
      </c>
      <c r="F1238" s="2">
        <v>47000</v>
      </c>
      <c r="G1238" s="2">
        <v>0</v>
      </c>
      <c r="H1238" s="5">
        <v>44829</v>
      </c>
      <c r="I1238" t="s">
        <v>10</v>
      </c>
      <c r="J1238" s="6" t="s">
        <v>34</v>
      </c>
      <c r="K1238" s="6" t="s">
        <v>35</v>
      </c>
      <c r="L1238" s="6" t="s">
        <v>37</v>
      </c>
      <c r="M1238" t="s">
        <v>11</v>
      </c>
      <c r="N1238" s="6" t="s">
        <v>67</v>
      </c>
      <c r="O1238" t="s">
        <v>18</v>
      </c>
      <c r="P1238" s="4">
        <v>28</v>
      </c>
      <c r="Q1238" t="str">
        <f>TEXT(ChargesTable[[#This Row],[CHG_COUNTY_NUM]], "000") &amp; "-" &amp; TEXT(ChargesTable[[#This Row],[CHG_CASE_NUMBER]], "0000000")</f>
        <v>004-0000074</v>
      </c>
      <c r="R1238">
        <f t="shared" si="39"/>
        <v>30</v>
      </c>
      <c r="S1238">
        <f t="shared" si="40"/>
        <v>2022</v>
      </c>
    </row>
    <row r="1239" spans="1:19">
      <c r="A1239" s="1">
        <v>4</v>
      </c>
      <c r="B1239">
        <v>74</v>
      </c>
      <c r="C1239">
        <v>3</v>
      </c>
      <c r="D1239" s="3">
        <v>44801</v>
      </c>
      <c r="E1239" s="2">
        <v>782200</v>
      </c>
      <c r="F1239" s="2">
        <v>78220</v>
      </c>
      <c r="G1239" s="2">
        <v>0</v>
      </c>
      <c r="H1239" s="5">
        <v>44829.3</v>
      </c>
      <c r="I1239" t="s">
        <v>10</v>
      </c>
      <c r="J1239" s="6" t="s">
        <v>36</v>
      </c>
      <c r="K1239" s="6" t="s">
        <v>35</v>
      </c>
      <c r="L1239" s="6" t="s">
        <v>37</v>
      </c>
      <c r="M1239" t="s">
        <v>11</v>
      </c>
      <c r="N1239" s="6" t="s">
        <v>53</v>
      </c>
      <c r="O1239" t="s">
        <v>18</v>
      </c>
      <c r="P1239" s="4">
        <v>28</v>
      </c>
      <c r="Q1239" t="str">
        <f>TEXT(ChargesTable[[#This Row],[CHG_COUNTY_NUM]], "000") &amp; "-" &amp; TEXT(ChargesTable[[#This Row],[CHG_CASE_NUMBER]], "0000000")</f>
        <v>004-0000074</v>
      </c>
      <c r="R1239">
        <f t="shared" si="39"/>
        <v>30</v>
      </c>
      <c r="S1239">
        <f t="shared" si="40"/>
        <v>2022</v>
      </c>
    </row>
    <row r="1240" spans="1:19">
      <c r="A1240" s="1">
        <v>4</v>
      </c>
      <c r="B1240">
        <v>74</v>
      </c>
      <c r="C1240">
        <v>5</v>
      </c>
      <c r="D1240" s="3">
        <v>44801</v>
      </c>
      <c r="E1240" s="2">
        <v>3400</v>
      </c>
      <c r="F1240" s="2">
        <v>340</v>
      </c>
      <c r="G1240" s="2">
        <v>0</v>
      </c>
      <c r="H1240" s="5">
        <v>44829.4</v>
      </c>
      <c r="I1240" t="s">
        <v>12</v>
      </c>
      <c r="J1240" s="6" t="s">
        <v>25</v>
      </c>
      <c r="K1240" s="6" t="s">
        <v>26</v>
      </c>
      <c r="L1240" s="6" t="s">
        <v>37</v>
      </c>
      <c r="M1240" t="s">
        <v>13</v>
      </c>
      <c r="N1240" s="6" t="s">
        <v>55</v>
      </c>
      <c r="O1240" t="s">
        <v>18</v>
      </c>
      <c r="P1240" s="4">
        <v>28</v>
      </c>
      <c r="Q1240" t="str">
        <f>TEXT(ChargesTable[[#This Row],[CHG_COUNTY_NUM]], "000") &amp; "-" &amp; TEXT(ChargesTable[[#This Row],[CHG_CASE_NUMBER]], "0000000")</f>
        <v>004-0000074</v>
      </c>
      <c r="R1240">
        <f t="shared" si="39"/>
        <v>30</v>
      </c>
      <c r="S1240">
        <f t="shared" si="40"/>
        <v>2022</v>
      </c>
    </row>
    <row r="1241" spans="1:19">
      <c r="A1241" s="1">
        <v>4</v>
      </c>
      <c r="B1241">
        <v>74</v>
      </c>
      <c r="C1241">
        <v>4</v>
      </c>
      <c r="D1241" s="3">
        <v>44801</v>
      </c>
      <c r="E1241" s="2">
        <v>3460</v>
      </c>
      <c r="F1241" s="2">
        <v>346</v>
      </c>
      <c r="G1241" s="2">
        <v>0</v>
      </c>
      <c r="H1241" s="5">
        <v>44831.37</v>
      </c>
      <c r="I1241" t="s">
        <v>12</v>
      </c>
      <c r="J1241" s="6" t="s">
        <v>27</v>
      </c>
      <c r="K1241" s="6" t="s">
        <v>28</v>
      </c>
      <c r="L1241" s="6" t="s">
        <v>37</v>
      </c>
      <c r="M1241" t="s">
        <v>13</v>
      </c>
      <c r="N1241" s="6" t="s">
        <v>52</v>
      </c>
      <c r="O1241" t="s">
        <v>18</v>
      </c>
      <c r="P1241" s="4">
        <v>30</v>
      </c>
      <c r="Q1241" t="str">
        <f>TEXT(ChargesTable[[#This Row],[CHG_COUNTY_NUM]], "000") &amp; "-" &amp; TEXT(ChargesTable[[#This Row],[CHG_CASE_NUMBER]], "0000000")</f>
        <v>004-0000074</v>
      </c>
      <c r="R1241">
        <f t="shared" si="39"/>
        <v>30</v>
      </c>
      <c r="S1241">
        <f t="shared" si="40"/>
        <v>2022</v>
      </c>
    </row>
    <row r="1242" spans="1:19">
      <c r="A1242" s="1">
        <v>4</v>
      </c>
      <c r="B1242">
        <v>75</v>
      </c>
      <c r="C1242">
        <v>1</v>
      </c>
      <c r="D1242" s="3">
        <v>44803</v>
      </c>
      <c r="E1242" s="2">
        <v>463706</v>
      </c>
      <c r="F1242" s="2">
        <v>46370</v>
      </c>
      <c r="G1242" s="2">
        <v>6</v>
      </c>
      <c r="H1242" s="5">
        <v>44810.2</v>
      </c>
      <c r="I1242" t="s">
        <v>7</v>
      </c>
      <c r="J1242" s="6" t="s">
        <v>30</v>
      </c>
      <c r="K1242" s="6" t="s">
        <v>26</v>
      </c>
      <c r="L1242" s="6" t="s">
        <v>43</v>
      </c>
      <c r="M1242" t="s">
        <v>8</v>
      </c>
      <c r="N1242" s="6" t="s">
        <v>69</v>
      </c>
      <c r="O1242" t="s">
        <v>18</v>
      </c>
      <c r="P1242" s="4">
        <v>7</v>
      </c>
      <c r="Q1242" t="str">
        <f>TEXT(ChargesTable[[#This Row],[CHG_COUNTY_NUM]], "000") &amp; "-" &amp; TEXT(ChargesTable[[#This Row],[CHG_CASE_NUMBER]], "0000000")</f>
        <v>004-0000075</v>
      </c>
      <c r="R1242">
        <f t="shared" si="39"/>
        <v>10</v>
      </c>
      <c r="S1242">
        <f t="shared" si="40"/>
        <v>2022</v>
      </c>
    </row>
    <row r="1243" spans="1:19">
      <c r="A1243" s="1">
        <v>4</v>
      </c>
      <c r="B1243">
        <v>75</v>
      </c>
      <c r="C1243">
        <v>4</v>
      </c>
      <c r="D1243" s="3">
        <v>44803</v>
      </c>
      <c r="E1243" s="2">
        <v>3401</v>
      </c>
      <c r="F1243" s="2">
        <v>340</v>
      </c>
      <c r="G1243" s="2">
        <v>1</v>
      </c>
      <c r="H1243" s="5">
        <v>44811.13</v>
      </c>
      <c r="I1243" t="s">
        <v>7</v>
      </c>
      <c r="J1243" s="6" t="s">
        <v>25</v>
      </c>
      <c r="K1243" s="6" t="s">
        <v>26</v>
      </c>
      <c r="L1243" s="6" t="s">
        <v>38</v>
      </c>
      <c r="M1243" t="s">
        <v>8</v>
      </c>
      <c r="N1243" s="6" t="s">
        <v>56</v>
      </c>
      <c r="O1243" t="s">
        <v>18</v>
      </c>
      <c r="P1243" s="4">
        <v>8</v>
      </c>
      <c r="Q1243" t="str">
        <f>TEXT(ChargesTable[[#This Row],[CHG_COUNTY_NUM]], "000") &amp; "-" &amp; TEXT(ChargesTable[[#This Row],[CHG_CASE_NUMBER]], "0000000")</f>
        <v>004-0000075</v>
      </c>
      <c r="R1243">
        <f t="shared" si="39"/>
        <v>10</v>
      </c>
      <c r="S1243">
        <f t="shared" si="40"/>
        <v>2022</v>
      </c>
    </row>
    <row r="1244" spans="1:19">
      <c r="A1244" s="1">
        <v>4</v>
      </c>
      <c r="B1244">
        <v>75</v>
      </c>
      <c r="C1244">
        <v>5</v>
      </c>
      <c r="D1244" s="3">
        <v>44803</v>
      </c>
      <c r="E1244" s="2">
        <v>463722</v>
      </c>
      <c r="F1244" s="2">
        <v>46372</v>
      </c>
      <c r="G1244" s="2">
        <v>2</v>
      </c>
      <c r="H1244" s="5">
        <v>44812.02</v>
      </c>
      <c r="I1244" t="s">
        <v>12</v>
      </c>
      <c r="J1244" s="6" t="s">
        <v>31</v>
      </c>
      <c r="K1244" s="6" t="s">
        <v>28</v>
      </c>
      <c r="L1244" s="6" t="s">
        <v>39</v>
      </c>
      <c r="M1244" t="s">
        <v>13</v>
      </c>
      <c r="N1244" s="6" t="s">
        <v>89</v>
      </c>
      <c r="O1244" t="s">
        <v>18</v>
      </c>
      <c r="P1244" s="4">
        <v>9</v>
      </c>
      <c r="Q1244" t="str">
        <f>TEXT(ChargesTable[[#This Row],[CHG_COUNTY_NUM]], "000") &amp; "-" &amp; TEXT(ChargesTable[[#This Row],[CHG_CASE_NUMBER]], "0000000")</f>
        <v>004-0000075</v>
      </c>
      <c r="R1244">
        <f t="shared" si="39"/>
        <v>10</v>
      </c>
      <c r="S1244">
        <f t="shared" si="40"/>
        <v>2022</v>
      </c>
    </row>
    <row r="1245" spans="1:19">
      <c r="A1245" s="1">
        <v>4</v>
      </c>
      <c r="B1245">
        <v>75</v>
      </c>
      <c r="C1245">
        <v>2</v>
      </c>
      <c r="D1245" s="3">
        <v>44803</v>
      </c>
      <c r="E1245" s="2">
        <v>3400</v>
      </c>
      <c r="F1245" s="2">
        <v>340</v>
      </c>
      <c r="G1245" s="2">
        <v>0</v>
      </c>
      <c r="H1245" s="5">
        <v>44813.1</v>
      </c>
      <c r="I1245" t="s">
        <v>10</v>
      </c>
      <c r="J1245" s="6" t="s">
        <v>25</v>
      </c>
      <c r="K1245" s="6" t="s">
        <v>26</v>
      </c>
      <c r="L1245" s="6" t="s">
        <v>37</v>
      </c>
      <c r="M1245" t="s">
        <v>11</v>
      </c>
      <c r="N1245" s="6" t="s">
        <v>55</v>
      </c>
      <c r="O1245" t="s">
        <v>18</v>
      </c>
      <c r="P1245" s="4">
        <v>10</v>
      </c>
      <c r="Q1245" t="str">
        <f>TEXT(ChargesTable[[#This Row],[CHG_COUNTY_NUM]], "000") &amp; "-" &amp; TEXT(ChargesTable[[#This Row],[CHG_CASE_NUMBER]], "0000000")</f>
        <v>004-0000075</v>
      </c>
      <c r="R1245">
        <f t="shared" si="39"/>
        <v>10</v>
      </c>
      <c r="S1245">
        <f t="shared" si="40"/>
        <v>2022</v>
      </c>
    </row>
    <row r="1246" spans="1:19">
      <c r="A1246" s="1">
        <v>4</v>
      </c>
      <c r="B1246">
        <v>75</v>
      </c>
      <c r="C1246">
        <v>3</v>
      </c>
      <c r="D1246" s="3">
        <v>44803</v>
      </c>
      <c r="E1246" s="2">
        <v>3400</v>
      </c>
      <c r="F1246" s="2">
        <v>340</v>
      </c>
      <c r="G1246" s="2">
        <v>0</v>
      </c>
      <c r="H1246" s="5">
        <v>44813.9</v>
      </c>
      <c r="I1246" t="s">
        <v>12</v>
      </c>
      <c r="J1246" s="6" t="s">
        <v>25</v>
      </c>
      <c r="K1246" s="6" t="s">
        <v>26</v>
      </c>
      <c r="L1246" s="6" t="s">
        <v>37</v>
      </c>
      <c r="M1246" t="s">
        <v>13</v>
      </c>
      <c r="N1246" s="6" t="s">
        <v>55</v>
      </c>
      <c r="O1246" t="s">
        <v>18</v>
      </c>
      <c r="P1246" s="4">
        <v>10</v>
      </c>
      <c r="Q1246" t="str">
        <f>TEXT(ChargesTable[[#This Row],[CHG_COUNTY_NUM]], "000") &amp; "-" &amp; TEXT(ChargesTable[[#This Row],[CHG_CASE_NUMBER]], "0000000")</f>
        <v>004-0000075</v>
      </c>
      <c r="R1246">
        <f t="shared" si="39"/>
        <v>10</v>
      </c>
      <c r="S1246">
        <f t="shared" si="40"/>
        <v>2022</v>
      </c>
    </row>
    <row r="1247" spans="1:19">
      <c r="A1247" s="1">
        <v>4</v>
      </c>
      <c r="B1247">
        <v>76</v>
      </c>
      <c r="C1247">
        <v>3</v>
      </c>
      <c r="D1247" s="3">
        <v>44819</v>
      </c>
      <c r="E1247" s="2">
        <v>3400</v>
      </c>
      <c r="F1247" s="2">
        <v>340</v>
      </c>
      <c r="G1247" s="2">
        <v>0</v>
      </c>
      <c r="H1247" s="5">
        <v>44868.52</v>
      </c>
      <c r="I1247" t="s">
        <v>12</v>
      </c>
      <c r="J1247" s="6" t="s">
        <v>25</v>
      </c>
      <c r="K1247" s="6" t="s">
        <v>26</v>
      </c>
      <c r="L1247" s="6" t="s">
        <v>37</v>
      </c>
      <c r="M1247" t="s">
        <v>13</v>
      </c>
      <c r="N1247" s="6" t="s">
        <v>55</v>
      </c>
      <c r="O1247" t="s">
        <v>18</v>
      </c>
      <c r="P1247" s="4">
        <v>49</v>
      </c>
      <c r="Q1247" t="str">
        <f>TEXT(ChargesTable[[#This Row],[CHG_COUNTY_NUM]], "000") &amp; "-" &amp; TEXT(ChargesTable[[#This Row],[CHG_CASE_NUMBER]], "0000000")</f>
        <v>004-0000076</v>
      </c>
      <c r="R1247">
        <f t="shared" si="39"/>
        <v>51</v>
      </c>
      <c r="S1247">
        <f t="shared" si="40"/>
        <v>2022</v>
      </c>
    </row>
    <row r="1248" spans="1:19">
      <c r="A1248" s="1">
        <v>4</v>
      </c>
      <c r="B1248">
        <v>76</v>
      </c>
      <c r="C1248">
        <v>2</v>
      </c>
      <c r="D1248" s="3">
        <v>44819</v>
      </c>
      <c r="E1248" s="2">
        <v>3471</v>
      </c>
      <c r="F1248" s="2">
        <v>347</v>
      </c>
      <c r="G1248" s="2">
        <v>1</v>
      </c>
      <c r="H1248" s="5">
        <v>44869.82</v>
      </c>
      <c r="I1248" t="s">
        <v>10</v>
      </c>
      <c r="J1248" s="6" t="s">
        <v>29</v>
      </c>
      <c r="K1248" s="6" t="s">
        <v>28</v>
      </c>
      <c r="L1248" s="6" t="s">
        <v>38</v>
      </c>
      <c r="M1248" t="s">
        <v>11</v>
      </c>
      <c r="N1248" s="6" t="s">
        <v>101</v>
      </c>
      <c r="O1248" t="s">
        <v>18</v>
      </c>
      <c r="P1248" s="4">
        <v>50</v>
      </c>
      <c r="Q1248" t="str">
        <f>TEXT(ChargesTable[[#This Row],[CHG_COUNTY_NUM]], "000") &amp; "-" &amp; TEXT(ChargesTable[[#This Row],[CHG_CASE_NUMBER]], "0000000")</f>
        <v>004-0000076</v>
      </c>
      <c r="R1248">
        <f t="shared" si="39"/>
        <v>51</v>
      </c>
      <c r="S1248">
        <f t="shared" si="40"/>
        <v>2022</v>
      </c>
    </row>
    <row r="1249" spans="1:19">
      <c r="A1249" s="1">
        <v>4</v>
      </c>
      <c r="B1249">
        <v>76</v>
      </c>
      <c r="C1249">
        <v>1</v>
      </c>
      <c r="D1249" s="3">
        <v>44819</v>
      </c>
      <c r="E1249" s="2">
        <v>3460</v>
      </c>
      <c r="F1249" s="2">
        <v>346</v>
      </c>
      <c r="G1249" s="2">
        <v>0</v>
      </c>
      <c r="H1249" s="5">
        <v>44870.12</v>
      </c>
      <c r="I1249" t="s">
        <v>10</v>
      </c>
      <c r="J1249" s="6" t="s">
        <v>27</v>
      </c>
      <c r="K1249" s="6" t="s">
        <v>28</v>
      </c>
      <c r="L1249" s="6" t="s">
        <v>37</v>
      </c>
      <c r="M1249" t="s">
        <v>11</v>
      </c>
      <c r="N1249" s="6" t="s">
        <v>52</v>
      </c>
      <c r="O1249" t="s">
        <v>18</v>
      </c>
      <c r="P1249" s="4">
        <v>51</v>
      </c>
      <c r="Q1249" t="str">
        <f>TEXT(ChargesTable[[#This Row],[CHG_COUNTY_NUM]], "000") &amp; "-" &amp; TEXT(ChargesTable[[#This Row],[CHG_CASE_NUMBER]], "0000000")</f>
        <v>004-0000076</v>
      </c>
      <c r="R1249">
        <f t="shared" si="39"/>
        <v>51</v>
      </c>
      <c r="S1249">
        <f t="shared" si="40"/>
        <v>2022</v>
      </c>
    </row>
    <row r="1250" spans="1:19">
      <c r="A1250" s="1">
        <v>4</v>
      </c>
      <c r="B1250">
        <v>77</v>
      </c>
      <c r="C1250">
        <v>2</v>
      </c>
      <c r="D1250" s="3">
        <v>44822</v>
      </c>
      <c r="E1250" s="2">
        <v>463740</v>
      </c>
      <c r="F1250" s="2">
        <v>46374</v>
      </c>
      <c r="G1250" s="2">
        <v>0</v>
      </c>
      <c r="H1250" s="5">
        <v>44879.7</v>
      </c>
      <c r="I1250" t="s">
        <v>7</v>
      </c>
      <c r="J1250" s="6" t="s">
        <v>32</v>
      </c>
      <c r="K1250" s="6" t="s">
        <v>33</v>
      </c>
      <c r="L1250" s="6" t="s">
        <v>37</v>
      </c>
      <c r="M1250" t="s">
        <v>8</v>
      </c>
      <c r="N1250" s="6" t="s">
        <v>60</v>
      </c>
      <c r="O1250" t="s">
        <v>18</v>
      </c>
      <c r="P1250" s="4">
        <v>57</v>
      </c>
      <c r="Q1250" t="str">
        <f>TEXT(ChargesTable[[#This Row],[CHG_COUNTY_NUM]], "000") &amp; "-" &amp; TEXT(ChargesTable[[#This Row],[CHG_CASE_NUMBER]], "0000000")</f>
        <v>004-0000077</v>
      </c>
      <c r="R1250">
        <f t="shared" si="39"/>
        <v>61</v>
      </c>
      <c r="S1250">
        <f t="shared" si="40"/>
        <v>2022</v>
      </c>
    </row>
    <row r="1251" spans="1:19">
      <c r="A1251" s="1">
        <v>4</v>
      </c>
      <c r="B1251">
        <v>77</v>
      </c>
      <c r="C1251">
        <v>1</v>
      </c>
      <c r="D1251" s="3">
        <v>44822</v>
      </c>
      <c r="E1251" s="2">
        <v>3402</v>
      </c>
      <c r="F1251" s="2">
        <v>340</v>
      </c>
      <c r="G1251" s="2">
        <v>2</v>
      </c>
      <c r="H1251" s="5">
        <v>44883.33</v>
      </c>
      <c r="I1251" t="s">
        <v>10</v>
      </c>
      <c r="J1251" s="6" t="s">
        <v>25</v>
      </c>
      <c r="K1251" s="6" t="s">
        <v>26</v>
      </c>
      <c r="L1251" s="6" t="s">
        <v>39</v>
      </c>
      <c r="M1251" t="s">
        <v>11</v>
      </c>
      <c r="N1251" s="6" t="s">
        <v>62</v>
      </c>
      <c r="O1251" t="s">
        <v>18</v>
      </c>
      <c r="P1251" s="4">
        <v>61</v>
      </c>
      <c r="Q1251" t="str">
        <f>TEXT(ChargesTable[[#This Row],[CHG_COUNTY_NUM]], "000") &amp; "-" &amp; TEXT(ChargesTable[[#This Row],[CHG_CASE_NUMBER]], "0000000")</f>
        <v>004-0000077</v>
      </c>
      <c r="R1251">
        <f t="shared" si="39"/>
        <v>61</v>
      </c>
      <c r="S1251">
        <f t="shared" si="40"/>
        <v>2022</v>
      </c>
    </row>
    <row r="1252" spans="1:19">
      <c r="A1252" s="1">
        <v>4</v>
      </c>
      <c r="B1252">
        <v>78</v>
      </c>
      <c r="C1252">
        <v>1</v>
      </c>
      <c r="D1252" s="3">
        <v>44823</v>
      </c>
      <c r="E1252" s="2">
        <v>3401</v>
      </c>
      <c r="F1252" s="2">
        <v>340</v>
      </c>
      <c r="G1252" s="2">
        <v>1</v>
      </c>
      <c r="H1252" s="5">
        <v>44917.57</v>
      </c>
      <c r="I1252" t="s">
        <v>10</v>
      </c>
      <c r="J1252" s="6" t="s">
        <v>25</v>
      </c>
      <c r="K1252" s="6" t="s">
        <v>26</v>
      </c>
      <c r="L1252" s="6" t="s">
        <v>38</v>
      </c>
      <c r="M1252" t="s">
        <v>11</v>
      </c>
      <c r="N1252" s="6" t="s">
        <v>56</v>
      </c>
      <c r="O1252" t="s">
        <v>18</v>
      </c>
      <c r="P1252" s="4">
        <v>94</v>
      </c>
      <c r="Q1252" t="str">
        <f>TEXT(ChargesTable[[#This Row],[CHG_COUNTY_NUM]], "000") &amp; "-" &amp; TEXT(ChargesTable[[#This Row],[CHG_CASE_NUMBER]], "0000000")</f>
        <v>004-0000078</v>
      </c>
      <c r="R1252">
        <f t="shared" si="39"/>
        <v>96</v>
      </c>
      <c r="S1252">
        <f t="shared" si="40"/>
        <v>2022</v>
      </c>
    </row>
    <row r="1253" spans="1:19">
      <c r="A1253" s="1">
        <v>4</v>
      </c>
      <c r="B1253">
        <v>78</v>
      </c>
      <c r="C1253">
        <v>2</v>
      </c>
      <c r="D1253" s="3">
        <v>44823</v>
      </c>
      <c r="E1253" s="2">
        <v>3400</v>
      </c>
      <c r="F1253" s="2">
        <v>340</v>
      </c>
      <c r="G1253" s="2">
        <v>0</v>
      </c>
      <c r="H1253" s="5">
        <v>44917.94</v>
      </c>
      <c r="I1253" t="s">
        <v>12</v>
      </c>
      <c r="J1253" s="6" t="s">
        <v>25</v>
      </c>
      <c r="K1253" s="6" t="s">
        <v>26</v>
      </c>
      <c r="L1253" s="6" t="s">
        <v>37</v>
      </c>
      <c r="M1253" t="s">
        <v>13</v>
      </c>
      <c r="N1253" s="6" t="s">
        <v>55</v>
      </c>
      <c r="O1253" t="s">
        <v>18</v>
      </c>
      <c r="P1253" s="4">
        <v>94</v>
      </c>
      <c r="Q1253" t="str">
        <f>TEXT(ChargesTable[[#This Row],[CHG_COUNTY_NUM]], "000") &amp; "-" &amp; TEXT(ChargesTable[[#This Row],[CHG_CASE_NUMBER]], "0000000")</f>
        <v>004-0000078</v>
      </c>
      <c r="R1253">
        <f t="shared" si="39"/>
        <v>96</v>
      </c>
      <c r="S1253">
        <f t="shared" si="40"/>
        <v>2022</v>
      </c>
    </row>
    <row r="1254" spans="1:19">
      <c r="A1254" s="1">
        <v>4</v>
      </c>
      <c r="B1254">
        <v>78</v>
      </c>
      <c r="C1254">
        <v>3</v>
      </c>
      <c r="D1254" s="3">
        <v>44823</v>
      </c>
      <c r="E1254" s="2">
        <v>463704</v>
      </c>
      <c r="F1254" s="2">
        <v>46370</v>
      </c>
      <c r="G1254" s="2">
        <v>4</v>
      </c>
      <c r="H1254" s="5">
        <v>44919.5</v>
      </c>
      <c r="I1254" t="s">
        <v>10</v>
      </c>
      <c r="J1254" s="6" t="s">
        <v>30</v>
      </c>
      <c r="K1254" s="6" t="s">
        <v>26</v>
      </c>
      <c r="L1254" s="6" t="s">
        <v>41</v>
      </c>
      <c r="M1254" t="s">
        <v>11</v>
      </c>
      <c r="N1254" s="6" t="s">
        <v>61</v>
      </c>
      <c r="O1254" t="s">
        <v>18</v>
      </c>
      <c r="P1254" s="4">
        <v>96</v>
      </c>
      <c r="Q1254" t="str">
        <f>TEXT(ChargesTable[[#This Row],[CHG_COUNTY_NUM]], "000") &amp; "-" &amp; TEXT(ChargesTable[[#This Row],[CHG_CASE_NUMBER]], "0000000")</f>
        <v>004-0000078</v>
      </c>
      <c r="R1254">
        <f t="shared" si="39"/>
        <v>96</v>
      </c>
      <c r="S1254">
        <f t="shared" si="40"/>
        <v>2022</v>
      </c>
    </row>
    <row r="1255" spans="1:19">
      <c r="A1255" s="1">
        <v>4</v>
      </c>
      <c r="B1255">
        <v>79</v>
      </c>
      <c r="C1255">
        <v>4</v>
      </c>
      <c r="D1255" s="3">
        <v>44827</v>
      </c>
      <c r="E1255" s="2">
        <v>3460</v>
      </c>
      <c r="F1255" s="2">
        <v>346</v>
      </c>
      <c r="G1255" s="2">
        <v>0</v>
      </c>
      <c r="H1255" s="5">
        <v>45015.61</v>
      </c>
      <c r="I1255" t="s">
        <v>10</v>
      </c>
      <c r="J1255" s="6" t="s">
        <v>27</v>
      </c>
      <c r="K1255" s="6" t="s">
        <v>28</v>
      </c>
      <c r="L1255" s="6" t="s">
        <v>37</v>
      </c>
      <c r="M1255" t="s">
        <v>11</v>
      </c>
      <c r="N1255" s="6" t="s">
        <v>52</v>
      </c>
      <c r="O1255" t="s">
        <v>18</v>
      </c>
      <c r="P1255" s="4">
        <v>188</v>
      </c>
      <c r="Q1255" t="str">
        <f>TEXT(ChargesTable[[#This Row],[CHG_COUNTY_NUM]], "000") &amp; "-" &amp; TEXT(ChargesTable[[#This Row],[CHG_CASE_NUMBER]], "0000000")</f>
        <v>004-0000079</v>
      </c>
      <c r="R1255">
        <f t="shared" si="39"/>
        <v>206</v>
      </c>
      <c r="S1255">
        <f t="shared" si="40"/>
        <v>2023</v>
      </c>
    </row>
    <row r="1256" spans="1:19">
      <c r="A1256" s="1">
        <v>4</v>
      </c>
      <c r="B1256">
        <v>79</v>
      </c>
      <c r="C1256">
        <v>2</v>
      </c>
      <c r="D1256" s="3">
        <v>44827</v>
      </c>
      <c r="E1256" s="2">
        <v>3406</v>
      </c>
      <c r="F1256" s="2">
        <v>340</v>
      </c>
      <c r="G1256" s="2">
        <v>6</v>
      </c>
      <c r="H1256" s="5">
        <v>45016.88</v>
      </c>
      <c r="I1256" t="s">
        <v>10</v>
      </c>
      <c r="J1256" s="6" t="s">
        <v>25</v>
      </c>
      <c r="K1256" s="6" t="s">
        <v>26</v>
      </c>
      <c r="L1256" s="6" t="s">
        <v>43</v>
      </c>
      <c r="M1256" t="s">
        <v>11</v>
      </c>
      <c r="N1256" s="6" t="s">
        <v>65</v>
      </c>
      <c r="O1256" t="s">
        <v>18</v>
      </c>
      <c r="P1256" s="4">
        <v>189</v>
      </c>
      <c r="Q1256" t="str">
        <f>TEXT(ChargesTable[[#This Row],[CHG_COUNTY_NUM]], "000") &amp; "-" &amp; TEXT(ChargesTable[[#This Row],[CHG_CASE_NUMBER]], "0000000")</f>
        <v>004-0000079</v>
      </c>
      <c r="R1256">
        <f t="shared" si="39"/>
        <v>206</v>
      </c>
      <c r="S1256">
        <f t="shared" si="40"/>
        <v>2023</v>
      </c>
    </row>
    <row r="1257" spans="1:19">
      <c r="A1257" s="1">
        <v>4</v>
      </c>
      <c r="B1257">
        <v>79</v>
      </c>
      <c r="C1257">
        <v>3</v>
      </c>
      <c r="D1257" s="3">
        <v>44827</v>
      </c>
      <c r="E1257" s="2">
        <v>463720</v>
      </c>
      <c r="F1257" s="2">
        <v>46372</v>
      </c>
      <c r="G1257" s="2">
        <v>0</v>
      </c>
      <c r="H1257" s="5">
        <v>45016.66</v>
      </c>
      <c r="I1257" t="s">
        <v>7</v>
      </c>
      <c r="J1257" s="6" t="s">
        <v>31</v>
      </c>
      <c r="K1257" s="6" t="s">
        <v>28</v>
      </c>
      <c r="L1257" s="6" t="s">
        <v>37</v>
      </c>
      <c r="M1257" t="s">
        <v>8</v>
      </c>
      <c r="N1257" s="6" t="s">
        <v>72</v>
      </c>
      <c r="O1257" t="s">
        <v>18</v>
      </c>
      <c r="P1257" s="4">
        <v>189</v>
      </c>
      <c r="Q1257" t="str">
        <f>TEXT(ChargesTable[[#This Row],[CHG_COUNTY_NUM]], "000") &amp; "-" &amp; TEXT(ChargesTable[[#This Row],[CHG_CASE_NUMBER]], "0000000")</f>
        <v>004-0000079</v>
      </c>
      <c r="R1257">
        <f t="shared" si="39"/>
        <v>206</v>
      </c>
      <c r="S1257">
        <f t="shared" si="40"/>
        <v>2023</v>
      </c>
    </row>
    <row r="1258" spans="1:19">
      <c r="A1258" s="1">
        <v>4</v>
      </c>
      <c r="B1258">
        <v>79</v>
      </c>
      <c r="C1258">
        <v>1</v>
      </c>
      <c r="D1258" s="3">
        <v>44827</v>
      </c>
      <c r="E1258" s="2">
        <v>470000</v>
      </c>
      <c r="F1258" s="2">
        <v>47000</v>
      </c>
      <c r="G1258" s="2">
        <v>0</v>
      </c>
      <c r="H1258" s="5">
        <v>45033.9</v>
      </c>
      <c r="I1258" t="s">
        <v>12</v>
      </c>
      <c r="J1258" s="6" t="s">
        <v>34</v>
      </c>
      <c r="K1258" s="6" t="s">
        <v>35</v>
      </c>
      <c r="L1258" s="6" t="s">
        <v>37</v>
      </c>
      <c r="M1258" t="s">
        <v>13</v>
      </c>
      <c r="N1258" s="6" t="s">
        <v>67</v>
      </c>
      <c r="O1258" t="s">
        <v>18</v>
      </c>
      <c r="P1258" s="4">
        <v>206</v>
      </c>
      <c r="Q1258" t="str">
        <f>TEXT(ChargesTable[[#This Row],[CHG_COUNTY_NUM]], "000") &amp; "-" &amp; TEXT(ChargesTable[[#This Row],[CHG_CASE_NUMBER]], "0000000")</f>
        <v>004-0000079</v>
      </c>
      <c r="R1258">
        <f t="shared" si="39"/>
        <v>206</v>
      </c>
      <c r="S1258">
        <f t="shared" si="40"/>
        <v>2023</v>
      </c>
    </row>
    <row r="1259" spans="1:19">
      <c r="A1259" s="1">
        <v>4</v>
      </c>
      <c r="B1259">
        <v>80</v>
      </c>
      <c r="C1259">
        <v>1</v>
      </c>
      <c r="D1259" s="3">
        <v>44834</v>
      </c>
      <c r="E1259" s="2">
        <v>3400</v>
      </c>
      <c r="F1259" s="2">
        <v>340</v>
      </c>
      <c r="G1259" s="2">
        <v>0</v>
      </c>
      <c r="H1259" s="5">
        <v>44904.25</v>
      </c>
      <c r="I1259" t="s">
        <v>7</v>
      </c>
      <c r="J1259" s="6" t="s">
        <v>25</v>
      </c>
      <c r="K1259" s="6" t="s">
        <v>26</v>
      </c>
      <c r="L1259" s="6" t="s">
        <v>37</v>
      </c>
      <c r="M1259" t="s">
        <v>8</v>
      </c>
      <c r="N1259" s="6" t="s">
        <v>55</v>
      </c>
      <c r="O1259" t="s">
        <v>18</v>
      </c>
      <c r="P1259" s="4">
        <v>70</v>
      </c>
      <c r="Q1259" t="str">
        <f>TEXT(ChargesTable[[#This Row],[CHG_COUNTY_NUM]], "000") &amp; "-" &amp; TEXT(ChargesTable[[#This Row],[CHG_CASE_NUMBER]], "0000000")</f>
        <v>004-0000080</v>
      </c>
      <c r="R1259">
        <f t="shared" si="39"/>
        <v>70</v>
      </c>
      <c r="S1259">
        <f t="shared" si="40"/>
        <v>2022</v>
      </c>
    </row>
    <row r="1260" spans="1:19">
      <c r="A1260" s="1">
        <v>4</v>
      </c>
      <c r="B1260">
        <v>81</v>
      </c>
      <c r="C1260">
        <v>2</v>
      </c>
      <c r="D1260" s="3">
        <v>44839</v>
      </c>
      <c r="E1260" s="2">
        <v>782200</v>
      </c>
      <c r="F1260" s="2">
        <v>78220</v>
      </c>
      <c r="G1260" s="2">
        <v>0</v>
      </c>
      <c r="H1260" s="5">
        <v>44945.7</v>
      </c>
      <c r="I1260" t="s">
        <v>7</v>
      </c>
      <c r="J1260" s="6" t="s">
        <v>36</v>
      </c>
      <c r="K1260" s="6" t="s">
        <v>35</v>
      </c>
      <c r="L1260" s="6" t="s">
        <v>37</v>
      </c>
      <c r="M1260" t="s">
        <v>8</v>
      </c>
      <c r="N1260" s="6" t="s">
        <v>53</v>
      </c>
      <c r="O1260" t="s">
        <v>18</v>
      </c>
      <c r="P1260" s="4">
        <v>106</v>
      </c>
      <c r="Q1260" t="str">
        <f>TEXT(ChargesTable[[#This Row],[CHG_COUNTY_NUM]], "000") &amp; "-" &amp; TEXT(ChargesTable[[#This Row],[CHG_CASE_NUMBER]], "0000000")</f>
        <v>004-0000081</v>
      </c>
      <c r="R1260">
        <f t="shared" si="39"/>
        <v>113</v>
      </c>
      <c r="S1260">
        <f t="shared" si="40"/>
        <v>2023</v>
      </c>
    </row>
    <row r="1261" spans="1:19">
      <c r="A1261" s="1">
        <v>4</v>
      </c>
      <c r="B1261">
        <v>81</v>
      </c>
      <c r="C1261">
        <v>4</v>
      </c>
      <c r="D1261" s="3">
        <v>44839</v>
      </c>
      <c r="E1261" s="2">
        <v>782200</v>
      </c>
      <c r="F1261" s="2">
        <v>78220</v>
      </c>
      <c r="G1261" s="2">
        <v>0</v>
      </c>
      <c r="H1261" s="5">
        <v>44947.93</v>
      </c>
      <c r="I1261" t="s">
        <v>7</v>
      </c>
      <c r="J1261" s="6" t="s">
        <v>36</v>
      </c>
      <c r="K1261" s="6" t="s">
        <v>35</v>
      </c>
      <c r="L1261" s="6" t="s">
        <v>37</v>
      </c>
      <c r="M1261" t="s">
        <v>8</v>
      </c>
      <c r="N1261" s="6" t="s">
        <v>53</v>
      </c>
      <c r="O1261" t="s">
        <v>18</v>
      </c>
      <c r="P1261" s="4">
        <v>108</v>
      </c>
      <c r="Q1261" t="str">
        <f>TEXT(ChargesTable[[#This Row],[CHG_COUNTY_NUM]], "000") &amp; "-" &amp; TEXT(ChargesTable[[#This Row],[CHG_CASE_NUMBER]], "0000000")</f>
        <v>004-0000081</v>
      </c>
      <c r="R1261">
        <f t="shared" si="39"/>
        <v>113</v>
      </c>
      <c r="S1261">
        <f t="shared" si="40"/>
        <v>2023</v>
      </c>
    </row>
    <row r="1262" spans="1:19">
      <c r="A1262" s="1">
        <v>4</v>
      </c>
      <c r="B1262">
        <v>81</v>
      </c>
      <c r="C1262">
        <v>3</v>
      </c>
      <c r="D1262" s="3">
        <v>44839</v>
      </c>
      <c r="E1262" s="2">
        <v>470000</v>
      </c>
      <c r="F1262" s="2">
        <v>47000</v>
      </c>
      <c r="G1262" s="2">
        <v>0</v>
      </c>
      <c r="H1262" s="5">
        <v>44948.13</v>
      </c>
      <c r="I1262" t="s">
        <v>10</v>
      </c>
      <c r="J1262" s="6" t="s">
        <v>34</v>
      </c>
      <c r="K1262" s="6" t="s">
        <v>35</v>
      </c>
      <c r="L1262" s="6" t="s">
        <v>37</v>
      </c>
      <c r="M1262" t="s">
        <v>11</v>
      </c>
      <c r="N1262" s="6" t="s">
        <v>67</v>
      </c>
      <c r="O1262" t="s">
        <v>18</v>
      </c>
      <c r="P1262" s="4">
        <v>109</v>
      </c>
      <c r="Q1262" t="str">
        <f>TEXT(ChargesTable[[#This Row],[CHG_COUNTY_NUM]], "000") &amp; "-" &amp; TEXT(ChargesTable[[#This Row],[CHG_CASE_NUMBER]], "0000000")</f>
        <v>004-0000081</v>
      </c>
      <c r="R1262">
        <f t="shared" si="39"/>
        <v>113</v>
      </c>
      <c r="S1262">
        <f t="shared" si="40"/>
        <v>2023</v>
      </c>
    </row>
    <row r="1263" spans="1:19">
      <c r="A1263" s="1">
        <v>4</v>
      </c>
      <c r="B1263">
        <v>81</v>
      </c>
      <c r="C1263">
        <v>1</v>
      </c>
      <c r="D1263" s="3">
        <v>44839</v>
      </c>
      <c r="E1263" s="2">
        <v>3460</v>
      </c>
      <c r="F1263" s="2">
        <v>346</v>
      </c>
      <c r="G1263" s="2">
        <v>0</v>
      </c>
      <c r="H1263" s="5">
        <v>44952.1</v>
      </c>
      <c r="I1263" t="s">
        <v>12</v>
      </c>
      <c r="J1263" s="6" t="s">
        <v>27</v>
      </c>
      <c r="K1263" s="6" t="s">
        <v>28</v>
      </c>
      <c r="L1263" s="6" t="s">
        <v>37</v>
      </c>
      <c r="M1263" t="s">
        <v>13</v>
      </c>
      <c r="N1263" s="6" t="s">
        <v>52</v>
      </c>
      <c r="O1263" t="s">
        <v>18</v>
      </c>
      <c r="P1263" s="4">
        <v>113</v>
      </c>
      <c r="Q1263" t="str">
        <f>TEXT(ChargesTable[[#This Row],[CHG_COUNTY_NUM]], "000") &amp; "-" &amp; TEXT(ChargesTable[[#This Row],[CHG_CASE_NUMBER]], "0000000")</f>
        <v>004-0000081</v>
      </c>
      <c r="R1263">
        <f t="shared" si="39"/>
        <v>113</v>
      </c>
      <c r="S1263">
        <f t="shared" si="40"/>
        <v>2023</v>
      </c>
    </row>
    <row r="1264" spans="1:19">
      <c r="A1264" s="1">
        <v>4</v>
      </c>
      <c r="B1264">
        <v>82</v>
      </c>
      <c r="C1264">
        <v>3</v>
      </c>
      <c r="D1264" s="3">
        <v>44840</v>
      </c>
      <c r="E1264" s="2">
        <v>3400</v>
      </c>
      <c r="F1264" s="2">
        <v>340</v>
      </c>
      <c r="G1264" s="2">
        <v>0</v>
      </c>
      <c r="H1264" s="5">
        <v>45307.7</v>
      </c>
      <c r="I1264" t="s">
        <v>10</v>
      </c>
      <c r="J1264" s="6" t="s">
        <v>25</v>
      </c>
      <c r="K1264" s="6" t="s">
        <v>26</v>
      </c>
      <c r="L1264" s="6" t="s">
        <v>37</v>
      </c>
      <c r="M1264" t="s">
        <v>11</v>
      </c>
      <c r="N1264" s="6" t="s">
        <v>55</v>
      </c>
      <c r="O1264" t="s">
        <v>18</v>
      </c>
      <c r="P1264" s="4">
        <v>467</v>
      </c>
      <c r="Q1264" t="str">
        <f>TEXT(ChargesTable[[#This Row],[CHG_COUNTY_NUM]], "000") &amp; "-" &amp; TEXT(ChargesTable[[#This Row],[CHG_CASE_NUMBER]], "0000000")</f>
        <v>004-0000082</v>
      </c>
      <c r="R1264">
        <f t="shared" si="39"/>
        <v>469</v>
      </c>
      <c r="S1264">
        <f t="shared" si="40"/>
        <v>2024</v>
      </c>
    </row>
    <row r="1265" spans="1:19">
      <c r="A1265" s="1">
        <v>4</v>
      </c>
      <c r="B1265">
        <v>82</v>
      </c>
      <c r="C1265">
        <v>1</v>
      </c>
      <c r="D1265" s="3">
        <v>44840</v>
      </c>
      <c r="E1265" s="2">
        <v>782200</v>
      </c>
      <c r="F1265" s="2">
        <v>78220</v>
      </c>
      <c r="G1265" s="2">
        <v>0</v>
      </c>
      <c r="H1265" s="5">
        <v>45309.84</v>
      </c>
      <c r="I1265" t="s">
        <v>7</v>
      </c>
      <c r="J1265" s="6" t="s">
        <v>36</v>
      </c>
      <c r="K1265" s="6" t="s">
        <v>35</v>
      </c>
      <c r="L1265" s="6" t="s">
        <v>37</v>
      </c>
      <c r="M1265" t="s">
        <v>8</v>
      </c>
      <c r="N1265" s="6" t="s">
        <v>53</v>
      </c>
      <c r="O1265" t="s">
        <v>18</v>
      </c>
      <c r="P1265" s="4">
        <v>469</v>
      </c>
      <c r="Q1265" t="str">
        <f>TEXT(ChargesTable[[#This Row],[CHG_COUNTY_NUM]], "000") &amp; "-" &amp; TEXT(ChargesTable[[#This Row],[CHG_CASE_NUMBER]], "0000000")</f>
        <v>004-0000082</v>
      </c>
      <c r="R1265">
        <f t="shared" si="39"/>
        <v>469</v>
      </c>
      <c r="S1265">
        <f t="shared" si="40"/>
        <v>2024</v>
      </c>
    </row>
    <row r="1266" spans="1:19">
      <c r="A1266" s="1">
        <v>4</v>
      </c>
      <c r="B1266">
        <v>82</v>
      </c>
      <c r="C1266">
        <v>2</v>
      </c>
      <c r="D1266" s="3">
        <v>44840</v>
      </c>
      <c r="E1266" s="2">
        <v>3400</v>
      </c>
      <c r="F1266" s="2">
        <v>340</v>
      </c>
      <c r="G1266" s="2">
        <v>0</v>
      </c>
      <c r="H1266" s="5">
        <v>45309.13</v>
      </c>
      <c r="I1266" t="s">
        <v>7</v>
      </c>
      <c r="J1266" s="6" t="s">
        <v>25</v>
      </c>
      <c r="K1266" s="6" t="s">
        <v>26</v>
      </c>
      <c r="L1266" s="6" t="s">
        <v>37</v>
      </c>
      <c r="M1266" t="s">
        <v>8</v>
      </c>
      <c r="N1266" s="6" t="s">
        <v>55</v>
      </c>
      <c r="O1266" t="s">
        <v>18</v>
      </c>
      <c r="P1266" s="4">
        <v>469</v>
      </c>
      <c r="Q1266" t="str">
        <f>TEXT(ChargesTable[[#This Row],[CHG_COUNTY_NUM]], "000") &amp; "-" &amp; TEXT(ChargesTable[[#This Row],[CHG_CASE_NUMBER]], "0000000")</f>
        <v>004-0000082</v>
      </c>
      <c r="R1266">
        <f t="shared" si="39"/>
        <v>469</v>
      </c>
      <c r="S1266">
        <f t="shared" si="40"/>
        <v>2024</v>
      </c>
    </row>
    <row r="1267" spans="1:19">
      <c r="A1267" s="1">
        <v>4</v>
      </c>
      <c r="B1267">
        <v>83</v>
      </c>
      <c r="C1267">
        <v>1</v>
      </c>
      <c r="D1267" s="3">
        <v>44841</v>
      </c>
      <c r="E1267" s="2">
        <v>470004</v>
      </c>
      <c r="F1267" s="2">
        <v>47000</v>
      </c>
      <c r="G1267" s="2">
        <v>4</v>
      </c>
      <c r="H1267" s="5">
        <v>44850.46</v>
      </c>
      <c r="I1267" t="s">
        <v>7</v>
      </c>
      <c r="J1267" s="6" t="s">
        <v>34</v>
      </c>
      <c r="K1267" s="6" t="s">
        <v>35</v>
      </c>
      <c r="L1267" s="6" t="s">
        <v>41</v>
      </c>
      <c r="M1267" t="s">
        <v>8</v>
      </c>
      <c r="N1267" s="6" t="s">
        <v>99</v>
      </c>
      <c r="O1267" t="s">
        <v>18</v>
      </c>
      <c r="P1267" s="4">
        <v>9</v>
      </c>
      <c r="Q1267" t="str">
        <f>TEXT(ChargesTable[[#This Row],[CHG_COUNTY_NUM]], "000") &amp; "-" &amp; TEXT(ChargesTable[[#This Row],[CHG_CASE_NUMBER]], "0000000")</f>
        <v>004-0000083</v>
      </c>
      <c r="R1267">
        <f t="shared" si="39"/>
        <v>17</v>
      </c>
      <c r="S1267">
        <f t="shared" si="40"/>
        <v>2022</v>
      </c>
    </row>
    <row r="1268" spans="1:19">
      <c r="A1268" s="1">
        <v>4</v>
      </c>
      <c r="B1268">
        <v>83</v>
      </c>
      <c r="C1268">
        <v>5</v>
      </c>
      <c r="D1268" s="3">
        <v>44841</v>
      </c>
      <c r="E1268" s="2">
        <v>782205</v>
      </c>
      <c r="F1268" s="2">
        <v>78220</v>
      </c>
      <c r="G1268" s="2">
        <v>5</v>
      </c>
      <c r="H1268" s="5">
        <v>44856.432997685188</v>
      </c>
      <c r="I1268" t="s">
        <v>12</v>
      </c>
      <c r="J1268" s="6" t="s">
        <v>36</v>
      </c>
      <c r="K1268" s="6" t="s">
        <v>35</v>
      </c>
      <c r="L1268" s="6" t="s">
        <v>42</v>
      </c>
      <c r="M1268" t="s">
        <v>13</v>
      </c>
      <c r="N1268" s="6" t="s">
        <v>78</v>
      </c>
      <c r="O1268" t="s">
        <v>18</v>
      </c>
      <c r="P1268" s="4">
        <v>15</v>
      </c>
      <c r="Q1268" t="str">
        <f>TEXT(ChargesTable[[#This Row],[CHG_COUNTY_NUM]], "000") &amp; "-" &amp; TEXT(ChargesTable[[#This Row],[CHG_CASE_NUMBER]], "0000000")</f>
        <v>004-0000083</v>
      </c>
      <c r="R1268">
        <f t="shared" si="39"/>
        <v>17</v>
      </c>
      <c r="S1268">
        <f t="shared" si="40"/>
        <v>2022</v>
      </c>
    </row>
    <row r="1269" spans="1:19">
      <c r="A1269" s="1">
        <v>4</v>
      </c>
      <c r="B1269">
        <v>83</v>
      </c>
      <c r="C1269">
        <v>3</v>
      </c>
      <c r="D1269" s="3">
        <v>44841</v>
      </c>
      <c r="E1269" s="2">
        <v>470000</v>
      </c>
      <c r="F1269" s="2">
        <v>47000</v>
      </c>
      <c r="G1269" s="2">
        <v>0</v>
      </c>
      <c r="H1269" s="5">
        <v>44857.45</v>
      </c>
      <c r="I1269" t="s">
        <v>10</v>
      </c>
      <c r="J1269" s="6" t="s">
        <v>34</v>
      </c>
      <c r="K1269" s="6" t="s">
        <v>35</v>
      </c>
      <c r="L1269" s="6" t="s">
        <v>37</v>
      </c>
      <c r="M1269" t="s">
        <v>11</v>
      </c>
      <c r="N1269" s="6" t="s">
        <v>67</v>
      </c>
      <c r="O1269" t="s">
        <v>18</v>
      </c>
      <c r="P1269" s="4">
        <v>16</v>
      </c>
      <c r="Q1269" t="str">
        <f>TEXT(ChargesTable[[#This Row],[CHG_COUNTY_NUM]], "000") &amp; "-" &amp; TEXT(ChargesTable[[#This Row],[CHG_CASE_NUMBER]], "0000000")</f>
        <v>004-0000083</v>
      </c>
      <c r="R1269">
        <f t="shared" si="39"/>
        <v>17</v>
      </c>
      <c r="S1269">
        <f t="shared" si="40"/>
        <v>2022</v>
      </c>
    </row>
    <row r="1270" spans="1:19">
      <c r="A1270" s="1">
        <v>4</v>
      </c>
      <c r="B1270">
        <v>83</v>
      </c>
      <c r="C1270">
        <v>4</v>
      </c>
      <c r="D1270" s="3">
        <v>44841</v>
      </c>
      <c r="E1270" s="2">
        <v>3460</v>
      </c>
      <c r="F1270" s="2">
        <v>346</v>
      </c>
      <c r="G1270" s="2">
        <v>0</v>
      </c>
      <c r="H1270" s="5">
        <v>44857.17</v>
      </c>
      <c r="I1270" t="s">
        <v>7</v>
      </c>
      <c r="J1270" s="6" t="s">
        <v>27</v>
      </c>
      <c r="K1270" s="6" t="s">
        <v>28</v>
      </c>
      <c r="L1270" s="6" t="s">
        <v>37</v>
      </c>
      <c r="M1270" t="s">
        <v>8</v>
      </c>
      <c r="N1270" s="6" t="s">
        <v>52</v>
      </c>
      <c r="O1270" t="s">
        <v>18</v>
      </c>
      <c r="P1270" s="4">
        <v>16</v>
      </c>
      <c r="Q1270" t="str">
        <f>TEXT(ChargesTable[[#This Row],[CHG_COUNTY_NUM]], "000") &amp; "-" &amp; TEXT(ChargesTable[[#This Row],[CHG_CASE_NUMBER]], "0000000")</f>
        <v>004-0000083</v>
      </c>
      <c r="R1270">
        <f t="shared" si="39"/>
        <v>17</v>
      </c>
      <c r="S1270">
        <f t="shared" si="40"/>
        <v>2022</v>
      </c>
    </row>
    <row r="1271" spans="1:19">
      <c r="A1271" s="1">
        <v>4</v>
      </c>
      <c r="B1271">
        <v>83</v>
      </c>
      <c r="C1271">
        <v>2</v>
      </c>
      <c r="D1271" s="3">
        <v>44841</v>
      </c>
      <c r="E1271" s="2">
        <v>470000</v>
      </c>
      <c r="F1271" s="2">
        <v>47000</v>
      </c>
      <c r="G1271" s="2">
        <v>0</v>
      </c>
      <c r="H1271" s="5">
        <v>44858.46</v>
      </c>
      <c r="I1271" t="s">
        <v>7</v>
      </c>
      <c r="J1271" s="6" t="s">
        <v>34</v>
      </c>
      <c r="K1271" s="6" t="s">
        <v>35</v>
      </c>
      <c r="L1271" s="6" t="s">
        <v>37</v>
      </c>
      <c r="M1271" t="s">
        <v>8</v>
      </c>
      <c r="N1271" s="6" t="s">
        <v>67</v>
      </c>
      <c r="O1271" t="s">
        <v>18</v>
      </c>
      <c r="P1271" s="4">
        <v>17</v>
      </c>
      <c r="Q1271" t="str">
        <f>TEXT(ChargesTable[[#This Row],[CHG_COUNTY_NUM]], "000") &amp; "-" &amp; TEXT(ChargesTable[[#This Row],[CHG_CASE_NUMBER]], "0000000")</f>
        <v>004-0000083</v>
      </c>
      <c r="R1271">
        <f t="shared" si="39"/>
        <v>17</v>
      </c>
      <c r="S1271">
        <f t="shared" si="40"/>
        <v>2022</v>
      </c>
    </row>
    <row r="1272" spans="1:19">
      <c r="A1272" s="1">
        <v>4</v>
      </c>
      <c r="B1272">
        <v>84</v>
      </c>
      <c r="C1272">
        <v>2</v>
      </c>
      <c r="D1272" s="3">
        <v>44842</v>
      </c>
      <c r="E1272" s="2">
        <v>3400</v>
      </c>
      <c r="F1272" s="2">
        <v>340</v>
      </c>
      <c r="G1272" s="2">
        <v>0</v>
      </c>
      <c r="H1272" s="5">
        <v>44889.97</v>
      </c>
      <c r="I1272" t="s">
        <v>7</v>
      </c>
      <c r="J1272" s="6" t="s">
        <v>25</v>
      </c>
      <c r="K1272" s="6" t="s">
        <v>26</v>
      </c>
      <c r="L1272" s="6" t="s">
        <v>37</v>
      </c>
      <c r="M1272" t="s">
        <v>8</v>
      </c>
      <c r="N1272" s="6" t="s">
        <v>55</v>
      </c>
      <c r="O1272" t="s">
        <v>18</v>
      </c>
      <c r="P1272" s="4">
        <v>47</v>
      </c>
      <c r="Q1272" t="str">
        <f>TEXT(ChargesTable[[#This Row],[CHG_COUNTY_NUM]], "000") &amp; "-" &amp; TEXT(ChargesTable[[#This Row],[CHG_CASE_NUMBER]], "0000000")</f>
        <v>004-0000084</v>
      </c>
      <c r="R1272">
        <f t="shared" si="39"/>
        <v>52</v>
      </c>
      <c r="S1272">
        <f t="shared" si="40"/>
        <v>2022</v>
      </c>
    </row>
    <row r="1273" spans="1:19">
      <c r="A1273" s="1">
        <v>4</v>
      </c>
      <c r="B1273">
        <v>84</v>
      </c>
      <c r="C1273">
        <v>3</v>
      </c>
      <c r="D1273" s="3">
        <v>44842</v>
      </c>
      <c r="E1273" s="2">
        <v>463720</v>
      </c>
      <c r="F1273" s="2">
        <v>46372</v>
      </c>
      <c r="G1273" s="2">
        <v>0</v>
      </c>
      <c r="H1273" s="5">
        <v>44889.52</v>
      </c>
      <c r="I1273" t="s">
        <v>10</v>
      </c>
      <c r="J1273" s="6" t="s">
        <v>31</v>
      </c>
      <c r="K1273" s="6" t="s">
        <v>28</v>
      </c>
      <c r="L1273" s="6" t="s">
        <v>37</v>
      </c>
      <c r="M1273" t="s">
        <v>11</v>
      </c>
      <c r="N1273" s="6" t="s">
        <v>72</v>
      </c>
      <c r="O1273" t="s">
        <v>18</v>
      </c>
      <c r="P1273" s="4">
        <v>47</v>
      </c>
      <c r="Q1273" t="str">
        <f>TEXT(ChargesTable[[#This Row],[CHG_COUNTY_NUM]], "000") &amp; "-" &amp; TEXT(ChargesTable[[#This Row],[CHG_CASE_NUMBER]], "0000000")</f>
        <v>004-0000084</v>
      </c>
      <c r="R1273">
        <f t="shared" si="39"/>
        <v>52</v>
      </c>
      <c r="S1273">
        <f t="shared" si="40"/>
        <v>2022</v>
      </c>
    </row>
    <row r="1274" spans="1:19">
      <c r="A1274" s="1">
        <v>4</v>
      </c>
      <c r="B1274">
        <v>84</v>
      </c>
      <c r="C1274">
        <v>1</v>
      </c>
      <c r="D1274" s="3">
        <v>44842</v>
      </c>
      <c r="E1274" s="2">
        <v>3400</v>
      </c>
      <c r="F1274" s="2">
        <v>340</v>
      </c>
      <c r="G1274" s="2">
        <v>0</v>
      </c>
      <c r="H1274" s="5">
        <v>44894.86</v>
      </c>
      <c r="I1274" t="s">
        <v>10</v>
      </c>
      <c r="J1274" s="6" t="s">
        <v>25</v>
      </c>
      <c r="K1274" s="6" t="s">
        <v>26</v>
      </c>
      <c r="L1274" s="6" t="s">
        <v>37</v>
      </c>
      <c r="M1274" t="s">
        <v>11</v>
      </c>
      <c r="N1274" s="6" t="s">
        <v>55</v>
      </c>
      <c r="O1274" t="s">
        <v>18</v>
      </c>
      <c r="P1274" s="4">
        <v>52</v>
      </c>
      <c r="Q1274" t="str">
        <f>TEXT(ChargesTable[[#This Row],[CHG_COUNTY_NUM]], "000") &amp; "-" &amp; TEXT(ChargesTable[[#This Row],[CHG_CASE_NUMBER]], "0000000")</f>
        <v>004-0000084</v>
      </c>
      <c r="R1274">
        <f t="shared" si="39"/>
        <v>52</v>
      </c>
      <c r="S1274">
        <f t="shared" si="40"/>
        <v>2022</v>
      </c>
    </row>
    <row r="1275" spans="1:19">
      <c r="A1275" s="1">
        <v>4</v>
      </c>
      <c r="B1275">
        <v>85</v>
      </c>
      <c r="C1275">
        <v>1</v>
      </c>
      <c r="D1275" s="3">
        <v>44845</v>
      </c>
      <c r="E1275" s="2">
        <v>3470</v>
      </c>
      <c r="F1275" s="2">
        <v>347</v>
      </c>
      <c r="G1275" s="2">
        <v>0</v>
      </c>
      <c r="H1275" s="5">
        <v>44864.95</v>
      </c>
      <c r="I1275" t="s">
        <v>10</v>
      </c>
      <c r="J1275" s="6" t="s">
        <v>29</v>
      </c>
      <c r="K1275" s="6" t="s">
        <v>28</v>
      </c>
      <c r="L1275" s="6" t="s">
        <v>37</v>
      </c>
      <c r="M1275" t="s">
        <v>11</v>
      </c>
      <c r="N1275" s="6" t="s">
        <v>51</v>
      </c>
      <c r="O1275" t="s">
        <v>18</v>
      </c>
      <c r="P1275" s="4">
        <v>19</v>
      </c>
      <c r="Q1275" t="str">
        <f>TEXT(ChargesTable[[#This Row],[CHG_COUNTY_NUM]], "000") &amp; "-" &amp; TEXT(ChargesTable[[#This Row],[CHG_CASE_NUMBER]], "0000000")</f>
        <v>004-0000085</v>
      </c>
      <c r="R1275">
        <f t="shared" si="39"/>
        <v>21</v>
      </c>
      <c r="S1275">
        <f t="shared" si="40"/>
        <v>2022</v>
      </c>
    </row>
    <row r="1276" spans="1:19">
      <c r="A1276" s="1">
        <v>4</v>
      </c>
      <c r="B1276">
        <v>85</v>
      </c>
      <c r="C1276">
        <v>2</v>
      </c>
      <c r="D1276" s="3">
        <v>44845</v>
      </c>
      <c r="E1276" s="2">
        <v>463726</v>
      </c>
      <c r="F1276" s="2">
        <v>46372</v>
      </c>
      <c r="G1276" s="2">
        <v>6</v>
      </c>
      <c r="H1276" s="5">
        <v>44865.919999999998</v>
      </c>
      <c r="I1276" t="s">
        <v>10</v>
      </c>
      <c r="J1276" s="6" t="s">
        <v>31</v>
      </c>
      <c r="K1276" s="6" t="s">
        <v>28</v>
      </c>
      <c r="L1276" s="6" t="s">
        <v>43</v>
      </c>
      <c r="M1276" t="s">
        <v>11</v>
      </c>
      <c r="N1276" s="6" t="s">
        <v>100</v>
      </c>
      <c r="O1276" t="s">
        <v>18</v>
      </c>
      <c r="P1276" s="4">
        <v>20</v>
      </c>
      <c r="Q1276" t="str">
        <f>TEXT(ChargesTable[[#This Row],[CHG_COUNTY_NUM]], "000") &amp; "-" &amp; TEXT(ChargesTable[[#This Row],[CHG_CASE_NUMBER]], "0000000")</f>
        <v>004-0000085</v>
      </c>
      <c r="R1276">
        <f t="shared" si="39"/>
        <v>21</v>
      </c>
      <c r="S1276">
        <f t="shared" si="40"/>
        <v>2022</v>
      </c>
    </row>
    <row r="1277" spans="1:19">
      <c r="A1277" s="1">
        <v>4</v>
      </c>
      <c r="B1277">
        <v>85</v>
      </c>
      <c r="C1277">
        <v>3</v>
      </c>
      <c r="D1277" s="3">
        <v>44845</v>
      </c>
      <c r="E1277" s="2">
        <v>3400</v>
      </c>
      <c r="F1277" s="2">
        <v>340</v>
      </c>
      <c r="G1277" s="2">
        <v>0</v>
      </c>
      <c r="H1277" s="5">
        <v>44866.92</v>
      </c>
      <c r="I1277" t="s">
        <v>10</v>
      </c>
      <c r="J1277" s="6" t="s">
        <v>25</v>
      </c>
      <c r="K1277" s="6" t="s">
        <v>26</v>
      </c>
      <c r="L1277" s="6" t="s">
        <v>37</v>
      </c>
      <c r="M1277" t="s">
        <v>11</v>
      </c>
      <c r="N1277" s="6" t="s">
        <v>55</v>
      </c>
      <c r="O1277" t="s">
        <v>18</v>
      </c>
      <c r="P1277" s="4">
        <v>21</v>
      </c>
      <c r="Q1277" t="str">
        <f>TEXT(ChargesTable[[#This Row],[CHG_COUNTY_NUM]], "000") &amp; "-" &amp; TEXT(ChargesTable[[#This Row],[CHG_CASE_NUMBER]], "0000000")</f>
        <v>004-0000085</v>
      </c>
      <c r="R1277">
        <f t="shared" si="39"/>
        <v>21</v>
      </c>
      <c r="S1277">
        <f t="shared" si="40"/>
        <v>2022</v>
      </c>
    </row>
    <row r="1278" spans="1:19">
      <c r="A1278" s="1">
        <v>4</v>
      </c>
      <c r="B1278">
        <v>86</v>
      </c>
      <c r="C1278">
        <v>4</v>
      </c>
      <c r="D1278" s="3">
        <v>44846</v>
      </c>
      <c r="E1278" s="2">
        <v>3460</v>
      </c>
      <c r="F1278" s="2">
        <v>346</v>
      </c>
      <c r="G1278" s="2">
        <v>0</v>
      </c>
      <c r="H1278" s="5">
        <v>44850.287997685184</v>
      </c>
      <c r="I1278" t="s">
        <v>10</v>
      </c>
      <c r="J1278" s="6" t="s">
        <v>27</v>
      </c>
      <c r="K1278" s="6" t="s">
        <v>28</v>
      </c>
      <c r="L1278" s="6" t="s">
        <v>37</v>
      </c>
      <c r="M1278" t="s">
        <v>11</v>
      </c>
      <c r="N1278" s="6" t="s">
        <v>52</v>
      </c>
      <c r="O1278" t="s">
        <v>18</v>
      </c>
      <c r="P1278" s="4">
        <v>4</v>
      </c>
      <c r="Q1278" t="str">
        <f>TEXT(ChargesTable[[#This Row],[CHG_COUNTY_NUM]], "000") &amp; "-" &amp; TEXT(ChargesTable[[#This Row],[CHG_CASE_NUMBER]], "0000000")</f>
        <v>004-0000086</v>
      </c>
      <c r="R1278">
        <f t="shared" si="39"/>
        <v>5</v>
      </c>
      <c r="S1278">
        <f t="shared" si="40"/>
        <v>2022</v>
      </c>
    </row>
    <row r="1279" spans="1:19">
      <c r="A1279" s="1">
        <v>4</v>
      </c>
      <c r="B1279">
        <v>86</v>
      </c>
      <c r="C1279">
        <v>1</v>
      </c>
      <c r="D1279" s="3">
        <v>44846</v>
      </c>
      <c r="E1279" s="2">
        <v>3460</v>
      </c>
      <c r="F1279" s="2">
        <v>346</v>
      </c>
      <c r="G1279" s="2">
        <v>0</v>
      </c>
      <c r="H1279" s="5">
        <v>44851.367997685185</v>
      </c>
      <c r="I1279" t="s">
        <v>12</v>
      </c>
      <c r="J1279" s="6" t="s">
        <v>27</v>
      </c>
      <c r="K1279" s="6" t="s">
        <v>28</v>
      </c>
      <c r="L1279" s="6" t="s">
        <v>37</v>
      </c>
      <c r="M1279" t="s">
        <v>13</v>
      </c>
      <c r="N1279" s="6" t="s">
        <v>52</v>
      </c>
      <c r="O1279" t="s">
        <v>18</v>
      </c>
      <c r="P1279" s="4">
        <v>5</v>
      </c>
      <c r="Q1279" t="str">
        <f>TEXT(ChargesTable[[#This Row],[CHG_COUNTY_NUM]], "000") &amp; "-" &amp; TEXT(ChargesTable[[#This Row],[CHG_CASE_NUMBER]], "0000000")</f>
        <v>004-0000086</v>
      </c>
      <c r="R1279">
        <f t="shared" si="39"/>
        <v>5</v>
      </c>
      <c r="S1279">
        <f t="shared" si="40"/>
        <v>2022</v>
      </c>
    </row>
    <row r="1280" spans="1:19">
      <c r="A1280" s="1">
        <v>4</v>
      </c>
      <c r="B1280">
        <v>87</v>
      </c>
      <c r="C1280">
        <v>2</v>
      </c>
      <c r="D1280" s="3">
        <v>44846</v>
      </c>
      <c r="E1280" s="2">
        <v>3400</v>
      </c>
      <c r="F1280" s="2">
        <v>340</v>
      </c>
      <c r="G1280" s="2">
        <v>0</v>
      </c>
      <c r="H1280" s="5">
        <v>44948.4</v>
      </c>
      <c r="I1280" t="s">
        <v>10</v>
      </c>
      <c r="J1280" s="6" t="s">
        <v>25</v>
      </c>
      <c r="K1280" s="6" t="s">
        <v>26</v>
      </c>
      <c r="L1280" s="6" t="s">
        <v>37</v>
      </c>
      <c r="M1280" t="s">
        <v>11</v>
      </c>
      <c r="N1280" s="6" t="s">
        <v>55</v>
      </c>
      <c r="O1280" t="s">
        <v>18</v>
      </c>
      <c r="P1280" s="4">
        <v>102</v>
      </c>
      <c r="Q1280" t="str">
        <f>TEXT(ChargesTable[[#This Row],[CHG_COUNTY_NUM]], "000") &amp; "-" &amp; TEXT(ChargesTable[[#This Row],[CHG_CASE_NUMBER]], "0000000")</f>
        <v>004-0000087</v>
      </c>
      <c r="R1280">
        <f t="shared" si="39"/>
        <v>107</v>
      </c>
      <c r="S1280">
        <f t="shared" si="40"/>
        <v>2023</v>
      </c>
    </row>
    <row r="1281" spans="1:19">
      <c r="A1281" s="1">
        <v>4</v>
      </c>
      <c r="B1281">
        <v>87</v>
      </c>
      <c r="C1281">
        <v>3</v>
      </c>
      <c r="D1281" s="3">
        <v>44846</v>
      </c>
      <c r="E1281" s="2">
        <v>3400</v>
      </c>
      <c r="F1281" s="2">
        <v>340</v>
      </c>
      <c r="G1281" s="2">
        <v>0</v>
      </c>
      <c r="H1281" s="5">
        <v>44948</v>
      </c>
      <c r="I1281" t="s">
        <v>7</v>
      </c>
      <c r="J1281" s="6" t="s">
        <v>25</v>
      </c>
      <c r="K1281" s="6" t="s">
        <v>26</v>
      </c>
      <c r="L1281" s="6" t="s">
        <v>37</v>
      </c>
      <c r="M1281" t="s">
        <v>8</v>
      </c>
      <c r="N1281" s="6" t="s">
        <v>55</v>
      </c>
      <c r="O1281" t="s">
        <v>18</v>
      </c>
      <c r="P1281" s="4">
        <v>102</v>
      </c>
      <c r="Q1281" t="str">
        <f>TEXT(ChargesTable[[#This Row],[CHG_COUNTY_NUM]], "000") &amp; "-" &amp; TEXT(ChargesTable[[#This Row],[CHG_CASE_NUMBER]], "0000000")</f>
        <v>004-0000087</v>
      </c>
      <c r="R1281">
        <f t="shared" si="39"/>
        <v>107</v>
      </c>
      <c r="S1281">
        <f t="shared" si="40"/>
        <v>2023</v>
      </c>
    </row>
    <row r="1282" spans="1:19">
      <c r="A1282" s="1">
        <v>4</v>
      </c>
      <c r="B1282">
        <v>87</v>
      </c>
      <c r="C1282">
        <v>5</v>
      </c>
      <c r="D1282" s="3">
        <v>44846</v>
      </c>
      <c r="E1282" s="2">
        <v>3400</v>
      </c>
      <c r="F1282" s="2">
        <v>340</v>
      </c>
      <c r="G1282" s="2">
        <v>0</v>
      </c>
      <c r="H1282" s="5">
        <v>44948.3</v>
      </c>
      <c r="I1282" t="s">
        <v>10</v>
      </c>
      <c r="J1282" s="6" t="s">
        <v>25</v>
      </c>
      <c r="K1282" s="6" t="s">
        <v>26</v>
      </c>
      <c r="L1282" s="6" t="s">
        <v>37</v>
      </c>
      <c r="M1282" t="s">
        <v>11</v>
      </c>
      <c r="N1282" s="6" t="s">
        <v>55</v>
      </c>
      <c r="O1282" t="s">
        <v>18</v>
      </c>
      <c r="P1282" s="4">
        <v>102</v>
      </c>
      <c r="Q1282" t="str">
        <f>TEXT(ChargesTable[[#This Row],[CHG_COUNTY_NUM]], "000") &amp; "-" &amp; TEXT(ChargesTable[[#This Row],[CHG_CASE_NUMBER]], "0000000")</f>
        <v>004-0000087</v>
      </c>
      <c r="R1282">
        <f t="shared" ref="R1282:R1345" si="41">_xlfn.MAXIFS(P:P, Q:Q, Q1282)</f>
        <v>107</v>
      </c>
      <c r="S1282">
        <f t="shared" ref="S1282:S1345" si="42">+YEAR(H1282)</f>
        <v>2023</v>
      </c>
    </row>
    <row r="1283" spans="1:19">
      <c r="A1283" s="1">
        <v>4</v>
      </c>
      <c r="B1283">
        <v>87</v>
      </c>
      <c r="C1283">
        <v>1</v>
      </c>
      <c r="D1283" s="3">
        <v>44846</v>
      </c>
      <c r="E1283" s="2">
        <v>463701</v>
      </c>
      <c r="F1283" s="2">
        <v>46370</v>
      </c>
      <c r="G1283" s="2">
        <v>1</v>
      </c>
      <c r="H1283" s="5">
        <v>44949.23</v>
      </c>
      <c r="I1283" t="s">
        <v>12</v>
      </c>
      <c r="J1283" s="6" t="s">
        <v>30</v>
      </c>
      <c r="K1283" s="6" t="s">
        <v>26</v>
      </c>
      <c r="L1283" s="6" t="s">
        <v>38</v>
      </c>
      <c r="M1283" t="s">
        <v>13</v>
      </c>
      <c r="N1283" s="6" t="s">
        <v>59</v>
      </c>
      <c r="O1283" t="s">
        <v>18</v>
      </c>
      <c r="P1283" s="4">
        <v>103</v>
      </c>
      <c r="Q1283" t="str">
        <f>TEXT(ChargesTable[[#This Row],[CHG_COUNTY_NUM]], "000") &amp; "-" &amp; TEXT(ChargesTable[[#This Row],[CHG_CASE_NUMBER]], "0000000")</f>
        <v>004-0000087</v>
      </c>
      <c r="R1283">
        <f t="shared" si="41"/>
        <v>107</v>
      </c>
      <c r="S1283">
        <f t="shared" si="42"/>
        <v>2023</v>
      </c>
    </row>
    <row r="1284" spans="1:19">
      <c r="A1284" s="1">
        <v>4</v>
      </c>
      <c r="B1284">
        <v>87</v>
      </c>
      <c r="C1284">
        <v>7</v>
      </c>
      <c r="D1284" s="3">
        <v>44846</v>
      </c>
      <c r="E1284" s="2">
        <v>463720</v>
      </c>
      <c r="F1284" s="2">
        <v>46372</v>
      </c>
      <c r="G1284" s="2">
        <v>0</v>
      </c>
      <c r="H1284" s="5">
        <v>44949.68</v>
      </c>
      <c r="I1284" t="s">
        <v>10</v>
      </c>
      <c r="J1284" s="6" t="s">
        <v>31</v>
      </c>
      <c r="K1284" s="6" t="s">
        <v>28</v>
      </c>
      <c r="L1284" s="6" t="s">
        <v>37</v>
      </c>
      <c r="M1284" t="s">
        <v>11</v>
      </c>
      <c r="N1284" s="6" t="s">
        <v>72</v>
      </c>
      <c r="O1284" t="s">
        <v>18</v>
      </c>
      <c r="P1284" s="4">
        <v>103</v>
      </c>
      <c r="Q1284" t="str">
        <f>TEXT(ChargesTable[[#This Row],[CHG_COUNTY_NUM]], "000") &amp; "-" &amp; TEXT(ChargesTable[[#This Row],[CHG_CASE_NUMBER]], "0000000")</f>
        <v>004-0000087</v>
      </c>
      <c r="R1284">
        <f t="shared" si="41"/>
        <v>107</v>
      </c>
      <c r="S1284">
        <f t="shared" si="42"/>
        <v>2023</v>
      </c>
    </row>
    <row r="1285" spans="1:19">
      <c r="A1285" s="1">
        <v>4</v>
      </c>
      <c r="B1285">
        <v>87</v>
      </c>
      <c r="C1285">
        <v>6</v>
      </c>
      <c r="D1285" s="3">
        <v>44846</v>
      </c>
      <c r="E1285" s="2">
        <v>463700</v>
      </c>
      <c r="F1285" s="2">
        <v>46370</v>
      </c>
      <c r="G1285" s="2">
        <v>0</v>
      </c>
      <c r="H1285" s="5">
        <v>44951.8</v>
      </c>
      <c r="I1285" t="s">
        <v>12</v>
      </c>
      <c r="J1285" s="6" t="s">
        <v>30</v>
      </c>
      <c r="K1285" s="6" t="s">
        <v>26</v>
      </c>
      <c r="L1285" s="6" t="s">
        <v>37</v>
      </c>
      <c r="M1285" t="s">
        <v>13</v>
      </c>
      <c r="N1285" s="6" t="s">
        <v>54</v>
      </c>
      <c r="O1285" t="s">
        <v>18</v>
      </c>
      <c r="P1285" s="4">
        <v>105</v>
      </c>
      <c r="Q1285" t="str">
        <f>TEXT(ChargesTable[[#This Row],[CHG_COUNTY_NUM]], "000") &amp; "-" &amp; TEXT(ChargesTable[[#This Row],[CHG_CASE_NUMBER]], "0000000")</f>
        <v>004-0000087</v>
      </c>
      <c r="R1285">
        <f t="shared" si="41"/>
        <v>107</v>
      </c>
      <c r="S1285">
        <f t="shared" si="42"/>
        <v>2023</v>
      </c>
    </row>
    <row r="1286" spans="1:19">
      <c r="A1286" s="1">
        <v>4</v>
      </c>
      <c r="B1286">
        <v>87</v>
      </c>
      <c r="C1286">
        <v>4</v>
      </c>
      <c r="D1286" s="3">
        <v>44846</v>
      </c>
      <c r="E1286" s="2">
        <v>3400</v>
      </c>
      <c r="F1286" s="2">
        <v>340</v>
      </c>
      <c r="G1286" s="2">
        <v>0</v>
      </c>
      <c r="H1286" s="5">
        <v>44953.4</v>
      </c>
      <c r="I1286" t="s">
        <v>12</v>
      </c>
      <c r="J1286" s="6" t="s">
        <v>25</v>
      </c>
      <c r="K1286" s="6" t="s">
        <v>26</v>
      </c>
      <c r="L1286" s="6" t="s">
        <v>37</v>
      </c>
      <c r="M1286" t="s">
        <v>13</v>
      </c>
      <c r="N1286" s="6" t="s">
        <v>55</v>
      </c>
      <c r="O1286" t="s">
        <v>18</v>
      </c>
      <c r="P1286" s="4">
        <v>107</v>
      </c>
      <c r="Q1286" t="str">
        <f>TEXT(ChargesTable[[#This Row],[CHG_COUNTY_NUM]], "000") &amp; "-" &amp; TEXT(ChargesTable[[#This Row],[CHG_CASE_NUMBER]], "0000000")</f>
        <v>004-0000087</v>
      </c>
      <c r="R1286">
        <f t="shared" si="41"/>
        <v>107</v>
      </c>
      <c r="S1286">
        <f t="shared" si="42"/>
        <v>2023</v>
      </c>
    </row>
    <row r="1287" spans="1:19">
      <c r="A1287" s="1">
        <v>4</v>
      </c>
      <c r="B1287">
        <v>88</v>
      </c>
      <c r="C1287">
        <v>2</v>
      </c>
      <c r="D1287" s="3">
        <v>44850</v>
      </c>
      <c r="E1287" s="2">
        <v>3460</v>
      </c>
      <c r="F1287" s="2">
        <v>346</v>
      </c>
      <c r="G1287" s="2">
        <v>0</v>
      </c>
      <c r="H1287" s="5">
        <v>44879.94</v>
      </c>
      <c r="I1287" t="s">
        <v>12</v>
      </c>
      <c r="J1287" s="6" t="s">
        <v>27</v>
      </c>
      <c r="K1287" s="6" t="s">
        <v>28</v>
      </c>
      <c r="L1287" s="6" t="s">
        <v>37</v>
      </c>
      <c r="M1287" t="s">
        <v>13</v>
      </c>
      <c r="N1287" s="6" t="s">
        <v>52</v>
      </c>
      <c r="O1287" t="s">
        <v>18</v>
      </c>
      <c r="P1287" s="4">
        <v>29</v>
      </c>
      <c r="Q1287" t="str">
        <f>TEXT(ChargesTable[[#This Row],[CHG_COUNTY_NUM]], "000") &amp; "-" &amp; TEXT(ChargesTable[[#This Row],[CHG_CASE_NUMBER]], "0000000")</f>
        <v>004-0000088</v>
      </c>
      <c r="R1287">
        <f t="shared" si="41"/>
        <v>30</v>
      </c>
      <c r="S1287">
        <f t="shared" si="42"/>
        <v>2022</v>
      </c>
    </row>
    <row r="1288" spans="1:19">
      <c r="A1288" s="1">
        <v>4</v>
      </c>
      <c r="B1288">
        <v>88</v>
      </c>
      <c r="C1288">
        <v>1</v>
      </c>
      <c r="D1288" s="3">
        <v>44850</v>
      </c>
      <c r="E1288" s="2">
        <v>3473</v>
      </c>
      <c r="F1288" s="2">
        <v>347</v>
      </c>
      <c r="G1288" s="2">
        <v>3</v>
      </c>
      <c r="H1288" s="5">
        <v>44880.14</v>
      </c>
      <c r="I1288" t="s">
        <v>10</v>
      </c>
      <c r="J1288" s="6" t="s">
        <v>29</v>
      </c>
      <c r="K1288" s="6" t="s">
        <v>28</v>
      </c>
      <c r="L1288" s="6" t="s">
        <v>40</v>
      </c>
      <c r="M1288" t="s">
        <v>11</v>
      </c>
      <c r="N1288" s="6" t="s">
        <v>95</v>
      </c>
      <c r="O1288" t="s">
        <v>18</v>
      </c>
      <c r="P1288" s="4">
        <v>30</v>
      </c>
      <c r="Q1288" t="str">
        <f>TEXT(ChargesTable[[#This Row],[CHG_COUNTY_NUM]], "000") &amp; "-" &amp; TEXT(ChargesTable[[#This Row],[CHG_CASE_NUMBER]], "0000000")</f>
        <v>004-0000088</v>
      </c>
      <c r="R1288">
        <f t="shared" si="41"/>
        <v>30</v>
      </c>
      <c r="S1288">
        <f t="shared" si="42"/>
        <v>2022</v>
      </c>
    </row>
    <row r="1289" spans="1:19">
      <c r="A1289" s="1">
        <v>4</v>
      </c>
      <c r="B1289">
        <v>89</v>
      </c>
      <c r="C1289">
        <v>2</v>
      </c>
      <c r="D1289" s="3">
        <v>44855</v>
      </c>
      <c r="E1289" s="2">
        <v>463740</v>
      </c>
      <c r="F1289" s="2">
        <v>46374</v>
      </c>
      <c r="G1289" s="2">
        <v>0</v>
      </c>
      <c r="H1289" s="5">
        <v>44868.86</v>
      </c>
      <c r="I1289" t="s">
        <v>10</v>
      </c>
      <c r="J1289" s="6" t="s">
        <v>32</v>
      </c>
      <c r="K1289" s="6" t="s">
        <v>33</v>
      </c>
      <c r="L1289" s="6" t="s">
        <v>37</v>
      </c>
      <c r="M1289" t="s">
        <v>11</v>
      </c>
      <c r="N1289" s="6" t="s">
        <v>60</v>
      </c>
      <c r="O1289" t="s">
        <v>18</v>
      </c>
      <c r="P1289" s="4">
        <v>13</v>
      </c>
      <c r="Q1289" t="str">
        <f>TEXT(ChargesTable[[#This Row],[CHG_COUNTY_NUM]], "000") &amp; "-" &amp; TEXT(ChargesTable[[#This Row],[CHG_CASE_NUMBER]], "0000000")</f>
        <v>004-0000089</v>
      </c>
      <c r="R1289">
        <f t="shared" si="41"/>
        <v>14</v>
      </c>
      <c r="S1289">
        <f t="shared" si="42"/>
        <v>2022</v>
      </c>
    </row>
    <row r="1290" spans="1:19">
      <c r="A1290" s="1">
        <v>4</v>
      </c>
      <c r="B1290">
        <v>89</v>
      </c>
      <c r="C1290">
        <v>1</v>
      </c>
      <c r="D1290" s="3">
        <v>44855</v>
      </c>
      <c r="E1290" s="2">
        <v>3400</v>
      </c>
      <c r="F1290" s="2">
        <v>340</v>
      </c>
      <c r="G1290" s="2">
        <v>0</v>
      </c>
      <c r="H1290" s="5">
        <v>44869.86</v>
      </c>
      <c r="I1290" t="s">
        <v>10</v>
      </c>
      <c r="J1290" s="6" t="s">
        <v>25</v>
      </c>
      <c r="K1290" s="6" t="s">
        <v>26</v>
      </c>
      <c r="L1290" s="6" t="s">
        <v>37</v>
      </c>
      <c r="M1290" t="s">
        <v>11</v>
      </c>
      <c r="N1290" s="6" t="s">
        <v>55</v>
      </c>
      <c r="O1290" t="s">
        <v>18</v>
      </c>
      <c r="P1290" s="4">
        <v>14</v>
      </c>
      <c r="Q1290" t="str">
        <f>TEXT(ChargesTable[[#This Row],[CHG_COUNTY_NUM]], "000") &amp; "-" &amp; TEXT(ChargesTable[[#This Row],[CHG_CASE_NUMBER]], "0000000")</f>
        <v>004-0000089</v>
      </c>
      <c r="R1290">
        <f t="shared" si="41"/>
        <v>14</v>
      </c>
      <c r="S1290">
        <f t="shared" si="42"/>
        <v>2022</v>
      </c>
    </row>
    <row r="1291" spans="1:19">
      <c r="A1291" s="1">
        <v>4</v>
      </c>
      <c r="B1291">
        <v>90</v>
      </c>
      <c r="C1291">
        <v>3</v>
      </c>
      <c r="D1291" s="3">
        <v>44857</v>
      </c>
      <c r="E1291" s="2">
        <v>3461</v>
      </c>
      <c r="F1291" s="2">
        <v>346</v>
      </c>
      <c r="G1291" s="2">
        <v>1</v>
      </c>
      <c r="H1291" s="5">
        <v>45247.3</v>
      </c>
      <c r="I1291" t="s">
        <v>10</v>
      </c>
      <c r="J1291" s="6" t="s">
        <v>27</v>
      </c>
      <c r="K1291" s="6" t="s">
        <v>28</v>
      </c>
      <c r="L1291" s="6" t="s">
        <v>38</v>
      </c>
      <c r="M1291" t="s">
        <v>11</v>
      </c>
      <c r="N1291" s="6" t="s">
        <v>90</v>
      </c>
      <c r="O1291" t="s">
        <v>18</v>
      </c>
      <c r="P1291" s="4">
        <v>390</v>
      </c>
      <c r="Q1291" t="str">
        <f>TEXT(ChargesTable[[#This Row],[CHG_COUNTY_NUM]], "000") &amp; "-" &amp; TEXT(ChargesTable[[#This Row],[CHG_CASE_NUMBER]], "0000000")</f>
        <v>004-0000090</v>
      </c>
      <c r="R1291">
        <f t="shared" si="41"/>
        <v>394</v>
      </c>
      <c r="S1291">
        <f t="shared" si="42"/>
        <v>2023</v>
      </c>
    </row>
    <row r="1292" spans="1:19">
      <c r="A1292" s="1">
        <v>4</v>
      </c>
      <c r="B1292">
        <v>90</v>
      </c>
      <c r="C1292">
        <v>2</v>
      </c>
      <c r="D1292" s="3">
        <v>44857</v>
      </c>
      <c r="E1292" s="2">
        <v>3470</v>
      </c>
      <c r="F1292" s="2">
        <v>347</v>
      </c>
      <c r="G1292" s="2">
        <v>0</v>
      </c>
      <c r="H1292" s="5">
        <v>45250.36</v>
      </c>
      <c r="I1292" t="s">
        <v>12</v>
      </c>
      <c r="J1292" s="6" t="s">
        <v>29</v>
      </c>
      <c r="K1292" s="6" t="s">
        <v>28</v>
      </c>
      <c r="L1292" s="6" t="s">
        <v>37</v>
      </c>
      <c r="M1292" t="s">
        <v>13</v>
      </c>
      <c r="N1292" s="6" t="s">
        <v>51</v>
      </c>
      <c r="O1292" t="s">
        <v>18</v>
      </c>
      <c r="P1292" s="4">
        <v>393</v>
      </c>
      <c r="Q1292" t="str">
        <f>TEXT(ChargesTable[[#This Row],[CHG_COUNTY_NUM]], "000") &amp; "-" &amp; TEXT(ChargesTable[[#This Row],[CHG_CASE_NUMBER]], "0000000")</f>
        <v>004-0000090</v>
      </c>
      <c r="R1292">
        <f t="shared" si="41"/>
        <v>394</v>
      </c>
      <c r="S1292">
        <f t="shared" si="42"/>
        <v>2023</v>
      </c>
    </row>
    <row r="1293" spans="1:19">
      <c r="A1293" s="1">
        <v>4</v>
      </c>
      <c r="B1293">
        <v>90</v>
      </c>
      <c r="C1293">
        <v>4</v>
      </c>
      <c r="D1293" s="3">
        <v>44857</v>
      </c>
      <c r="E1293" s="2">
        <v>3460</v>
      </c>
      <c r="F1293" s="2">
        <v>346</v>
      </c>
      <c r="G1293" s="2">
        <v>0</v>
      </c>
      <c r="H1293" s="5">
        <v>45250.79</v>
      </c>
      <c r="I1293" t="s">
        <v>14</v>
      </c>
      <c r="J1293" s="6" t="s">
        <v>27</v>
      </c>
      <c r="K1293" s="6" t="s">
        <v>28</v>
      </c>
      <c r="L1293" s="6" t="s">
        <v>37</v>
      </c>
      <c r="M1293" t="s">
        <v>15</v>
      </c>
      <c r="N1293" s="6" t="s">
        <v>52</v>
      </c>
      <c r="O1293" t="s">
        <v>18</v>
      </c>
      <c r="P1293" s="4">
        <v>393</v>
      </c>
      <c r="Q1293" t="str">
        <f>TEXT(ChargesTable[[#This Row],[CHG_COUNTY_NUM]], "000") &amp; "-" &amp; TEXT(ChargesTable[[#This Row],[CHG_CASE_NUMBER]], "0000000")</f>
        <v>004-0000090</v>
      </c>
      <c r="R1293">
        <f t="shared" si="41"/>
        <v>394</v>
      </c>
      <c r="S1293">
        <f t="shared" si="42"/>
        <v>2023</v>
      </c>
    </row>
    <row r="1294" spans="1:19">
      <c r="A1294" s="1">
        <v>4</v>
      </c>
      <c r="B1294">
        <v>90</v>
      </c>
      <c r="C1294">
        <v>5</v>
      </c>
      <c r="D1294" s="3">
        <v>44857</v>
      </c>
      <c r="E1294" s="2">
        <v>3401</v>
      </c>
      <c r="F1294" s="2">
        <v>340</v>
      </c>
      <c r="G1294" s="2">
        <v>1</v>
      </c>
      <c r="H1294" s="5">
        <v>45250.27</v>
      </c>
      <c r="I1294" t="s">
        <v>12</v>
      </c>
      <c r="J1294" s="6" t="s">
        <v>25</v>
      </c>
      <c r="K1294" s="6" t="s">
        <v>26</v>
      </c>
      <c r="L1294" s="6" t="s">
        <v>38</v>
      </c>
      <c r="M1294" t="s">
        <v>13</v>
      </c>
      <c r="N1294" s="6" t="s">
        <v>56</v>
      </c>
      <c r="O1294" t="s">
        <v>18</v>
      </c>
      <c r="P1294" s="4">
        <v>393</v>
      </c>
      <c r="Q1294" t="str">
        <f>TEXT(ChargesTable[[#This Row],[CHG_COUNTY_NUM]], "000") &amp; "-" &amp; TEXT(ChargesTable[[#This Row],[CHG_CASE_NUMBER]], "0000000")</f>
        <v>004-0000090</v>
      </c>
      <c r="R1294">
        <f t="shared" si="41"/>
        <v>394</v>
      </c>
      <c r="S1294">
        <f t="shared" si="42"/>
        <v>2023</v>
      </c>
    </row>
    <row r="1295" spans="1:19">
      <c r="A1295" s="1">
        <v>4</v>
      </c>
      <c r="B1295">
        <v>90</v>
      </c>
      <c r="C1295">
        <v>1</v>
      </c>
      <c r="D1295" s="3">
        <v>44857</v>
      </c>
      <c r="E1295" s="2">
        <v>3403</v>
      </c>
      <c r="F1295" s="2">
        <v>340</v>
      </c>
      <c r="G1295" s="2">
        <v>3</v>
      </c>
      <c r="H1295" s="5">
        <v>45251.199999999997</v>
      </c>
      <c r="I1295" t="s">
        <v>10</v>
      </c>
      <c r="J1295" s="6" t="s">
        <v>25</v>
      </c>
      <c r="K1295" s="6" t="s">
        <v>26</v>
      </c>
      <c r="L1295" s="6" t="s">
        <v>40</v>
      </c>
      <c r="M1295" t="s">
        <v>11</v>
      </c>
      <c r="N1295" s="6" t="s">
        <v>68</v>
      </c>
      <c r="O1295" t="s">
        <v>18</v>
      </c>
      <c r="P1295" s="4">
        <v>394</v>
      </c>
      <c r="Q1295" t="str">
        <f>TEXT(ChargesTable[[#This Row],[CHG_COUNTY_NUM]], "000") &amp; "-" &amp; TEXT(ChargesTable[[#This Row],[CHG_CASE_NUMBER]], "0000000")</f>
        <v>004-0000090</v>
      </c>
      <c r="R1295">
        <f t="shared" si="41"/>
        <v>394</v>
      </c>
      <c r="S1295">
        <f t="shared" si="42"/>
        <v>2023</v>
      </c>
    </row>
    <row r="1296" spans="1:19">
      <c r="A1296" s="1">
        <v>4</v>
      </c>
      <c r="B1296">
        <v>91</v>
      </c>
      <c r="C1296">
        <v>1</v>
      </c>
      <c r="D1296" s="3">
        <v>44859</v>
      </c>
      <c r="E1296" s="2">
        <v>3400</v>
      </c>
      <c r="F1296" s="2">
        <v>340</v>
      </c>
      <c r="G1296" s="2">
        <v>0</v>
      </c>
      <c r="H1296" s="5">
        <v>44871.06</v>
      </c>
      <c r="I1296" t="s">
        <v>12</v>
      </c>
      <c r="J1296" s="6" t="s">
        <v>25</v>
      </c>
      <c r="K1296" s="6" t="s">
        <v>26</v>
      </c>
      <c r="L1296" s="6" t="s">
        <v>37</v>
      </c>
      <c r="M1296" t="s">
        <v>13</v>
      </c>
      <c r="N1296" s="6" t="s">
        <v>55</v>
      </c>
      <c r="O1296" t="s">
        <v>18</v>
      </c>
      <c r="P1296" s="4">
        <v>12</v>
      </c>
      <c r="Q1296" t="str">
        <f>TEXT(ChargesTable[[#This Row],[CHG_COUNTY_NUM]], "000") &amp; "-" &amp; TEXT(ChargesTable[[#This Row],[CHG_CASE_NUMBER]], "0000000")</f>
        <v>004-0000091</v>
      </c>
      <c r="R1296">
        <f t="shared" si="41"/>
        <v>12</v>
      </c>
      <c r="S1296">
        <f t="shared" si="42"/>
        <v>2022</v>
      </c>
    </row>
    <row r="1297" spans="1:19">
      <c r="A1297" s="1">
        <v>4</v>
      </c>
      <c r="B1297">
        <v>92</v>
      </c>
      <c r="C1297">
        <v>1</v>
      </c>
      <c r="D1297" s="3">
        <v>44859</v>
      </c>
      <c r="E1297" s="2">
        <v>3400</v>
      </c>
      <c r="F1297" s="2">
        <v>340</v>
      </c>
      <c r="G1297" s="2">
        <v>0</v>
      </c>
      <c r="H1297" s="5">
        <v>45111.9</v>
      </c>
      <c r="I1297" t="s">
        <v>7</v>
      </c>
      <c r="J1297" s="6" t="s">
        <v>25</v>
      </c>
      <c r="K1297" s="6" t="s">
        <v>26</v>
      </c>
      <c r="L1297" s="6" t="s">
        <v>37</v>
      </c>
      <c r="M1297" t="s">
        <v>8</v>
      </c>
      <c r="N1297" s="6" t="s">
        <v>55</v>
      </c>
      <c r="O1297" t="s">
        <v>18</v>
      </c>
      <c r="P1297" s="4">
        <v>252</v>
      </c>
      <c r="Q1297" t="str">
        <f>TEXT(ChargesTable[[#This Row],[CHG_COUNTY_NUM]], "000") &amp; "-" &amp; TEXT(ChargesTable[[#This Row],[CHG_CASE_NUMBER]], "0000000")</f>
        <v>004-0000092</v>
      </c>
      <c r="R1297">
        <f t="shared" si="41"/>
        <v>252</v>
      </c>
      <c r="S1297">
        <f t="shared" si="42"/>
        <v>2023</v>
      </c>
    </row>
    <row r="1298" spans="1:19">
      <c r="A1298" s="1">
        <v>4</v>
      </c>
      <c r="B1298">
        <v>93</v>
      </c>
      <c r="C1298">
        <v>1</v>
      </c>
      <c r="D1298" s="3">
        <v>44862</v>
      </c>
      <c r="E1298" s="2">
        <v>3400</v>
      </c>
      <c r="F1298" s="2">
        <v>340</v>
      </c>
      <c r="G1298" s="2">
        <v>0</v>
      </c>
      <c r="H1298" s="5">
        <v>44915.39</v>
      </c>
      <c r="I1298" t="s">
        <v>10</v>
      </c>
      <c r="J1298" s="6" t="s">
        <v>25</v>
      </c>
      <c r="K1298" s="6" t="s">
        <v>26</v>
      </c>
      <c r="L1298" s="6" t="s">
        <v>37</v>
      </c>
      <c r="M1298" t="s">
        <v>11</v>
      </c>
      <c r="N1298" s="6" t="s">
        <v>55</v>
      </c>
      <c r="O1298" t="s">
        <v>18</v>
      </c>
      <c r="P1298" s="4">
        <v>53</v>
      </c>
      <c r="Q1298" t="str">
        <f>TEXT(ChargesTable[[#This Row],[CHG_COUNTY_NUM]], "000") &amp; "-" &amp; TEXT(ChargesTable[[#This Row],[CHG_CASE_NUMBER]], "0000000")</f>
        <v>004-0000093</v>
      </c>
      <c r="R1298">
        <f t="shared" si="41"/>
        <v>57</v>
      </c>
      <c r="S1298">
        <f t="shared" si="42"/>
        <v>2022</v>
      </c>
    </row>
    <row r="1299" spans="1:19">
      <c r="A1299" s="1">
        <v>4</v>
      </c>
      <c r="B1299">
        <v>93</v>
      </c>
      <c r="C1299">
        <v>2</v>
      </c>
      <c r="D1299" s="3">
        <v>44862</v>
      </c>
      <c r="E1299" s="2">
        <v>463700</v>
      </c>
      <c r="F1299" s="2">
        <v>46370</v>
      </c>
      <c r="G1299" s="2">
        <v>0</v>
      </c>
      <c r="H1299" s="5">
        <v>44919.5</v>
      </c>
      <c r="I1299" t="s">
        <v>10</v>
      </c>
      <c r="J1299" s="6" t="s">
        <v>30</v>
      </c>
      <c r="K1299" s="6" t="s">
        <v>26</v>
      </c>
      <c r="L1299" s="6" t="s">
        <v>37</v>
      </c>
      <c r="M1299" t="s">
        <v>11</v>
      </c>
      <c r="N1299" s="6" t="s">
        <v>54</v>
      </c>
      <c r="O1299" t="s">
        <v>18</v>
      </c>
      <c r="P1299" s="4">
        <v>57</v>
      </c>
      <c r="Q1299" t="str">
        <f>TEXT(ChargesTable[[#This Row],[CHG_COUNTY_NUM]], "000") &amp; "-" &amp; TEXT(ChargesTable[[#This Row],[CHG_CASE_NUMBER]], "0000000")</f>
        <v>004-0000093</v>
      </c>
      <c r="R1299">
        <f t="shared" si="41"/>
        <v>57</v>
      </c>
      <c r="S1299">
        <f t="shared" si="42"/>
        <v>2022</v>
      </c>
    </row>
    <row r="1300" spans="1:19">
      <c r="A1300" s="1">
        <v>4</v>
      </c>
      <c r="B1300">
        <v>94</v>
      </c>
      <c r="C1300">
        <v>3</v>
      </c>
      <c r="D1300" s="3">
        <v>44862</v>
      </c>
      <c r="E1300" s="2">
        <v>463700</v>
      </c>
      <c r="F1300" s="2">
        <v>46370</v>
      </c>
      <c r="G1300" s="2">
        <v>0</v>
      </c>
      <c r="H1300" s="5">
        <v>44864.85</v>
      </c>
      <c r="I1300" t="s">
        <v>10</v>
      </c>
      <c r="J1300" s="6" t="s">
        <v>30</v>
      </c>
      <c r="K1300" s="6" t="s">
        <v>26</v>
      </c>
      <c r="L1300" s="6" t="s">
        <v>37</v>
      </c>
      <c r="M1300" t="s">
        <v>11</v>
      </c>
      <c r="N1300" s="6" t="s">
        <v>54</v>
      </c>
      <c r="O1300" t="s">
        <v>18</v>
      </c>
      <c r="P1300" s="4">
        <v>2</v>
      </c>
      <c r="Q1300" t="str">
        <f>TEXT(ChargesTable[[#This Row],[CHG_COUNTY_NUM]], "000") &amp; "-" &amp; TEXT(ChargesTable[[#This Row],[CHG_CASE_NUMBER]], "0000000")</f>
        <v>004-0000094</v>
      </c>
      <c r="R1300">
        <f t="shared" si="41"/>
        <v>7</v>
      </c>
      <c r="S1300">
        <f t="shared" si="42"/>
        <v>2022</v>
      </c>
    </row>
    <row r="1301" spans="1:19">
      <c r="A1301" s="1">
        <v>4</v>
      </c>
      <c r="B1301">
        <v>94</v>
      </c>
      <c r="C1301">
        <v>1</v>
      </c>
      <c r="D1301" s="3">
        <v>44862</v>
      </c>
      <c r="E1301" s="2">
        <v>3400</v>
      </c>
      <c r="F1301" s="2">
        <v>340</v>
      </c>
      <c r="G1301" s="2">
        <v>0</v>
      </c>
      <c r="H1301" s="5">
        <v>44867.95</v>
      </c>
      <c r="I1301" t="s">
        <v>10</v>
      </c>
      <c r="J1301" s="6" t="s">
        <v>25</v>
      </c>
      <c r="K1301" s="6" t="s">
        <v>26</v>
      </c>
      <c r="L1301" s="6" t="s">
        <v>37</v>
      </c>
      <c r="M1301" t="s">
        <v>11</v>
      </c>
      <c r="N1301" s="6" t="s">
        <v>55</v>
      </c>
      <c r="O1301" t="s">
        <v>18</v>
      </c>
      <c r="P1301" s="4">
        <v>5</v>
      </c>
      <c r="Q1301" t="str">
        <f>TEXT(ChargesTable[[#This Row],[CHG_COUNTY_NUM]], "000") &amp; "-" &amp; TEXT(ChargesTable[[#This Row],[CHG_CASE_NUMBER]], "0000000")</f>
        <v>004-0000094</v>
      </c>
      <c r="R1301">
        <f t="shared" si="41"/>
        <v>7</v>
      </c>
      <c r="S1301">
        <f t="shared" si="42"/>
        <v>2022</v>
      </c>
    </row>
    <row r="1302" spans="1:19">
      <c r="A1302" s="1">
        <v>4</v>
      </c>
      <c r="B1302">
        <v>94</v>
      </c>
      <c r="C1302">
        <v>4</v>
      </c>
      <c r="D1302" s="3">
        <v>44862</v>
      </c>
      <c r="E1302" s="2">
        <v>463700</v>
      </c>
      <c r="F1302" s="2">
        <v>46370</v>
      </c>
      <c r="G1302" s="2">
        <v>0</v>
      </c>
      <c r="H1302" s="5">
        <v>44868.15</v>
      </c>
      <c r="I1302" t="s">
        <v>7</v>
      </c>
      <c r="J1302" s="6" t="s">
        <v>30</v>
      </c>
      <c r="K1302" s="6" t="s">
        <v>26</v>
      </c>
      <c r="L1302" s="6" t="s">
        <v>37</v>
      </c>
      <c r="M1302" t="s">
        <v>8</v>
      </c>
      <c r="N1302" s="6" t="s">
        <v>54</v>
      </c>
      <c r="O1302" t="s">
        <v>18</v>
      </c>
      <c r="P1302" s="4">
        <v>6</v>
      </c>
      <c r="Q1302" t="str">
        <f>TEXT(ChargesTable[[#This Row],[CHG_COUNTY_NUM]], "000") &amp; "-" &amp; TEXT(ChargesTable[[#This Row],[CHG_CASE_NUMBER]], "0000000")</f>
        <v>004-0000094</v>
      </c>
      <c r="R1302">
        <f t="shared" si="41"/>
        <v>7</v>
      </c>
      <c r="S1302">
        <f t="shared" si="42"/>
        <v>2022</v>
      </c>
    </row>
    <row r="1303" spans="1:19">
      <c r="A1303" s="1">
        <v>4</v>
      </c>
      <c r="B1303">
        <v>94</v>
      </c>
      <c r="C1303">
        <v>2</v>
      </c>
      <c r="D1303" s="3">
        <v>44862</v>
      </c>
      <c r="E1303" s="2">
        <v>3401</v>
      </c>
      <c r="F1303" s="2">
        <v>340</v>
      </c>
      <c r="G1303" s="2">
        <v>1</v>
      </c>
      <c r="H1303" s="5">
        <v>44869.05</v>
      </c>
      <c r="I1303" t="s">
        <v>10</v>
      </c>
      <c r="J1303" s="6" t="s">
        <v>25</v>
      </c>
      <c r="K1303" s="6" t="s">
        <v>26</v>
      </c>
      <c r="L1303" s="6" t="s">
        <v>38</v>
      </c>
      <c r="M1303" t="s">
        <v>11</v>
      </c>
      <c r="N1303" s="6" t="s">
        <v>56</v>
      </c>
      <c r="O1303" t="s">
        <v>18</v>
      </c>
      <c r="P1303" s="4">
        <v>7</v>
      </c>
      <c r="Q1303" t="str">
        <f>TEXT(ChargesTable[[#This Row],[CHG_COUNTY_NUM]], "000") &amp; "-" &amp; TEXT(ChargesTable[[#This Row],[CHG_CASE_NUMBER]], "0000000")</f>
        <v>004-0000094</v>
      </c>
      <c r="R1303">
        <f t="shared" si="41"/>
        <v>7</v>
      </c>
      <c r="S1303">
        <f t="shared" si="42"/>
        <v>2022</v>
      </c>
    </row>
    <row r="1304" spans="1:19">
      <c r="A1304" s="1">
        <v>4</v>
      </c>
      <c r="B1304">
        <v>95</v>
      </c>
      <c r="C1304">
        <v>1</v>
      </c>
      <c r="D1304" s="3">
        <v>44875</v>
      </c>
      <c r="E1304" s="2">
        <v>3461</v>
      </c>
      <c r="F1304" s="2">
        <v>346</v>
      </c>
      <c r="G1304" s="2">
        <v>1</v>
      </c>
      <c r="H1304" s="5">
        <v>44929.56</v>
      </c>
      <c r="I1304" t="s">
        <v>12</v>
      </c>
      <c r="J1304" s="6" t="s">
        <v>27</v>
      </c>
      <c r="K1304" s="6" t="s">
        <v>28</v>
      </c>
      <c r="L1304" s="6" t="s">
        <v>38</v>
      </c>
      <c r="M1304" t="s">
        <v>13</v>
      </c>
      <c r="N1304" s="6" t="s">
        <v>90</v>
      </c>
      <c r="O1304" t="s">
        <v>18</v>
      </c>
      <c r="P1304" s="4">
        <v>54</v>
      </c>
      <c r="Q1304" t="str">
        <f>TEXT(ChargesTable[[#This Row],[CHG_COUNTY_NUM]], "000") &amp; "-" &amp; TEXT(ChargesTable[[#This Row],[CHG_CASE_NUMBER]], "0000000")</f>
        <v>004-0000095</v>
      </c>
      <c r="R1304">
        <f t="shared" si="41"/>
        <v>55</v>
      </c>
      <c r="S1304">
        <f t="shared" si="42"/>
        <v>2023</v>
      </c>
    </row>
    <row r="1305" spans="1:19">
      <c r="A1305" s="1">
        <v>4</v>
      </c>
      <c r="B1305">
        <v>95</v>
      </c>
      <c r="C1305">
        <v>4</v>
      </c>
      <c r="D1305" s="3">
        <v>44875</v>
      </c>
      <c r="E1305" s="2">
        <v>3400</v>
      </c>
      <c r="F1305" s="2">
        <v>340</v>
      </c>
      <c r="G1305" s="2">
        <v>0</v>
      </c>
      <c r="H1305" s="5">
        <v>44929.5</v>
      </c>
      <c r="I1305" t="s">
        <v>10</v>
      </c>
      <c r="J1305" s="6" t="s">
        <v>25</v>
      </c>
      <c r="K1305" s="6" t="s">
        <v>26</v>
      </c>
      <c r="L1305" s="6" t="s">
        <v>37</v>
      </c>
      <c r="M1305" t="s">
        <v>11</v>
      </c>
      <c r="N1305" s="6" t="s">
        <v>55</v>
      </c>
      <c r="O1305" t="s">
        <v>18</v>
      </c>
      <c r="P1305" s="4">
        <v>54</v>
      </c>
      <c r="Q1305" t="str">
        <f>TEXT(ChargesTable[[#This Row],[CHG_COUNTY_NUM]], "000") &amp; "-" &amp; TEXT(ChargesTable[[#This Row],[CHG_CASE_NUMBER]], "0000000")</f>
        <v>004-0000095</v>
      </c>
      <c r="R1305">
        <f t="shared" si="41"/>
        <v>55</v>
      </c>
      <c r="S1305">
        <f t="shared" si="42"/>
        <v>2023</v>
      </c>
    </row>
    <row r="1306" spans="1:19">
      <c r="A1306" s="1">
        <v>4</v>
      </c>
      <c r="B1306">
        <v>95</v>
      </c>
      <c r="C1306">
        <v>5</v>
      </c>
      <c r="D1306" s="3">
        <v>44875</v>
      </c>
      <c r="E1306" s="2">
        <v>3400</v>
      </c>
      <c r="F1306" s="2">
        <v>340</v>
      </c>
      <c r="G1306" s="2">
        <v>0</v>
      </c>
      <c r="H1306" s="5">
        <v>44929.27</v>
      </c>
      <c r="I1306" t="s">
        <v>7</v>
      </c>
      <c r="J1306" s="6" t="s">
        <v>25</v>
      </c>
      <c r="K1306" s="6" t="s">
        <v>26</v>
      </c>
      <c r="L1306" s="6" t="s">
        <v>37</v>
      </c>
      <c r="M1306" t="s">
        <v>8</v>
      </c>
      <c r="N1306" s="6" t="s">
        <v>55</v>
      </c>
      <c r="O1306" t="s">
        <v>18</v>
      </c>
      <c r="P1306" s="4">
        <v>54</v>
      </c>
      <c r="Q1306" t="str">
        <f>TEXT(ChargesTable[[#This Row],[CHG_COUNTY_NUM]], "000") &amp; "-" &amp; TEXT(ChargesTable[[#This Row],[CHG_CASE_NUMBER]], "0000000")</f>
        <v>004-0000095</v>
      </c>
      <c r="R1306">
        <f t="shared" si="41"/>
        <v>55</v>
      </c>
      <c r="S1306">
        <f t="shared" si="42"/>
        <v>2023</v>
      </c>
    </row>
    <row r="1307" spans="1:19">
      <c r="A1307" s="1">
        <v>4</v>
      </c>
      <c r="B1307">
        <v>95</v>
      </c>
      <c r="C1307">
        <v>2</v>
      </c>
      <c r="D1307" s="3">
        <v>44875</v>
      </c>
      <c r="E1307" s="2">
        <v>3400</v>
      </c>
      <c r="F1307" s="2">
        <v>340</v>
      </c>
      <c r="G1307" s="2">
        <v>0</v>
      </c>
      <c r="H1307" s="5">
        <v>44930.59</v>
      </c>
      <c r="I1307" t="s">
        <v>10</v>
      </c>
      <c r="J1307" s="6" t="s">
        <v>25</v>
      </c>
      <c r="K1307" s="6" t="s">
        <v>26</v>
      </c>
      <c r="L1307" s="6" t="s">
        <v>37</v>
      </c>
      <c r="M1307" t="s">
        <v>11</v>
      </c>
      <c r="N1307" s="6" t="s">
        <v>55</v>
      </c>
      <c r="O1307" t="s">
        <v>18</v>
      </c>
      <c r="P1307" s="4">
        <v>55</v>
      </c>
      <c r="Q1307" t="str">
        <f>TEXT(ChargesTable[[#This Row],[CHG_COUNTY_NUM]], "000") &amp; "-" &amp; TEXT(ChargesTable[[#This Row],[CHG_CASE_NUMBER]], "0000000")</f>
        <v>004-0000095</v>
      </c>
      <c r="R1307">
        <f t="shared" si="41"/>
        <v>55</v>
      </c>
      <c r="S1307">
        <f t="shared" si="42"/>
        <v>2023</v>
      </c>
    </row>
    <row r="1308" spans="1:19">
      <c r="A1308" s="1">
        <v>4</v>
      </c>
      <c r="B1308">
        <v>95</v>
      </c>
      <c r="C1308">
        <v>3</v>
      </c>
      <c r="D1308" s="3">
        <v>44875</v>
      </c>
      <c r="E1308" s="2">
        <v>470000</v>
      </c>
      <c r="F1308" s="2">
        <v>47000</v>
      </c>
      <c r="G1308" s="2">
        <v>0</v>
      </c>
      <c r="H1308" s="5">
        <v>44930.97</v>
      </c>
      <c r="I1308" t="s">
        <v>12</v>
      </c>
      <c r="J1308" s="6" t="s">
        <v>34</v>
      </c>
      <c r="K1308" s="6" t="s">
        <v>35</v>
      </c>
      <c r="L1308" s="6" t="s">
        <v>37</v>
      </c>
      <c r="M1308" t="s">
        <v>13</v>
      </c>
      <c r="N1308" s="6" t="s">
        <v>67</v>
      </c>
      <c r="O1308" t="s">
        <v>18</v>
      </c>
      <c r="P1308" s="4">
        <v>55</v>
      </c>
      <c r="Q1308" t="str">
        <f>TEXT(ChargesTable[[#This Row],[CHG_COUNTY_NUM]], "000") &amp; "-" &amp; TEXT(ChargesTable[[#This Row],[CHG_CASE_NUMBER]], "0000000")</f>
        <v>004-0000095</v>
      </c>
      <c r="R1308">
        <f t="shared" si="41"/>
        <v>55</v>
      </c>
      <c r="S1308">
        <f t="shared" si="42"/>
        <v>2023</v>
      </c>
    </row>
    <row r="1309" spans="1:19">
      <c r="A1309" s="1">
        <v>4</v>
      </c>
      <c r="B1309">
        <v>96</v>
      </c>
      <c r="C1309">
        <v>1</v>
      </c>
      <c r="D1309" s="3">
        <v>44882</v>
      </c>
      <c r="E1309" s="2">
        <v>3403</v>
      </c>
      <c r="F1309" s="2">
        <v>340</v>
      </c>
      <c r="G1309" s="2">
        <v>3</v>
      </c>
      <c r="H1309" s="5">
        <v>44883.01</v>
      </c>
      <c r="I1309" t="s">
        <v>12</v>
      </c>
      <c r="J1309" s="6" t="s">
        <v>25</v>
      </c>
      <c r="K1309" s="6" t="s">
        <v>26</v>
      </c>
      <c r="L1309" s="6" t="s">
        <v>40</v>
      </c>
      <c r="M1309" t="s">
        <v>13</v>
      </c>
      <c r="N1309" s="6" t="s">
        <v>68</v>
      </c>
      <c r="O1309" t="s">
        <v>18</v>
      </c>
      <c r="P1309" s="4">
        <v>1</v>
      </c>
      <c r="Q1309" t="str">
        <f>TEXT(ChargesTable[[#This Row],[CHG_COUNTY_NUM]], "000") &amp; "-" &amp; TEXT(ChargesTable[[#This Row],[CHG_CASE_NUMBER]], "0000000")</f>
        <v>004-0000096</v>
      </c>
      <c r="R1309">
        <f t="shared" si="41"/>
        <v>1</v>
      </c>
      <c r="S1309">
        <f t="shared" si="42"/>
        <v>2022</v>
      </c>
    </row>
    <row r="1310" spans="1:19">
      <c r="A1310" s="1">
        <v>4</v>
      </c>
      <c r="B1310">
        <v>97</v>
      </c>
      <c r="C1310">
        <v>2</v>
      </c>
      <c r="D1310" s="3">
        <v>44886</v>
      </c>
      <c r="E1310" s="2">
        <v>3462</v>
      </c>
      <c r="F1310" s="2">
        <v>346</v>
      </c>
      <c r="G1310" s="2">
        <v>2</v>
      </c>
      <c r="H1310" s="5">
        <v>44912.94</v>
      </c>
      <c r="I1310" t="s">
        <v>12</v>
      </c>
      <c r="J1310" s="6" t="s">
        <v>27</v>
      </c>
      <c r="K1310" s="6" t="s">
        <v>28</v>
      </c>
      <c r="L1310" s="6" t="s">
        <v>39</v>
      </c>
      <c r="M1310" t="s">
        <v>13</v>
      </c>
      <c r="N1310" s="6" t="s">
        <v>73</v>
      </c>
      <c r="O1310" t="s">
        <v>18</v>
      </c>
      <c r="P1310" s="4">
        <v>26</v>
      </c>
      <c r="Q1310" t="str">
        <f>TEXT(ChargesTable[[#This Row],[CHG_COUNTY_NUM]], "000") &amp; "-" &amp; TEXT(ChargesTable[[#This Row],[CHG_CASE_NUMBER]], "0000000")</f>
        <v>004-0000097</v>
      </c>
      <c r="R1310">
        <f t="shared" si="41"/>
        <v>32</v>
      </c>
      <c r="S1310">
        <f t="shared" si="42"/>
        <v>2022</v>
      </c>
    </row>
    <row r="1311" spans="1:19">
      <c r="A1311" s="1">
        <v>4</v>
      </c>
      <c r="B1311">
        <v>97</v>
      </c>
      <c r="C1311">
        <v>5</v>
      </c>
      <c r="D1311" s="3">
        <v>44886</v>
      </c>
      <c r="E1311" s="2">
        <v>3400</v>
      </c>
      <c r="F1311" s="2">
        <v>340</v>
      </c>
      <c r="G1311" s="2">
        <v>0</v>
      </c>
      <c r="H1311" s="5">
        <v>44912.44</v>
      </c>
      <c r="I1311" t="s">
        <v>12</v>
      </c>
      <c r="J1311" s="6" t="s">
        <v>25</v>
      </c>
      <c r="K1311" s="6" t="s">
        <v>26</v>
      </c>
      <c r="L1311" s="6" t="s">
        <v>37</v>
      </c>
      <c r="M1311" t="s">
        <v>13</v>
      </c>
      <c r="N1311" s="6" t="s">
        <v>55</v>
      </c>
      <c r="O1311" t="s">
        <v>18</v>
      </c>
      <c r="P1311" s="4">
        <v>26</v>
      </c>
      <c r="Q1311" t="str">
        <f>TEXT(ChargesTable[[#This Row],[CHG_COUNTY_NUM]], "000") &amp; "-" &amp; TEXT(ChargesTable[[#This Row],[CHG_CASE_NUMBER]], "0000000")</f>
        <v>004-0000097</v>
      </c>
      <c r="R1311">
        <f t="shared" si="41"/>
        <v>32</v>
      </c>
      <c r="S1311">
        <f t="shared" si="42"/>
        <v>2022</v>
      </c>
    </row>
    <row r="1312" spans="1:19">
      <c r="A1312" s="1">
        <v>4</v>
      </c>
      <c r="B1312">
        <v>97</v>
      </c>
      <c r="C1312">
        <v>1</v>
      </c>
      <c r="D1312" s="3">
        <v>44886</v>
      </c>
      <c r="E1312" s="2">
        <v>3400</v>
      </c>
      <c r="F1312" s="2">
        <v>340</v>
      </c>
      <c r="G1312" s="2">
        <v>0</v>
      </c>
      <c r="H1312" s="5">
        <v>44916.41</v>
      </c>
      <c r="I1312" t="s">
        <v>10</v>
      </c>
      <c r="J1312" s="6" t="s">
        <v>25</v>
      </c>
      <c r="K1312" s="6" t="s">
        <v>26</v>
      </c>
      <c r="L1312" s="6" t="s">
        <v>37</v>
      </c>
      <c r="M1312" t="s">
        <v>11</v>
      </c>
      <c r="N1312" s="6" t="s">
        <v>55</v>
      </c>
      <c r="O1312" t="s">
        <v>18</v>
      </c>
      <c r="P1312" s="4">
        <v>30</v>
      </c>
      <c r="Q1312" t="str">
        <f>TEXT(ChargesTable[[#This Row],[CHG_COUNTY_NUM]], "000") &amp; "-" &amp; TEXT(ChargesTable[[#This Row],[CHG_CASE_NUMBER]], "0000000")</f>
        <v>004-0000097</v>
      </c>
      <c r="R1312">
        <f t="shared" si="41"/>
        <v>32</v>
      </c>
      <c r="S1312">
        <f t="shared" si="42"/>
        <v>2022</v>
      </c>
    </row>
    <row r="1313" spans="1:19">
      <c r="A1313" s="1">
        <v>4</v>
      </c>
      <c r="B1313">
        <v>97</v>
      </c>
      <c r="C1313">
        <v>3</v>
      </c>
      <c r="D1313" s="3">
        <v>44886</v>
      </c>
      <c r="E1313" s="2">
        <v>782201</v>
      </c>
      <c r="F1313" s="2">
        <v>78220</v>
      </c>
      <c r="G1313" s="2">
        <v>1</v>
      </c>
      <c r="H1313" s="5">
        <v>44917.54</v>
      </c>
      <c r="I1313" t="s">
        <v>12</v>
      </c>
      <c r="J1313" s="6" t="s">
        <v>36</v>
      </c>
      <c r="K1313" s="6" t="s">
        <v>35</v>
      </c>
      <c r="L1313" s="6" t="s">
        <v>38</v>
      </c>
      <c r="M1313" t="s">
        <v>13</v>
      </c>
      <c r="N1313" s="6" t="s">
        <v>57</v>
      </c>
      <c r="O1313" t="s">
        <v>18</v>
      </c>
      <c r="P1313" s="4">
        <v>31</v>
      </c>
      <c r="Q1313" t="str">
        <f>TEXT(ChargesTable[[#This Row],[CHG_COUNTY_NUM]], "000") &amp; "-" &amp; TEXT(ChargesTable[[#This Row],[CHG_CASE_NUMBER]], "0000000")</f>
        <v>004-0000097</v>
      </c>
      <c r="R1313">
        <f t="shared" si="41"/>
        <v>32</v>
      </c>
      <c r="S1313">
        <f t="shared" si="42"/>
        <v>2022</v>
      </c>
    </row>
    <row r="1314" spans="1:19">
      <c r="A1314" s="1">
        <v>4</v>
      </c>
      <c r="B1314">
        <v>97</v>
      </c>
      <c r="C1314">
        <v>4</v>
      </c>
      <c r="D1314" s="3">
        <v>44886</v>
      </c>
      <c r="E1314" s="2">
        <v>3400</v>
      </c>
      <c r="F1314" s="2">
        <v>340</v>
      </c>
      <c r="G1314" s="2">
        <v>0</v>
      </c>
      <c r="H1314" s="5">
        <v>44918.04</v>
      </c>
      <c r="I1314" t="s">
        <v>10</v>
      </c>
      <c r="J1314" s="6" t="s">
        <v>25</v>
      </c>
      <c r="K1314" s="6" t="s">
        <v>26</v>
      </c>
      <c r="L1314" s="6" t="s">
        <v>37</v>
      </c>
      <c r="M1314" t="s">
        <v>11</v>
      </c>
      <c r="N1314" s="6" t="s">
        <v>55</v>
      </c>
      <c r="O1314" t="s">
        <v>18</v>
      </c>
      <c r="P1314" s="4">
        <v>32</v>
      </c>
      <c r="Q1314" t="str">
        <f>TEXT(ChargesTable[[#This Row],[CHG_COUNTY_NUM]], "000") &amp; "-" &amp; TEXT(ChargesTable[[#This Row],[CHG_CASE_NUMBER]], "0000000")</f>
        <v>004-0000097</v>
      </c>
      <c r="R1314">
        <f t="shared" si="41"/>
        <v>32</v>
      </c>
      <c r="S1314">
        <f t="shared" si="42"/>
        <v>2022</v>
      </c>
    </row>
    <row r="1315" spans="1:19">
      <c r="A1315" s="1">
        <v>4</v>
      </c>
      <c r="B1315">
        <v>98</v>
      </c>
      <c r="C1315">
        <v>1</v>
      </c>
      <c r="D1315" s="3">
        <v>44890</v>
      </c>
      <c r="E1315" s="2">
        <v>3460</v>
      </c>
      <c r="F1315" s="2">
        <v>346</v>
      </c>
      <c r="G1315" s="2">
        <v>0</v>
      </c>
      <c r="H1315" s="5">
        <v>45046</v>
      </c>
      <c r="I1315" t="s">
        <v>12</v>
      </c>
      <c r="J1315" s="6" t="s">
        <v>27</v>
      </c>
      <c r="K1315" s="6" t="s">
        <v>28</v>
      </c>
      <c r="L1315" s="6" t="s">
        <v>37</v>
      </c>
      <c r="M1315" t="s">
        <v>13</v>
      </c>
      <c r="N1315" s="6" t="s">
        <v>52</v>
      </c>
      <c r="O1315" t="s">
        <v>18</v>
      </c>
      <c r="P1315" s="4">
        <v>156</v>
      </c>
      <c r="Q1315" t="str">
        <f>TEXT(ChargesTable[[#This Row],[CHG_COUNTY_NUM]], "000") &amp; "-" &amp; TEXT(ChargesTable[[#This Row],[CHG_CASE_NUMBER]], "0000000")</f>
        <v>004-0000098</v>
      </c>
      <c r="R1315">
        <f t="shared" si="41"/>
        <v>159</v>
      </c>
      <c r="S1315">
        <f t="shared" si="42"/>
        <v>2023</v>
      </c>
    </row>
    <row r="1316" spans="1:19">
      <c r="A1316" s="1">
        <v>4</v>
      </c>
      <c r="B1316">
        <v>98</v>
      </c>
      <c r="C1316">
        <v>2</v>
      </c>
      <c r="D1316" s="3">
        <v>44890</v>
      </c>
      <c r="E1316" s="2">
        <v>3400</v>
      </c>
      <c r="F1316" s="2">
        <v>340</v>
      </c>
      <c r="G1316" s="2">
        <v>0</v>
      </c>
      <c r="H1316" s="5">
        <v>45049.3</v>
      </c>
      <c r="I1316" t="s">
        <v>10</v>
      </c>
      <c r="J1316" s="6" t="s">
        <v>25</v>
      </c>
      <c r="K1316" s="6" t="s">
        <v>26</v>
      </c>
      <c r="L1316" s="6" t="s">
        <v>37</v>
      </c>
      <c r="M1316" t="s">
        <v>11</v>
      </c>
      <c r="N1316" s="6" t="s">
        <v>55</v>
      </c>
      <c r="O1316" t="s">
        <v>18</v>
      </c>
      <c r="P1316" s="4">
        <v>159</v>
      </c>
      <c r="Q1316" t="str">
        <f>TEXT(ChargesTable[[#This Row],[CHG_COUNTY_NUM]], "000") &amp; "-" &amp; TEXT(ChargesTable[[#This Row],[CHG_CASE_NUMBER]], "0000000")</f>
        <v>004-0000098</v>
      </c>
      <c r="R1316">
        <f t="shared" si="41"/>
        <v>159</v>
      </c>
      <c r="S1316">
        <f t="shared" si="42"/>
        <v>2023</v>
      </c>
    </row>
    <row r="1317" spans="1:19">
      <c r="A1317" s="1">
        <v>4</v>
      </c>
      <c r="B1317">
        <v>99</v>
      </c>
      <c r="C1317">
        <v>1</v>
      </c>
      <c r="D1317" s="3">
        <v>44895</v>
      </c>
      <c r="E1317" s="2">
        <v>3400</v>
      </c>
      <c r="F1317" s="2">
        <v>340</v>
      </c>
      <c r="G1317" s="2">
        <v>0</v>
      </c>
      <c r="H1317" s="5">
        <v>45060.9</v>
      </c>
      <c r="I1317" t="s">
        <v>12</v>
      </c>
      <c r="J1317" s="6" t="s">
        <v>25</v>
      </c>
      <c r="K1317" s="6" t="s">
        <v>26</v>
      </c>
      <c r="L1317" s="6" t="s">
        <v>37</v>
      </c>
      <c r="M1317" t="s">
        <v>13</v>
      </c>
      <c r="N1317" s="6" t="s">
        <v>55</v>
      </c>
      <c r="O1317" t="s">
        <v>18</v>
      </c>
      <c r="P1317" s="4">
        <v>165</v>
      </c>
      <c r="Q1317" t="str">
        <f>TEXT(ChargesTable[[#This Row],[CHG_COUNTY_NUM]], "000") &amp; "-" &amp; TEXT(ChargesTable[[#This Row],[CHG_CASE_NUMBER]], "0000000")</f>
        <v>004-0000099</v>
      </c>
      <c r="R1317">
        <f t="shared" si="41"/>
        <v>165</v>
      </c>
      <c r="S1317">
        <f t="shared" si="42"/>
        <v>2023</v>
      </c>
    </row>
    <row r="1318" spans="1:19">
      <c r="A1318" s="1">
        <v>4</v>
      </c>
      <c r="B1318">
        <v>99</v>
      </c>
      <c r="C1318">
        <v>2</v>
      </c>
      <c r="D1318" s="3">
        <v>44895</v>
      </c>
      <c r="E1318" s="2">
        <v>3400</v>
      </c>
      <c r="F1318" s="2">
        <v>340</v>
      </c>
      <c r="G1318" s="2">
        <v>0</v>
      </c>
      <c r="H1318" s="5">
        <v>45060.57</v>
      </c>
      <c r="I1318" t="s">
        <v>10</v>
      </c>
      <c r="J1318" s="6" t="s">
        <v>25</v>
      </c>
      <c r="K1318" s="6" t="s">
        <v>26</v>
      </c>
      <c r="L1318" s="6" t="s">
        <v>37</v>
      </c>
      <c r="M1318" t="s">
        <v>11</v>
      </c>
      <c r="N1318" s="6" t="s">
        <v>55</v>
      </c>
      <c r="O1318" t="s">
        <v>18</v>
      </c>
      <c r="P1318" s="4">
        <v>165</v>
      </c>
      <c r="Q1318" t="str">
        <f>TEXT(ChargesTable[[#This Row],[CHG_COUNTY_NUM]], "000") &amp; "-" &amp; TEXT(ChargesTable[[#This Row],[CHG_CASE_NUMBER]], "0000000")</f>
        <v>004-0000099</v>
      </c>
      <c r="R1318">
        <f t="shared" si="41"/>
        <v>165</v>
      </c>
      <c r="S1318">
        <f t="shared" si="42"/>
        <v>2023</v>
      </c>
    </row>
    <row r="1319" spans="1:19">
      <c r="A1319" s="1">
        <v>4</v>
      </c>
      <c r="B1319">
        <v>100</v>
      </c>
      <c r="C1319">
        <v>1</v>
      </c>
      <c r="D1319" s="3">
        <v>44902</v>
      </c>
      <c r="E1319" s="2">
        <v>3464</v>
      </c>
      <c r="F1319" s="2">
        <v>346</v>
      </c>
      <c r="G1319" s="2">
        <v>4</v>
      </c>
      <c r="H1319" s="5">
        <v>45522.8</v>
      </c>
      <c r="I1319" t="s">
        <v>10</v>
      </c>
      <c r="J1319" s="6" t="s">
        <v>27</v>
      </c>
      <c r="K1319" s="6" t="s">
        <v>28</v>
      </c>
      <c r="L1319" s="6" t="s">
        <v>41</v>
      </c>
      <c r="M1319" t="s">
        <v>11</v>
      </c>
      <c r="N1319" s="6" t="s">
        <v>83</v>
      </c>
      <c r="O1319" t="s">
        <v>18</v>
      </c>
      <c r="P1319" s="4">
        <v>620</v>
      </c>
      <c r="Q1319" t="str">
        <f>TEXT(ChargesTable[[#This Row],[CHG_COUNTY_NUM]], "000") &amp; "-" &amp; TEXT(ChargesTable[[#This Row],[CHG_CASE_NUMBER]], "0000000")</f>
        <v>004-0000100</v>
      </c>
      <c r="R1319">
        <f t="shared" si="41"/>
        <v>622</v>
      </c>
      <c r="S1319">
        <f t="shared" si="42"/>
        <v>2024</v>
      </c>
    </row>
    <row r="1320" spans="1:19">
      <c r="A1320" s="1">
        <v>4</v>
      </c>
      <c r="B1320">
        <v>100</v>
      </c>
      <c r="C1320">
        <v>2</v>
      </c>
      <c r="D1320" s="3">
        <v>44902</v>
      </c>
      <c r="E1320" s="2">
        <v>3400</v>
      </c>
      <c r="F1320" s="2">
        <v>340</v>
      </c>
      <c r="G1320" s="2">
        <v>0</v>
      </c>
      <c r="H1320" s="5">
        <v>45524.5</v>
      </c>
      <c r="I1320" t="s">
        <v>12</v>
      </c>
      <c r="J1320" s="6" t="s">
        <v>25</v>
      </c>
      <c r="K1320" s="6" t="s">
        <v>26</v>
      </c>
      <c r="L1320" s="6" t="s">
        <v>37</v>
      </c>
      <c r="M1320" t="s">
        <v>13</v>
      </c>
      <c r="N1320" s="6" t="s">
        <v>55</v>
      </c>
      <c r="O1320" t="s">
        <v>18</v>
      </c>
      <c r="P1320" s="4">
        <v>622</v>
      </c>
      <c r="Q1320" t="str">
        <f>TEXT(ChargesTable[[#This Row],[CHG_COUNTY_NUM]], "000") &amp; "-" &amp; TEXT(ChargesTable[[#This Row],[CHG_CASE_NUMBER]], "0000000")</f>
        <v>004-0000100</v>
      </c>
      <c r="R1320">
        <f t="shared" si="41"/>
        <v>622</v>
      </c>
      <c r="S1320">
        <f t="shared" si="42"/>
        <v>2024</v>
      </c>
    </row>
    <row r="1321" spans="1:19">
      <c r="A1321" s="1">
        <v>4</v>
      </c>
      <c r="B1321">
        <v>101</v>
      </c>
      <c r="C1321">
        <v>5</v>
      </c>
      <c r="D1321" s="3">
        <v>44905</v>
      </c>
      <c r="E1321" s="2">
        <v>463700</v>
      </c>
      <c r="F1321" s="2">
        <v>46370</v>
      </c>
      <c r="G1321" s="2">
        <v>0</v>
      </c>
      <c r="H1321" s="5">
        <v>44918.31</v>
      </c>
      <c r="I1321" t="s">
        <v>12</v>
      </c>
      <c r="J1321" s="6" t="s">
        <v>30</v>
      </c>
      <c r="K1321" s="6" t="s">
        <v>26</v>
      </c>
      <c r="L1321" s="6" t="s">
        <v>37</v>
      </c>
      <c r="M1321" t="s">
        <v>13</v>
      </c>
      <c r="N1321" s="6" t="s">
        <v>54</v>
      </c>
      <c r="O1321" t="s">
        <v>18</v>
      </c>
      <c r="P1321" s="4">
        <v>13</v>
      </c>
      <c r="Q1321" t="str">
        <f>TEXT(ChargesTable[[#This Row],[CHG_COUNTY_NUM]], "000") &amp; "-" &amp; TEXT(ChargesTable[[#This Row],[CHG_CASE_NUMBER]], "0000000")</f>
        <v>004-0000101</v>
      </c>
      <c r="R1321">
        <f t="shared" si="41"/>
        <v>15</v>
      </c>
      <c r="S1321">
        <f t="shared" si="42"/>
        <v>2022</v>
      </c>
    </row>
    <row r="1322" spans="1:19">
      <c r="A1322" s="1">
        <v>4</v>
      </c>
      <c r="B1322">
        <v>101</v>
      </c>
      <c r="C1322">
        <v>6</v>
      </c>
      <c r="D1322" s="3">
        <v>44905</v>
      </c>
      <c r="E1322" s="2">
        <v>3463</v>
      </c>
      <c r="F1322" s="2">
        <v>346</v>
      </c>
      <c r="G1322" s="2">
        <v>3</v>
      </c>
      <c r="H1322" s="5">
        <v>44918.31</v>
      </c>
      <c r="I1322" t="s">
        <v>12</v>
      </c>
      <c r="J1322" s="6" t="s">
        <v>27</v>
      </c>
      <c r="K1322" s="6" t="s">
        <v>28</v>
      </c>
      <c r="L1322" s="6" t="s">
        <v>40</v>
      </c>
      <c r="M1322" t="s">
        <v>13</v>
      </c>
      <c r="N1322" s="6" t="s">
        <v>80</v>
      </c>
      <c r="O1322" t="s">
        <v>18</v>
      </c>
      <c r="P1322" s="4">
        <v>13</v>
      </c>
      <c r="Q1322" t="str">
        <f>TEXT(ChargesTable[[#This Row],[CHG_COUNTY_NUM]], "000") &amp; "-" &amp; TEXT(ChargesTable[[#This Row],[CHG_CASE_NUMBER]], "0000000")</f>
        <v>004-0000101</v>
      </c>
      <c r="R1322">
        <f t="shared" si="41"/>
        <v>15</v>
      </c>
      <c r="S1322">
        <f t="shared" si="42"/>
        <v>2022</v>
      </c>
    </row>
    <row r="1323" spans="1:19">
      <c r="A1323" s="1">
        <v>4</v>
      </c>
      <c r="B1323">
        <v>101</v>
      </c>
      <c r="C1323">
        <v>2</v>
      </c>
      <c r="D1323" s="3">
        <v>44905</v>
      </c>
      <c r="E1323" s="2">
        <v>782200</v>
      </c>
      <c r="F1323" s="2">
        <v>78220</v>
      </c>
      <c r="G1323" s="2">
        <v>0</v>
      </c>
      <c r="H1323" s="5">
        <v>44919.64</v>
      </c>
      <c r="I1323" t="s">
        <v>10</v>
      </c>
      <c r="J1323" s="6" t="s">
        <v>36</v>
      </c>
      <c r="K1323" s="6" t="s">
        <v>35</v>
      </c>
      <c r="L1323" s="6" t="s">
        <v>37</v>
      </c>
      <c r="M1323" t="s">
        <v>11</v>
      </c>
      <c r="N1323" s="6" t="s">
        <v>53</v>
      </c>
      <c r="O1323" t="s">
        <v>18</v>
      </c>
      <c r="P1323" s="4">
        <v>14</v>
      </c>
      <c r="Q1323" t="str">
        <f>TEXT(ChargesTable[[#This Row],[CHG_COUNTY_NUM]], "000") &amp; "-" &amp; TEXT(ChargesTable[[#This Row],[CHG_CASE_NUMBER]], "0000000")</f>
        <v>004-0000101</v>
      </c>
      <c r="R1323">
        <f t="shared" si="41"/>
        <v>15</v>
      </c>
      <c r="S1323">
        <f t="shared" si="42"/>
        <v>2022</v>
      </c>
    </row>
    <row r="1324" spans="1:19">
      <c r="A1324" s="1">
        <v>4</v>
      </c>
      <c r="B1324">
        <v>101</v>
      </c>
      <c r="C1324">
        <v>3</v>
      </c>
      <c r="D1324" s="3">
        <v>44905</v>
      </c>
      <c r="E1324" s="2">
        <v>782200</v>
      </c>
      <c r="F1324" s="2">
        <v>78220</v>
      </c>
      <c r="G1324" s="2">
        <v>0</v>
      </c>
      <c r="H1324" s="5">
        <v>44920.29</v>
      </c>
      <c r="I1324" t="s">
        <v>12</v>
      </c>
      <c r="J1324" s="6" t="s">
        <v>36</v>
      </c>
      <c r="K1324" s="6" t="s">
        <v>35</v>
      </c>
      <c r="L1324" s="6" t="s">
        <v>37</v>
      </c>
      <c r="M1324" t="s">
        <v>13</v>
      </c>
      <c r="N1324" s="6" t="s">
        <v>53</v>
      </c>
      <c r="O1324" t="s">
        <v>18</v>
      </c>
      <c r="P1324" s="4">
        <v>15</v>
      </c>
      <c r="Q1324" t="str">
        <f>TEXT(ChargesTable[[#This Row],[CHG_COUNTY_NUM]], "000") &amp; "-" &amp; TEXT(ChargesTable[[#This Row],[CHG_CASE_NUMBER]], "0000000")</f>
        <v>004-0000101</v>
      </c>
      <c r="R1324">
        <f t="shared" si="41"/>
        <v>15</v>
      </c>
      <c r="S1324">
        <f t="shared" si="42"/>
        <v>2022</v>
      </c>
    </row>
    <row r="1325" spans="1:19">
      <c r="A1325" s="1">
        <v>4</v>
      </c>
      <c r="B1325">
        <v>101</v>
      </c>
      <c r="C1325">
        <v>4</v>
      </c>
      <c r="D1325" s="3">
        <v>44905</v>
      </c>
      <c r="E1325" s="2">
        <v>3460</v>
      </c>
      <c r="F1325" s="2">
        <v>346</v>
      </c>
      <c r="G1325" s="2">
        <v>0</v>
      </c>
      <c r="H1325" s="5">
        <v>44920.26</v>
      </c>
      <c r="I1325" t="s">
        <v>10</v>
      </c>
      <c r="J1325" s="6" t="s">
        <v>27</v>
      </c>
      <c r="K1325" s="6" t="s">
        <v>28</v>
      </c>
      <c r="L1325" s="6" t="s">
        <v>37</v>
      </c>
      <c r="M1325" t="s">
        <v>11</v>
      </c>
      <c r="N1325" s="6" t="s">
        <v>52</v>
      </c>
      <c r="O1325" t="s">
        <v>18</v>
      </c>
      <c r="P1325" s="4">
        <v>15</v>
      </c>
      <c r="Q1325" t="str">
        <f>TEXT(ChargesTable[[#This Row],[CHG_COUNTY_NUM]], "000") &amp; "-" &amp; TEXT(ChargesTable[[#This Row],[CHG_CASE_NUMBER]], "0000000")</f>
        <v>004-0000101</v>
      </c>
      <c r="R1325">
        <f t="shared" si="41"/>
        <v>15</v>
      </c>
      <c r="S1325">
        <f t="shared" si="42"/>
        <v>2022</v>
      </c>
    </row>
    <row r="1326" spans="1:19">
      <c r="A1326" s="1">
        <v>4</v>
      </c>
      <c r="B1326">
        <v>102</v>
      </c>
      <c r="C1326">
        <v>2</v>
      </c>
      <c r="D1326" s="3">
        <v>44906</v>
      </c>
      <c r="E1326" s="2">
        <v>3400</v>
      </c>
      <c r="F1326" s="2">
        <v>340</v>
      </c>
      <c r="G1326" s="2">
        <v>0</v>
      </c>
      <c r="H1326" s="5">
        <v>44937.8</v>
      </c>
      <c r="I1326" t="s">
        <v>10</v>
      </c>
      <c r="J1326" s="6" t="s">
        <v>25</v>
      </c>
      <c r="K1326" s="6" t="s">
        <v>26</v>
      </c>
      <c r="L1326" s="6" t="s">
        <v>37</v>
      </c>
      <c r="M1326" t="s">
        <v>11</v>
      </c>
      <c r="N1326" s="6" t="s">
        <v>55</v>
      </c>
      <c r="O1326" t="s">
        <v>18</v>
      </c>
      <c r="P1326" s="4">
        <v>31</v>
      </c>
      <c r="Q1326" t="str">
        <f>TEXT(ChargesTable[[#This Row],[CHG_COUNTY_NUM]], "000") &amp; "-" &amp; TEXT(ChargesTable[[#This Row],[CHG_CASE_NUMBER]], "0000000")</f>
        <v>004-0000102</v>
      </c>
      <c r="R1326">
        <f t="shared" si="41"/>
        <v>48</v>
      </c>
      <c r="S1326">
        <f t="shared" si="42"/>
        <v>2023</v>
      </c>
    </row>
    <row r="1327" spans="1:19">
      <c r="A1327" s="1">
        <v>4</v>
      </c>
      <c r="B1327">
        <v>102</v>
      </c>
      <c r="C1327">
        <v>1</v>
      </c>
      <c r="D1327" s="3">
        <v>44906</v>
      </c>
      <c r="E1327" s="2">
        <v>3400</v>
      </c>
      <c r="F1327" s="2">
        <v>340</v>
      </c>
      <c r="G1327" s="2">
        <v>0</v>
      </c>
      <c r="H1327" s="5">
        <v>44954.03</v>
      </c>
      <c r="I1327" t="s">
        <v>12</v>
      </c>
      <c r="J1327" s="6" t="s">
        <v>25</v>
      </c>
      <c r="K1327" s="6" t="s">
        <v>26</v>
      </c>
      <c r="L1327" s="6" t="s">
        <v>37</v>
      </c>
      <c r="M1327" t="s">
        <v>13</v>
      </c>
      <c r="N1327" s="6" t="s">
        <v>55</v>
      </c>
      <c r="O1327" t="s">
        <v>18</v>
      </c>
      <c r="P1327" s="4">
        <v>48</v>
      </c>
      <c r="Q1327" t="str">
        <f>TEXT(ChargesTable[[#This Row],[CHG_COUNTY_NUM]], "000") &amp; "-" &amp; TEXT(ChargesTable[[#This Row],[CHG_CASE_NUMBER]], "0000000")</f>
        <v>004-0000102</v>
      </c>
      <c r="R1327">
        <f t="shared" si="41"/>
        <v>48</v>
      </c>
      <c r="S1327">
        <f t="shared" si="42"/>
        <v>2023</v>
      </c>
    </row>
    <row r="1328" spans="1:19">
      <c r="A1328" s="1">
        <v>4</v>
      </c>
      <c r="B1328">
        <v>103</v>
      </c>
      <c r="C1328">
        <v>6</v>
      </c>
      <c r="D1328" s="3">
        <v>44907</v>
      </c>
      <c r="E1328" s="2">
        <v>3400</v>
      </c>
      <c r="F1328" s="2">
        <v>340</v>
      </c>
      <c r="G1328" s="2">
        <v>0</v>
      </c>
      <c r="H1328" s="5">
        <v>44939.8</v>
      </c>
      <c r="I1328" t="s">
        <v>10</v>
      </c>
      <c r="J1328" s="6" t="s">
        <v>25</v>
      </c>
      <c r="K1328" s="6" t="s">
        <v>26</v>
      </c>
      <c r="L1328" s="6" t="s">
        <v>37</v>
      </c>
      <c r="M1328" t="s">
        <v>11</v>
      </c>
      <c r="N1328" s="6" t="s">
        <v>55</v>
      </c>
      <c r="O1328" t="s">
        <v>18</v>
      </c>
      <c r="P1328" s="4">
        <v>32</v>
      </c>
      <c r="Q1328" t="str">
        <f>TEXT(ChargesTable[[#This Row],[CHG_COUNTY_NUM]], "000") &amp; "-" &amp; TEXT(ChargesTable[[#This Row],[CHG_CASE_NUMBER]], "0000000")</f>
        <v>004-0000103</v>
      </c>
      <c r="R1328">
        <f t="shared" si="41"/>
        <v>53</v>
      </c>
      <c r="S1328">
        <f t="shared" si="42"/>
        <v>2023</v>
      </c>
    </row>
    <row r="1329" spans="1:19">
      <c r="A1329" s="1">
        <v>4</v>
      </c>
      <c r="B1329">
        <v>103</v>
      </c>
      <c r="C1329">
        <v>5</v>
      </c>
      <c r="D1329" s="3">
        <v>44907</v>
      </c>
      <c r="E1329" s="2">
        <v>3460</v>
      </c>
      <c r="F1329" s="2">
        <v>346</v>
      </c>
      <c r="G1329" s="2">
        <v>0</v>
      </c>
      <c r="H1329" s="5">
        <v>44955.5</v>
      </c>
      <c r="I1329" t="s">
        <v>14</v>
      </c>
      <c r="J1329" s="6" t="s">
        <v>27</v>
      </c>
      <c r="K1329" s="6" t="s">
        <v>28</v>
      </c>
      <c r="L1329" s="6" t="s">
        <v>37</v>
      </c>
      <c r="M1329" t="s">
        <v>15</v>
      </c>
      <c r="N1329" s="6" t="s">
        <v>52</v>
      </c>
      <c r="O1329" t="s">
        <v>18</v>
      </c>
      <c r="P1329" s="4">
        <v>48</v>
      </c>
      <c r="Q1329" t="str">
        <f>TEXT(ChargesTable[[#This Row],[CHG_COUNTY_NUM]], "000") &amp; "-" &amp; TEXT(ChargesTable[[#This Row],[CHG_CASE_NUMBER]], "0000000")</f>
        <v>004-0000103</v>
      </c>
      <c r="R1329">
        <f t="shared" si="41"/>
        <v>53</v>
      </c>
      <c r="S1329">
        <f t="shared" si="42"/>
        <v>2023</v>
      </c>
    </row>
    <row r="1330" spans="1:19">
      <c r="A1330" s="1">
        <v>4</v>
      </c>
      <c r="B1330">
        <v>103</v>
      </c>
      <c r="C1330">
        <v>3</v>
      </c>
      <c r="D1330" s="3">
        <v>44907</v>
      </c>
      <c r="E1330" s="2">
        <v>3400</v>
      </c>
      <c r="F1330" s="2">
        <v>340</v>
      </c>
      <c r="G1330" s="2">
        <v>0</v>
      </c>
      <c r="H1330" s="5">
        <v>44957</v>
      </c>
      <c r="I1330" t="s">
        <v>7</v>
      </c>
      <c r="J1330" s="6" t="s">
        <v>25</v>
      </c>
      <c r="K1330" s="6" t="s">
        <v>26</v>
      </c>
      <c r="L1330" s="6" t="s">
        <v>37</v>
      </c>
      <c r="M1330" t="s">
        <v>8</v>
      </c>
      <c r="N1330" s="6" t="s">
        <v>55</v>
      </c>
      <c r="O1330" t="s">
        <v>18</v>
      </c>
      <c r="P1330" s="4">
        <v>50</v>
      </c>
      <c r="Q1330" t="str">
        <f>TEXT(ChargesTable[[#This Row],[CHG_COUNTY_NUM]], "000") &amp; "-" &amp; TEXT(ChargesTable[[#This Row],[CHG_CASE_NUMBER]], "0000000")</f>
        <v>004-0000103</v>
      </c>
      <c r="R1330">
        <f t="shared" si="41"/>
        <v>53</v>
      </c>
      <c r="S1330">
        <f t="shared" si="42"/>
        <v>2023</v>
      </c>
    </row>
    <row r="1331" spans="1:19">
      <c r="A1331" s="1">
        <v>4</v>
      </c>
      <c r="B1331">
        <v>103</v>
      </c>
      <c r="C1331">
        <v>2</v>
      </c>
      <c r="D1331" s="3">
        <v>44907</v>
      </c>
      <c r="E1331" s="2">
        <v>3406</v>
      </c>
      <c r="F1331" s="2">
        <v>340</v>
      </c>
      <c r="G1331" s="2">
        <v>6</v>
      </c>
      <c r="H1331" s="5">
        <v>44959.43</v>
      </c>
      <c r="I1331" t="s">
        <v>12</v>
      </c>
      <c r="J1331" s="6" t="s">
        <v>25</v>
      </c>
      <c r="K1331" s="6" t="s">
        <v>26</v>
      </c>
      <c r="L1331" s="6" t="s">
        <v>43</v>
      </c>
      <c r="M1331" t="s">
        <v>13</v>
      </c>
      <c r="N1331" s="6" t="s">
        <v>65</v>
      </c>
      <c r="O1331" t="s">
        <v>18</v>
      </c>
      <c r="P1331" s="4">
        <v>52</v>
      </c>
      <c r="Q1331" t="str">
        <f>TEXT(ChargesTable[[#This Row],[CHG_COUNTY_NUM]], "000") &amp; "-" &amp; TEXT(ChargesTable[[#This Row],[CHG_CASE_NUMBER]], "0000000")</f>
        <v>004-0000103</v>
      </c>
      <c r="R1331">
        <f t="shared" si="41"/>
        <v>53</v>
      </c>
      <c r="S1331">
        <f t="shared" si="42"/>
        <v>2023</v>
      </c>
    </row>
    <row r="1332" spans="1:19">
      <c r="A1332" s="1">
        <v>4</v>
      </c>
      <c r="B1332">
        <v>103</v>
      </c>
      <c r="C1332">
        <v>4</v>
      </c>
      <c r="D1332" s="3">
        <v>44907</v>
      </c>
      <c r="E1332" s="2">
        <v>3400</v>
      </c>
      <c r="F1332" s="2">
        <v>340</v>
      </c>
      <c r="G1332" s="2">
        <v>0</v>
      </c>
      <c r="H1332" s="5">
        <v>44960.1</v>
      </c>
      <c r="I1332" t="s">
        <v>12</v>
      </c>
      <c r="J1332" s="6" t="s">
        <v>25</v>
      </c>
      <c r="K1332" s="6" t="s">
        <v>26</v>
      </c>
      <c r="L1332" s="6" t="s">
        <v>37</v>
      </c>
      <c r="M1332" t="s">
        <v>13</v>
      </c>
      <c r="N1332" s="6" t="s">
        <v>55</v>
      </c>
      <c r="O1332" t="s">
        <v>18</v>
      </c>
      <c r="P1332" s="4">
        <v>53</v>
      </c>
      <c r="Q1332" t="str">
        <f>TEXT(ChargesTable[[#This Row],[CHG_COUNTY_NUM]], "000") &amp; "-" &amp; TEXT(ChargesTable[[#This Row],[CHG_CASE_NUMBER]], "0000000")</f>
        <v>004-0000103</v>
      </c>
      <c r="R1332">
        <f t="shared" si="41"/>
        <v>53</v>
      </c>
      <c r="S1332">
        <f t="shared" si="42"/>
        <v>2023</v>
      </c>
    </row>
    <row r="1333" spans="1:19">
      <c r="A1333" s="1">
        <v>4</v>
      </c>
      <c r="B1333">
        <v>104</v>
      </c>
      <c r="C1333">
        <v>1</v>
      </c>
      <c r="D1333" s="3">
        <v>44908</v>
      </c>
      <c r="E1333" s="2">
        <v>782200</v>
      </c>
      <c r="F1333" s="2">
        <v>78220</v>
      </c>
      <c r="G1333" s="2">
        <v>0</v>
      </c>
      <c r="H1333" s="5">
        <v>45041.7</v>
      </c>
      <c r="I1333" t="s">
        <v>12</v>
      </c>
      <c r="J1333" s="6" t="s">
        <v>36</v>
      </c>
      <c r="K1333" s="6" t="s">
        <v>35</v>
      </c>
      <c r="L1333" s="6" t="s">
        <v>37</v>
      </c>
      <c r="M1333" t="s">
        <v>13</v>
      </c>
      <c r="N1333" s="6" t="s">
        <v>53</v>
      </c>
      <c r="O1333" t="s">
        <v>18</v>
      </c>
      <c r="P1333" s="4">
        <v>133</v>
      </c>
      <c r="Q1333" t="str">
        <f>TEXT(ChargesTable[[#This Row],[CHG_COUNTY_NUM]], "000") &amp; "-" &amp; TEXT(ChargesTable[[#This Row],[CHG_CASE_NUMBER]], "0000000")</f>
        <v>004-0000104</v>
      </c>
      <c r="R1333">
        <f t="shared" si="41"/>
        <v>139</v>
      </c>
      <c r="S1333">
        <f t="shared" si="42"/>
        <v>2023</v>
      </c>
    </row>
    <row r="1334" spans="1:19">
      <c r="A1334" s="1">
        <v>4</v>
      </c>
      <c r="B1334">
        <v>104</v>
      </c>
      <c r="C1334">
        <v>2</v>
      </c>
      <c r="D1334" s="3">
        <v>44908</v>
      </c>
      <c r="E1334" s="2">
        <v>463700</v>
      </c>
      <c r="F1334" s="2">
        <v>46370</v>
      </c>
      <c r="G1334" s="2">
        <v>0</v>
      </c>
      <c r="H1334" s="5">
        <v>45044.800000000003</v>
      </c>
      <c r="I1334" t="s">
        <v>7</v>
      </c>
      <c r="J1334" s="6" t="s">
        <v>30</v>
      </c>
      <c r="K1334" s="6" t="s">
        <v>26</v>
      </c>
      <c r="L1334" s="6" t="s">
        <v>37</v>
      </c>
      <c r="M1334" t="s">
        <v>8</v>
      </c>
      <c r="N1334" s="6" t="s">
        <v>54</v>
      </c>
      <c r="O1334" t="s">
        <v>18</v>
      </c>
      <c r="P1334" s="4">
        <v>136</v>
      </c>
      <c r="Q1334" t="str">
        <f>TEXT(ChargesTable[[#This Row],[CHG_COUNTY_NUM]], "000") &amp; "-" &amp; TEXT(ChargesTable[[#This Row],[CHG_CASE_NUMBER]], "0000000")</f>
        <v>004-0000104</v>
      </c>
      <c r="R1334">
        <f t="shared" si="41"/>
        <v>139</v>
      </c>
      <c r="S1334">
        <f t="shared" si="42"/>
        <v>2023</v>
      </c>
    </row>
    <row r="1335" spans="1:19">
      <c r="A1335" s="1">
        <v>4</v>
      </c>
      <c r="B1335">
        <v>104</v>
      </c>
      <c r="C1335">
        <v>3</v>
      </c>
      <c r="D1335" s="3">
        <v>44908</v>
      </c>
      <c r="E1335" s="2">
        <v>3400</v>
      </c>
      <c r="F1335" s="2">
        <v>340</v>
      </c>
      <c r="G1335" s="2">
        <v>0</v>
      </c>
      <c r="H1335" s="5">
        <v>45047.6</v>
      </c>
      <c r="I1335" t="s">
        <v>10</v>
      </c>
      <c r="J1335" s="6" t="s">
        <v>25</v>
      </c>
      <c r="K1335" s="6" t="s">
        <v>26</v>
      </c>
      <c r="L1335" s="6" t="s">
        <v>37</v>
      </c>
      <c r="M1335" t="s">
        <v>11</v>
      </c>
      <c r="N1335" s="6" t="s">
        <v>55</v>
      </c>
      <c r="O1335" t="s">
        <v>18</v>
      </c>
      <c r="P1335" s="4">
        <v>139</v>
      </c>
      <c r="Q1335" t="str">
        <f>TEXT(ChargesTable[[#This Row],[CHG_COUNTY_NUM]], "000") &amp; "-" &amp; TEXT(ChargesTable[[#This Row],[CHG_CASE_NUMBER]], "0000000")</f>
        <v>004-0000104</v>
      </c>
      <c r="R1335">
        <f t="shared" si="41"/>
        <v>139</v>
      </c>
      <c r="S1335">
        <f t="shared" si="42"/>
        <v>2023</v>
      </c>
    </row>
    <row r="1336" spans="1:19">
      <c r="A1336" s="1">
        <v>4</v>
      </c>
      <c r="B1336">
        <v>106</v>
      </c>
      <c r="C1336">
        <v>1</v>
      </c>
      <c r="D1336" s="3">
        <v>44910</v>
      </c>
      <c r="E1336" s="2">
        <v>470000</v>
      </c>
      <c r="F1336" s="2">
        <v>47000</v>
      </c>
      <c r="G1336" s="2">
        <v>0</v>
      </c>
      <c r="H1336" s="5">
        <v>44910.43</v>
      </c>
      <c r="I1336" t="s">
        <v>10</v>
      </c>
      <c r="J1336" s="6" t="s">
        <v>34</v>
      </c>
      <c r="K1336" s="6" t="s">
        <v>35</v>
      </c>
      <c r="L1336" s="6" t="s">
        <v>37</v>
      </c>
      <c r="M1336" t="s">
        <v>11</v>
      </c>
      <c r="N1336" s="6" t="s">
        <v>67</v>
      </c>
      <c r="O1336" t="s">
        <v>18</v>
      </c>
      <c r="P1336" s="4">
        <v>0</v>
      </c>
      <c r="Q1336" t="str">
        <f>TEXT(ChargesTable[[#This Row],[CHG_COUNTY_NUM]], "000") &amp; "-" &amp; TEXT(ChargesTable[[#This Row],[CHG_CASE_NUMBER]], "0000000")</f>
        <v>004-0000106</v>
      </c>
      <c r="R1336">
        <f t="shared" si="41"/>
        <v>0</v>
      </c>
      <c r="S1336">
        <f t="shared" si="42"/>
        <v>2022</v>
      </c>
    </row>
    <row r="1337" spans="1:19">
      <c r="A1337" s="1">
        <v>4</v>
      </c>
      <c r="B1337">
        <v>107</v>
      </c>
      <c r="C1337">
        <v>2</v>
      </c>
      <c r="D1337" s="3">
        <v>44914</v>
      </c>
      <c r="E1337" s="2">
        <v>470000</v>
      </c>
      <c r="F1337" s="2">
        <v>47000</v>
      </c>
      <c r="G1337" s="2">
        <v>0</v>
      </c>
      <c r="H1337" s="5">
        <v>45173.2</v>
      </c>
      <c r="I1337" t="s">
        <v>7</v>
      </c>
      <c r="J1337" s="6" t="s">
        <v>34</v>
      </c>
      <c r="K1337" s="6" t="s">
        <v>35</v>
      </c>
      <c r="L1337" s="6" t="s">
        <v>37</v>
      </c>
      <c r="M1337" t="s">
        <v>8</v>
      </c>
      <c r="N1337" s="6" t="s">
        <v>67</v>
      </c>
      <c r="O1337" t="s">
        <v>18</v>
      </c>
      <c r="P1337" s="4">
        <v>259</v>
      </c>
      <c r="Q1337" t="str">
        <f>TEXT(ChargesTable[[#This Row],[CHG_COUNTY_NUM]], "000") &amp; "-" &amp; TEXT(ChargesTable[[#This Row],[CHG_CASE_NUMBER]], "0000000")</f>
        <v>004-0000107</v>
      </c>
      <c r="R1337">
        <f t="shared" si="41"/>
        <v>263</v>
      </c>
      <c r="S1337">
        <f t="shared" si="42"/>
        <v>2023</v>
      </c>
    </row>
    <row r="1338" spans="1:19">
      <c r="A1338" s="1">
        <v>4</v>
      </c>
      <c r="B1338">
        <v>107</v>
      </c>
      <c r="C1338">
        <v>3</v>
      </c>
      <c r="D1338" s="3">
        <v>44914</v>
      </c>
      <c r="E1338" s="2">
        <v>463740</v>
      </c>
      <c r="F1338" s="2">
        <v>46374</v>
      </c>
      <c r="G1338" s="2">
        <v>0</v>
      </c>
      <c r="H1338" s="5">
        <v>45176.46</v>
      </c>
      <c r="I1338" t="s">
        <v>12</v>
      </c>
      <c r="J1338" s="6" t="s">
        <v>32</v>
      </c>
      <c r="K1338" s="6" t="s">
        <v>33</v>
      </c>
      <c r="L1338" s="6" t="s">
        <v>37</v>
      </c>
      <c r="M1338" t="s">
        <v>13</v>
      </c>
      <c r="N1338" s="6" t="s">
        <v>60</v>
      </c>
      <c r="O1338" t="s">
        <v>18</v>
      </c>
      <c r="P1338" s="4">
        <v>262</v>
      </c>
      <c r="Q1338" t="str">
        <f>TEXT(ChargesTable[[#This Row],[CHG_COUNTY_NUM]], "000") &amp; "-" &amp; TEXT(ChargesTable[[#This Row],[CHG_CASE_NUMBER]], "0000000")</f>
        <v>004-0000107</v>
      </c>
      <c r="R1338">
        <f t="shared" si="41"/>
        <v>263</v>
      </c>
      <c r="S1338">
        <f t="shared" si="42"/>
        <v>2023</v>
      </c>
    </row>
    <row r="1339" spans="1:19">
      <c r="A1339" s="1">
        <v>4</v>
      </c>
      <c r="B1339">
        <v>107</v>
      </c>
      <c r="C1339">
        <v>4</v>
      </c>
      <c r="D1339" s="3">
        <v>44914</v>
      </c>
      <c r="E1339" s="2">
        <v>463740</v>
      </c>
      <c r="F1339" s="2">
        <v>46374</v>
      </c>
      <c r="G1339" s="2">
        <v>0</v>
      </c>
      <c r="H1339" s="5">
        <v>45176.84</v>
      </c>
      <c r="I1339" t="s">
        <v>12</v>
      </c>
      <c r="J1339" s="6" t="s">
        <v>32</v>
      </c>
      <c r="K1339" s="6" t="s">
        <v>33</v>
      </c>
      <c r="L1339" s="6" t="s">
        <v>37</v>
      </c>
      <c r="M1339" t="s">
        <v>13</v>
      </c>
      <c r="N1339" s="6" t="s">
        <v>60</v>
      </c>
      <c r="O1339" t="s">
        <v>18</v>
      </c>
      <c r="P1339" s="4">
        <v>262</v>
      </c>
      <c r="Q1339" t="str">
        <f>TEXT(ChargesTable[[#This Row],[CHG_COUNTY_NUM]], "000") &amp; "-" &amp; TEXT(ChargesTable[[#This Row],[CHG_CASE_NUMBER]], "0000000")</f>
        <v>004-0000107</v>
      </c>
      <c r="R1339">
        <f t="shared" si="41"/>
        <v>263</v>
      </c>
      <c r="S1339">
        <f t="shared" si="42"/>
        <v>2023</v>
      </c>
    </row>
    <row r="1340" spans="1:19">
      <c r="A1340" s="1">
        <v>4</v>
      </c>
      <c r="B1340">
        <v>107</v>
      </c>
      <c r="C1340">
        <v>1</v>
      </c>
      <c r="D1340" s="3">
        <v>44914</v>
      </c>
      <c r="E1340" s="2">
        <v>463700</v>
      </c>
      <c r="F1340" s="2">
        <v>46370</v>
      </c>
      <c r="G1340" s="2">
        <v>0</v>
      </c>
      <c r="H1340" s="5">
        <v>45177.26</v>
      </c>
      <c r="I1340" t="s">
        <v>12</v>
      </c>
      <c r="J1340" s="6" t="s">
        <v>30</v>
      </c>
      <c r="K1340" s="6" t="s">
        <v>26</v>
      </c>
      <c r="L1340" s="6" t="s">
        <v>37</v>
      </c>
      <c r="M1340" t="s">
        <v>13</v>
      </c>
      <c r="N1340" s="6" t="s">
        <v>54</v>
      </c>
      <c r="O1340" t="s">
        <v>18</v>
      </c>
      <c r="P1340" s="4">
        <v>263</v>
      </c>
      <c r="Q1340" t="str">
        <f>TEXT(ChargesTable[[#This Row],[CHG_COUNTY_NUM]], "000") &amp; "-" &amp; TEXT(ChargesTable[[#This Row],[CHG_CASE_NUMBER]], "0000000")</f>
        <v>004-0000107</v>
      </c>
      <c r="R1340">
        <f t="shared" si="41"/>
        <v>263</v>
      </c>
      <c r="S1340">
        <f t="shared" si="42"/>
        <v>2023</v>
      </c>
    </row>
    <row r="1341" spans="1:19">
      <c r="A1341" s="1">
        <v>4</v>
      </c>
      <c r="B1341">
        <v>108</v>
      </c>
      <c r="C1341">
        <v>2</v>
      </c>
      <c r="D1341" s="3">
        <v>44914</v>
      </c>
      <c r="E1341" s="2">
        <v>3404</v>
      </c>
      <c r="F1341" s="2">
        <v>340</v>
      </c>
      <c r="G1341" s="2">
        <v>4</v>
      </c>
      <c r="H1341" s="5">
        <v>44967.96</v>
      </c>
      <c r="I1341" t="s">
        <v>12</v>
      </c>
      <c r="J1341" s="6" t="s">
        <v>25</v>
      </c>
      <c r="K1341" s="6" t="s">
        <v>26</v>
      </c>
      <c r="L1341" s="6" t="s">
        <v>41</v>
      </c>
      <c r="M1341" t="s">
        <v>13</v>
      </c>
      <c r="N1341" s="6" t="s">
        <v>86</v>
      </c>
      <c r="O1341" t="s">
        <v>18</v>
      </c>
      <c r="P1341" s="4">
        <v>53</v>
      </c>
      <c r="Q1341" t="str">
        <f>TEXT(ChargesTable[[#This Row],[CHG_COUNTY_NUM]], "000") &amp; "-" &amp; TEXT(ChargesTable[[#This Row],[CHG_CASE_NUMBER]], "0000000")</f>
        <v>004-0000108</v>
      </c>
      <c r="R1341">
        <f t="shared" si="41"/>
        <v>60</v>
      </c>
      <c r="S1341">
        <f t="shared" si="42"/>
        <v>2023</v>
      </c>
    </row>
    <row r="1342" spans="1:19">
      <c r="A1342" s="1">
        <v>4</v>
      </c>
      <c r="B1342">
        <v>108</v>
      </c>
      <c r="C1342">
        <v>4</v>
      </c>
      <c r="D1342" s="3">
        <v>44914</v>
      </c>
      <c r="E1342" s="2">
        <v>782200</v>
      </c>
      <c r="F1342" s="2">
        <v>78220</v>
      </c>
      <c r="G1342" s="2">
        <v>0</v>
      </c>
      <c r="H1342" s="5">
        <v>44969.26</v>
      </c>
      <c r="I1342" t="s">
        <v>10</v>
      </c>
      <c r="J1342" s="6" t="s">
        <v>36</v>
      </c>
      <c r="K1342" s="6" t="s">
        <v>35</v>
      </c>
      <c r="L1342" s="6" t="s">
        <v>37</v>
      </c>
      <c r="M1342" t="s">
        <v>11</v>
      </c>
      <c r="N1342" s="6" t="s">
        <v>53</v>
      </c>
      <c r="O1342" t="s">
        <v>18</v>
      </c>
      <c r="P1342" s="4">
        <v>55</v>
      </c>
      <c r="Q1342" t="str">
        <f>TEXT(ChargesTable[[#This Row],[CHG_COUNTY_NUM]], "000") &amp; "-" &amp; TEXT(ChargesTable[[#This Row],[CHG_CASE_NUMBER]], "0000000")</f>
        <v>004-0000108</v>
      </c>
      <c r="R1342">
        <f t="shared" si="41"/>
        <v>60</v>
      </c>
      <c r="S1342">
        <f t="shared" si="42"/>
        <v>2023</v>
      </c>
    </row>
    <row r="1343" spans="1:19">
      <c r="A1343" s="1">
        <v>4</v>
      </c>
      <c r="B1343">
        <v>108</v>
      </c>
      <c r="C1343">
        <v>3</v>
      </c>
      <c r="D1343" s="3">
        <v>44914</v>
      </c>
      <c r="E1343" s="2">
        <v>3400</v>
      </c>
      <c r="F1343" s="2">
        <v>340</v>
      </c>
      <c r="G1343" s="2">
        <v>0</v>
      </c>
      <c r="H1343" s="5">
        <v>44970.77</v>
      </c>
      <c r="I1343" t="s">
        <v>12</v>
      </c>
      <c r="J1343" s="6" t="s">
        <v>25</v>
      </c>
      <c r="K1343" s="6" t="s">
        <v>26</v>
      </c>
      <c r="L1343" s="6" t="s">
        <v>37</v>
      </c>
      <c r="M1343" t="s">
        <v>13</v>
      </c>
      <c r="N1343" s="6" t="s">
        <v>55</v>
      </c>
      <c r="O1343" t="s">
        <v>18</v>
      </c>
      <c r="P1343" s="4">
        <v>56</v>
      </c>
      <c r="Q1343" t="str">
        <f>TEXT(ChargesTable[[#This Row],[CHG_COUNTY_NUM]], "000") &amp; "-" &amp; TEXT(ChargesTable[[#This Row],[CHG_CASE_NUMBER]], "0000000")</f>
        <v>004-0000108</v>
      </c>
      <c r="R1343">
        <f t="shared" si="41"/>
        <v>60</v>
      </c>
      <c r="S1343">
        <f t="shared" si="42"/>
        <v>2023</v>
      </c>
    </row>
    <row r="1344" spans="1:19">
      <c r="A1344" s="1">
        <v>4</v>
      </c>
      <c r="B1344">
        <v>108</v>
      </c>
      <c r="C1344">
        <v>5</v>
      </c>
      <c r="D1344" s="3">
        <v>44914</v>
      </c>
      <c r="E1344" s="2">
        <v>3464</v>
      </c>
      <c r="F1344" s="2">
        <v>346</v>
      </c>
      <c r="G1344" s="2">
        <v>4</v>
      </c>
      <c r="H1344" s="5">
        <v>44972.26</v>
      </c>
      <c r="I1344" t="s">
        <v>10</v>
      </c>
      <c r="J1344" s="6" t="s">
        <v>27</v>
      </c>
      <c r="K1344" s="6" t="s">
        <v>28</v>
      </c>
      <c r="L1344" s="6" t="s">
        <v>41</v>
      </c>
      <c r="M1344" t="s">
        <v>11</v>
      </c>
      <c r="N1344" s="6" t="s">
        <v>83</v>
      </c>
      <c r="O1344" t="s">
        <v>18</v>
      </c>
      <c r="P1344" s="4">
        <v>58</v>
      </c>
      <c r="Q1344" t="str">
        <f>TEXT(ChargesTable[[#This Row],[CHG_COUNTY_NUM]], "000") &amp; "-" &amp; TEXT(ChargesTable[[#This Row],[CHG_CASE_NUMBER]], "0000000")</f>
        <v>004-0000108</v>
      </c>
      <c r="R1344">
        <f t="shared" si="41"/>
        <v>60</v>
      </c>
      <c r="S1344">
        <f t="shared" si="42"/>
        <v>2023</v>
      </c>
    </row>
    <row r="1345" spans="1:19">
      <c r="A1345" s="1">
        <v>4</v>
      </c>
      <c r="B1345">
        <v>108</v>
      </c>
      <c r="C1345">
        <v>1</v>
      </c>
      <c r="D1345" s="3">
        <v>44914</v>
      </c>
      <c r="E1345" s="2">
        <v>3460</v>
      </c>
      <c r="F1345" s="2">
        <v>346</v>
      </c>
      <c r="G1345" s="2">
        <v>0</v>
      </c>
      <c r="H1345" s="5">
        <v>44974.16</v>
      </c>
      <c r="I1345" t="s">
        <v>10</v>
      </c>
      <c r="J1345" s="6" t="s">
        <v>27</v>
      </c>
      <c r="K1345" s="6" t="s">
        <v>28</v>
      </c>
      <c r="L1345" s="6" t="s">
        <v>37</v>
      </c>
      <c r="M1345" t="s">
        <v>11</v>
      </c>
      <c r="N1345" s="6" t="s">
        <v>52</v>
      </c>
      <c r="O1345" t="s">
        <v>18</v>
      </c>
      <c r="P1345" s="4">
        <v>60</v>
      </c>
      <c r="Q1345" t="str">
        <f>TEXT(ChargesTable[[#This Row],[CHG_COUNTY_NUM]], "000") &amp; "-" &amp; TEXT(ChargesTable[[#This Row],[CHG_CASE_NUMBER]], "0000000")</f>
        <v>004-0000108</v>
      </c>
      <c r="R1345">
        <f t="shared" si="41"/>
        <v>60</v>
      </c>
      <c r="S1345">
        <f t="shared" si="42"/>
        <v>2023</v>
      </c>
    </row>
    <row r="1346" spans="1:19">
      <c r="A1346" s="1">
        <v>4</v>
      </c>
      <c r="B1346">
        <v>109</v>
      </c>
      <c r="C1346">
        <v>2</v>
      </c>
      <c r="D1346" s="3">
        <v>44915</v>
      </c>
      <c r="E1346" s="2">
        <v>463703</v>
      </c>
      <c r="F1346" s="2">
        <v>46370</v>
      </c>
      <c r="G1346" s="2">
        <v>3</v>
      </c>
      <c r="H1346" s="5">
        <v>44934.5</v>
      </c>
      <c r="I1346" t="s">
        <v>12</v>
      </c>
      <c r="J1346" s="6" t="s">
        <v>30</v>
      </c>
      <c r="K1346" s="6" t="s">
        <v>26</v>
      </c>
      <c r="L1346" s="6" t="s">
        <v>40</v>
      </c>
      <c r="M1346" t="s">
        <v>13</v>
      </c>
      <c r="N1346" s="6" t="s">
        <v>97</v>
      </c>
      <c r="O1346" t="s">
        <v>18</v>
      </c>
      <c r="P1346" s="4">
        <v>19</v>
      </c>
      <c r="Q1346" t="str">
        <f>TEXT(ChargesTable[[#This Row],[CHG_COUNTY_NUM]], "000") &amp; "-" &amp; TEXT(ChargesTable[[#This Row],[CHG_CASE_NUMBER]], "0000000")</f>
        <v>004-0000109</v>
      </c>
      <c r="R1346">
        <f t="shared" ref="R1346:R1409" si="43">_xlfn.MAXIFS(P:P, Q:Q, Q1346)</f>
        <v>56</v>
      </c>
      <c r="S1346">
        <f t="shared" ref="S1346:S1409" si="44">+YEAR(H1346)</f>
        <v>2023</v>
      </c>
    </row>
    <row r="1347" spans="1:19">
      <c r="A1347" s="1">
        <v>4</v>
      </c>
      <c r="B1347">
        <v>109</v>
      </c>
      <c r="C1347">
        <v>1</v>
      </c>
      <c r="D1347" s="3">
        <v>44915</v>
      </c>
      <c r="E1347" s="2">
        <v>3400</v>
      </c>
      <c r="F1347" s="2">
        <v>340</v>
      </c>
      <c r="G1347" s="2">
        <v>0</v>
      </c>
      <c r="H1347" s="5">
        <v>44970.92</v>
      </c>
      <c r="I1347" t="s">
        <v>10</v>
      </c>
      <c r="J1347" s="6" t="s">
        <v>25</v>
      </c>
      <c r="K1347" s="6" t="s">
        <v>26</v>
      </c>
      <c r="L1347" s="6" t="s">
        <v>37</v>
      </c>
      <c r="M1347" t="s">
        <v>11</v>
      </c>
      <c r="N1347" s="6" t="s">
        <v>55</v>
      </c>
      <c r="O1347" t="s">
        <v>18</v>
      </c>
      <c r="P1347" s="4">
        <v>55</v>
      </c>
      <c r="Q1347" t="str">
        <f>TEXT(ChargesTable[[#This Row],[CHG_COUNTY_NUM]], "000") &amp; "-" &amp; TEXT(ChargesTable[[#This Row],[CHG_CASE_NUMBER]], "0000000")</f>
        <v>004-0000109</v>
      </c>
      <c r="R1347">
        <f t="shared" si="43"/>
        <v>56</v>
      </c>
      <c r="S1347">
        <f t="shared" si="44"/>
        <v>2023</v>
      </c>
    </row>
    <row r="1348" spans="1:19">
      <c r="A1348" s="1">
        <v>4</v>
      </c>
      <c r="B1348">
        <v>109</v>
      </c>
      <c r="C1348">
        <v>3</v>
      </c>
      <c r="D1348" s="3">
        <v>44915</v>
      </c>
      <c r="E1348" s="2">
        <v>3400</v>
      </c>
      <c r="F1348" s="2">
        <v>340</v>
      </c>
      <c r="G1348" s="2">
        <v>0</v>
      </c>
      <c r="H1348" s="5">
        <v>44971.3</v>
      </c>
      <c r="I1348" t="s">
        <v>10</v>
      </c>
      <c r="J1348" s="6" t="s">
        <v>25</v>
      </c>
      <c r="K1348" s="6" t="s">
        <v>26</v>
      </c>
      <c r="L1348" s="6" t="s">
        <v>37</v>
      </c>
      <c r="M1348" t="s">
        <v>11</v>
      </c>
      <c r="N1348" s="6" t="s">
        <v>55</v>
      </c>
      <c r="O1348" t="s">
        <v>18</v>
      </c>
      <c r="P1348" s="4">
        <v>56</v>
      </c>
      <c r="Q1348" t="str">
        <f>TEXT(ChargesTable[[#This Row],[CHG_COUNTY_NUM]], "000") &amp; "-" &amp; TEXT(ChargesTable[[#This Row],[CHG_CASE_NUMBER]], "0000000")</f>
        <v>004-0000109</v>
      </c>
      <c r="R1348">
        <f t="shared" si="43"/>
        <v>56</v>
      </c>
      <c r="S1348">
        <f t="shared" si="44"/>
        <v>2023</v>
      </c>
    </row>
    <row r="1349" spans="1:19">
      <c r="A1349" s="1">
        <v>4</v>
      </c>
      <c r="B1349">
        <v>110</v>
      </c>
      <c r="C1349">
        <v>2</v>
      </c>
      <c r="D1349" s="3">
        <v>44923</v>
      </c>
      <c r="E1349" s="2">
        <v>782200</v>
      </c>
      <c r="F1349" s="2">
        <v>78220</v>
      </c>
      <c r="G1349" s="2">
        <v>0</v>
      </c>
      <c r="H1349" s="5">
        <v>45011.6</v>
      </c>
      <c r="I1349" t="s">
        <v>7</v>
      </c>
      <c r="J1349" s="6" t="s">
        <v>36</v>
      </c>
      <c r="K1349" s="6" t="s">
        <v>35</v>
      </c>
      <c r="L1349" s="6" t="s">
        <v>37</v>
      </c>
      <c r="M1349" t="s">
        <v>8</v>
      </c>
      <c r="N1349" s="6" t="s">
        <v>53</v>
      </c>
      <c r="O1349" t="s">
        <v>18</v>
      </c>
      <c r="P1349" s="4">
        <v>88</v>
      </c>
      <c r="Q1349" t="str">
        <f>TEXT(ChargesTable[[#This Row],[CHG_COUNTY_NUM]], "000") &amp; "-" &amp; TEXT(ChargesTable[[#This Row],[CHG_CASE_NUMBER]], "0000000")</f>
        <v>004-0000110</v>
      </c>
      <c r="R1349">
        <f t="shared" si="43"/>
        <v>90</v>
      </c>
      <c r="S1349">
        <f t="shared" si="44"/>
        <v>2023</v>
      </c>
    </row>
    <row r="1350" spans="1:19">
      <c r="A1350" s="1">
        <v>4</v>
      </c>
      <c r="B1350">
        <v>110</v>
      </c>
      <c r="C1350">
        <v>5</v>
      </c>
      <c r="D1350" s="3">
        <v>44923</v>
      </c>
      <c r="E1350" s="2">
        <v>3400</v>
      </c>
      <c r="F1350" s="2">
        <v>340</v>
      </c>
      <c r="G1350" s="2">
        <v>0</v>
      </c>
      <c r="H1350" s="5">
        <v>45011.09</v>
      </c>
      <c r="I1350" t="s">
        <v>10</v>
      </c>
      <c r="J1350" s="6" t="s">
        <v>25</v>
      </c>
      <c r="K1350" s="6" t="s">
        <v>26</v>
      </c>
      <c r="L1350" s="6" t="s">
        <v>37</v>
      </c>
      <c r="M1350" t="s">
        <v>11</v>
      </c>
      <c r="N1350" s="6" t="s">
        <v>55</v>
      </c>
      <c r="O1350" t="s">
        <v>18</v>
      </c>
      <c r="P1350" s="4">
        <v>88</v>
      </c>
      <c r="Q1350" t="str">
        <f>TEXT(ChargesTable[[#This Row],[CHG_COUNTY_NUM]], "000") &amp; "-" &amp; TEXT(ChargesTable[[#This Row],[CHG_CASE_NUMBER]], "0000000")</f>
        <v>004-0000110</v>
      </c>
      <c r="R1350">
        <f t="shared" si="43"/>
        <v>90</v>
      </c>
      <c r="S1350">
        <f t="shared" si="44"/>
        <v>2023</v>
      </c>
    </row>
    <row r="1351" spans="1:19">
      <c r="A1351" s="1">
        <v>4</v>
      </c>
      <c r="B1351">
        <v>110</v>
      </c>
      <c r="C1351">
        <v>1</v>
      </c>
      <c r="D1351" s="3">
        <v>44923</v>
      </c>
      <c r="E1351" s="2">
        <v>463706</v>
      </c>
      <c r="F1351" s="2">
        <v>46370</v>
      </c>
      <c r="G1351" s="2">
        <v>6</v>
      </c>
      <c r="H1351" s="5">
        <v>45012.800000000003</v>
      </c>
      <c r="I1351" t="s">
        <v>10</v>
      </c>
      <c r="J1351" s="6" t="s">
        <v>30</v>
      </c>
      <c r="K1351" s="6" t="s">
        <v>26</v>
      </c>
      <c r="L1351" s="6" t="s">
        <v>43</v>
      </c>
      <c r="M1351" t="s">
        <v>11</v>
      </c>
      <c r="N1351" s="6" t="s">
        <v>69</v>
      </c>
      <c r="O1351" t="s">
        <v>18</v>
      </c>
      <c r="P1351" s="4">
        <v>89</v>
      </c>
      <c r="Q1351" t="str">
        <f>TEXT(ChargesTable[[#This Row],[CHG_COUNTY_NUM]], "000") &amp; "-" &amp; TEXT(ChargesTable[[#This Row],[CHG_CASE_NUMBER]], "0000000")</f>
        <v>004-0000110</v>
      </c>
      <c r="R1351">
        <f t="shared" si="43"/>
        <v>90</v>
      </c>
      <c r="S1351">
        <f t="shared" si="44"/>
        <v>2023</v>
      </c>
    </row>
    <row r="1352" spans="1:19">
      <c r="A1352" s="1">
        <v>4</v>
      </c>
      <c r="B1352">
        <v>110</v>
      </c>
      <c r="C1352">
        <v>3</v>
      </c>
      <c r="D1352" s="3">
        <v>44923</v>
      </c>
      <c r="E1352" s="2">
        <v>463700</v>
      </c>
      <c r="F1352" s="2">
        <v>46370</v>
      </c>
      <c r="G1352" s="2">
        <v>0</v>
      </c>
      <c r="H1352" s="5">
        <v>45013.1</v>
      </c>
      <c r="I1352" t="s">
        <v>10</v>
      </c>
      <c r="J1352" s="6" t="s">
        <v>30</v>
      </c>
      <c r="K1352" s="6" t="s">
        <v>26</v>
      </c>
      <c r="L1352" s="6" t="s">
        <v>37</v>
      </c>
      <c r="M1352" t="s">
        <v>11</v>
      </c>
      <c r="N1352" s="6" t="s">
        <v>54</v>
      </c>
      <c r="O1352" t="s">
        <v>18</v>
      </c>
      <c r="P1352" s="4">
        <v>90</v>
      </c>
      <c r="Q1352" t="str">
        <f>TEXT(ChargesTable[[#This Row],[CHG_COUNTY_NUM]], "000") &amp; "-" &amp; TEXT(ChargesTable[[#This Row],[CHG_CASE_NUMBER]], "0000000")</f>
        <v>004-0000110</v>
      </c>
      <c r="R1352">
        <f t="shared" si="43"/>
        <v>90</v>
      </c>
      <c r="S1352">
        <f t="shared" si="44"/>
        <v>2023</v>
      </c>
    </row>
    <row r="1353" spans="1:19">
      <c r="A1353" s="1">
        <v>4</v>
      </c>
      <c r="B1353">
        <v>110</v>
      </c>
      <c r="C1353">
        <v>4</v>
      </c>
      <c r="D1353" s="3">
        <v>44923</v>
      </c>
      <c r="E1353" s="2">
        <v>470006</v>
      </c>
      <c r="F1353" s="2">
        <v>47000</v>
      </c>
      <c r="G1353" s="2">
        <v>6</v>
      </c>
      <c r="H1353" s="5">
        <v>45013</v>
      </c>
      <c r="I1353" t="s">
        <v>12</v>
      </c>
      <c r="J1353" s="6" t="s">
        <v>34</v>
      </c>
      <c r="K1353" s="6" t="s">
        <v>35</v>
      </c>
      <c r="L1353" s="6" t="s">
        <v>43</v>
      </c>
      <c r="M1353" t="s">
        <v>13</v>
      </c>
      <c r="N1353" s="6" t="s">
        <v>71</v>
      </c>
      <c r="O1353" t="s">
        <v>18</v>
      </c>
      <c r="P1353" s="4">
        <v>90</v>
      </c>
      <c r="Q1353" t="str">
        <f>TEXT(ChargesTable[[#This Row],[CHG_COUNTY_NUM]], "000") &amp; "-" &amp; TEXT(ChargesTable[[#This Row],[CHG_CASE_NUMBER]], "0000000")</f>
        <v>004-0000110</v>
      </c>
      <c r="R1353">
        <f t="shared" si="43"/>
        <v>90</v>
      </c>
      <c r="S1353">
        <f t="shared" si="44"/>
        <v>2023</v>
      </c>
    </row>
    <row r="1354" spans="1:19">
      <c r="A1354" s="1">
        <v>4</v>
      </c>
      <c r="B1354">
        <v>111</v>
      </c>
      <c r="C1354">
        <v>2</v>
      </c>
      <c r="D1354" s="3">
        <v>44924</v>
      </c>
      <c r="E1354" s="2">
        <v>463705</v>
      </c>
      <c r="F1354" s="2">
        <v>46370</v>
      </c>
      <c r="G1354" s="2">
        <v>5</v>
      </c>
      <c r="H1354" s="5">
        <v>44935.285000000003</v>
      </c>
      <c r="I1354" t="s">
        <v>10</v>
      </c>
      <c r="J1354" s="6" t="s">
        <v>30</v>
      </c>
      <c r="K1354" s="6" t="s">
        <v>26</v>
      </c>
      <c r="L1354" s="6" t="s">
        <v>42</v>
      </c>
      <c r="M1354" t="s">
        <v>11</v>
      </c>
      <c r="N1354" s="6" t="s">
        <v>70</v>
      </c>
      <c r="O1354" t="s">
        <v>18</v>
      </c>
      <c r="P1354" s="4">
        <v>11</v>
      </c>
      <c r="Q1354" t="str">
        <f>TEXT(ChargesTable[[#This Row],[CHG_COUNTY_NUM]], "000") &amp; "-" &amp; TEXT(ChargesTable[[#This Row],[CHG_CASE_NUMBER]], "0000000")</f>
        <v>004-0000111</v>
      </c>
      <c r="R1354">
        <f t="shared" si="43"/>
        <v>12</v>
      </c>
      <c r="S1354">
        <f t="shared" si="44"/>
        <v>2023</v>
      </c>
    </row>
    <row r="1355" spans="1:19">
      <c r="A1355" s="1">
        <v>4</v>
      </c>
      <c r="B1355">
        <v>111</v>
      </c>
      <c r="C1355">
        <v>3</v>
      </c>
      <c r="D1355" s="3">
        <v>44924</v>
      </c>
      <c r="E1355" s="2">
        <v>3470</v>
      </c>
      <c r="F1355" s="2">
        <v>347</v>
      </c>
      <c r="G1355" s="2">
        <v>0</v>
      </c>
      <c r="H1355" s="5">
        <v>44935.785000000003</v>
      </c>
      <c r="I1355" t="s">
        <v>10</v>
      </c>
      <c r="J1355" s="6" t="s">
        <v>29</v>
      </c>
      <c r="K1355" s="6" t="s">
        <v>28</v>
      </c>
      <c r="L1355" s="6" t="s">
        <v>37</v>
      </c>
      <c r="M1355" t="s">
        <v>11</v>
      </c>
      <c r="N1355" s="6" t="s">
        <v>51</v>
      </c>
      <c r="O1355" t="s">
        <v>18</v>
      </c>
      <c r="P1355" s="4">
        <v>11</v>
      </c>
      <c r="Q1355" t="str">
        <f>TEXT(ChargesTable[[#This Row],[CHG_COUNTY_NUM]], "000") &amp; "-" &amp; TEXT(ChargesTable[[#This Row],[CHG_CASE_NUMBER]], "0000000")</f>
        <v>004-0000111</v>
      </c>
      <c r="R1355">
        <f t="shared" si="43"/>
        <v>12</v>
      </c>
      <c r="S1355">
        <f t="shared" si="44"/>
        <v>2023</v>
      </c>
    </row>
    <row r="1356" spans="1:19">
      <c r="A1356" s="1">
        <v>4</v>
      </c>
      <c r="B1356">
        <v>111</v>
      </c>
      <c r="C1356">
        <v>1</v>
      </c>
      <c r="D1356" s="3">
        <v>44924</v>
      </c>
      <c r="E1356" s="2">
        <v>782200</v>
      </c>
      <c r="F1356" s="2">
        <v>78220</v>
      </c>
      <c r="G1356" s="2">
        <v>0</v>
      </c>
      <c r="H1356" s="5">
        <v>44936.125</v>
      </c>
      <c r="I1356" t="s">
        <v>10</v>
      </c>
      <c r="J1356" s="6" t="s">
        <v>36</v>
      </c>
      <c r="K1356" s="6" t="s">
        <v>35</v>
      </c>
      <c r="L1356" s="6" t="s">
        <v>37</v>
      </c>
      <c r="M1356" t="s">
        <v>11</v>
      </c>
      <c r="N1356" s="6" t="s">
        <v>53</v>
      </c>
      <c r="O1356" t="s">
        <v>18</v>
      </c>
      <c r="P1356" s="4">
        <v>12</v>
      </c>
      <c r="Q1356" t="str">
        <f>TEXT(ChargesTable[[#This Row],[CHG_COUNTY_NUM]], "000") &amp; "-" &amp; TEXT(ChargesTable[[#This Row],[CHG_CASE_NUMBER]], "0000000")</f>
        <v>004-0000111</v>
      </c>
      <c r="R1356">
        <f t="shared" si="43"/>
        <v>12</v>
      </c>
      <c r="S1356">
        <f t="shared" si="44"/>
        <v>2023</v>
      </c>
    </row>
    <row r="1357" spans="1:19">
      <c r="A1357" s="1">
        <v>5</v>
      </c>
      <c r="B1357">
        <v>1</v>
      </c>
      <c r="C1357">
        <v>1</v>
      </c>
      <c r="D1357" s="3">
        <v>44563</v>
      </c>
      <c r="E1357" s="2">
        <v>3404</v>
      </c>
      <c r="F1357" s="2">
        <v>340</v>
      </c>
      <c r="G1357" s="2">
        <v>4</v>
      </c>
      <c r="H1357" s="5">
        <v>44603.199999999997</v>
      </c>
      <c r="I1357" t="s">
        <v>10</v>
      </c>
      <c r="J1357" s="6" t="s">
        <v>25</v>
      </c>
      <c r="K1357" s="6" t="s">
        <v>26</v>
      </c>
      <c r="L1357" s="6" t="s">
        <v>41</v>
      </c>
      <c r="M1357" t="s">
        <v>11</v>
      </c>
      <c r="N1357" s="6" t="s">
        <v>86</v>
      </c>
      <c r="O1357" t="s">
        <v>19</v>
      </c>
      <c r="P1357" s="4">
        <v>40</v>
      </c>
      <c r="Q1357" t="str">
        <f>TEXT(ChargesTable[[#This Row],[CHG_COUNTY_NUM]], "000") &amp; "-" &amp; TEXT(ChargesTable[[#This Row],[CHG_CASE_NUMBER]], "0000000")</f>
        <v>005-0000001</v>
      </c>
      <c r="R1357">
        <f t="shared" si="43"/>
        <v>43</v>
      </c>
      <c r="S1357">
        <f t="shared" si="44"/>
        <v>2022</v>
      </c>
    </row>
    <row r="1358" spans="1:19">
      <c r="A1358" s="1">
        <v>5</v>
      </c>
      <c r="B1358">
        <v>1</v>
      </c>
      <c r="C1358">
        <v>3</v>
      </c>
      <c r="D1358" s="3">
        <v>44563</v>
      </c>
      <c r="E1358" s="2">
        <v>470006</v>
      </c>
      <c r="F1358" s="2">
        <v>47000</v>
      </c>
      <c r="G1358" s="2">
        <v>6</v>
      </c>
      <c r="H1358" s="5">
        <v>44605.42</v>
      </c>
      <c r="I1358" t="s">
        <v>10</v>
      </c>
      <c r="J1358" s="6" t="s">
        <v>34</v>
      </c>
      <c r="K1358" s="6" t="s">
        <v>35</v>
      </c>
      <c r="L1358" s="6" t="s">
        <v>43</v>
      </c>
      <c r="M1358" t="s">
        <v>11</v>
      </c>
      <c r="N1358" s="6" t="s">
        <v>71</v>
      </c>
      <c r="O1358" t="s">
        <v>19</v>
      </c>
      <c r="P1358" s="4">
        <v>42</v>
      </c>
      <c r="Q1358" t="str">
        <f>TEXT(ChargesTable[[#This Row],[CHG_COUNTY_NUM]], "000") &amp; "-" &amp; TEXT(ChargesTable[[#This Row],[CHG_CASE_NUMBER]], "0000000")</f>
        <v>005-0000001</v>
      </c>
      <c r="R1358">
        <f t="shared" si="43"/>
        <v>43</v>
      </c>
      <c r="S1358">
        <f t="shared" si="44"/>
        <v>2022</v>
      </c>
    </row>
    <row r="1359" spans="1:19">
      <c r="A1359" s="1">
        <v>5</v>
      </c>
      <c r="B1359">
        <v>1</v>
      </c>
      <c r="C1359">
        <v>2</v>
      </c>
      <c r="D1359" s="3">
        <v>44563</v>
      </c>
      <c r="E1359" s="2">
        <v>463701</v>
      </c>
      <c r="F1359" s="2">
        <v>46370</v>
      </c>
      <c r="G1359" s="2">
        <v>1</v>
      </c>
      <c r="H1359" s="5">
        <v>44606.68</v>
      </c>
      <c r="I1359" t="s">
        <v>12</v>
      </c>
      <c r="J1359" s="6" t="s">
        <v>30</v>
      </c>
      <c r="K1359" s="6" t="s">
        <v>26</v>
      </c>
      <c r="L1359" s="6" t="s">
        <v>38</v>
      </c>
      <c r="M1359" t="s">
        <v>13</v>
      </c>
      <c r="N1359" s="6" t="s">
        <v>59</v>
      </c>
      <c r="O1359" t="s">
        <v>19</v>
      </c>
      <c r="P1359" s="4">
        <v>43</v>
      </c>
      <c r="Q1359" t="str">
        <f>TEXT(ChargesTable[[#This Row],[CHG_COUNTY_NUM]], "000") &amp; "-" &amp; TEXT(ChargesTable[[#This Row],[CHG_CASE_NUMBER]], "0000000")</f>
        <v>005-0000001</v>
      </c>
      <c r="R1359">
        <f t="shared" si="43"/>
        <v>43</v>
      </c>
      <c r="S1359">
        <f t="shared" si="44"/>
        <v>2022</v>
      </c>
    </row>
    <row r="1360" spans="1:19">
      <c r="A1360" s="1">
        <v>5</v>
      </c>
      <c r="B1360">
        <v>2</v>
      </c>
      <c r="C1360">
        <v>3</v>
      </c>
      <c r="D1360" s="3">
        <v>44564</v>
      </c>
      <c r="E1360" s="2">
        <v>463720</v>
      </c>
      <c r="F1360" s="2">
        <v>46372</v>
      </c>
      <c r="G1360" s="2">
        <v>0</v>
      </c>
      <c r="H1360" s="5">
        <v>44650.46</v>
      </c>
      <c r="I1360" t="s">
        <v>7</v>
      </c>
      <c r="J1360" s="6" t="s">
        <v>31</v>
      </c>
      <c r="K1360" s="6" t="s">
        <v>28</v>
      </c>
      <c r="L1360" s="6" t="s">
        <v>37</v>
      </c>
      <c r="M1360" t="s">
        <v>8</v>
      </c>
      <c r="N1360" s="6" t="s">
        <v>72</v>
      </c>
      <c r="O1360" t="s">
        <v>19</v>
      </c>
      <c r="P1360" s="4">
        <v>86</v>
      </c>
      <c r="Q1360" t="str">
        <f>TEXT(ChargesTable[[#This Row],[CHG_COUNTY_NUM]], "000") &amp; "-" &amp; TEXT(ChargesTable[[#This Row],[CHG_CASE_NUMBER]], "0000000")</f>
        <v>005-0000002</v>
      </c>
      <c r="R1360">
        <f t="shared" si="43"/>
        <v>90</v>
      </c>
      <c r="S1360">
        <f t="shared" si="44"/>
        <v>2022</v>
      </c>
    </row>
    <row r="1361" spans="1:19">
      <c r="A1361" s="1">
        <v>5</v>
      </c>
      <c r="B1361">
        <v>2</v>
      </c>
      <c r="C1361">
        <v>2</v>
      </c>
      <c r="D1361" s="3">
        <v>44564</v>
      </c>
      <c r="E1361" s="2">
        <v>470000</v>
      </c>
      <c r="F1361" s="2">
        <v>47000</v>
      </c>
      <c r="G1361" s="2">
        <v>0</v>
      </c>
      <c r="H1361" s="5">
        <v>44652.69</v>
      </c>
      <c r="I1361" t="s">
        <v>10</v>
      </c>
      <c r="J1361" s="6" t="s">
        <v>34</v>
      </c>
      <c r="K1361" s="6" t="s">
        <v>35</v>
      </c>
      <c r="L1361" s="6" t="s">
        <v>37</v>
      </c>
      <c r="M1361" t="s">
        <v>11</v>
      </c>
      <c r="N1361" s="6" t="s">
        <v>67</v>
      </c>
      <c r="O1361" t="s">
        <v>19</v>
      </c>
      <c r="P1361" s="4">
        <v>88</v>
      </c>
      <c r="Q1361" t="str">
        <f>TEXT(ChargesTable[[#This Row],[CHG_COUNTY_NUM]], "000") &amp; "-" &amp; TEXT(ChargesTable[[#This Row],[CHG_CASE_NUMBER]], "0000000")</f>
        <v>005-0000002</v>
      </c>
      <c r="R1361">
        <f t="shared" si="43"/>
        <v>90</v>
      </c>
      <c r="S1361">
        <f t="shared" si="44"/>
        <v>2022</v>
      </c>
    </row>
    <row r="1362" spans="1:19">
      <c r="A1362" s="1">
        <v>5</v>
      </c>
      <c r="B1362">
        <v>2</v>
      </c>
      <c r="C1362">
        <v>1</v>
      </c>
      <c r="D1362" s="3">
        <v>44564</v>
      </c>
      <c r="E1362" s="2">
        <v>782200</v>
      </c>
      <c r="F1362" s="2">
        <v>78220</v>
      </c>
      <c r="G1362" s="2">
        <v>0</v>
      </c>
      <c r="H1362" s="5">
        <v>44654.559999999998</v>
      </c>
      <c r="I1362" t="s">
        <v>10</v>
      </c>
      <c r="J1362" s="6" t="s">
        <v>36</v>
      </c>
      <c r="K1362" s="6" t="s">
        <v>35</v>
      </c>
      <c r="L1362" s="6" t="s">
        <v>37</v>
      </c>
      <c r="M1362" t="s">
        <v>11</v>
      </c>
      <c r="N1362" s="6" t="s">
        <v>53</v>
      </c>
      <c r="O1362" t="s">
        <v>19</v>
      </c>
      <c r="P1362" s="4">
        <v>90</v>
      </c>
      <c r="Q1362" t="str">
        <f>TEXT(ChargesTable[[#This Row],[CHG_COUNTY_NUM]], "000") &amp; "-" &amp; TEXT(ChargesTable[[#This Row],[CHG_CASE_NUMBER]], "0000000")</f>
        <v>005-0000002</v>
      </c>
      <c r="R1362">
        <f t="shared" si="43"/>
        <v>90</v>
      </c>
      <c r="S1362">
        <f t="shared" si="44"/>
        <v>2022</v>
      </c>
    </row>
    <row r="1363" spans="1:19">
      <c r="A1363" s="1">
        <v>5</v>
      </c>
      <c r="B1363">
        <v>3</v>
      </c>
      <c r="C1363">
        <v>5</v>
      </c>
      <c r="D1363" s="3">
        <v>44564</v>
      </c>
      <c r="E1363" s="2">
        <v>3400</v>
      </c>
      <c r="F1363" s="2">
        <v>340</v>
      </c>
      <c r="G1363" s="2">
        <v>0</v>
      </c>
      <c r="H1363" s="5">
        <v>44724.800000000003</v>
      </c>
      <c r="I1363" t="s">
        <v>10</v>
      </c>
      <c r="J1363" s="6" t="s">
        <v>25</v>
      </c>
      <c r="K1363" s="6" t="s">
        <v>26</v>
      </c>
      <c r="L1363" s="6" t="s">
        <v>37</v>
      </c>
      <c r="M1363" t="s">
        <v>11</v>
      </c>
      <c r="N1363" s="6" t="s">
        <v>55</v>
      </c>
      <c r="O1363" t="s">
        <v>19</v>
      </c>
      <c r="P1363" s="4">
        <v>160</v>
      </c>
      <c r="Q1363" t="str">
        <f>TEXT(ChargesTable[[#This Row],[CHG_COUNTY_NUM]], "000") &amp; "-" &amp; TEXT(ChargesTable[[#This Row],[CHG_CASE_NUMBER]], "0000000")</f>
        <v>005-0000003</v>
      </c>
      <c r="R1363">
        <f t="shared" si="43"/>
        <v>163</v>
      </c>
      <c r="S1363">
        <f t="shared" si="44"/>
        <v>2022</v>
      </c>
    </row>
    <row r="1364" spans="1:19">
      <c r="A1364" s="1">
        <v>5</v>
      </c>
      <c r="B1364">
        <v>3</v>
      </c>
      <c r="C1364">
        <v>1</v>
      </c>
      <c r="D1364" s="3">
        <v>44564</v>
      </c>
      <c r="E1364" s="2">
        <v>470003</v>
      </c>
      <c r="F1364" s="2">
        <v>47000</v>
      </c>
      <c r="G1364" s="2">
        <v>3</v>
      </c>
      <c r="H1364" s="5">
        <v>44726.31</v>
      </c>
      <c r="I1364" t="s">
        <v>7</v>
      </c>
      <c r="J1364" s="6" t="s">
        <v>34</v>
      </c>
      <c r="K1364" s="6" t="s">
        <v>35</v>
      </c>
      <c r="L1364" s="6" t="s">
        <v>40</v>
      </c>
      <c r="M1364" t="s">
        <v>8</v>
      </c>
      <c r="N1364" s="6" t="s">
        <v>50</v>
      </c>
      <c r="O1364" t="s">
        <v>19</v>
      </c>
      <c r="P1364" s="4">
        <v>162</v>
      </c>
      <c r="Q1364" t="str">
        <f>TEXT(ChargesTable[[#This Row],[CHG_COUNTY_NUM]], "000") &amp; "-" &amp; TEXT(ChargesTable[[#This Row],[CHG_CASE_NUMBER]], "0000000")</f>
        <v>005-0000003</v>
      </c>
      <c r="R1364">
        <f t="shared" si="43"/>
        <v>163</v>
      </c>
      <c r="S1364">
        <f t="shared" si="44"/>
        <v>2022</v>
      </c>
    </row>
    <row r="1365" spans="1:19">
      <c r="A1365" s="1">
        <v>5</v>
      </c>
      <c r="B1365">
        <v>3</v>
      </c>
      <c r="C1365">
        <v>3</v>
      </c>
      <c r="D1365" s="3">
        <v>44564</v>
      </c>
      <c r="E1365" s="2">
        <v>3401</v>
      </c>
      <c r="F1365" s="2">
        <v>340</v>
      </c>
      <c r="G1365" s="2">
        <v>1</v>
      </c>
      <c r="H1365" s="5">
        <v>44726.01</v>
      </c>
      <c r="I1365" t="s">
        <v>12</v>
      </c>
      <c r="J1365" s="6" t="s">
        <v>25</v>
      </c>
      <c r="K1365" s="6" t="s">
        <v>26</v>
      </c>
      <c r="L1365" s="6" t="s">
        <v>38</v>
      </c>
      <c r="M1365" t="s">
        <v>13</v>
      </c>
      <c r="N1365" s="6" t="s">
        <v>56</v>
      </c>
      <c r="O1365" t="s">
        <v>19</v>
      </c>
      <c r="P1365" s="4">
        <v>162</v>
      </c>
      <c r="Q1365" t="str">
        <f>TEXT(ChargesTable[[#This Row],[CHG_COUNTY_NUM]], "000") &amp; "-" &amp; TEXT(ChargesTable[[#This Row],[CHG_CASE_NUMBER]], "0000000")</f>
        <v>005-0000003</v>
      </c>
      <c r="R1365">
        <f t="shared" si="43"/>
        <v>163</v>
      </c>
      <c r="S1365">
        <f t="shared" si="44"/>
        <v>2022</v>
      </c>
    </row>
    <row r="1366" spans="1:19">
      <c r="A1366" s="1">
        <v>5</v>
      </c>
      <c r="B1366">
        <v>3</v>
      </c>
      <c r="C1366">
        <v>2</v>
      </c>
      <c r="D1366" s="3">
        <v>44564</v>
      </c>
      <c r="E1366" s="2">
        <v>3400</v>
      </c>
      <c r="F1366" s="2">
        <v>340</v>
      </c>
      <c r="G1366" s="2">
        <v>0</v>
      </c>
      <c r="H1366" s="5">
        <v>44727.66</v>
      </c>
      <c r="I1366" t="s">
        <v>7</v>
      </c>
      <c r="J1366" s="6" t="s">
        <v>25</v>
      </c>
      <c r="K1366" s="6" t="s">
        <v>26</v>
      </c>
      <c r="L1366" s="6" t="s">
        <v>37</v>
      </c>
      <c r="M1366" t="s">
        <v>8</v>
      </c>
      <c r="N1366" s="6" t="s">
        <v>55</v>
      </c>
      <c r="O1366" t="s">
        <v>19</v>
      </c>
      <c r="P1366" s="4">
        <v>163</v>
      </c>
      <c r="Q1366" t="str">
        <f>TEXT(ChargesTable[[#This Row],[CHG_COUNTY_NUM]], "000") &amp; "-" &amp; TEXT(ChargesTable[[#This Row],[CHG_CASE_NUMBER]], "0000000")</f>
        <v>005-0000003</v>
      </c>
      <c r="R1366">
        <f t="shared" si="43"/>
        <v>163</v>
      </c>
      <c r="S1366">
        <f t="shared" si="44"/>
        <v>2022</v>
      </c>
    </row>
    <row r="1367" spans="1:19">
      <c r="A1367" s="1">
        <v>5</v>
      </c>
      <c r="B1367">
        <v>3</v>
      </c>
      <c r="C1367">
        <v>4</v>
      </c>
      <c r="D1367" s="3">
        <v>44564</v>
      </c>
      <c r="E1367" s="2">
        <v>3400</v>
      </c>
      <c r="F1367" s="2">
        <v>340</v>
      </c>
      <c r="G1367" s="2">
        <v>0</v>
      </c>
      <c r="H1367" s="5">
        <v>44727.38</v>
      </c>
      <c r="I1367" t="s">
        <v>10</v>
      </c>
      <c r="J1367" s="6" t="s">
        <v>25</v>
      </c>
      <c r="K1367" s="6" t="s">
        <v>26</v>
      </c>
      <c r="L1367" s="6" t="s">
        <v>37</v>
      </c>
      <c r="M1367" t="s">
        <v>11</v>
      </c>
      <c r="N1367" s="6" t="s">
        <v>55</v>
      </c>
      <c r="O1367" t="s">
        <v>19</v>
      </c>
      <c r="P1367" s="4">
        <v>163</v>
      </c>
      <c r="Q1367" t="str">
        <f>TEXT(ChargesTable[[#This Row],[CHG_COUNTY_NUM]], "000") &amp; "-" &amp; TEXT(ChargesTable[[#This Row],[CHG_CASE_NUMBER]], "0000000")</f>
        <v>005-0000003</v>
      </c>
      <c r="R1367">
        <f t="shared" si="43"/>
        <v>163</v>
      </c>
      <c r="S1367">
        <f t="shared" si="44"/>
        <v>2022</v>
      </c>
    </row>
    <row r="1368" spans="1:19">
      <c r="A1368" s="1">
        <v>5</v>
      </c>
      <c r="B1368">
        <v>4</v>
      </c>
      <c r="C1368">
        <v>5</v>
      </c>
      <c r="D1368" s="3">
        <v>44566</v>
      </c>
      <c r="E1368" s="2">
        <v>3400</v>
      </c>
      <c r="F1368" s="2">
        <v>340</v>
      </c>
      <c r="G1368" s="2">
        <v>0</v>
      </c>
      <c r="H1368" s="5">
        <v>44566.302002314813</v>
      </c>
      <c r="I1368" t="s">
        <v>12</v>
      </c>
      <c r="J1368" s="6" t="s">
        <v>25</v>
      </c>
      <c r="K1368" s="6" t="s">
        <v>26</v>
      </c>
      <c r="L1368" s="6" t="s">
        <v>37</v>
      </c>
      <c r="M1368" t="s">
        <v>13</v>
      </c>
      <c r="N1368" s="6" t="s">
        <v>55</v>
      </c>
      <c r="O1368" t="s">
        <v>19</v>
      </c>
      <c r="P1368" s="4">
        <v>0</v>
      </c>
      <c r="Q1368" t="str">
        <f>TEXT(ChargesTable[[#This Row],[CHG_COUNTY_NUM]], "000") &amp; "-" &amp; TEXT(ChargesTable[[#This Row],[CHG_CASE_NUMBER]], "0000000")</f>
        <v>005-0000004</v>
      </c>
      <c r="R1368">
        <f t="shared" si="43"/>
        <v>3</v>
      </c>
      <c r="S1368">
        <f t="shared" si="44"/>
        <v>2022</v>
      </c>
    </row>
    <row r="1369" spans="1:19">
      <c r="A1369" s="1">
        <v>5</v>
      </c>
      <c r="B1369">
        <v>4</v>
      </c>
      <c r="C1369">
        <v>1</v>
      </c>
      <c r="D1369" s="3">
        <v>44566</v>
      </c>
      <c r="E1369" s="2">
        <v>470000</v>
      </c>
      <c r="F1369" s="2">
        <v>47000</v>
      </c>
      <c r="G1369" s="2">
        <v>0</v>
      </c>
      <c r="H1369" s="5">
        <v>44567.602002314816</v>
      </c>
      <c r="I1369" t="s">
        <v>12</v>
      </c>
      <c r="J1369" s="6" t="s">
        <v>34</v>
      </c>
      <c r="K1369" s="6" t="s">
        <v>35</v>
      </c>
      <c r="L1369" s="6" t="s">
        <v>37</v>
      </c>
      <c r="M1369" t="s">
        <v>13</v>
      </c>
      <c r="N1369" s="6" t="s">
        <v>67</v>
      </c>
      <c r="O1369" t="s">
        <v>19</v>
      </c>
      <c r="P1369" s="4">
        <v>1</v>
      </c>
      <c r="Q1369" t="str">
        <f>TEXT(ChargesTable[[#This Row],[CHG_COUNTY_NUM]], "000") &amp; "-" &amp; TEXT(ChargesTable[[#This Row],[CHG_CASE_NUMBER]], "0000000")</f>
        <v>005-0000004</v>
      </c>
      <c r="R1369">
        <f t="shared" si="43"/>
        <v>3</v>
      </c>
      <c r="S1369">
        <f t="shared" si="44"/>
        <v>2022</v>
      </c>
    </row>
    <row r="1370" spans="1:19">
      <c r="A1370" s="1">
        <v>5</v>
      </c>
      <c r="B1370">
        <v>4</v>
      </c>
      <c r="C1370">
        <v>2</v>
      </c>
      <c r="D1370" s="3">
        <v>44566</v>
      </c>
      <c r="E1370" s="2">
        <v>470000</v>
      </c>
      <c r="F1370" s="2">
        <v>47000</v>
      </c>
      <c r="G1370" s="2">
        <v>0</v>
      </c>
      <c r="H1370" s="5">
        <v>44567.202002314814</v>
      </c>
      <c r="I1370" t="s">
        <v>7</v>
      </c>
      <c r="J1370" s="6" t="s">
        <v>34</v>
      </c>
      <c r="K1370" s="6" t="s">
        <v>35</v>
      </c>
      <c r="L1370" s="6" t="s">
        <v>37</v>
      </c>
      <c r="M1370" t="s">
        <v>8</v>
      </c>
      <c r="N1370" s="6" t="s">
        <v>67</v>
      </c>
      <c r="O1370" t="s">
        <v>19</v>
      </c>
      <c r="P1370" s="4">
        <v>1</v>
      </c>
      <c r="Q1370" t="str">
        <f>TEXT(ChargesTable[[#This Row],[CHG_COUNTY_NUM]], "000") &amp; "-" &amp; TEXT(ChargesTable[[#This Row],[CHG_CASE_NUMBER]], "0000000")</f>
        <v>005-0000004</v>
      </c>
      <c r="R1370">
        <f t="shared" si="43"/>
        <v>3</v>
      </c>
      <c r="S1370">
        <f t="shared" si="44"/>
        <v>2022</v>
      </c>
    </row>
    <row r="1371" spans="1:19">
      <c r="A1371" s="1">
        <v>5</v>
      </c>
      <c r="B1371">
        <v>4</v>
      </c>
      <c r="C1371">
        <v>4</v>
      </c>
      <c r="D1371" s="3">
        <v>44566</v>
      </c>
      <c r="E1371" s="2">
        <v>782200</v>
      </c>
      <c r="F1371" s="2">
        <v>78220</v>
      </c>
      <c r="G1371" s="2">
        <v>0</v>
      </c>
      <c r="H1371" s="5">
        <v>44567.902002314811</v>
      </c>
      <c r="I1371" t="s">
        <v>7</v>
      </c>
      <c r="J1371" s="6" t="s">
        <v>36</v>
      </c>
      <c r="K1371" s="6" t="s">
        <v>35</v>
      </c>
      <c r="L1371" s="6" t="s">
        <v>37</v>
      </c>
      <c r="M1371" t="s">
        <v>8</v>
      </c>
      <c r="N1371" s="6" t="s">
        <v>53</v>
      </c>
      <c r="O1371" t="s">
        <v>19</v>
      </c>
      <c r="P1371" s="4">
        <v>1</v>
      </c>
      <c r="Q1371" t="str">
        <f>TEXT(ChargesTable[[#This Row],[CHG_COUNTY_NUM]], "000") &amp; "-" &amp; TEXT(ChargesTable[[#This Row],[CHG_CASE_NUMBER]], "0000000")</f>
        <v>005-0000004</v>
      </c>
      <c r="R1371">
        <f t="shared" si="43"/>
        <v>3</v>
      </c>
      <c r="S1371">
        <f t="shared" si="44"/>
        <v>2022</v>
      </c>
    </row>
    <row r="1372" spans="1:19">
      <c r="A1372" s="1">
        <v>5</v>
      </c>
      <c r="B1372">
        <v>4</v>
      </c>
      <c r="C1372">
        <v>3</v>
      </c>
      <c r="D1372" s="3">
        <v>44566</v>
      </c>
      <c r="E1372" s="2">
        <v>470000</v>
      </c>
      <c r="F1372" s="2">
        <v>47000</v>
      </c>
      <c r="G1372" s="2">
        <v>0</v>
      </c>
      <c r="H1372" s="5">
        <v>44569.572002314817</v>
      </c>
      <c r="I1372" t="s">
        <v>12</v>
      </c>
      <c r="J1372" s="6" t="s">
        <v>34</v>
      </c>
      <c r="K1372" s="6" t="s">
        <v>35</v>
      </c>
      <c r="L1372" s="6" t="s">
        <v>37</v>
      </c>
      <c r="M1372" t="s">
        <v>13</v>
      </c>
      <c r="N1372" s="6" t="s">
        <v>67</v>
      </c>
      <c r="O1372" t="s">
        <v>19</v>
      </c>
      <c r="P1372" s="4">
        <v>3</v>
      </c>
      <c r="Q1372" t="str">
        <f>TEXT(ChargesTable[[#This Row],[CHG_COUNTY_NUM]], "000") &amp; "-" &amp; TEXT(ChargesTable[[#This Row],[CHG_CASE_NUMBER]], "0000000")</f>
        <v>005-0000004</v>
      </c>
      <c r="R1372">
        <f t="shared" si="43"/>
        <v>3</v>
      </c>
      <c r="S1372">
        <f t="shared" si="44"/>
        <v>2022</v>
      </c>
    </row>
    <row r="1373" spans="1:19">
      <c r="A1373" s="1">
        <v>5</v>
      </c>
      <c r="B1373">
        <v>5</v>
      </c>
      <c r="C1373">
        <v>2</v>
      </c>
      <c r="D1373" s="3">
        <v>44568</v>
      </c>
      <c r="E1373" s="2">
        <v>3400</v>
      </c>
      <c r="F1373" s="2">
        <v>340</v>
      </c>
      <c r="G1373" s="2">
        <v>0</v>
      </c>
      <c r="H1373" s="5">
        <v>44919.6</v>
      </c>
      <c r="I1373" t="s">
        <v>10</v>
      </c>
      <c r="J1373" s="6" t="s">
        <v>25</v>
      </c>
      <c r="K1373" s="6" t="s">
        <v>26</v>
      </c>
      <c r="L1373" s="6" t="s">
        <v>37</v>
      </c>
      <c r="M1373" t="s">
        <v>11</v>
      </c>
      <c r="N1373" s="6" t="s">
        <v>55</v>
      </c>
      <c r="O1373" t="s">
        <v>19</v>
      </c>
      <c r="P1373" s="4">
        <v>351</v>
      </c>
      <c r="Q1373" t="str">
        <f>TEXT(ChargesTable[[#This Row],[CHG_COUNTY_NUM]], "000") &amp; "-" &amp; TEXT(ChargesTable[[#This Row],[CHG_CASE_NUMBER]], "0000000")</f>
        <v>005-0000005</v>
      </c>
      <c r="R1373">
        <f t="shared" si="43"/>
        <v>352</v>
      </c>
      <c r="S1373">
        <f t="shared" si="44"/>
        <v>2022</v>
      </c>
    </row>
    <row r="1374" spans="1:19">
      <c r="A1374" s="1">
        <v>5</v>
      </c>
      <c r="B1374">
        <v>5</v>
      </c>
      <c r="C1374">
        <v>1</v>
      </c>
      <c r="D1374" s="3">
        <v>44568</v>
      </c>
      <c r="E1374" s="2">
        <v>463700</v>
      </c>
      <c r="F1374" s="2">
        <v>46370</v>
      </c>
      <c r="G1374" s="2">
        <v>0</v>
      </c>
      <c r="H1374" s="5">
        <v>44920.75</v>
      </c>
      <c r="I1374" t="s">
        <v>12</v>
      </c>
      <c r="J1374" s="6" t="s">
        <v>30</v>
      </c>
      <c r="K1374" s="6" t="s">
        <v>26</v>
      </c>
      <c r="L1374" s="6" t="s">
        <v>37</v>
      </c>
      <c r="M1374" t="s">
        <v>13</v>
      </c>
      <c r="N1374" s="6" t="s">
        <v>54</v>
      </c>
      <c r="O1374" t="s">
        <v>19</v>
      </c>
      <c r="P1374" s="4">
        <v>352</v>
      </c>
      <c r="Q1374" t="str">
        <f>TEXT(ChargesTable[[#This Row],[CHG_COUNTY_NUM]], "000") &amp; "-" &amp; TEXT(ChargesTable[[#This Row],[CHG_CASE_NUMBER]], "0000000")</f>
        <v>005-0000005</v>
      </c>
      <c r="R1374">
        <f t="shared" si="43"/>
        <v>352</v>
      </c>
      <c r="S1374">
        <f t="shared" si="44"/>
        <v>2022</v>
      </c>
    </row>
    <row r="1375" spans="1:19">
      <c r="A1375" s="1">
        <v>5</v>
      </c>
      <c r="B1375">
        <v>5</v>
      </c>
      <c r="C1375">
        <v>3</v>
      </c>
      <c r="D1375" s="3">
        <v>44568</v>
      </c>
      <c r="E1375" s="2">
        <v>3403</v>
      </c>
      <c r="F1375" s="2">
        <v>340</v>
      </c>
      <c r="G1375" s="2">
        <v>3</v>
      </c>
      <c r="H1375" s="5">
        <v>44920.647997685184</v>
      </c>
      <c r="I1375" t="s">
        <v>12</v>
      </c>
      <c r="J1375" s="6" t="s">
        <v>25</v>
      </c>
      <c r="K1375" s="6" t="s">
        <v>26</v>
      </c>
      <c r="L1375" s="6" t="s">
        <v>40</v>
      </c>
      <c r="M1375" t="s">
        <v>13</v>
      </c>
      <c r="N1375" s="6" t="s">
        <v>68</v>
      </c>
      <c r="O1375" t="s">
        <v>19</v>
      </c>
      <c r="P1375" s="4">
        <v>352</v>
      </c>
      <c r="Q1375" t="str">
        <f>TEXT(ChargesTable[[#This Row],[CHG_COUNTY_NUM]], "000") &amp; "-" &amp; TEXT(ChargesTable[[#This Row],[CHG_CASE_NUMBER]], "0000000")</f>
        <v>005-0000005</v>
      </c>
      <c r="R1375">
        <f t="shared" si="43"/>
        <v>352</v>
      </c>
      <c r="S1375">
        <f t="shared" si="44"/>
        <v>2022</v>
      </c>
    </row>
    <row r="1376" spans="1:19">
      <c r="A1376" s="1">
        <v>5</v>
      </c>
      <c r="B1376">
        <v>6</v>
      </c>
      <c r="C1376">
        <v>1</v>
      </c>
      <c r="D1376" s="3">
        <v>44569</v>
      </c>
      <c r="E1376" s="2">
        <v>463720</v>
      </c>
      <c r="F1376" s="2">
        <v>46372</v>
      </c>
      <c r="G1376" s="2">
        <v>0</v>
      </c>
      <c r="H1376" s="5">
        <v>44653.61</v>
      </c>
      <c r="I1376" t="s">
        <v>10</v>
      </c>
      <c r="J1376" s="6" t="s">
        <v>31</v>
      </c>
      <c r="K1376" s="6" t="s">
        <v>28</v>
      </c>
      <c r="L1376" s="6" t="s">
        <v>37</v>
      </c>
      <c r="M1376" t="s">
        <v>11</v>
      </c>
      <c r="N1376" s="6" t="s">
        <v>72</v>
      </c>
      <c r="O1376" t="s">
        <v>19</v>
      </c>
      <c r="P1376" s="4">
        <v>84</v>
      </c>
      <c r="Q1376" t="str">
        <f>TEXT(ChargesTable[[#This Row],[CHG_COUNTY_NUM]], "000") &amp; "-" &amp; TEXT(ChargesTable[[#This Row],[CHG_CASE_NUMBER]], "0000000")</f>
        <v>005-0000006</v>
      </c>
      <c r="R1376">
        <f t="shared" si="43"/>
        <v>86</v>
      </c>
      <c r="S1376">
        <f t="shared" si="44"/>
        <v>2022</v>
      </c>
    </row>
    <row r="1377" spans="1:19">
      <c r="A1377" s="1">
        <v>5</v>
      </c>
      <c r="B1377">
        <v>6</v>
      </c>
      <c r="C1377">
        <v>3</v>
      </c>
      <c r="D1377" s="3">
        <v>44569</v>
      </c>
      <c r="E1377" s="2">
        <v>463700</v>
      </c>
      <c r="F1377" s="2">
        <v>46370</v>
      </c>
      <c r="G1377" s="2">
        <v>0</v>
      </c>
      <c r="H1377" s="5">
        <v>44654.48</v>
      </c>
      <c r="I1377" t="s">
        <v>7</v>
      </c>
      <c r="J1377" s="6" t="s">
        <v>30</v>
      </c>
      <c r="K1377" s="6" t="s">
        <v>26</v>
      </c>
      <c r="L1377" s="6" t="s">
        <v>37</v>
      </c>
      <c r="M1377" t="s">
        <v>8</v>
      </c>
      <c r="N1377" s="6" t="s">
        <v>54</v>
      </c>
      <c r="O1377" t="s">
        <v>19</v>
      </c>
      <c r="P1377" s="4">
        <v>85</v>
      </c>
      <c r="Q1377" t="str">
        <f>TEXT(ChargesTable[[#This Row],[CHG_COUNTY_NUM]], "000") &amp; "-" &amp; TEXT(ChargesTable[[#This Row],[CHG_CASE_NUMBER]], "0000000")</f>
        <v>005-0000006</v>
      </c>
      <c r="R1377">
        <f t="shared" si="43"/>
        <v>86</v>
      </c>
      <c r="S1377">
        <f t="shared" si="44"/>
        <v>2022</v>
      </c>
    </row>
    <row r="1378" spans="1:19">
      <c r="A1378" s="1">
        <v>5</v>
      </c>
      <c r="B1378">
        <v>6</v>
      </c>
      <c r="C1378">
        <v>2</v>
      </c>
      <c r="D1378" s="3">
        <v>44569</v>
      </c>
      <c r="E1378" s="2">
        <v>3400</v>
      </c>
      <c r="F1378" s="2">
        <v>340</v>
      </c>
      <c r="G1378" s="2">
        <v>0</v>
      </c>
      <c r="H1378" s="5">
        <v>44655.8</v>
      </c>
      <c r="I1378" t="s">
        <v>7</v>
      </c>
      <c r="J1378" s="6" t="s">
        <v>25</v>
      </c>
      <c r="K1378" s="6" t="s">
        <v>26</v>
      </c>
      <c r="L1378" s="6" t="s">
        <v>37</v>
      </c>
      <c r="M1378" t="s">
        <v>8</v>
      </c>
      <c r="N1378" s="6" t="s">
        <v>55</v>
      </c>
      <c r="O1378" t="s">
        <v>19</v>
      </c>
      <c r="P1378" s="4">
        <v>86</v>
      </c>
      <c r="Q1378" t="str">
        <f>TEXT(ChargesTable[[#This Row],[CHG_COUNTY_NUM]], "000") &amp; "-" &amp; TEXT(ChargesTable[[#This Row],[CHG_CASE_NUMBER]], "0000000")</f>
        <v>005-0000006</v>
      </c>
      <c r="R1378">
        <f t="shared" si="43"/>
        <v>86</v>
      </c>
      <c r="S1378">
        <f t="shared" si="44"/>
        <v>2022</v>
      </c>
    </row>
    <row r="1379" spans="1:19">
      <c r="A1379" s="1">
        <v>5</v>
      </c>
      <c r="B1379">
        <v>6</v>
      </c>
      <c r="C1379">
        <v>4</v>
      </c>
      <c r="D1379" s="3">
        <v>44569</v>
      </c>
      <c r="E1379" s="2">
        <v>463745</v>
      </c>
      <c r="F1379" s="2">
        <v>46374</v>
      </c>
      <c r="G1379" s="2">
        <v>5</v>
      </c>
      <c r="H1379" s="5">
        <v>44655.3</v>
      </c>
      <c r="I1379" t="s">
        <v>10</v>
      </c>
      <c r="J1379" s="6" t="s">
        <v>32</v>
      </c>
      <c r="K1379" s="6" t="s">
        <v>33</v>
      </c>
      <c r="L1379" s="6" t="s">
        <v>42</v>
      </c>
      <c r="M1379" t="s">
        <v>11</v>
      </c>
      <c r="N1379" s="6" t="s">
        <v>98</v>
      </c>
      <c r="O1379" t="s">
        <v>19</v>
      </c>
      <c r="P1379" s="4">
        <v>86</v>
      </c>
      <c r="Q1379" t="str">
        <f>TEXT(ChargesTable[[#This Row],[CHG_COUNTY_NUM]], "000") &amp; "-" &amp; TEXT(ChargesTable[[#This Row],[CHG_CASE_NUMBER]], "0000000")</f>
        <v>005-0000006</v>
      </c>
      <c r="R1379">
        <f t="shared" si="43"/>
        <v>86</v>
      </c>
      <c r="S1379">
        <f t="shared" si="44"/>
        <v>2022</v>
      </c>
    </row>
    <row r="1380" spans="1:19">
      <c r="A1380" s="1">
        <v>5</v>
      </c>
      <c r="B1380">
        <v>7</v>
      </c>
      <c r="C1380">
        <v>1</v>
      </c>
      <c r="D1380" s="3">
        <v>44571</v>
      </c>
      <c r="E1380" s="2">
        <v>3400</v>
      </c>
      <c r="F1380" s="2">
        <v>340</v>
      </c>
      <c r="G1380" s="2">
        <v>0</v>
      </c>
      <c r="H1380" s="5">
        <v>44579.357997685183</v>
      </c>
      <c r="I1380" t="s">
        <v>12</v>
      </c>
      <c r="J1380" s="6" t="s">
        <v>25</v>
      </c>
      <c r="K1380" s="6" t="s">
        <v>26</v>
      </c>
      <c r="L1380" s="6" t="s">
        <v>37</v>
      </c>
      <c r="M1380" t="s">
        <v>13</v>
      </c>
      <c r="N1380" s="6" t="s">
        <v>55</v>
      </c>
      <c r="O1380" t="s">
        <v>19</v>
      </c>
      <c r="P1380" s="4">
        <v>8</v>
      </c>
      <c r="Q1380" t="str">
        <f>TEXT(ChargesTable[[#This Row],[CHG_COUNTY_NUM]], "000") &amp; "-" &amp; TEXT(ChargesTable[[#This Row],[CHG_CASE_NUMBER]], "0000000")</f>
        <v>005-0000007</v>
      </c>
      <c r="R1380">
        <f t="shared" si="43"/>
        <v>8</v>
      </c>
      <c r="S1380">
        <f t="shared" si="44"/>
        <v>2022</v>
      </c>
    </row>
    <row r="1381" spans="1:19">
      <c r="A1381" s="1">
        <v>5</v>
      </c>
      <c r="B1381">
        <v>8</v>
      </c>
      <c r="C1381">
        <v>1</v>
      </c>
      <c r="D1381" s="3">
        <v>44574</v>
      </c>
      <c r="E1381" s="2">
        <v>463700</v>
      </c>
      <c r="F1381" s="2">
        <v>46370</v>
      </c>
      <c r="G1381" s="2">
        <v>0</v>
      </c>
      <c r="H1381" s="5">
        <v>44670.2</v>
      </c>
      <c r="I1381" t="s">
        <v>7</v>
      </c>
      <c r="J1381" s="6" t="s">
        <v>30</v>
      </c>
      <c r="K1381" s="6" t="s">
        <v>26</v>
      </c>
      <c r="L1381" s="6" t="s">
        <v>37</v>
      </c>
      <c r="M1381" t="s">
        <v>8</v>
      </c>
      <c r="N1381" s="6" t="s">
        <v>54</v>
      </c>
      <c r="O1381" t="s">
        <v>19</v>
      </c>
      <c r="P1381" s="4">
        <v>96</v>
      </c>
      <c r="Q1381" t="str">
        <f>TEXT(ChargesTable[[#This Row],[CHG_COUNTY_NUM]], "000") &amp; "-" &amp; TEXT(ChargesTable[[#This Row],[CHG_CASE_NUMBER]], "0000000")</f>
        <v>005-0000008</v>
      </c>
      <c r="R1381">
        <f t="shared" si="43"/>
        <v>96</v>
      </c>
      <c r="S1381">
        <f t="shared" si="44"/>
        <v>2022</v>
      </c>
    </row>
    <row r="1382" spans="1:19">
      <c r="A1382" s="1">
        <v>5</v>
      </c>
      <c r="B1382">
        <v>8</v>
      </c>
      <c r="C1382">
        <v>2</v>
      </c>
      <c r="D1382" s="3">
        <v>44574</v>
      </c>
      <c r="E1382" s="2">
        <v>3463</v>
      </c>
      <c r="F1382" s="2">
        <v>346</v>
      </c>
      <c r="G1382" s="2">
        <v>3</v>
      </c>
      <c r="H1382" s="5">
        <v>44670.39</v>
      </c>
      <c r="I1382" t="s">
        <v>7</v>
      </c>
      <c r="J1382" s="6" t="s">
        <v>27</v>
      </c>
      <c r="K1382" s="6" t="s">
        <v>28</v>
      </c>
      <c r="L1382" s="6" t="s">
        <v>40</v>
      </c>
      <c r="M1382" t="s">
        <v>8</v>
      </c>
      <c r="N1382" s="6" t="s">
        <v>80</v>
      </c>
      <c r="O1382" t="s">
        <v>19</v>
      </c>
      <c r="P1382" s="4">
        <v>96</v>
      </c>
      <c r="Q1382" t="str">
        <f>TEXT(ChargesTable[[#This Row],[CHG_COUNTY_NUM]], "000") &amp; "-" &amp; TEXT(ChargesTable[[#This Row],[CHG_CASE_NUMBER]], "0000000")</f>
        <v>005-0000008</v>
      </c>
      <c r="R1382">
        <f t="shared" si="43"/>
        <v>96</v>
      </c>
      <c r="S1382">
        <f t="shared" si="44"/>
        <v>2022</v>
      </c>
    </row>
    <row r="1383" spans="1:19">
      <c r="A1383" s="1">
        <v>5</v>
      </c>
      <c r="B1383">
        <v>9</v>
      </c>
      <c r="C1383">
        <v>2</v>
      </c>
      <c r="D1383" s="3">
        <v>44574</v>
      </c>
      <c r="E1383" s="2">
        <v>3400</v>
      </c>
      <c r="F1383" s="2">
        <v>340</v>
      </c>
      <c r="G1383" s="2">
        <v>0</v>
      </c>
      <c r="H1383" s="5">
        <v>44576.305995370371</v>
      </c>
      <c r="I1383" t="s">
        <v>12</v>
      </c>
      <c r="J1383" s="6" t="s">
        <v>25</v>
      </c>
      <c r="K1383" s="6" t="s">
        <v>26</v>
      </c>
      <c r="L1383" s="6" t="s">
        <v>37</v>
      </c>
      <c r="M1383" t="s">
        <v>13</v>
      </c>
      <c r="N1383" s="6" t="s">
        <v>55</v>
      </c>
      <c r="O1383" t="s">
        <v>19</v>
      </c>
      <c r="P1383" s="4">
        <v>2</v>
      </c>
      <c r="Q1383" t="str">
        <f>TEXT(ChargesTable[[#This Row],[CHG_COUNTY_NUM]], "000") &amp; "-" &amp; TEXT(ChargesTable[[#This Row],[CHG_CASE_NUMBER]], "0000000")</f>
        <v>005-0000009</v>
      </c>
      <c r="R1383">
        <f t="shared" si="43"/>
        <v>6</v>
      </c>
      <c r="S1383">
        <f t="shared" si="44"/>
        <v>2022</v>
      </c>
    </row>
    <row r="1384" spans="1:19">
      <c r="A1384" s="1">
        <v>5</v>
      </c>
      <c r="B1384">
        <v>9</v>
      </c>
      <c r="C1384">
        <v>3</v>
      </c>
      <c r="D1384" s="3">
        <v>44574</v>
      </c>
      <c r="E1384" s="2">
        <v>782200</v>
      </c>
      <c r="F1384" s="2">
        <v>78220</v>
      </c>
      <c r="G1384" s="2">
        <v>0</v>
      </c>
      <c r="H1384" s="5">
        <v>44577.505995370368</v>
      </c>
      <c r="I1384" t="s">
        <v>10</v>
      </c>
      <c r="J1384" s="6" t="s">
        <v>36</v>
      </c>
      <c r="K1384" s="6" t="s">
        <v>35</v>
      </c>
      <c r="L1384" s="6" t="s">
        <v>37</v>
      </c>
      <c r="M1384" t="s">
        <v>11</v>
      </c>
      <c r="N1384" s="6" t="s">
        <v>53</v>
      </c>
      <c r="O1384" t="s">
        <v>19</v>
      </c>
      <c r="P1384" s="4">
        <v>3</v>
      </c>
      <c r="Q1384" t="str">
        <f>TEXT(ChargesTable[[#This Row],[CHG_COUNTY_NUM]], "000") &amp; "-" &amp; TEXT(ChargesTable[[#This Row],[CHG_CASE_NUMBER]], "0000000")</f>
        <v>005-0000009</v>
      </c>
      <c r="R1384">
        <f t="shared" si="43"/>
        <v>6</v>
      </c>
      <c r="S1384">
        <f t="shared" si="44"/>
        <v>2022</v>
      </c>
    </row>
    <row r="1385" spans="1:19">
      <c r="A1385" s="1">
        <v>5</v>
      </c>
      <c r="B1385">
        <v>9</v>
      </c>
      <c r="C1385">
        <v>1</v>
      </c>
      <c r="D1385" s="3">
        <v>44574</v>
      </c>
      <c r="E1385" s="2">
        <v>3403</v>
      </c>
      <c r="F1385" s="2">
        <v>340</v>
      </c>
      <c r="G1385" s="2">
        <v>3</v>
      </c>
      <c r="H1385" s="5">
        <v>44580.905995370369</v>
      </c>
      <c r="I1385" t="s">
        <v>10</v>
      </c>
      <c r="J1385" s="6" t="s">
        <v>25</v>
      </c>
      <c r="K1385" s="6" t="s">
        <v>26</v>
      </c>
      <c r="L1385" s="6" t="s">
        <v>40</v>
      </c>
      <c r="M1385" t="s">
        <v>11</v>
      </c>
      <c r="N1385" s="6" t="s">
        <v>68</v>
      </c>
      <c r="O1385" t="s">
        <v>19</v>
      </c>
      <c r="P1385" s="4">
        <v>6</v>
      </c>
      <c r="Q1385" t="str">
        <f>TEXT(ChargesTable[[#This Row],[CHG_COUNTY_NUM]], "000") &amp; "-" &amp; TEXT(ChargesTable[[#This Row],[CHG_CASE_NUMBER]], "0000000")</f>
        <v>005-0000009</v>
      </c>
      <c r="R1385">
        <f t="shared" si="43"/>
        <v>6</v>
      </c>
      <c r="S1385">
        <f t="shared" si="44"/>
        <v>2022</v>
      </c>
    </row>
    <row r="1386" spans="1:19">
      <c r="A1386" s="1">
        <v>5</v>
      </c>
      <c r="B1386">
        <v>10</v>
      </c>
      <c r="C1386">
        <v>2</v>
      </c>
      <c r="D1386" s="3">
        <v>44575</v>
      </c>
      <c r="E1386" s="2">
        <v>463706</v>
      </c>
      <c r="F1386" s="2">
        <v>46370</v>
      </c>
      <c r="G1386" s="2">
        <v>6</v>
      </c>
      <c r="H1386" s="5">
        <v>44936.74</v>
      </c>
      <c r="I1386" t="s">
        <v>10</v>
      </c>
      <c r="J1386" s="6" t="s">
        <v>30</v>
      </c>
      <c r="K1386" s="6" t="s">
        <v>26</v>
      </c>
      <c r="L1386" s="6" t="s">
        <v>43</v>
      </c>
      <c r="M1386" t="s">
        <v>11</v>
      </c>
      <c r="N1386" s="6" t="s">
        <v>69</v>
      </c>
      <c r="O1386" t="s">
        <v>19</v>
      </c>
      <c r="P1386" s="4">
        <v>361</v>
      </c>
      <c r="Q1386" t="str">
        <f>TEXT(ChargesTable[[#This Row],[CHG_COUNTY_NUM]], "000") &amp; "-" &amp; TEXT(ChargesTable[[#This Row],[CHG_CASE_NUMBER]], "0000000")</f>
        <v>005-0000010</v>
      </c>
      <c r="R1386">
        <f t="shared" si="43"/>
        <v>364</v>
      </c>
      <c r="S1386">
        <f t="shared" si="44"/>
        <v>2023</v>
      </c>
    </row>
    <row r="1387" spans="1:19">
      <c r="A1387" s="1">
        <v>5</v>
      </c>
      <c r="B1387">
        <v>10</v>
      </c>
      <c r="C1387">
        <v>1</v>
      </c>
      <c r="D1387" s="3">
        <v>44575</v>
      </c>
      <c r="E1387" s="2">
        <v>3466</v>
      </c>
      <c r="F1387" s="2">
        <v>346</v>
      </c>
      <c r="G1387" s="2">
        <v>6</v>
      </c>
      <c r="H1387" s="5">
        <v>44939.8</v>
      </c>
      <c r="I1387" t="s">
        <v>10</v>
      </c>
      <c r="J1387" s="6" t="s">
        <v>27</v>
      </c>
      <c r="K1387" s="6" t="s">
        <v>28</v>
      </c>
      <c r="L1387" s="6" t="s">
        <v>43</v>
      </c>
      <c r="M1387" t="s">
        <v>11</v>
      </c>
      <c r="N1387" s="6" t="s">
        <v>66</v>
      </c>
      <c r="O1387" t="s">
        <v>19</v>
      </c>
      <c r="P1387" s="4">
        <v>364</v>
      </c>
      <c r="Q1387" t="str">
        <f>TEXT(ChargesTable[[#This Row],[CHG_COUNTY_NUM]], "000") &amp; "-" &amp; TEXT(ChargesTable[[#This Row],[CHG_CASE_NUMBER]], "0000000")</f>
        <v>005-0000010</v>
      </c>
      <c r="R1387">
        <f t="shared" si="43"/>
        <v>364</v>
      </c>
      <c r="S1387">
        <f t="shared" si="44"/>
        <v>2023</v>
      </c>
    </row>
    <row r="1388" spans="1:19">
      <c r="A1388" s="1">
        <v>5</v>
      </c>
      <c r="B1388">
        <v>11</v>
      </c>
      <c r="C1388">
        <v>2</v>
      </c>
      <c r="D1388" s="3">
        <v>44576</v>
      </c>
      <c r="E1388" s="2">
        <v>3460</v>
      </c>
      <c r="F1388" s="2">
        <v>346</v>
      </c>
      <c r="G1388" s="2">
        <v>0</v>
      </c>
      <c r="H1388" s="5">
        <v>44830</v>
      </c>
      <c r="I1388" t="s">
        <v>7</v>
      </c>
      <c r="J1388" s="6" t="s">
        <v>27</v>
      </c>
      <c r="K1388" s="6" t="s">
        <v>28</v>
      </c>
      <c r="L1388" s="6" t="s">
        <v>37</v>
      </c>
      <c r="M1388" t="s">
        <v>8</v>
      </c>
      <c r="N1388" s="6" t="s">
        <v>52</v>
      </c>
      <c r="O1388" t="s">
        <v>19</v>
      </c>
      <c r="P1388" s="4">
        <v>254</v>
      </c>
      <c r="Q1388" t="str">
        <f>TEXT(ChargesTable[[#This Row],[CHG_COUNTY_NUM]], "000") &amp; "-" &amp; TEXT(ChargesTable[[#This Row],[CHG_CASE_NUMBER]], "0000000")</f>
        <v>005-0000011</v>
      </c>
      <c r="R1388">
        <f t="shared" si="43"/>
        <v>258</v>
      </c>
      <c r="S1388">
        <f t="shared" si="44"/>
        <v>2022</v>
      </c>
    </row>
    <row r="1389" spans="1:19">
      <c r="A1389" s="1">
        <v>5</v>
      </c>
      <c r="B1389">
        <v>11</v>
      </c>
      <c r="C1389">
        <v>3</v>
      </c>
      <c r="D1389" s="3">
        <v>44576</v>
      </c>
      <c r="E1389" s="2">
        <v>782200</v>
      </c>
      <c r="F1389" s="2">
        <v>78220</v>
      </c>
      <c r="G1389" s="2">
        <v>0</v>
      </c>
      <c r="H1389" s="5">
        <v>44833.599999999999</v>
      </c>
      <c r="I1389" t="s">
        <v>7</v>
      </c>
      <c r="J1389" s="6" t="s">
        <v>36</v>
      </c>
      <c r="K1389" s="6" t="s">
        <v>35</v>
      </c>
      <c r="L1389" s="6" t="s">
        <v>37</v>
      </c>
      <c r="M1389" t="s">
        <v>8</v>
      </c>
      <c r="N1389" s="6" t="s">
        <v>53</v>
      </c>
      <c r="O1389" t="s">
        <v>19</v>
      </c>
      <c r="P1389" s="4">
        <v>257</v>
      </c>
      <c r="Q1389" t="str">
        <f>TEXT(ChargesTable[[#This Row],[CHG_COUNTY_NUM]], "000") &amp; "-" &amp; TEXT(ChargesTable[[#This Row],[CHG_CASE_NUMBER]], "0000000")</f>
        <v>005-0000011</v>
      </c>
      <c r="R1389">
        <f t="shared" si="43"/>
        <v>258</v>
      </c>
      <c r="S1389">
        <f t="shared" si="44"/>
        <v>2022</v>
      </c>
    </row>
    <row r="1390" spans="1:19">
      <c r="A1390" s="1">
        <v>5</v>
      </c>
      <c r="B1390">
        <v>11</v>
      </c>
      <c r="C1390">
        <v>1</v>
      </c>
      <c r="D1390" s="3">
        <v>44576</v>
      </c>
      <c r="E1390" s="2">
        <v>463720</v>
      </c>
      <c r="F1390" s="2">
        <v>46372</v>
      </c>
      <c r="G1390" s="2">
        <v>0</v>
      </c>
      <c r="H1390" s="5">
        <v>44834.1</v>
      </c>
      <c r="I1390" t="s">
        <v>7</v>
      </c>
      <c r="J1390" s="6" t="s">
        <v>31</v>
      </c>
      <c r="K1390" s="6" t="s">
        <v>28</v>
      </c>
      <c r="L1390" s="6" t="s">
        <v>37</v>
      </c>
      <c r="M1390" t="s">
        <v>8</v>
      </c>
      <c r="N1390" s="6" t="s">
        <v>72</v>
      </c>
      <c r="O1390" t="s">
        <v>19</v>
      </c>
      <c r="P1390" s="4">
        <v>258</v>
      </c>
      <c r="Q1390" t="str">
        <f>TEXT(ChargesTable[[#This Row],[CHG_COUNTY_NUM]], "000") &amp; "-" &amp; TEXT(ChargesTable[[#This Row],[CHG_CASE_NUMBER]], "0000000")</f>
        <v>005-0000011</v>
      </c>
      <c r="R1390">
        <f t="shared" si="43"/>
        <v>258</v>
      </c>
      <c r="S1390">
        <f t="shared" si="44"/>
        <v>2022</v>
      </c>
    </row>
    <row r="1391" spans="1:19">
      <c r="A1391" s="1">
        <v>5</v>
      </c>
      <c r="B1391">
        <v>12</v>
      </c>
      <c r="C1391">
        <v>1</v>
      </c>
      <c r="D1391" s="3">
        <v>44578</v>
      </c>
      <c r="E1391" s="2">
        <v>782200</v>
      </c>
      <c r="F1391" s="2">
        <v>78220</v>
      </c>
      <c r="G1391" s="2">
        <v>0</v>
      </c>
      <c r="H1391" s="5">
        <v>44763.4</v>
      </c>
      <c r="I1391" t="s">
        <v>10</v>
      </c>
      <c r="J1391" s="6" t="s">
        <v>36</v>
      </c>
      <c r="K1391" s="6" t="s">
        <v>35</v>
      </c>
      <c r="L1391" s="6" t="s">
        <v>37</v>
      </c>
      <c r="M1391" t="s">
        <v>11</v>
      </c>
      <c r="N1391" s="6" t="s">
        <v>53</v>
      </c>
      <c r="O1391" t="s">
        <v>19</v>
      </c>
      <c r="P1391" s="4">
        <v>185</v>
      </c>
      <c r="Q1391" t="str">
        <f>TEXT(ChargesTable[[#This Row],[CHG_COUNTY_NUM]], "000") &amp; "-" &amp; TEXT(ChargesTable[[#This Row],[CHG_CASE_NUMBER]], "0000000")</f>
        <v>005-0000012</v>
      </c>
      <c r="R1391">
        <f t="shared" si="43"/>
        <v>188</v>
      </c>
      <c r="S1391">
        <f t="shared" si="44"/>
        <v>2022</v>
      </c>
    </row>
    <row r="1392" spans="1:19">
      <c r="A1392" s="1">
        <v>5</v>
      </c>
      <c r="B1392">
        <v>12</v>
      </c>
      <c r="C1392">
        <v>2</v>
      </c>
      <c r="D1392" s="3">
        <v>44578</v>
      </c>
      <c r="E1392" s="2">
        <v>3460</v>
      </c>
      <c r="F1392" s="2">
        <v>346</v>
      </c>
      <c r="G1392" s="2">
        <v>0</v>
      </c>
      <c r="H1392" s="5">
        <v>44763.199999999997</v>
      </c>
      <c r="I1392" t="s">
        <v>7</v>
      </c>
      <c r="J1392" s="6" t="s">
        <v>27</v>
      </c>
      <c r="K1392" s="6" t="s">
        <v>28</v>
      </c>
      <c r="L1392" s="6" t="s">
        <v>37</v>
      </c>
      <c r="M1392" t="s">
        <v>8</v>
      </c>
      <c r="N1392" s="6" t="s">
        <v>52</v>
      </c>
      <c r="O1392" t="s">
        <v>19</v>
      </c>
      <c r="P1392" s="4">
        <v>185</v>
      </c>
      <c r="Q1392" t="str">
        <f>TEXT(ChargesTable[[#This Row],[CHG_COUNTY_NUM]], "000") &amp; "-" &amp; TEXT(ChargesTable[[#This Row],[CHG_CASE_NUMBER]], "0000000")</f>
        <v>005-0000012</v>
      </c>
      <c r="R1392">
        <f t="shared" si="43"/>
        <v>188</v>
      </c>
      <c r="S1392">
        <f t="shared" si="44"/>
        <v>2022</v>
      </c>
    </row>
    <row r="1393" spans="1:19">
      <c r="A1393" s="1">
        <v>5</v>
      </c>
      <c r="B1393">
        <v>12</v>
      </c>
      <c r="C1393">
        <v>3</v>
      </c>
      <c r="D1393" s="3">
        <v>44578</v>
      </c>
      <c r="E1393" s="2">
        <v>782200</v>
      </c>
      <c r="F1393" s="2">
        <v>78220</v>
      </c>
      <c r="G1393" s="2">
        <v>0</v>
      </c>
      <c r="H1393" s="5">
        <v>44766.1</v>
      </c>
      <c r="I1393" t="s">
        <v>7</v>
      </c>
      <c r="J1393" s="6" t="s">
        <v>36</v>
      </c>
      <c r="K1393" s="6" t="s">
        <v>35</v>
      </c>
      <c r="L1393" s="6" t="s">
        <v>37</v>
      </c>
      <c r="M1393" t="s">
        <v>8</v>
      </c>
      <c r="N1393" s="6" t="s">
        <v>53</v>
      </c>
      <c r="O1393" t="s">
        <v>19</v>
      </c>
      <c r="P1393" s="4">
        <v>188</v>
      </c>
      <c r="Q1393" t="str">
        <f>TEXT(ChargesTable[[#This Row],[CHG_COUNTY_NUM]], "000") &amp; "-" &amp; TEXT(ChargesTable[[#This Row],[CHG_CASE_NUMBER]], "0000000")</f>
        <v>005-0000012</v>
      </c>
      <c r="R1393">
        <f t="shared" si="43"/>
        <v>188</v>
      </c>
      <c r="S1393">
        <f t="shared" si="44"/>
        <v>2022</v>
      </c>
    </row>
    <row r="1394" spans="1:19">
      <c r="A1394" s="1">
        <v>5</v>
      </c>
      <c r="B1394">
        <v>13</v>
      </c>
      <c r="C1394">
        <v>1</v>
      </c>
      <c r="D1394" s="3">
        <v>44579</v>
      </c>
      <c r="E1394" s="2">
        <v>463726</v>
      </c>
      <c r="F1394" s="2">
        <v>46372</v>
      </c>
      <c r="G1394" s="2">
        <v>6</v>
      </c>
      <c r="H1394" s="5">
        <v>44655</v>
      </c>
      <c r="I1394" t="s">
        <v>12</v>
      </c>
      <c r="J1394" s="6" t="s">
        <v>31</v>
      </c>
      <c r="K1394" s="6" t="s">
        <v>28</v>
      </c>
      <c r="L1394" s="6" t="s">
        <v>43</v>
      </c>
      <c r="M1394" t="s">
        <v>13</v>
      </c>
      <c r="N1394" s="6" t="s">
        <v>100</v>
      </c>
      <c r="O1394" t="s">
        <v>19</v>
      </c>
      <c r="P1394" s="4">
        <v>76</v>
      </c>
      <c r="Q1394" t="str">
        <f>TEXT(ChargesTable[[#This Row],[CHG_COUNTY_NUM]], "000") &amp; "-" &amp; TEXT(ChargesTable[[#This Row],[CHG_CASE_NUMBER]], "0000000")</f>
        <v>005-0000013</v>
      </c>
      <c r="R1394">
        <f t="shared" si="43"/>
        <v>79</v>
      </c>
      <c r="S1394">
        <f t="shared" si="44"/>
        <v>2022</v>
      </c>
    </row>
    <row r="1395" spans="1:19">
      <c r="A1395" s="1">
        <v>5</v>
      </c>
      <c r="B1395">
        <v>13</v>
      </c>
      <c r="C1395">
        <v>2</v>
      </c>
      <c r="D1395" s="3">
        <v>44579</v>
      </c>
      <c r="E1395" s="2">
        <v>3400</v>
      </c>
      <c r="F1395" s="2">
        <v>340</v>
      </c>
      <c r="G1395" s="2">
        <v>0</v>
      </c>
      <c r="H1395" s="5">
        <v>44657.82</v>
      </c>
      <c r="I1395" t="s">
        <v>10</v>
      </c>
      <c r="J1395" s="6" t="s">
        <v>25</v>
      </c>
      <c r="K1395" s="6" t="s">
        <v>26</v>
      </c>
      <c r="L1395" s="6" t="s">
        <v>37</v>
      </c>
      <c r="M1395" t="s">
        <v>11</v>
      </c>
      <c r="N1395" s="6" t="s">
        <v>55</v>
      </c>
      <c r="O1395" t="s">
        <v>19</v>
      </c>
      <c r="P1395" s="4">
        <v>78</v>
      </c>
      <c r="Q1395" t="str">
        <f>TEXT(ChargesTable[[#This Row],[CHG_COUNTY_NUM]], "000") &amp; "-" &amp; TEXT(ChargesTable[[#This Row],[CHG_CASE_NUMBER]], "0000000")</f>
        <v>005-0000013</v>
      </c>
      <c r="R1395">
        <f t="shared" si="43"/>
        <v>79</v>
      </c>
      <c r="S1395">
        <f t="shared" si="44"/>
        <v>2022</v>
      </c>
    </row>
    <row r="1396" spans="1:19">
      <c r="A1396" s="1">
        <v>5</v>
      </c>
      <c r="B1396">
        <v>13</v>
      </c>
      <c r="C1396">
        <v>3</v>
      </c>
      <c r="D1396" s="3">
        <v>44579</v>
      </c>
      <c r="E1396" s="2">
        <v>463700</v>
      </c>
      <c r="F1396" s="2">
        <v>46370</v>
      </c>
      <c r="G1396" s="2">
        <v>0</v>
      </c>
      <c r="H1396" s="5">
        <v>44657.81</v>
      </c>
      <c r="I1396" t="s">
        <v>7</v>
      </c>
      <c r="J1396" s="6" t="s">
        <v>30</v>
      </c>
      <c r="K1396" s="6" t="s">
        <v>26</v>
      </c>
      <c r="L1396" s="6" t="s">
        <v>37</v>
      </c>
      <c r="M1396" t="s">
        <v>8</v>
      </c>
      <c r="N1396" s="6" t="s">
        <v>54</v>
      </c>
      <c r="O1396" t="s">
        <v>19</v>
      </c>
      <c r="P1396" s="4">
        <v>78</v>
      </c>
      <c r="Q1396" t="str">
        <f>TEXT(ChargesTable[[#This Row],[CHG_COUNTY_NUM]], "000") &amp; "-" &amp; TEXT(ChargesTable[[#This Row],[CHG_CASE_NUMBER]], "0000000")</f>
        <v>005-0000013</v>
      </c>
      <c r="R1396">
        <f t="shared" si="43"/>
        <v>79</v>
      </c>
      <c r="S1396">
        <f t="shared" si="44"/>
        <v>2022</v>
      </c>
    </row>
    <row r="1397" spans="1:19">
      <c r="A1397" s="1">
        <v>5</v>
      </c>
      <c r="B1397">
        <v>13</v>
      </c>
      <c r="C1397">
        <v>4</v>
      </c>
      <c r="D1397" s="3">
        <v>44579</v>
      </c>
      <c r="E1397" s="2">
        <v>3470</v>
      </c>
      <c r="F1397" s="2">
        <v>347</v>
      </c>
      <c r="G1397" s="2">
        <v>0</v>
      </c>
      <c r="H1397" s="5">
        <v>44658.5</v>
      </c>
      <c r="I1397" t="s">
        <v>10</v>
      </c>
      <c r="J1397" s="6" t="s">
        <v>29</v>
      </c>
      <c r="K1397" s="6" t="s">
        <v>28</v>
      </c>
      <c r="L1397" s="6" t="s">
        <v>37</v>
      </c>
      <c r="M1397" t="s">
        <v>11</v>
      </c>
      <c r="N1397" s="6" t="s">
        <v>51</v>
      </c>
      <c r="O1397" t="s">
        <v>19</v>
      </c>
      <c r="P1397" s="4">
        <v>79</v>
      </c>
      <c r="Q1397" t="str">
        <f>TEXT(ChargesTable[[#This Row],[CHG_COUNTY_NUM]], "000") &amp; "-" &amp; TEXT(ChargesTable[[#This Row],[CHG_CASE_NUMBER]], "0000000")</f>
        <v>005-0000013</v>
      </c>
      <c r="R1397">
        <f t="shared" si="43"/>
        <v>79</v>
      </c>
      <c r="S1397">
        <f t="shared" si="44"/>
        <v>2022</v>
      </c>
    </row>
    <row r="1398" spans="1:19">
      <c r="A1398" s="1">
        <v>5</v>
      </c>
      <c r="B1398">
        <v>14</v>
      </c>
      <c r="C1398">
        <v>2</v>
      </c>
      <c r="D1398" s="3">
        <v>44580</v>
      </c>
      <c r="E1398" s="2">
        <v>463740</v>
      </c>
      <c r="F1398" s="2">
        <v>46374</v>
      </c>
      <c r="G1398" s="2">
        <v>0</v>
      </c>
      <c r="H1398" s="5">
        <v>44609.672997685186</v>
      </c>
      <c r="I1398" t="s">
        <v>7</v>
      </c>
      <c r="J1398" s="6" t="s">
        <v>32</v>
      </c>
      <c r="K1398" s="6" t="s">
        <v>33</v>
      </c>
      <c r="L1398" s="6" t="s">
        <v>37</v>
      </c>
      <c r="M1398" t="s">
        <v>8</v>
      </c>
      <c r="N1398" s="6" t="s">
        <v>60</v>
      </c>
      <c r="O1398" t="s">
        <v>19</v>
      </c>
      <c r="P1398" s="4">
        <v>29</v>
      </c>
      <c r="Q1398" t="str">
        <f>TEXT(ChargesTable[[#This Row],[CHG_COUNTY_NUM]], "000") &amp; "-" &amp; TEXT(ChargesTable[[#This Row],[CHG_CASE_NUMBER]], "0000000")</f>
        <v>005-0000014</v>
      </c>
      <c r="R1398">
        <f t="shared" si="43"/>
        <v>48</v>
      </c>
      <c r="S1398">
        <f t="shared" si="44"/>
        <v>2022</v>
      </c>
    </row>
    <row r="1399" spans="1:19">
      <c r="A1399" s="1">
        <v>5</v>
      </c>
      <c r="B1399">
        <v>14</v>
      </c>
      <c r="C1399">
        <v>1</v>
      </c>
      <c r="D1399" s="3">
        <v>44580</v>
      </c>
      <c r="E1399" s="2">
        <v>3460</v>
      </c>
      <c r="F1399" s="2">
        <v>346</v>
      </c>
      <c r="G1399" s="2">
        <v>0</v>
      </c>
      <c r="H1399" s="5">
        <v>44610.772997685184</v>
      </c>
      <c r="I1399" t="s">
        <v>10</v>
      </c>
      <c r="J1399" s="6" t="s">
        <v>27</v>
      </c>
      <c r="K1399" s="6" t="s">
        <v>28</v>
      </c>
      <c r="L1399" s="6" t="s">
        <v>37</v>
      </c>
      <c r="M1399" t="s">
        <v>11</v>
      </c>
      <c r="N1399" s="6" t="s">
        <v>52</v>
      </c>
      <c r="O1399" t="s">
        <v>19</v>
      </c>
      <c r="P1399" s="4">
        <v>30</v>
      </c>
      <c r="Q1399" t="str">
        <f>TEXT(ChargesTable[[#This Row],[CHG_COUNTY_NUM]], "000") &amp; "-" &amp; TEXT(ChargesTable[[#This Row],[CHG_CASE_NUMBER]], "0000000")</f>
        <v>005-0000014</v>
      </c>
      <c r="R1399">
        <f t="shared" si="43"/>
        <v>48</v>
      </c>
      <c r="S1399">
        <f t="shared" si="44"/>
        <v>2022</v>
      </c>
    </row>
    <row r="1400" spans="1:19">
      <c r="A1400" s="1">
        <v>5</v>
      </c>
      <c r="B1400">
        <v>14</v>
      </c>
      <c r="C1400">
        <v>3</v>
      </c>
      <c r="D1400" s="3">
        <v>44580</v>
      </c>
      <c r="E1400" s="2">
        <v>3470</v>
      </c>
      <c r="F1400" s="2">
        <v>347</v>
      </c>
      <c r="G1400" s="2">
        <v>0</v>
      </c>
      <c r="H1400" s="5">
        <v>44628.872997685183</v>
      </c>
      <c r="I1400" t="s">
        <v>7</v>
      </c>
      <c r="J1400" s="6" t="s">
        <v>29</v>
      </c>
      <c r="K1400" s="6" t="s">
        <v>28</v>
      </c>
      <c r="L1400" s="6" t="s">
        <v>37</v>
      </c>
      <c r="M1400" t="s">
        <v>8</v>
      </c>
      <c r="N1400" s="6" t="s">
        <v>51</v>
      </c>
      <c r="O1400" t="s">
        <v>19</v>
      </c>
      <c r="P1400" s="4">
        <v>48</v>
      </c>
      <c r="Q1400" t="str">
        <f>TEXT(ChargesTable[[#This Row],[CHG_COUNTY_NUM]], "000") &amp; "-" &amp; TEXT(ChargesTable[[#This Row],[CHG_CASE_NUMBER]], "0000000")</f>
        <v>005-0000014</v>
      </c>
      <c r="R1400">
        <f t="shared" si="43"/>
        <v>48</v>
      </c>
      <c r="S1400">
        <f t="shared" si="44"/>
        <v>2022</v>
      </c>
    </row>
    <row r="1401" spans="1:19">
      <c r="A1401" s="1">
        <v>5</v>
      </c>
      <c r="B1401">
        <v>15</v>
      </c>
      <c r="C1401">
        <v>3</v>
      </c>
      <c r="D1401" s="3">
        <v>44582</v>
      </c>
      <c r="E1401" s="2">
        <v>463700</v>
      </c>
      <c r="F1401" s="2">
        <v>46370</v>
      </c>
      <c r="G1401" s="2">
        <v>0</v>
      </c>
      <c r="H1401" s="5">
        <v>44717.46</v>
      </c>
      <c r="I1401" t="s">
        <v>10</v>
      </c>
      <c r="J1401" s="6" t="s">
        <v>30</v>
      </c>
      <c r="K1401" s="6" t="s">
        <v>26</v>
      </c>
      <c r="L1401" s="6" t="s">
        <v>37</v>
      </c>
      <c r="M1401" t="s">
        <v>11</v>
      </c>
      <c r="N1401" s="6" t="s">
        <v>54</v>
      </c>
      <c r="O1401" t="s">
        <v>19</v>
      </c>
      <c r="P1401" s="4">
        <v>135</v>
      </c>
      <c r="Q1401" t="str">
        <f>TEXT(ChargesTable[[#This Row],[CHG_COUNTY_NUM]], "000") &amp; "-" &amp; TEXT(ChargesTable[[#This Row],[CHG_CASE_NUMBER]], "0000000")</f>
        <v>005-0000015</v>
      </c>
      <c r="R1401">
        <f t="shared" si="43"/>
        <v>138</v>
      </c>
      <c r="S1401">
        <f t="shared" si="44"/>
        <v>2022</v>
      </c>
    </row>
    <row r="1402" spans="1:19">
      <c r="A1402" s="1">
        <v>5</v>
      </c>
      <c r="B1402">
        <v>15</v>
      </c>
      <c r="C1402">
        <v>2</v>
      </c>
      <c r="D1402" s="3">
        <v>44582</v>
      </c>
      <c r="E1402" s="2">
        <v>3400</v>
      </c>
      <c r="F1402" s="2">
        <v>340</v>
      </c>
      <c r="G1402" s="2">
        <v>0</v>
      </c>
      <c r="H1402" s="5">
        <v>44718.89</v>
      </c>
      <c r="I1402" t="s">
        <v>10</v>
      </c>
      <c r="J1402" s="6" t="s">
        <v>25</v>
      </c>
      <c r="K1402" s="6" t="s">
        <v>26</v>
      </c>
      <c r="L1402" s="6" t="s">
        <v>37</v>
      </c>
      <c r="M1402" t="s">
        <v>11</v>
      </c>
      <c r="N1402" s="6" t="s">
        <v>55</v>
      </c>
      <c r="O1402" t="s">
        <v>19</v>
      </c>
      <c r="P1402" s="4">
        <v>136</v>
      </c>
      <c r="Q1402" t="str">
        <f>TEXT(ChargesTable[[#This Row],[CHG_COUNTY_NUM]], "000") &amp; "-" &amp; TEXT(ChargesTable[[#This Row],[CHG_CASE_NUMBER]], "0000000")</f>
        <v>005-0000015</v>
      </c>
      <c r="R1402">
        <f t="shared" si="43"/>
        <v>138</v>
      </c>
      <c r="S1402">
        <f t="shared" si="44"/>
        <v>2022</v>
      </c>
    </row>
    <row r="1403" spans="1:19">
      <c r="A1403" s="1">
        <v>5</v>
      </c>
      <c r="B1403">
        <v>15</v>
      </c>
      <c r="C1403">
        <v>1</v>
      </c>
      <c r="D1403" s="3">
        <v>44582</v>
      </c>
      <c r="E1403" s="2">
        <v>470005</v>
      </c>
      <c r="F1403" s="2">
        <v>47000</v>
      </c>
      <c r="G1403" s="2">
        <v>5</v>
      </c>
      <c r="H1403" s="5">
        <v>44720</v>
      </c>
      <c r="I1403" t="s">
        <v>12</v>
      </c>
      <c r="J1403" s="6" t="s">
        <v>34</v>
      </c>
      <c r="K1403" s="6" t="s">
        <v>35</v>
      </c>
      <c r="L1403" s="6" t="s">
        <v>42</v>
      </c>
      <c r="M1403" t="s">
        <v>13</v>
      </c>
      <c r="N1403" s="6" t="s">
        <v>92</v>
      </c>
      <c r="O1403" t="s">
        <v>19</v>
      </c>
      <c r="P1403" s="4">
        <v>138</v>
      </c>
      <c r="Q1403" t="str">
        <f>TEXT(ChargesTable[[#This Row],[CHG_COUNTY_NUM]], "000") &amp; "-" &amp; TEXT(ChargesTable[[#This Row],[CHG_CASE_NUMBER]], "0000000")</f>
        <v>005-0000015</v>
      </c>
      <c r="R1403">
        <f t="shared" si="43"/>
        <v>138</v>
      </c>
      <c r="S1403">
        <f t="shared" si="44"/>
        <v>2022</v>
      </c>
    </row>
    <row r="1404" spans="1:19">
      <c r="A1404" s="1">
        <v>5</v>
      </c>
      <c r="B1404">
        <v>16</v>
      </c>
      <c r="C1404">
        <v>2</v>
      </c>
      <c r="D1404" s="3">
        <v>44583</v>
      </c>
      <c r="E1404" s="2">
        <v>470000</v>
      </c>
      <c r="F1404" s="2">
        <v>47000</v>
      </c>
      <c r="G1404" s="2">
        <v>0</v>
      </c>
      <c r="H1404" s="5">
        <v>44716.81</v>
      </c>
      <c r="I1404" t="s">
        <v>12</v>
      </c>
      <c r="J1404" s="6" t="s">
        <v>34</v>
      </c>
      <c r="K1404" s="6" t="s">
        <v>35</v>
      </c>
      <c r="L1404" s="6" t="s">
        <v>37</v>
      </c>
      <c r="M1404" t="s">
        <v>13</v>
      </c>
      <c r="N1404" s="6" t="s">
        <v>67</v>
      </c>
      <c r="O1404" t="s">
        <v>19</v>
      </c>
      <c r="P1404" s="4">
        <v>133</v>
      </c>
      <c r="Q1404" t="str">
        <f>TEXT(ChargesTable[[#This Row],[CHG_COUNTY_NUM]], "000") &amp; "-" &amp; TEXT(ChargesTable[[#This Row],[CHG_CASE_NUMBER]], "0000000")</f>
        <v>005-0000016</v>
      </c>
      <c r="R1404">
        <f t="shared" si="43"/>
        <v>135</v>
      </c>
      <c r="S1404">
        <f t="shared" si="44"/>
        <v>2022</v>
      </c>
    </row>
    <row r="1405" spans="1:19">
      <c r="A1405" s="1">
        <v>5</v>
      </c>
      <c r="B1405">
        <v>16</v>
      </c>
      <c r="C1405">
        <v>3</v>
      </c>
      <c r="D1405" s="3">
        <v>44583</v>
      </c>
      <c r="E1405" s="2">
        <v>463700</v>
      </c>
      <c r="F1405" s="2">
        <v>46370</v>
      </c>
      <c r="G1405" s="2">
        <v>0</v>
      </c>
      <c r="H1405" s="5">
        <v>44718.9</v>
      </c>
      <c r="I1405" t="s">
        <v>12</v>
      </c>
      <c r="J1405" s="6" t="s">
        <v>30</v>
      </c>
      <c r="K1405" s="6" t="s">
        <v>26</v>
      </c>
      <c r="L1405" s="6" t="s">
        <v>37</v>
      </c>
      <c r="M1405" t="s">
        <v>13</v>
      </c>
      <c r="N1405" s="6" t="s">
        <v>54</v>
      </c>
      <c r="O1405" t="s">
        <v>19</v>
      </c>
      <c r="P1405" s="4">
        <v>135</v>
      </c>
      <c r="Q1405" t="str">
        <f>TEXT(ChargesTable[[#This Row],[CHG_COUNTY_NUM]], "000") &amp; "-" &amp; TEXT(ChargesTable[[#This Row],[CHG_CASE_NUMBER]], "0000000")</f>
        <v>005-0000016</v>
      </c>
      <c r="R1405">
        <f t="shared" si="43"/>
        <v>135</v>
      </c>
      <c r="S1405">
        <f t="shared" si="44"/>
        <v>2022</v>
      </c>
    </row>
    <row r="1406" spans="1:19">
      <c r="A1406" s="1">
        <v>5</v>
      </c>
      <c r="B1406">
        <v>17</v>
      </c>
      <c r="C1406">
        <v>2</v>
      </c>
      <c r="D1406" s="3">
        <v>44585</v>
      </c>
      <c r="E1406" s="2">
        <v>3400</v>
      </c>
      <c r="F1406" s="2">
        <v>340</v>
      </c>
      <c r="G1406" s="2">
        <v>0</v>
      </c>
      <c r="H1406" s="5">
        <v>44597.080995370372</v>
      </c>
      <c r="I1406" t="s">
        <v>12</v>
      </c>
      <c r="J1406" s="6" t="s">
        <v>25</v>
      </c>
      <c r="K1406" s="6" t="s">
        <v>26</v>
      </c>
      <c r="L1406" s="6" t="s">
        <v>37</v>
      </c>
      <c r="M1406" t="s">
        <v>13</v>
      </c>
      <c r="N1406" s="6" t="s">
        <v>55</v>
      </c>
      <c r="O1406" t="s">
        <v>19</v>
      </c>
      <c r="P1406" s="4">
        <v>12</v>
      </c>
      <c r="Q1406" t="str">
        <f>TEXT(ChargesTable[[#This Row],[CHG_COUNTY_NUM]], "000") &amp; "-" &amp; TEXT(ChargesTable[[#This Row],[CHG_CASE_NUMBER]], "0000000")</f>
        <v>005-0000017</v>
      </c>
      <c r="R1406">
        <f t="shared" si="43"/>
        <v>12</v>
      </c>
      <c r="S1406">
        <f t="shared" si="44"/>
        <v>2022</v>
      </c>
    </row>
    <row r="1407" spans="1:19">
      <c r="A1407" s="1">
        <v>5</v>
      </c>
      <c r="B1407">
        <v>18</v>
      </c>
      <c r="C1407">
        <v>2</v>
      </c>
      <c r="D1407" s="3">
        <v>44586</v>
      </c>
      <c r="E1407" s="2">
        <v>782200</v>
      </c>
      <c r="F1407" s="2">
        <v>78220</v>
      </c>
      <c r="G1407" s="2">
        <v>0</v>
      </c>
      <c r="H1407" s="5">
        <v>44602.25</v>
      </c>
      <c r="I1407" t="s">
        <v>7</v>
      </c>
      <c r="J1407" s="6" t="s">
        <v>36</v>
      </c>
      <c r="K1407" s="6" t="s">
        <v>35</v>
      </c>
      <c r="L1407" s="6" t="s">
        <v>37</v>
      </c>
      <c r="M1407" t="s">
        <v>8</v>
      </c>
      <c r="N1407" s="6" t="s">
        <v>53</v>
      </c>
      <c r="O1407" t="s">
        <v>19</v>
      </c>
      <c r="P1407" s="4">
        <v>16</v>
      </c>
      <c r="Q1407" t="str">
        <f>TEXT(ChargesTable[[#This Row],[CHG_COUNTY_NUM]], "000") &amp; "-" &amp; TEXT(ChargesTable[[#This Row],[CHG_CASE_NUMBER]], "0000000")</f>
        <v>005-0000018</v>
      </c>
      <c r="R1407">
        <f t="shared" si="43"/>
        <v>19</v>
      </c>
      <c r="S1407">
        <f t="shared" si="44"/>
        <v>2022</v>
      </c>
    </row>
    <row r="1408" spans="1:19">
      <c r="A1408" s="1">
        <v>5</v>
      </c>
      <c r="B1408">
        <v>18</v>
      </c>
      <c r="C1408">
        <v>1</v>
      </c>
      <c r="D1408" s="3">
        <v>44586</v>
      </c>
      <c r="E1408" s="2">
        <v>3460</v>
      </c>
      <c r="F1408" s="2">
        <v>346</v>
      </c>
      <c r="G1408" s="2">
        <v>0</v>
      </c>
      <c r="H1408" s="5">
        <v>44605.16</v>
      </c>
      <c r="I1408" t="s">
        <v>12</v>
      </c>
      <c r="J1408" s="6" t="s">
        <v>27</v>
      </c>
      <c r="K1408" s="6" t="s">
        <v>28</v>
      </c>
      <c r="L1408" s="6" t="s">
        <v>37</v>
      </c>
      <c r="M1408" t="s">
        <v>13</v>
      </c>
      <c r="N1408" s="6" t="s">
        <v>52</v>
      </c>
      <c r="O1408" t="s">
        <v>19</v>
      </c>
      <c r="P1408" s="4">
        <v>19</v>
      </c>
      <c r="Q1408" t="str">
        <f>TEXT(ChargesTable[[#This Row],[CHG_COUNTY_NUM]], "000") &amp; "-" &amp; TEXT(ChargesTable[[#This Row],[CHG_CASE_NUMBER]], "0000000")</f>
        <v>005-0000018</v>
      </c>
      <c r="R1408">
        <f t="shared" si="43"/>
        <v>19</v>
      </c>
      <c r="S1408">
        <f t="shared" si="44"/>
        <v>2022</v>
      </c>
    </row>
    <row r="1409" spans="1:19">
      <c r="A1409" s="1">
        <v>5</v>
      </c>
      <c r="B1409">
        <v>19</v>
      </c>
      <c r="C1409">
        <v>1</v>
      </c>
      <c r="D1409" s="3">
        <v>44587</v>
      </c>
      <c r="E1409" s="2">
        <v>3460</v>
      </c>
      <c r="F1409" s="2">
        <v>346</v>
      </c>
      <c r="G1409" s="2">
        <v>0</v>
      </c>
      <c r="H1409" s="5">
        <v>44622.400000000001</v>
      </c>
      <c r="I1409" t="s">
        <v>12</v>
      </c>
      <c r="J1409" s="6" t="s">
        <v>27</v>
      </c>
      <c r="K1409" s="6" t="s">
        <v>28</v>
      </c>
      <c r="L1409" s="6" t="s">
        <v>37</v>
      </c>
      <c r="M1409" t="s">
        <v>13</v>
      </c>
      <c r="N1409" s="6" t="s">
        <v>52</v>
      </c>
      <c r="O1409" t="s">
        <v>19</v>
      </c>
      <c r="P1409" s="4">
        <v>35</v>
      </c>
      <c r="Q1409" t="str">
        <f>TEXT(ChargesTable[[#This Row],[CHG_COUNTY_NUM]], "000") &amp; "-" &amp; TEXT(ChargesTable[[#This Row],[CHG_CASE_NUMBER]], "0000000")</f>
        <v>005-0000019</v>
      </c>
      <c r="R1409">
        <f t="shared" si="43"/>
        <v>35</v>
      </c>
      <c r="S1409">
        <f t="shared" si="44"/>
        <v>2022</v>
      </c>
    </row>
    <row r="1410" spans="1:19">
      <c r="A1410" s="1">
        <v>5</v>
      </c>
      <c r="B1410">
        <v>20</v>
      </c>
      <c r="C1410">
        <v>1</v>
      </c>
      <c r="D1410" s="3">
        <v>44588</v>
      </c>
      <c r="E1410" s="2">
        <v>3460</v>
      </c>
      <c r="F1410" s="2">
        <v>346</v>
      </c>
      <c r="G1410" s="2">
        <v>0</v>
      </c>
      <c r="H1410" s="5">
        <v>44779.9</v>
      </c>
      <c r="I1410" t="s">
        <v>10</v>
      </c>
      <c r="J1410" s="6" t="s">
        <v>27</v>
      </c>
      <c r="K1410" s="6" t="s">
        <v>28</v>
      </c>
      <c r="L1410" s="6" t="s">
        <v>37</v>
      </c>
      <c r="M1410" t="s">
        <v>11</v>
      </c>
      <c r="N1410" s="6" t="s">
        <v>52</v>
      </c>
      <c r="O1410" t="s">
        <v>19</v>
      </c>
      <c r="P1410" s="4">
        <v>191</v>
      </c>
      <c r="Q1410" t="str">
        <f>TEXT(ChargesTable[[#This Row],[CHG_COUNTY_NUM]], "000") &amp; "-" &amp; TEXT(ChargesTable[[#This Row],[CHG_CASE_NUMBER]], "0000000")</f>
        <v>005-0000020</v>
      </c>
      <c r="R1410">
        <f t="shared" ref="R1410:R1473" si="45">_xlfn.MAXIFS(P:P, Q:Q, Q1410)</f>
        <v>191</v>
      </c>
      <c r="S1410">
        <f t="shared" ref="S1410:S1473" si="46">+YEAR(H1410)</f>
        <v>2022</v>
      </c>
    </row>
    <row r="1411" spans="1:19">
      <c r="A1411" s="1">
        <v>5</v>
      </c>
      <c r="B1411">
        <v>21</v>
      </c>
      <c r="C1411">
        <v>2</v>
      </c>
      <c r="D1411" s="3">
        <v>44592</v>
      </c>
      <c r="E1411" s="2">
        <v>782200</v>
      </c>
      <c r="F1411" s="2">
        <v>78220</v>
      </c>
      <c r="G1411" s="2">
        <v>0</v>
      </c>
      <c r="H1411" s="5">
        <v>44641.120000000003</v>
      </c>
      <c r="I1411" t="s">
        <v>10</v>
      </c>
      <c r="J1411" s="6" t="s">
        <v>36</v>
      </c>
      <c r="K1411" s="6" t="s">
        <v>35</v>
      </c>
      <c r="L1411" s="6" t="s">
        <v>37</v>
      </c>
      <c r="M1411" t="s">
        <v>11</v>
      </c>
      <c r="N1411" s="6" t="s">
        <v>53</v>
      </c>
      <c r="O1411" t="s">
        <v>19</v>
      </c>
      <c r="P1411" s="4">
        <v>49</v>
      </c>
      <c r="Q1411" t="str">
        <f>TEXT(ChargesTable[[#This Row],[CHG_COUNTY_NUM]], "000") &amp; "-" &amp; TEXT(ChargesTable[[#This Row],[CHG_CASE_NUMBER]], "0000000")</f>
        <v>005-0000021</v>
      </c>
      <c r="R1411">
        <f t="shared" si="45"/>
        <v>51</v>
      </c>
      <c r="S1411">
        <f t="shared" si="46"/>
        <v>2022</v>
      </c>
    </row>
    <row r="1412" spans="1:19">
      <c r="A1412" s="1">
        <v>5</v>
      </c>
      <c r="B1412">
        <v>21</v>
      </c>
      <c r="C1412">
        <v>1</v>
      </c>
      <c r="D1412" s="3">
        <v>44592</v>
      </c>
      <c r="E1412" s="2">
        <v>3460</v>
      </c>
      <c r="F1412" s="2">
        <v>346</v>
      </c>
      <c r="G1412" s="2">
        <v>0</v>
      </c>
      <c r="H1412" s="5">
        <v>44643.434004629627</v>
      </c>
      <c r="I1412" t="s">
        <v>10</v>
      </c>
      <c r="J1412" s="6" t="s">
        <v>27</v>
      </c>
      <c r="K1412" s="6" t="s">
        <v>28</v>
      </c>
      <c r="L1412" s="6" t="s">
        <v>37</v>
      </c>
      <c r="M1412" t="s">
        <v>11</v>
      </c>
      <c r="N1412" s="6" t="s">
        <v>52</v>
      </c>
      <c r="O1412" t="s">
        <v>19</v>
      </c>
      <c r="P1412" s="4">
        <v>51</v>
      </c>
      <c r="Q1412" t="str">
        <f>TEXT(ChargesTable[[#This Row],[CHG_COUNTY_NUM]], "000") &amp; "-" &amp; TEXT(ChargesTable[[#This Row],[CHG_CASE_NUMBER]], "0000000")</f>
        <v>005-0000021</v>
      </c>
      <c r="R1412">
        <f t="shared" si="45"/>
        <v>51</v>
      </c>
      <c r="S1412">
        <f t="shared" si="46"/>
        <v>2022</v>
      </c>
    </row>
    <row r="1413" spans="1:19">
      <c r="A1413" s="1">
        <v>5</v>
      </c>
      <c r="B1413">
        <v>22</v>
      </c>
      <c r="C1413">
        <v>1</v>
      </c>
      <c r="D1413" s="3">
        <v>44595</v>
      </c>
      <c r="E1413" s="2">
        <v>463720</v>
      </c>
      <c r="F1413" s="2">
        <v>46372</v>
      </c>
      <c r="G1413" s="2">
        <v>0</v>
      </c>
      <c r="H1413" s="5">
        <v>44598.174004629633</v>
      </c>
      <c r="I1413" t="s">
        <v>10</v>
      </c>
      <c r="J1413" s="6" t="s">
        <v>31</v>
      </c>
      <c r="K1413" s="6" t="s">
        <v>28</v>
      </c>
      <c r="L1413" s="6" t="s">
        <v>37</v>
      </c>
      <c r="M1413" t="s">
        <v>11</v>
      </c>
      <c r="N1413" s="6" t="s">
        <v>72</v>
      </c>
      <c r="O1413" t="s">
        <v>19</v>
      </c>
      <c r="P1413" s="4">
        <v>3</v>
      </c>
      <c r="Q1413" t="str">
        <f>TEXT(ChargesTable[[#This Row],[CHG_COUNTY_NUM]], "000") &amp; "-" &amp; TEXT(ChargesTable[[#This Row],[CHG_CASE_NUMBER]], "0000000")</f>
        <v>005-0000022</v>
      </c>
      <c r="R1413">
        <f t="shared" si="45"/>
        <v>3</v>
      </c>
      <c r="S1413">
        <f t="shared" si="46"/>
        <v>2022</v>
      </c>
    </row>
    <row r="1414" spans="1:19">
      <c r="A1414" s="1">
        <v>5</v>
      </c>
      <c r="B1414">
        <v>22</v>
      </c>
      <c r="C1414">
        <v>3</v>
      </c>
      <c r="D1414" s="3">
        <v>44595</v>
      </c>
      <c r="E1414" s="2">
        <v>470000</v>
      </c>
      <c r="F1414" s="2">
        <v>47000</v>
      </c>
      <c r="G1414" s="2">
        <v>0</v>
      </c>
      <c r="H1414" s="5">
        <v>44598.834004629629</v>
      </c>
      <c r="I1414" t="s">
        <v>12</v>
      </c>
      <c r="J1414" s="6" t="s">
        <v>34</v>
      </c>
      <c r="K1414" s="6" t="s">
        <v>35</v>
      </c>
      <c r="L1414" s="6" t="s">
        <v>37</v>
      </c>
      <c r="M1414" t="s">
        <v>13</v>
      </c>
      <c r="N1414" s="6" t="s">
        <v>67</v>
      </c>
      <c r="O1414" t="s">
        <v>19</v>
      </c>
      <c r="P1414" s="4">
        <v>3</v>
      </c>
      <c r="Q1414" t="str">
        <f>TEXT(ChargesTable[[#This Row],[CHG_COUNTY_NUM]], "000") &amp; "-" &amp; TEXT(ChargesTable[[#This Row],[CHG_CASE_NUMBER]], "0000000")</f>
        <v>005-0000022</v>
      </c>
      <c r="R1414">
        <f t="shared" si="45"/>
        <v>3</v>
      </c>
      <c r="S1414">
        <f t="shared" si="46"/>
        <v>2022</v>
      </c>
    </row>
    <row r="1415" spans="1:19">
      <c r="A1415" s="1">
        <v>5</v>
      </c>
      <c r="B1415">
        <v>23</v>
      </c>
      <c r="C1415">
        <v>3</v>
      </c>
      <c r="D1415" s="3">
        <v>44596</v>
      </c>
      <c r="E1415" s="2">
        <v>463700</v>
      </c>
      <c r="F1415" s="2">
        <v>46370</v>
      </c>
      <c r="G1415" s="2">
        <v>0</v>
      </c>
      <c r="H1415" s="5">
        <v>44598.924004629633</v>
      </c>
      <c r="I1415" t="s">
        <v>10</v>
      </c>
      <c r="J1415" s="6" t="s">
        <v>30</v>
      </c>
      <c r="K1415" s="6" t="s">
        <v>26</v>
      </c>
      <c r="L1415" s="6" t="s">
        <v>37</v>
      </c>
      <c r="M1415" t="s">
        <v>11</v>
      </c>
      <c r="N1415" s="6" t="s">
        <v>54</v>
      </c>
      <c r="O1415" t="s">
        <v>19</v>
      </c>
      <c r="P1415" s="4">
        <v>2</v>
      </c>
      <c r="Q1415" t="str">
        <f>TEXT(ChargesTable[[#This Row],[CHG_COUNTY_NUM]], "000") &amp; "-" &amp; TEXT(ChargesTable[[#This Row],[CHG_CASE_NUMBER]], "0000000")</f>
        <v>005-0000023</v>
      </c>
      <c r="R1415">
        <f t="shared" si="45"/>
        <v>6</v>
      </c>
      <c r="S1415">
        <f t="shared" si="46"/>
        <v>2022</v>
      </c>
    </row>
    <row r="1416" spans="1:19">
      <c r="A1416" s="1">
        <v>5</v>
      </c>
      <c r="B1416">
        <v>23</v>
      </c>
      <c r="C1416">
        <v>2</v>
      </c>
      <c r="D1416" s="3">
        <v>44596</v>
      </c>
      <c r="E1416" s="2">
        <v>3400</v>
      </c>
      <c r="F1416" s="2">
        <v>340</v>
      </c>
      <c r="G1416" s="2">
        <v>0</v>
      </c>
      <c r="H1416" s="5">
        <v>44600.834004629629</v>
      </c>
      <c r="I1416" t="s">
        <v>10</v>
      </c>
      <c r="J1416" s="6" t="s">
        <v>25</v>
      </c>
      <c r="K1416" s="6" t="s">
        <v>26</v>
      </c>
      <c r="L1416" s="6" t="s">
        <v>37</v>
      </c>
      <c r="M1416" t="s">
        <v>11</v>
      </c>
      <c r="N1416" s="6" t="s">
        <v>55</v>
      </c>
      <c r="O1416" t="s">
        <v>19</v>
      </c>
      <c r="P1416" s="4">
        <v>4</v>
      </c>
      <c r="Q1416" t="str">
        <f>TEXT(ChargesTable[[#This Row],[CHG_COUNTY_NUM]], "000") &amp; "-" &amp; TEXT(ChargesTable[[#This Row],[CHG_CASE_NUMBER]], "0000000")</f>
        <v>005-0000023</v>
      </c>
      <c r="R1416">
        <f t="shared" si="45"/>
        <v>6</v>
      </c>
      <c r="S1416">
        <f t="shared" si="46"/>
        <v>2022</v>
      </c>
    </row>
    <row r="1417" spans="1:19">
      <c r="A1417" s="1">
        <v>5</v>
      </c>
      <c r="B1417">
        <v>23</v>
      </c>
      <c r="C1417">
        <v>5</v>
      </c>
      <c r="D1417" s="3">
        <v>44596</v>
      </c>
      <c r="E1417" s="2">
        <v>3470</v>
      </c>
      <c r="F1417" s="2">
        <v>347</v>
      </c>
      <c r="G1417" s="2">
        <v>0</v>
      </c>
      <c r="H1417" s="5">
        <v>44600.260995370372</v>
      </c>
      <c r="I1417" t="s">
        <v>12</v>
      </c>
      <c r="J1417" s="6" t="s">
        <v>29</v>
      </c>
      <c r="K1417" s="6" t="s">
        <v>28</v>
      </c>
      <c r="L1417" s="6" t="s">
        <v>37</v>
      </c>
      <c r="M1417" t="s">
        <v>13</v>
      </c>
      <c r="N1417" s="6" t="s">
        <v>51</v>
      </c>
      <c r="O1417" t="s">
        <v>19</v>
      </c>
      <c r="P1417" s="4">
        <v>4</v>
      </c>
      <c r="Q1417" t="str">
        <f>TEXT(ChargesTable[[#This Row],[CHG_COUNTY_NUM]], "000") &amp; "-" &amp; TEXT(ChargesTable[[#This Row],[CHG_CASE_NUMBER]], "0000000")</f>
        <v>005-0000023</v>
      </c>
      <c r="R1417">
        <f t="shared" si="45"/>
        <v>6</v>
      </c>
      <c r="S1417">
        <f t="shared" si="46"/>
        <v>2022</v>
      </c>
    </row>
    <row r="1418" spans="1:19">
      <c r="A1418" s="1">
        <v>5</v>
      </c>
      <c r="B1418">
        <v>23</v>
      </c>
      <c r="C1418">
        <v>1</v>
      </c>
      <c r="D1418" s="3">
        <v>44596</v>
      </c>
      <c r="E1418" s="2">
        <v>782200</v>
      </c>
      <c r="F1418" s="2">
        <v>78220</v>
      </c>
      <c r="G1418" s="2">
        <v>0</v>
      </c>
      <c r="H1418" s="5">
        <v>44601.064004629632</v>
      </c>
      <c r="I1418" t="s">
        <v>12</v>
      </c>
      <c r="J1418" s="6" t="s">
        <v>36</v>
      </c>
      <c r="K1418" s="6" t="s">
        <v>35</v>
      </c>
      <c r="L1418" s="6" t="s">
        <v>37</v>
      </c>
      <c r="M1418" t="s">
        <v>13</v>
      </c>
      <c r="N1418" s="6" t="s">
        <v>53</v>
      </c>
      <c r="O1418" t="s">
        <v>19</v>
      </c>
      <c r="P1418" s="4">
        <v>5</v>
      </c>
      <c r="Q1418" t="str">
        <f>TEXT(ChargesTable[[#This Row],[CHG_COUNTY_NUM]], "000") &amp; "-" &amp; TEXT(ChargesTable[[#This Row],[CHG_CASE_NUMBER]], "0000000")</f>
        <v>005-0000023</v>
      </c>
      <c r="R1418">
        <f t="shared" si="45"/>
        <v>6</v>
      </c>
      <c r="S1418">
        <f t="shared" si="46"/>
        <v>2022</v>
      </c>
    </row>
    <row r="1419" spans="1:19">
      <c r="A1419" s="1">
        <v>5</v>
      </c>
      <c r="B1419">
        <v>23</v>
      </c>
      <c r="C1419">
        <v>4</v>
      </c>
      <c r="D1419" s="3">
        <v>44596</v>
      </c>
      <c r="E1419" s="2">
        <v>3460</v>
      </c>
      <c r="F1419" s="2">
        <v>346</v>
      </c>
      <c r="G1419" s="2">
        <v>0</v>
      </c>
      <c r="H1419" s="5">
        <v>44602.224004629628</v>
      </c>
      <c r="I1419" t="s">
        <v>10</v>
      </c>
      <c r="J1419" s="6" t="s">
        <v>27</v>
      </c>
      <c r="K1419" s="6" t="s">
        <v>28</v>
      </c>
      <c r="L1419" s="6" t="s">
        <v>37</v>
      </c>
      <c r="M1419" t="s">
        <v>11</v>
      </c>
      <c r="N1419" s="6" t="s">
        <v>52</v>
      </c>
      <c r="O1419" t="s">
        <v>19</v>
      </c>
      <c r="P1419" s="4">
        <v>6</v>
      </c>
      <c r="Q1419" t="str">
        <f>TEXT(ChargesTable[[#This Row],[CHG_COUNTY_NUM]], "000") &amp; "-" &amp; TEXT(ChargesTable[[#This Row],[CHG_CASE_NUMBER]], "0000000")</f>
        <v>005-0000023</v>
      </c>
      <c r="R1419">
        <f t="shared" si="45"/>
        <v>6</v>
      </c>
      <c r="S1419">
        <f t="shared" si="46"/>
        <v>2022</v>
      </c>
    </row>
    <row r="1420" spans="1:19">
      <c r="A1420" s="1">
        <v>5</v>
      </c>
      <c r="B1420">
        <v>24</v>
      </c>
      <c r="C1420">
        <v>2</v>
      </c>
      <c r="D1420" s="3">
        <v>44596</v>
      </c>
      <c r="E1420" s="2">
        <v>3400</v>
      </c>
      <c r="F1420" s="2">
        <v>340</v>
      </c>
      <c r="G1420" s="2">
        <v>0</v>
      </c>
      <c r="H1420" s="5">
        <v>44756.3</v>
      </c>
      <c r="I1420" t="s">
        <v>12</v>
      </c>
      <c r="J1420" s="6" t="s">
        <v>25</v>
      </c>
      <c r="K1420" s="6" t="s">
        <v>26</v>
      </c>
      <c r="L1420" s="6" t="s">
        <v>37</v>
      </c>
      <c r="M1420" t="s">
        <v>13</v>
      </c>
      <c r="N1420" s="6" t="s">
        <v>55</v>
      </c>
      <c r="O1420" t="s">
        <v>19</v>
      </c>
      <c r="P1420" s="4">
        <v>160</v>
      </c>
      <c r="Q1420" t="str">
        <f>TEXT(ChargesTable[[#This Row],[CHG_COUNTY_NUM]], "000") &amp; "-" &amp; TEXT(ChargesTable[[#This Row],[CHG_CASE_NUMBER]], "0000000")</f>
        <v>005-0000024</v>
      </c>
      <c r="R1420">
        <f t="shared" si="45"/>
        <v>164</v>
      </c>
      <c r="S1420">
        <f t="shared" si="46"/>
        <v>2022</v>
      </c>
    </row>
    <row r="1421" spans="1:19">
      <c r="A1421" s="1">
        <v>5</v>
      </c>
      <c r="B1421">
        <v>24</v>
      </c>
      <c r="C1421">
        <v>3</v>
      </c>
      <c r="D1421" s="3">
        <v>44596</v>
      </c>
      <c r="E1421" s="2">
        <v>463700</v>
      </c>
      <c r="F1421" s="2">
        <v>46370</v>
      </c>
      <c r="G1421" s="2">
        <v>0</v>
      </c>
      <c r="H1421" s="5">
        <v>44757.599999999999</v>
      </c>
      <c r="I1421" t="s">
        <v>7</v>
      </c>
      <c r="J1421" s="6" t="s">
        <v>30</v>
      </c>
      <c r="K1421" s="6" t="s">
        <v>26</v>
      </c>
      <c r="L1421" s="6" t="s">
        <v>37</v>
      </c>
      <c r="M1421" t="s">
        <v>8</v>
      </c>
      <c r="N1421" s="6" t="s">
        <v>54</v>
      </c>
      <c r="O1421" t="s">
        <v>19</v>
      </c>
      <c r="P1421" s="4">
        <v>161</v>
      </c>
      <c r="Q1421" t="str">
        <f>TEXT(ChargesTable[[#This Row],[CHG_COUNTY_NUM]], "000") &amp; "-" &amp; TEXT(ChargesTable[[#This Row],[CHG_CASE_NUMBER]], "0000000")</f>
        <v>005-0000024</v>
      </c>
      <c r="R1421">
        <f t="shared" si="45"/>
        <v>164</v>
      </c>
      <c r="S1421">
        <f t="shared" si="46"/>
        <v>2022</v>
      </c>
    </row>
    <row r="1422" spans="1:19">
      <c r="A1422" s="1">
        <v>5</v>
      </c>
      <c r="B1422">
        <v>24</v>
      </c>
      <c r="C1422">
        <v>1</v>
      </c>
      <c r="D1422" s="3">
        <v>44596</v>
      </c>
      <c r="E1422" s="2">
        <v>3460</v>
      </c>
      <c r="F1422" s="2">
        <v>346</v>
      </c>
      <c r="G1422" s="2">
        <v>0</v>
      </c>
      <c r="H1422" s="5">
        <v>44759.76</v>
      </c>
      <c r="I1422" t="s">
        <v>7</v>
      </c>
      <c r="J1422" s="6" t="s">
        <v>27</v>
      </c>
      <c r="K1422" s="6" t="s">
        <v>28</v>
      </c>
      <c r="L1422" s="6" t="s">
        <v>37</v>
      </c>
      <c r="M1422" t="s">
        <v>8</v>
      </c>
      <c r="N1422" s="6" t="s">
        <v>52</v>
      </c>
      <c r="O1422" t="s">
        <v>19</v>
      </c>
      <c r="P1422" s="4">
        <v>163</v>
      </c>
      <c r="Q1422" t="str">
        <f>TEXT(ChargesTable[[#This Row],[CHG_COUNTY_NUM]], "000") &amp; "-" &amp; TEXT(ChargesTable[[#This Row],[CHG_CASE_NUMBER]], "0000000")</f>
        <v>005-0000024</v>
      </c>
      <c r="R1422">
        <f t="shared" si="45"/>
        <v>164</v>
      </c>
      <c r="S1422">
        <f t="shared" si="46"/>
        <v>2022</v>
      </c>
    </row>
    <row r="1423" spans="1:19">
      <c r="A1423" s="1">
        <v>5</v>
      </c>
      <c r="B1423">
        <v>24</v>
      </c>
      <c r="C1423">
        <v>4</v>
      </c>
      <c r="D1423" s="3">
        <v>44596</v>
      </c>
      <c r="E1423" s="2">
        <v>3460</v>
      </c>
      <c r="F1423" s="2">
        <v>346</v>
      </c>
      <c r="G1423" s="2">
        <v>0</v>
      </c>
      <c r="H1423" s="5">
        <v>44760.3</v>
      </c>
      <c r="I1423" t="s">
        <v>7</v>
      </c>
      <c r="J1423" s="6" t="s">
        <v>27</v>
      </c>
      <c r="K1423" s="6" t="s">
        <v>28</v>
      </c>
      <c r="L1423" s="6" t="s">
        <v>37</v>
      </c>
      <c r="M1423" t="s">
        <v>8</v>
      </c>
      <c r="N1423" s="6" t="s">
        <v>52</v>
      </c>
      <c r="O1423" t="s">
        <v>19</v>
      </c>
      <c r="P1423" s="4">
        <v>164</v>
      </c>
      <c r="Q1423" t="str">
        <f>TEXT(ChargesTable[[#This Row],[CHG_COUNTY_NUM]], "000") &amp; "-" &amp; TEXT(ChargesTable[[#This Row],[CHG_CASE_NUMBER]], "0000000")</f>
        <v>005-0000024</v>
      </c>
      <c r="R1423">
        <f t="shared" si="45"/>
        <v>164</v>
      </c>
      <c r="S1423">
        <f t="shared" si="46"/>
        <v>2022</v>
      </c>
    </row>
    <row r="1424" spans="1:19">
      <c r="A1424" s="1">
        <v>5</v>
      </c>
      <c r="B1424">
        <v>25</v>
      </c>
      <c r="C1424">
        <v>4</v>
      </c>
      <c r="D1424" s="3">
        <v>44597</v>
      </c>
      <c r="E1424" s="2">
        <v>3406</v>
      </c>
      <c r="F1424" s="2">
        <v>340</v>
      </c>
      <c r="G1424" s="2">
        <v>6</v>
      </c>
      <c r="H1424" s="5">
        <v>44598.1</v>
      </c>
      <c r="I1424" t="s">
        <v>12</v>
      </c>
      <c r="J1424" s="6" t="s">
        <v>25</v>
      </c>
      <c r="K1424" s="6" t="s">
        <v>26</v>
      </c>
      <c r="L1424" s="6" t="s">
        <v>43</v>
      </c>
      <c r="M1424" t="s">
        <v>13</v>
      </c>
      <c r="N1424" s="6" t="s">
        <v>65</v>
      </c>
      <c r="O1424" t="s">
        <v>19</v>
      </c>
      <c r="P1424" s="4">
        <v>1</v>
      </c>
      <c r="Q1424" t="str">
        <f>TEXT(ChargesTable[[#This Row],[CHG_COUNTY_NUM]], "000") &amp; "-" &amp; TEXT(ChargesTable[[#This Row],[CHG_CASE_NUMBER]], "0000000")</f>
        <v>005-0000025</v>
      </c>
      <c r="R1424">
        <f t="shared" si="45"/>
        <v>4</v>
      </c>
      <c r="S1424">
        <f t="shared" si="46"/>
        <v>2022</v>
      </c>
    </row>
    <row r="1425" spans="1:19">
      <c r="A1425" s="1">
        <v>5</v>
      </c>
      <c r="B1425">
        <v>25</v>
      </c>
      <c r="C1425">
        <v>2</v>
      </c>
      <c r="D1425" s="3">
        <v>44597</v>
      </c>
      <c r="E1425" s="2">
        <v>3462</v>
      </c>
      <c r="F1425" s="2">
        <v>346</v>
      </c>
      <c r="G1425" s="2">
        <v>2</v>
      </c>
      <c r="H1425" s="5">
        <v>44600.04</v>
      </c>
      <c r="I1425" t="s">
        <v>12</v>
      </c>
      <c r="J1425" s="6" t="s">
        <v>27</v>
      </c>
      <c r="K1425" s="6" t="s">
        <v>28</v>
      </c>
      <c r="L1425" s="6" t="s">
        <v>39</v>
      </c>
      <c r="M1425" t="s">
        <v>13</v>
      </c>
      <c r="N1425" s="6" t="s">
        <v>73</v>
      </c>
      <c r="O1425" t="s">
        <v>19</v>
      </c>
      <c r="P1425" s="4">
        <v>3</v>
      </c>
      <c r="Q1425" t="str">
        <f>TEXT(ChargesTable[[#This Row],[CHG_COUNTY_NUM]], "000") &amp; "-" &amp; TEXT(ChargesTable[[#This Row],[CHG_CASE_NUMBER]], "0000000")</f>
        <v>005-0000025</v>
      </c>
      <c r="R1425">
        <f t="shared" si="45"/>
        <v>4</v>
      </c>
      <c r="S1425">
        <f t="shared" si="46"/>
        <v>2022</v>
      </c>
    </row>
    <row r="1426" spans="1:19">
      <c r="A1426" s="1">
        <v>5</v>
      </c>
      <c r="B1426">
        <v>25</v>
      </c>
      <c r="C1426">
        <v>3</v>
      </c>
      <c r="D1426" s="3">
        <v>44597</v>
      </c>
      <c r="E1426" s="2">
        <v>3400</v>
      </c>
      <c r="F1426" s="2">
        <v>340</v>
      </c>
      <c r="G1426" s="2">
        <v>0</v>
      </c>
      <c r="H1426" s="5">
        <v>44600.51</v>
      </c>
      <c r="I1426" t="s">
        <v>12</v>
      </c>
      <c r="J1426" s="6" t="s">
        <v>25</v>
      </c>
      <c r="K1426" s="6" t="s">
        <v>26</v>
      </c>
      <c r="L1426" s="6" t="s">
        <v>37</v>
      </c>
      <c r="M1426" t="s">
        <v>13</v>
      </c>
      <c r="N1426" s="6" t="s">
        <v>55</v>
      </c>
      <c r="O1426" t="s">
        <v>19</v>
      </c>
      <c r="P1426" s="4">
        <v>3</v>
      </c>
      <c r="Q1426" t="str">
        <f>TEXT(ChargesTable[[#This Row],[CHG_COUNTY_NUM]], "000") &amp; "-" &amp; TEXT(ChargesTable[[#This Row],[CHG_CASE_NUMBER]], "0000000")</f>
        <v>005-0000025</v>
      </c>
      <c r="R1426">
        <f t="shared" si="45"/>
        <v>4</v>
      </c>
      <c r="S1426">
        <f t="shared" si="46"/>
        <v>2022</v>
      </c>
    </row>
    <row r="1427" spans="1:19">
      <c r="A1427" s="1">
        <v>5</v>
      </c>
      <c r="B1427">
        <v>25</v>
      </c>
      <c r="C1427">
        <v>1</v>
      </c>
      <c r="D1427" s="3">
        <v>44597</v>
      </c>
      <c r="E1427" s="2">
        <v>3470</v>
      </c>
      <c r="F1427" s="2">
        <v>347</v>
      </c>
      <c r="G1427" s="2">
        <v>0</v>
      </c>
      <c r="H1427" s="5">
        <v>44601.13</v>
      </c>
      <c r="I1427" t="s">
        <v>10</v>
      </c>
      <c r="J1427" s="6" t="s">
        <v>29</v>
      </c>
      <c r="K1427" s="6" t="s">
        <v>28</v>
      </c>
      <c r="L1427" s="6" t="s">
        <v>37</v>
      </c>
      <c r="M1427" t="s">
        <v>11</v>
      </c>
      <c r="N1427" s="6" t="s">
        <v>51</v>
      </c>
      <c r="O1427" t="s">
        <v>19</v>
      </c>
      <c r="P1427" s="4">
        <v>4</v>
      </c>
      <c r="Q1427" t="str">
        <f>TEXT(ChargesTable[[#This Row],[CHG_COUNTY_NUM]], "000") &amp; "-" &amp; TEXT(ChargesTable[[#This Row],[CHG_CASE_NUMBER]], "0000000")</f>
        <v>005-0000025</v>
      </c>
      <c r="R1427">
        <f t="shared" si="45"/>
        <v>4</v>
      </c>
      <c r="S1427">
        <f t="shared" si="46"/>
        <v>2022</v>
      </c>
    </row>
    <row r="1428" spans="1:19">
      <c r="A1428" s="1">
        <v>5</v>
      </c>
      <c r="B1428">
        <v>26</v>
      </c>
      <c r="C1428">
        <v>1</v>
      </c>
      <c r="D1428" s="3">
        <v>44597</v>
      </c>
      <c r="E1428" s="2">
        <v>463700</v>
      </c>
      <c r="F1428" s="2">
        <v>46370</v>
      </c>
      <c r="G1428" s="2">
        <v>0</v>
      </c>
      <c r="H1428" s="5">
        <v>44614.79</v>
      </c>
      <c r="I1428" t="s">
        <v>12</v>
      </c>
      <c r="J1428" s="6" t="s">
        <v>30</v>
      </c>
      <c r="K1428" s="6" t="s">
        <v>26</v>
      </c>
      <c r="L1428" s="6" t="s">
        <v>37</v>
      </c>
      <c r="M1428" t="s">
        <v>13</v>
      </c>
      <c r="N1428" s="6" t="s">
        <v>54</v>
      </c>
      <c r="O1428" t="s">
        <v>19</v>
      </c>
      <c r="P1428" s="4">
        <v>17</v>
      </c>
      <c r="Q1428" t="str">
        <f>TEXT(ChargesTable[[#This Row],[CHG_COUNTY_NUM]], "000") &amp; "-" &amp; TEXT(ChargesTable[[#This Row],[CHG_CASE_NUMBER]], "0000000")</f>
        <v>005-0000026</v>
      </c>
      <c r="R1428">
        <f t="shared" si="45"/>
        <v>18</v>
      </c>
      <c r="S1428">
        <f t="shared" si="46"/>
        <v>2022</v>
      </c>
    </row>
    <row r="1429" spans="1:19">
      <c r="A1429" s="1">
        <v>5</v>
      </c>
      <c r="B1429">
        <v>26</v>
      </c>
      <c r="C1429">
        <v>2</v>
      </c>
      <c r="D1429" s="3">
        <v>44597</v>
      </c>
      <c r="E1429" s="2">
        <v>3464</v>
      </c>
      <c r="F1429" s="2">
        <v>346</v>
      </c>
      <c r="G1429" s="2">
        <v>4</v>
      </c>
      <c r="H1429" s="5">
        <v>44615.82</v>
      </c>
      <c r="I1429" t="s">
        <v>12</v>
      </c>
      <c r="J1429" s="6" t="s">
        <v>27</v>
      </c>
      <c r="K1429" s="6" t="s">
        <v>28</v>
      </c>
      <c r="L1429" s="6" t="s">
        <v>41</v>
      </c>
      <c r="M1429" t="s">
        <v>13</v>
      </c>
      <c r="N1429" s="6" t="s">
        <v>83</v>
      </c>
      <c r="O1429" t="s">
        <v>19</v>
      </c>
      <c r="P1429" s="4">
        <v>18</v>
      </c>
      <c r="Q1429" t="str">
        <f>TEXT(ChargesTable[[#This Row],[CHG_COUNTY_NUM]], "000") &amp; "-" &amp; TEXT(ChargesTable[[#This Row],[CHG_CASE_NUMBER]], "0000000")</f>
        <v>005-0000026</v>
      </c>
      <c r="R1429">
        <f t="shared" si="45"/>
        <v>18</v>
      </c>
      <c r="S1429">
        <f t="shared" si="46"/>
        <v>2022</v>
      </c>
    </row>
    <row r="1430" spans="1:19">
      <c r="A1430" s="1">
        <v>5</v>
      </c>
      <c r="B1430">
        <v>27</v>
      </c>
      <c r="C1430">
        <v>1</v>
      </c>
      <c r="D1430" s="3">
        <v>44597</v>
      </c>
      <c r="E1430" s="2">
        <v>3400</v>
      </c>
      <c r="F1430" s="2">
        <v>340</v>
      </c>
      <c r="G1430" s="2">
        <v>0</v>
      </c>
      <c r="H1430" s="5">
        <v>44640.46</v>
      </c>
      <c r="I1430" t="s">
        <v>12</v>
      </c>
      <c r="J1430" s="6" t="s">
        <v>25</v>
      </c>
      <c r="K1430" s="6" t="s">
        <v>26</v>
      </c>
      <c r="L1430" s="6" t="s">
        <v>37</v>
      </c>
      <c r="M1430" t="s">
        <v>13</v>
      </c>
      <c r="N1430" s="6" t="s">
        <v>55</v>
      </c>
      <c r="O1430" t="s">
        <v>19</v>
      </c>
      <c r="P1430" s="4">
        <v>43</v>
      </c>
      <c r="Q1430" t="str">
        <f>TEXT(ChargesTable[[#This Row],[CHG_COUNTY_NUM]], "000") &amp; "-" &amp; TEXT(ChargesTable[[#This Row],[CHG_CASE_NUMBER]], "0000000")</f>
        <v>005-0000027</v>
      </c>
      <c r="R1430">
        <f t="shared" si="45"/>
        <v>43</v>
      </c>
      <c r="S1430">
        <f t="shared" si="46"/>
        <v>2022</v>
      </c>
    </row>
    <row r="1431" spans="1:19">
      <c r="A1431" s="1">
        <v>5</v>
      </c>
      <c r="B1431">
        <v>28</v>
      </c>
      <c r="C1431">
        <v>1</v>
      </c>
      <c r="D1431" s="3">
        <v>44599</v>
      </c>
      <c r="E1431" s="2">
        <v>470001</v>
      </c>
      <c r="F1431" s="2">
        <v>47000</v>
      </c>
      <c r="G1431" s="2">
        <v>1</v>
      </c>
      <c r="H1431" s="5">
        <v>44603.82</v>
      </c>
      <c r="I1431" t="s">
        <v>7</v>
      </c>
      <c r="J1431" s="6" t="s">
        <v>34</v>
      </c>
      <c r="K1431" s="6" t="s">
        <v>35</v>
      </c>
      <c r="L1431" s="6" t="s">
        <v>38</v>
      </c>
      <c r="M1431" t="s">
        <v>8</v>
      </c>
      <c r="N1431" s="6" t="s">
        <v>76</v>
      </c>
      <c r="O1431" t="s">
        <v>19</v>
      </c>
      <c r="P1431" s="4">
        <v>4</v>
      </c>
      <c r="Q1431" t="str">
        <f>TEXT(ChargesTable[[#This Row],[CHG_COUNTY_NUM]], "000") &amp; "-" &amp; TEXT(ChargesTable[[#This Row],[CHG_CASE_NUMBER]], "0000000")</f>
        <v>005-0000028</v>
      </c>
      <c r="R1431">
        <f t="shared" si="45"/>
        <v>4</v>
      </c>
      <c r="S1431">
        <f t="shared" si="46"/>
        <v>2022</v>
      </c>
    </row>
    <row r="1432" spans="1:19">
      <c r="A1432" s="1">
        <v>5</v>
      </c>
      <c r="B1432">
        <v>29</v>
      </c>
      <c r="C1432">
        <v>1</v>
      </c>
      <c r="D1432" s="3">
        <v>44600</v>
      </c>
      <c r="E1432" s="2">
        <v>3400</v>
      </c>
      <c r="F1432" s="2">
        <v>340</v>
      </c>
      <c r="G1432" s="2">
        <v>0</v>
      </c>
      <c r="H1432" s="5">
        <v>44663.44</v>
      </c>
      <c r="I1432" t="s">
        <v>10</v>
      </c>
      <c r="J1432" s="6" t="s">
        <v>25</v>
      </c>
      <c r="K1432" s="6" t="s">
        <v>26</v>
      </c>
      <c r="L1432" s="6" t="s">
        <v>37</v>
      </c>
      <c r="M1432" t="s">
        <v>11</v>
      </c>
      <c r="N1432" s="6" t="s">
        <v>55</v>
      </c>
      <c r="O1432" t="s">
        <v>19</v>
      </c>
      <c r="P1432" s="4">
        <v>63</v>
      </c>
      <c r="Q1432" t="str">
        <f>TEXT(ChargesTable[[#This Row],[CHG_COUNTY_NUM]], "000") &amp; "-" &amp; TEXT(ChargesTable[[#This Row],[CHG_CASE_NUMBER]], "0000000")</f>
        <v>005-0000029</v>
      </c>
      <c r="R1432">
        <f t="shared" si="45"/>
        <v>66</v>
      </c>
      <c r="S1432">
        <f t="shared" si="46"/>
        <v>2022</v>
      </c>
    </row>
    <row r="1433" spans="1:19">
      <c r="A1433" s="1">
        <v>5</v>
      </c>
      <c r="B1433">
        <v>29</v>
      </c>
      <c r="C1433">
        <v>2</v>
      </c>
      <c r="D1433" s="3">
        <v>44600</v>
      </c>
      <c r="E1433" s="2">
        <v>463701</v>
      </c>
      <c r="F1433" s="2">
        <v>46370</v>
      </c>
      <c r="G1433" s="2">
        <v>1</v>
      </c>
      <c r="H1433" s="5">
        <v>44666.78</v>
      </c>
      <c r="I1433" t="s">
        <v>12</v>
      </c>
      <c r="J1433" s="6" t="s">
        <v>30</v>
      </c>
      <c r="K1433" s="6" t="s">
        <v>26</v>
      </c>
      <c r="L1433" s="6" t="s">
        <v>38</v>
      </c>
      <c r="M1433" t="s">
        <v>13</v>
      </c>
      <c r="N1433" s="6" t="s">
        <v>59</v>
      </c>
      <c r="O1433" t="s">
        <v>19</v>
      </c>
      <c r="P1433" s="4">
        <v>66</v>
      </c>
      <c r="Q1433" t="str">
        <f>TEXT(ChargesTable[[#This Row],[CHG_COUNTY_NUM]], "000") &amp; "-" &amp; TEXT(ChargesTable[[#This Row],[CHG_CASE_NUMBER]], "0000000")</f>
        <v>005-0000029</v>
      </c>
      <c r="R1433">
        <f t="shared" si="45"/>
        <v>66</v>
      </c>
      <c r="S1433">
        <f t="shared" si="46"/>
        <v>2022</v>
      </c>
    </row>
    <row r="1434" spans="1:19">
      <c r="A1434" s="1">
        <v>5</v>
      </c>
      <c r="B1434">
        <v>30</v>
      </c>
      <c r="C1434">
        <v>1</v>
      </c>
      <c r="D1434" s="3">
        <v>44602</v>
      </c>
      <c r="E1434" s="2">
        <v>782200</v>
      </c>
      <c r="F1434" s="2">
        <v>78220</v>
      </c>
      <c r="G1434" s="2">
        <v>0</v>
      </c>
      <c r="H1434" s="5">
        <v>44636.56</v>
      </c>
      <c r="I1434" t="s">
        <v>10</v>
      </c>
      <c r="J1434" s="6" t="s">
        <v>36</v>
      </c>
      <c r="K1434" s="6" t="s">
        <v>35</v>
      </c>
      <c r="L1434" s="6" t="s">
        <v>37</v>
      </c>
      <c r="M1434" t="s">
        <v>11</v>
      </c>
      <c r="N1434" s="6" t="s">
        <v>53</v>
      </c>
      <c r="O1434" t="s">
        <v>19</v>
      </c>
      <c r="P1434" s="4">
        <v>34</v>
      </c>
      <c r="Q1434" t="str">
        <f>TEXT(ChargesTable[[#This Row],[CHG_COUNTY_NUM]], "000") &amp; "-" &amp; TEXT(ChargesTable[[#This Row],[CHG_CASE_NUMBER]], "0000000")</f>
        <v>005-0000030</v>
      </c>
      <c r="R1434">
        <f t="shared" si="45"/>
        <v>35</v>
      </c>
      <c r="S1434">
        <f t="shared" si="46"/>
        <v>2022</v>
      </c>
    </row>
    <row r="1435" spans="1:19">
      <c r="A1435" s="1">
        <v>5</v>
      </c>
      <c r="B1435">
        <v>30</v>
      </c>
      <c r="C1435">
        <v>2</v>
      </c>
      <c r="D1435" s="3">
        <v>44602</v>
      </c>
      <c r="E1435" s="2">
        <v>463700</v>
      </c>
      <c r="F1435" s="2">
        <v>46370</v>
      </c>
      <c r="G1435" s="2">
        <v>0</v>
      </c>
      <c r="H1435" s="5">
        <v>44637.8</v>
      </c>
      <c r="I1435" t="s">
        <v>7</v>
      </c>
      <c r="J1435" s="6" t="s">
        <v>30</v>
      </c>
      <c r="K1435" s="6" t="s">
        <v>26</v>
      </c>
      <c r="L1435" s="6" t="s">
        <v>37</v>
      </c>
      <c r="M1435" t="s">
        <v>8</v>
      </c>
      <c r="N1435" s="6" t="s">
        <v>54</v>
      </c>
      <c r="O1435" t="s">
        <v>19</v>
      </c>
      <c r="P1435" s="4">
        <v>35</v>
      </c>
      <c r="Q1435" t="str">
        <f>TEXT(ChargesTable[[#This Row],[CHG_COUNTY_NUM]], "000") &amp; "-" &amp; TEXT(ChargesTable[[#This Row],[CHG_CASE_NUMBER]], "0000000")</f>
        <v>005-0000030</v>
      </c>
      <c r="R1435">
        <f t="shared" si="45"/>
        <v>35</v>
      </c>
      <c r="S1435">
        <f t="shared" si="46"/>
        <v>2022</v>
      </c>
    </row>
    <row r="1436" spans="1:19">
      <c r="A1436" s="1">
        <v>5</v>
      </c>
      <c r="B1436">
        <v>30</v>
      </c>
      <c r="C1436">
        <v>3</v>
      </c>
      <c r="D1436" s="3">
        <v>44602</v>
      </c>
      <c r="E1436" s="2">
        <v>3460</v>
      </c>
      <c r="F1436" s="2">
        <v>346</v>
      </c>
      <c r="G1436" s="2">
        <v>0</v>
      </c>
      <c r="H1436" s="5">
        <v>44637.52</v>
      </c>
      <c r="I1436" t="s">
        <v>7</v>
      </c>
      <c r="J1436" s="6" t="s">
        <v>27</v>
      </c>
      <c r="K1436" s="6" t="s">
        <v>28</v>
      </c>
      <c r="L1436" s="6" t="s">
        <v>37</v>
      </c>
      <c r="M1436" t="s">
        <v>8</v>
      </c>
      <c r="N1436" s="6" t="s">
        <v>52</v>
      </c>
      <c r="O1436" t="s">
        <v>19</v>
      </c>
      <c r="P1436" s="4">
        <v>35</v>
      </c>
      <c r="Q1436" t="str">
        <f>TEXT(ChargesTable[[#This Row],[CHG_COUNTY_NUM]], "000") &amp; "-" &amp; TEXT(ChargesTable[[#This Row],[CHG_CASE_NUMBER]], "0000000")</f>
        <v>005-0000030</v>
      </c>
      <c r="R1436">
        <f t="shared" si="45"/>
        <v>35</v>
      </c>
      <c r="S1436">
        <f t="shared" si="46"/>
        <v>2022</v>
      </c>
    </row>
    <row r="1437" spans="1:19">
      <c r="A1437" s="1">
        <v>5</v>
      </c>
      <c r="B1437">
        <v>31</v>
      </c>
      <c r="C1437">
        <v>1</v>
      </c>
      <c r="D1437" s="3">
        <v>44603</v>
      </c>
      <c r="E1437" s="2">
        <v>463740</v>
      </c>
      <c r="F1437" s="2">
        <v>46374</v>
      </c>
      <c r="G1437" s="2">
        <v>0</v>
      </c>
      <c r="H1437" s="5">
        <v>44665.73</v>
      </c>
      <c r="I1437" t="s">
        <v>12</v>
      </c>
      <c r="J1437" s="6" t="s">
        <v>32</v>
      </c>
      <c r="K1437" s="6" t="s">
        <v>33</v>
      </c>
      <c r="L1437" s="6" t="s">
        <v>37</v>
      </c>
      <c r="M1437" t="s">
        <v>13</v>
      </c>
      <c r="N1437" s="6" t="s">
        <v>60</v>
      </c>
      <c r="O1437" t="s">
        <v>19</v>
      </c>
      <c r="P1437" s="4">
        <v>62</v>
      </c>
      <c r="Q1437" t="str">
        <f>TEXT(ChargesTable[[#This Row],[CHG_COUNTY_NUM]], "000") &amp; "-" &amp; TEXT(ChargesTable[[#This Row],[CHG_CASE_NUMBER]], "0000000")</f>
        <v>005-0000031</v>
      </c>
      <c r="R1437">
        <f t="shared" si="45"/>
        <v>66</v>
      </c>
      <c r="S1437">
        <f t="shared" si="46"/>
        <v>2022</v>
      </c>
    </row>
    <row r="1438" spans="1:19">
      <c r="A1438" s="1">
        <v>5</v>
      </c>
      <c r="B1438">
        <v>31</v>
      </c>
      <c r="C1438">
        <v>2</v>
      </c>
      <c r="D1438" s="3">
        <v>44603</v>
      </c>
      <c r="E1438" s="2">
        <v>3400</v>
      </c>
      <c r="F1438" s="2">
        <v>340</v>
      </c>
      <c r="G1438" s="2">
        <v>0</v>
      </c>
      <c r="H1438" s="5">
        <v>44665.5</v>
      </c>
      <c r="I1438" t="s">
        <v>10</v>
      </c>
      <c r="J1438" s="6" t="s">
        <v>25</v>
      </c>
      <c r="K1438" s="6" t="s">
        <v>26</v>
      </c>
      <c r="L1438" s="6" t="s">
        <v>37</v>
      </c>
      <c r="M1438" t="s">
        <v>11</v>
      </c>
      <c r="N1438" s="6" t="s">
        <v>55</v>
      </c>
      <c r="O1438" t="s">
        <v>19</v>
      </c>
      <c r="P1438" s="4">
        <v>62</v>
      </c>
      <c r="Q1438" t="str">
        <f>TEXT(ChargesTable[[#This Row],[CHG_COUNTY_NUM]], "000") &amp; "-" &amp; TEXT(ChargesTable[[#This Row],[CHG_CASE_NUMBER]], "0000000")</f>
        <v>005-0000031</v>
      </c>
      <c r="R1438">
        <f t="shared" si="45"/>
        <v>66</v>
      </c>
      <c r="S1438">
        <f t="shared" si="46"/>
        <v>2022</v>
      </c>
    </row>
    <row r="1439" spans="1:19">
      <c r="A1439" s="1">
        <v>5</v>
      </c>
      <c r="B1439">
        <v>31</v>
      </c>
      <c r="C1439">
        <v>3</v>
      </c>
      <c r="D1439" s="3">
        <v>44603</v>
      </c>
      <c r="E1439" s="2">
        <v>3470</v>
      </c>
      <c r="F1439" s="2">
        <v>347</v>
      </c>
      <c r="G1439" s="2">
        <v>0</v>
      </c>
      <c r="H1439" s="5">
        <v>44665.7</v>
      </c>
      <c r="I1439" t="s">
        <v>7</v>
      </c>
      <c r="J1439" s="6" t="s">
        <v>29</v>
      </c>
      <c r="K1439" s="6" t="s">
        <v>28</v>
      </c>
      <c r="L1439" s="6" t="s">
        <v>37</v>
      </c>
      <c r="M1439" t="s">
        <v>8</v>
      </c>
      <c r="N1439" s="6" t="s">
        <v>51</v>
      </c>
      <c r="O1439" t="s">
        <v>19</v>
      </c>
      <c r="P1439" s="4">
        <v>62</v>
      </c>
      <c r="Q1439" t="str">
        <f>TEXT(ChargesTable[[#This Row],[CHG_COUNTY_NUM]], "000") &amp; "-" &amp; TEXT(ChargesTable[[#This Row],[CHG_CASE_NUMBER]], "0000000")</f>
        <v>005-0000031</v>
      </c>
      <c r="R1439">
        <f t="shared" si="45"/>
        <v>66</v>
      </c>
      <c r="S1439">
        <f t="shared" si="46"/>
        <v>2022</v>
      </c>
    </row>
    <row r="1440" spans="1:19">
      <c r="A1440" s="1">
        <v>5</v>
      </c>
      <c r="B1440">
        <v>31</v>
      </c>
      <c r="C1440">
        <v>4</v>
      </c>
      <c r="D1440" s="3">
        <v>44603</v>
      </c>
      <c r="E1440" s="2">
        <v>3402</v>
      </c>
      <c r="F1440" s="2">
        <v>340</v>
      </c>
      <c r="G1440" s="2">
        <v>2</v>
      </c>
      <c r="H1440" s="5">
        <v>44669.4</v>
      </c>
      <c r="I1440" t="s">
        <v>10</v>
      </c>
      <c r="J1440" s="6" t="s">
        <v>25</v>
      </c>
      <c r="K1440" s="6" t="s">
        <v>26</v>
      </c>
      <c r="L1440" s="6" t="s">
        <v>39</v>
      </c>
      <c r="M1440" t="s">
        <v>11</v>
      </c>
      <c r="N1440" s="6" t="s">
        <v>62</v>
      </c>
      <c r="O1440" t="s">
        <v>19</v>
      </c>
      <c r="P1440" s="4">
        <v>66</v>
      </c>
      <c r="Q1440" t="str">
        <f>TEXT(ChargesTable[[#This Row],[CHG_COUNTY_NUM]], "000") &amp; "-" &amp; TEXT(ChargesTable[[#This Row],[CHG_CASE_NUMBER]], "0000000")</f>
        <v>005-0000031</v>
      </c>
      <c r="R1440">
        <f t="shared" si="45"/>
        <v>66</v>
      </c>
      <c r="S1440">
        <f t="shared" si="46"/>
        <v>2022</v>
      </c>
    </row>
    <row r="1441" spans="1:19">
      <c r="A1441" s="1">
        <v>5</v>
      </c>
      <c r="B1441">
        <v>32</v>
      </c>
      <c r="C1441">
        <v>1</v>
      </c>
      <c r="D1441" s="3">
        <v>44603</v>
      </c>
      <c r="E1441" s="2">
        <v>3400</v>
      </c>
      <c r="F1441" s="2">
        <v>340</v>
      </c>
      <c r="G1441" s="2">
        <v>0</v>
      </c>
      <c r="H1441" s="5">
        <v>45330.37</v>
      </c>
      <c r="I1441" t="s">
        <v>10</v>
      </c>
      <c r="J1441" s="6" t="s">
        <v>25</v>
      </c>
      <c r="K1441" s="6" t="s">
        <v>26</v>
      </c>
      <c r="L1441" s="6" t="s">
        <v>37</v>
      </c>
      <c r="M1441" t="s">
        <v>11</v>
      </c>
      <c r="N1441" s="6" t="s">
        <v>55</v>
      </c>
      <c r="O1441" t="s">
        <v>19</v>
      </c>
      <c r="P1441" s="4">
        <v>727</v>
      </c>
      <c r="Q1441" t="str">
        <f>TEXT(ChargesTable[[#This Row],[CHG_COUNTY_NUM]], "000") &amp; "-" &amp; TEXT(ChargesTable[[#This Row],[CHG_CASE_NUMBER]], "0000000")</f>
        <v>005-0000032</v>
      </c>
      <c r="R1441">
        <f t="shared" si="45"/>
        <v>728</v>
      </c>
      <c r="S1441">
        <f t="shared" si="46"/>
        <v>2024</v>
      </c>
    </row>
    <row r="1442" spans="1:19">
      <c r="A1442" s="1">
        <v>5</v>
      </c>
      <c r="B1442">
        <v>32</v>
      </c>
      <c r="C1442">
        <v>3</v>
      </c>
      <c r="D1442" s="3">
        <v>44603</v>
      </c>
      <c r="E1442" s="2">
        <v>782202</v>
      </c>
      <c r="F1442" s="2">
        <v>78220</v>
      </c>
      <c r="G1442" s="2">
        <v>2</v>
      </c>
      <c r="H1442" s="5">
        <v>45330.43</v>
      </c>
      <c r="I1442" t="s">
        <v>7</v>
      </c>
      <c r="J1442" s="6" t="s">
        <v>36</v>
      </c>
      <c r="K1442" s="6" t="s">
        <v>35</v>
      </c>
      <c r="L1442" s="6" t="s">
        <v>39</v>
      </c>
      <c r="M1442" t="s">
        <v>8</v>
      </c>
      <c r="N1442" s="6" t="s">
        <v>79</v>
      </c>
      <c r="O1442" t="s">
        <v>19</v>
      </c>
      <c r="P1442" s="4">
        <v>727</v>
      </c>
      <c r="Q1442" t="str">
        <f>TEXT(ChargesTable[[#This Row],[CHG_COUNTY_NUM]], "000") &amp; "-" &amp; TEXT(ChargesTable[[#This Row],[CHG_CASE_NUMBER]], "0000000")</f>
        <v>005-0000032</v>
      </c>
      <c r="R1442">
        <f t="shared" si="45"/>
        <v>728</v>
      </c>
      <c r="S1442">
        <f t="shared" si="46"/>
        <v>2024</v>
      </c>
    </row>
    <row r="1443" spans="1:19">
      <c r="A1443" s="1">
        <v>5</v>
      </c>
      <c r="B1443">
        <v>32</v>
      </c>
      <c r="C1443">
        <v>4</v>
      </c>
      <c r="D1443" s="3">
        <v>44603</v>
      </c>
      <c r="E1443" s="2">
        <v>3400</v>
      </c>
      <c r="F1443" s="2">
        <v>340</v>
      </c>
      <c r="G1443" s="2">
        <v>0</v>
      </c>
      <c r="H1443" s="5">
        <v>45331.8</v>
      </c>
      <c r="I1443" t="s">
        <v>10</v>
      </c>
      <c r="J1443" s="6" t="s">
        <v>25</v>
      </c>
      <c r="K1443" s="6" t="s">
        <v>26</v>
      </c>
      <c r="L1443" s="6" t="s">
        <v>37</v>
      </c>
      <c r="M1443" t="s">
        <v>11</v>
      </c>
      <c r="N1443" s="6" t="s">
        <v>55</v>
      </c>
      <c r="O1443" t="s">
        <v>19</v>
      </c>
      <c r="P1443" s="4">
        <v>728</v>
      </c>
      <c r="Q1443" t="str">
        <f>TEXT(ChargesTable[[#This Row],[CHG_COUNTY_NUM]], "000") &amp; "-" &amp; TEXT(ChargesTable[[#This Row],[CHG_CASE_NUMBER]], "0000000")</f>
        <v>005-0000032</v>
      </c>
      <c r="R1443">
        <f t="shared" si="45"/>
        <v>728</v>
      </c>
      <c r="S1443">
        <f t="shared" si="46"/>
        <v>2024</v>
      </c>
    </row>
    <row r="1444" spans="1:19">
      <c r="A1444" s="1">
        <v>5</v>
      </c>
      <c r="B1444">
        <v>33</v>
      </c>
      <c r="C1444">
        <v>1</v>
      </c>
      <c r="D1444" s="3">
        <v>44604</v>
      </c>
      <c r="E1444" s="2">
        <v>463700</v>
      </c>
      <c r="F1444" s="2">
        <v>46370</v>
      </c>
      <c r="G1444" s="2">
        <v>0</v>
      </c>
      <c r="H1444" s="5">
        <v>44604.46</v>
      </c>
      <c r="I1444" t="s">
        <v>12</v>
      </c>
      <c r="J1444" s="6" t="s">
        <v>30</v>
      </c>
      <c r="K1444" s="6" t="s">
        <v>26</v>
      </c>
      <c r="L1444" s="6" t="s">
        <v>37</v>
      </c>
      <c r="M1444" t="s">
        <v>13</v>
      </c>
      <c r="N1444" s="6" t="s">
        <v>54</v>
      </c>
      <c r="O1444" t="s">
        <v>19</v>
      </c>
      <c r="P1444" s="4">
        <v>0</v>
      </c>
      <c r="Q1444" t="str">
        <f>TEXT(ChargesTable[[#This Row],[CHG_COUNTY_NUM]], "000") &amp; "-" &amp; TEXT(ChargesTable[[#This Row],[CHG_CASE_NUMBER]], "0000000")</f>
        <v>005-0000033</v>
      </c>
      <c r="R1444">
        <f t="shared" si="45"/>
        <v>0</v>
      </c>
      <c r="S1444">
        <f t="shared" si="46"/>
        <v>2022</v>
      </c>
    </row>
    <row r="1445" spans="1:19">
      <c r="A1445" s="1">
        <v>5</v>
      </c>
      <c r="B1445">
        <v>34</v>
      </c>
      <c r="C1445">
        <v>1</v>
      </c>
      <c r="D1445" s="3">
        <v>44604</v>
      </c>
      <c r="E1445" s="2">
        <v>782200</v>
      </c>
      <c r="F1445" s="2">
        <v>78220</v>
      </c>
      <c r="G1445" s="2">
        <v>0</v>
      </c>
      <c r="H1445" s="5">
        <v>44624.18</v>
      </c>
      <c r="I1445" t="s">
        <v>7</v>
      </c>
      <c r="J1445" s="6" t="s">
        <v>36</v>
      </c>
      <c r="K1445" s="6" t="s">
        <v>35</v>
      </c>
      <c r="L1445" s="6" t="s">
        <v>37</v>
      </c>
      <c r="M1445" t="s">
        <v>8</v>
      </c>
      <c r="N1445" s="6" t="s">
        <v>53</v>
      </c>
      <c r="O1445" t="s">
        <v>19</v>
      </c>
      <c r="P1445" s="4">
        <v>20</v>
      </c>
      <c r="Q1445" t="str">
        <f>TEXT(ChargesTable[[#This Row],[CHG_COUNTY_NUM]], "000") &amp; "-" &amp; TEXT(ChargesTable[[#This Row],[CHG_CASE_NUMBER]], "0000000")</f>
        <v>005-0000034</v>
      </c>
      <c r="R1445">
        <f t="shared" si="45"/>
        <v>24</v>
      </c>
      <c r="S1445">
        <f t="shared" si="46"/>
        <v>2022</v>
      </c>
    </row>
    <row r="1446" spans="1:19">
      <c r="A1446" s="1">
        <v>5</v>
      </c>
      <c r="B1446">
        <v>34</v>
      </c>
      <c r="C1446">
        <v>2</v>
      </c>
      <c r="D1446" s="3">
        <v>44604</v>
      </c>
      <c r="E1446" s="2">
        <v>3402</v>
      </c>
      <c r="F1446" s="2">
        <v>340</v>
      </c>
      <c r="G1446" s="2">
        <v>2</v>
      </c>
      <c r="H1446" s="5">
        <v>44628.18</v>
      </c>
      <c r="I1446" t="s">
        <v>7</v>
      </c>
      <c r="J1446" s="6" t="s">
        <v>25</v>
      </c>
      <c r="K1446" s="6" t="s">
        <v>26</v>
      </c>
      <c r="L1446" s="6" t="s">
        <v>39</v>
      </c>
      <c r="M1446" t="s">
        <v>8</v>
      </c>
      <c r="N1446" s="6" t="s">
        <v>62</v>
      </c>
      <c r="O1446" t="s">
        <v>19</v>
      </c>
      <c r="P1446" s="4">
        <v>24</v>
      </c>
      <c r="Q1446" t="str">
        <f>TEXT(ChargesTable[[#This Row],[CHG_COUNTY_NUM]], "000") &amp; "-" &amp; TEXT(ChargesTable[[#This Row],[CHG_CASE_NUMBER]], "0000000")</f>
        <v>005-0000034</v>
      </c>
      <c r="R1446">
        <f t="shared" si="45"/>
        <v>24</v>
      </c>
      <c r="S1446">
        <f t="shared" si="46"/>
        <v>2022</v>
      </c>
    </row>
    <row r="1447" spans="1:19">
      <c r="A1447" s="1">
        <v>5</v>
      </c>
      <c r="B1447">
        <v>35</v>
      </c>
      <c r="C1447">
        <v>2</v>
      </c>
      <c r="D1447" s="3">
        <v>44606</v>
      </c>
      <c r="E1447" s="2">
        <v>3400</v>
      </c>
      <c r="F1447" s="2">
        <v>340</v>
      </c>
      <c r="G1447" s="2">
        <v>0</v>
      </c>
      <c r="H1447" s="5">
        <v>44652.959999999999</v>
      </c>
      <c r="I1447" t="s">
        <v>12</v>
      </c>
      <c r="J1447" s="6" t="s">
        <v>25</v>
      </c>
      <c r="K1447" s="6" t="s">
        <v>26</v>
      </c>
      <c r="L1447" s="6" t="s">
        <v>37</v>
      </c>
      <c r="M1447" t="s">
        <v>13</v>
      </c>
      <c r="N1447" s="6" t="s">
        <v>55</v>
      </c>
      <c r="O1447" t="s">
        <v>19</v>
      </c>
      <c r="P1447" s="4">
        <v>46</v>
      </c>
      <c r="Q1447" t="str">
        <f>TEXT(ChargesTable[[#This Row],[CHG_COUNTY_NUM]], "000") &amp; "-" &amp; TEXT(ChargesTable[[#This Row],[CHG_CASE_NUMBER]], "0000000")</f>
        <v>005-0000035</v>
      </c>
      <c r="R1447">
        <f t="shared" si="45"/>
        <v>47</v>
      </c>
      <c r="S1447">
        <f t="shared" si="46"/>
        <v>2022</v>
      </c>
    </row>
    <row r="1448" spans="1:19">
      <c r="A1448" s="1">
        <v>5</v>
      </c>
      <c r="B1448">
        <v>35</v>
      </c>
      <c r="C1448">
        <v>1</v>
      </c>
      <c r="D1448" s="3">
        <v>44606</v>
      </c>
      <c r="E1448" s="2">
        <v>3400</v>
      </c>
      <c r="F1448" s="2">
        <v>340</v>
      </c>
      <c r="G1448" s="2">
        <v>0</v>
      </c>
      <c r="H1448" s="5">
        <v>44653.9</v>
      </c>
      <c r="I1448" t="s">
        <v>10</v>
      </c>
      <c r="J1448" s="6" t="s">
        <v>25</v>
      </c>
      <c r="K1448" s="6" t="s">
        <v>26</v>
      </c>
      <c r="L1448" s="6" t="s">
        <v>37</v>
      </c>
      <c r="M1448" t="s">
        <v>11</v>
      </c>
      <c r="N1448" s="6" t="s">
        <v>55</v>
      </c>
      <c r="O1448" t="s">
        <v>19</v>
      </c>
      <c r="P1448" s="4">
        <v>47</v>
      </c>
      <c r="Q1448" t="str">
        <f>TEXT(ChargesTable[[#This Row],[CHG_COUNTY_NUM]], "000") &amp; "-" &amp; TEXT(ChargesTable[[#This Row],[CHG_CASE_NUMBER]], "0000000")</f>
        <v>005-0000035</v>
      </c>
      <c r="R1448">
        <f t="shared" si="45"/>
        <v>47</v>
      </c>
      <c r="S1448">
        <f t="shared" si="46"/>
        <v>2022</v>
      </c>
    </row>
    <row r="1449" spans="1:19">
      <c r="A1449" s="1">
        <v>5</v>
      </c>
      <c r="B1449">
        <v>36</v>
      </c>
      <c r="C1449">
        <v>1</v>
      </c>
      <c r="D1449" s="3">
        <v>44607</v>
      </c>
      <c r="E1449" s="2">
        <v>463700</v>
      </c>
      <c r="F1449" s="2">
        <v>46370</v>
      </c>
      <c r="G1449" s="2">
        <v>0</v>
      </c>
      <c r="H1449" s="5">
        <v>45002.55</v>
      </c>
      <c r="I1449" t="s">
        <v>7</v>
      </c>
      <c r="J1449" s="6" t="s">
        <v>30</v>
      </c>
      <c r="K1449" s="6" t="s">
        <v>26</v>
      </c>
      <c r="L1449" s="6" t="s">
        <v>37</v>
      </c>
      <c r="M1449" t="s">
        <v>8</v>
      </c>
      <c r="N1449" s="6" t="s">
        <v>54</v>
      </c>
      <c r="O1449" t="s">
        <v>19</v>
      </c>
      <c r="P1449" s="4">
        <v>395</v>
      </c>
      <c r="Q1449" t="str">
        <f>TEXT(ChargesTable[[#This Row],[CHG_COUNTY_NUM]], "000") &amp; "-" &amp; TEXT(ChargesTable[[#This Row],[CHG_CASE_NUMBER]], "0000000")</f>
        <v>005-0000036</v>
      </c>
      <c r="R1449">
        <f t="shared" si="45"/>
        <v>395</v>
      </c>
      <c r="S1449">
        <f t="shared" si="46"/>
        <v>2023</v>
      </c>
    </row>
    <row r="1450" spans="1:19">
      <c r="A1450" s="1">
        <v>5</v>
      </c>
      <c r="B1450">
        <v>36</v>
      </c>
      <c r="C1450">
        <v>2</v>
      </c>
      <c r="D1450" s="3">
        <v>44607</v>
      </c>
      <c r="E1450" s="2">
        <v>463720</v>
      </c>
      <c r="F1450" s="2">
        <v>46372</v>
      </c>
      <c r="G1450" s="2">
        <v>0</v>
      </c>
      <c r="H1450" s="5">
        <v>45002.45</v>
      </c>
      <c r="I1450" t="s">
        <v>7</v>
      </c>
      <c r="J1450" s="6" t="s">
        <v>31</v>
      </c>
      <c r="K1450" s="6" t="s">
        <v>28</v>
      </c>
      <c r="L1450" s="6" t="s">
        <v>37</v>
      </c>
      <c r="M1450" t="s">
        <v>8</v>
      </c>
      <c r="N1450" s="6" t="s">
        <v>72</v>
      </c>
      <c r="O1450" t="s">
        <v>19</v>
      </c>
      <c r="P1450" s="4">
        <v>395</v>
      </c>
      <c r="Q1450" t="str">
        <f>TEXT(ChargesTable[[#This Row],[CHG_COUNTY_NUM]], "000") &amp; "-" &amp; TEXT(ChargesTable[[#This Row],[CHG_CASE_NUMBER]], "0000000")</f>
        <v>005-0000036</v>
      </c>
      <c r="R1450">
        <f t="shared" si="45"/>
        <v>395</v>
      </c>
      <c r="S1450">
        <f t="shared" si="46"/>
        <v>2023</v>
      </c>
    </row>
    <row r="1451" spans="1:19">
      <c r="A1451" s="1">
        <v>5</v>
      </c>
      <c r="B1451">
        <v>37</v>
      </c>
      <c r="C1451">
        <v>1</v>
      </c>
      <c r="D1451" s="3">
        <v>44611</v>
      </c>
      <c r="E1451" s="2">
        <v>3470</v>
      </c>
      <c r="F1451" s="2">
        <v>347</v>
      </c>
      <c r="G1451" s="2">
        <v>0</v>
      </c>
      <c r="H1451" s="5">
        <v>44635.8</v>
      </c>
      <c r="I1451" t="s">
        <v>7</v>
      </c>
      <c r="J1451" s="6" t="s">
        <v>29</v>
      </c>
      <c r="K1451" s="6" t="s">
        <v>28</v>
      </c>
      <c r="L1451" s="6" t="s">
        <v>37</v>
      </c>
      <c r="M1451" t="s">
        <v>8</v>
      </c>
      <c r="N1451" s="6" t="s">
        <v>51</v>
      </c>
      <c r="O1451" t="s">
        <v>19</v>
      </c>
      <c r="P1451" s="4">
        <v>24</v>
      </c>
      <c r="Q1451" t="str">
        <f>TEXT(ChargesTable[[#This Row],[CHG_COUNTY_NUM]], "000") &amp; "-" &amp; TEXT(ChargesTable[[#This Row],[CHG_CASE_NUMBER]], "0000000")</f>
        <v>005-0000037</v>
      </c>
      <c r="R1451">
        <f t="shared" si="45"/>
        <v>28</v>
      </c>
      <c r="S1451">
        <f t="shared" si="46"/>
        <v>2022</v>
      </c>
    </row>
    <row r="1452" spans="1:19">
      <c r="A1452" s="1">
        <v>5</v>
      </c>
      <c r="B1452">
        <v>37</v>
      </c>
      <c r="C1452">
        <v>2</v>
      </c>
      <c r="D1452" s="3">
        <v>44611</v>
      </c>
      <c r="E1452" s="2">
        <v>3474</v>
      </c>
      <c r="F1452" s="2">
        <v>347</v>
      </c>
      <c r="G1452" s="2">
        <v>4</v>
      </c>
      <c r="H1452" s="5">
        <v>44639</v>
      </c>
      <c r="I1452" t="s">
        <v>7</v>
      </c>
      <c r="J1452" s="6" t="s">
        <v>29</v>
      </c>
      <c r="K1452" s="6" t="s">
        <v>28</v>
      </c>
      <c r="L1452" s="6" t="s">
        <v>41</v>
      </c>
      <c r="M1452" t="s">
        <v>8</v>
      </c>
      <c r="N1452" s="6" t="s">
        <v>88</v>
      </c>
      <c r="O1452" t="s">
        <v>19</v>
      </c>
      <c r="P1452" s="4">
        <v>28</v>
      </c>
      <c r="Q1452" t="str">
        <f>TEXT(ChargesTable[[#This Row],[CHG_COUNTY_NUM]], "000") &amp; "-" &amp; TEXT(ChargesTable[[#This Row],[CHG_CASE_NUMBER]], "0000000")</f>
        <v>005-0000037</v>
      </c>
      <c r="R1452">
        <f t="shared" si="45"/>
        <v>28</v>
      </c>
      <c r="S1452">
        <f t="shared" si="46"/>
        <v>2022</v>
      </c>
    </row>
    <row r="1453" spans="1:19">
      <c r="A1453" s="1">
        <v>5</v>
      </c>
      <c r="B1453">
        <v>38</v>
      </c>
      <c r="C1453">
        <v>3</v>
      </c>
      <c r="D1453" s="3">
        <v>44615</v>
      </c>
      <c r="E1453" s="2">
        <v>463706</v>
      </c>
      <c r="F1453" s="2">
        <v>46370</v>
      </c>
      <c r="G1453" s="2">
        <v>6</v>
      </c>
      <c r="H1453" s="5">
        <v>44624.91</v>
      </c>
      <c r="I1453" t="s">
        <v>12</v>
      </c>
      <c r="J1453" s="6" t="s">
        <v>30</v>
      </c>
      <c r="K1453" s="6" t="s">
        <v>26</v>
      </c>
      <c r="L1453" s="6" t="s">
        <v>43</v>
      </c>
      <c r="M1453" t="s">
        <v>13</v>
      </c>
      <c r="N1453" s="6" t="s">
        <v>69</v>
      </c>
      <c r="O1453" t="s">
        <v>19</v>
      </c>
      <c r="P1453" s="4">
        <v>9</v>
      </c>
      <c r="Q1453" t="str">
        <f>TEXT(ChargesTable[[#This Row],[CHG_COUNTY_NUM]], "000") &amp; "-" &amp; TEXT(ChargesTable[[#This Row],[CHG_CASE_NUMBER]], "0000000")</f>
        <v>005-0000038</v>
      </c>
      <c r="R1453">
        <f t="shared" si="45"/>
        <v>13</v>
      </c>
      <c r="S1453">
        <f t="shared" si="46"/>
        <v>2022</v>
      </c>
    </row>
    <row r="1454" spans="1:19">
      <c r="A1454" s="1">
        <v>5</v>
      </c>
      <c r="B1454">
        <v>38</v>
      </c>
      <c r="C1454">
        <v>2</v>
      </c>
      <c r="D1454" s="3">
        <v>44615</v>
      </c>
      <c r="E1454" s="2">
        <v>3400</v>
      </c>
      <c r="F1454" s="2">
        <v>340</v>
      </c>
      <c r="G1454" s="2">
        <v>0</v>
      </c>
      <c r="H1454" s="5">
        <v>44625.322002314817</v>
      </c>
      <c r="I1454" t="s">
        <v>12</v>
      </c>
      <c r="J1454" s="6" t="s">
        <v>25</v>
      </c>
      <c r="K1454" s="6" t="s">
        <v>26</v>
      </c>
      <c r="L1454" s="6" t="s">
        <v>37</v>
      </c>
      <c r="M1454" t="s">
        <v>13</v>
      </c>
      <c r="N1454" s="6" t="s">
        <v>55</v>
      </c>
      <c r="O1454" t="s">
        <v>19</v>
      </c>
      <c r="P1454" s="4">
        <v>10</v>
      </c>
      <c r="Q1454" t="str">
        <f>TEXT(ChargesTable[[#This Row],[CHG_COUNTY_NUM]], "000") &amp; "-" &amp; TEXT(ChargesTable[[#This Row],[CHG_CASE_NUMBER]], "0000000")</f>
        <v>005-0000038</v>
      </c>
      <c r="R1454">
        <f t="shared" si="45"/>
        <v>13</v>
      </c>
      <c r="S1454">
        <f t="shared" si="46"/>
        <v>2022</v>
      </c>
    </row>
    <row r="1455" spans="1:19">
      <c r="A1455" s="1">
        <v>5</v>
      </c>
      <c r="B1455">
        <v>38</v>
      </c>
      <c r="C1455">
        <v>4</v>
      </c>
      <c r="D1455" s="3">
        <v>44615</v>
      </c>
      <c r="E1455" s="2">
        <v>3400</v>
      </c>
      <c r="F1455" s="2">
        <v>340</v>
      </c>
      <c r="G1455" s="2">
        <v>0</v>
      </c>
      <c r="H1455" s="5">
        <v>44626.52</v>
      </c>
      <c r="I1455" t="s">
        <v>12</v>
      </c>
      <c r="J1455" s="6" t="s">
        <v>25</v>
      </c>
      <c r="K1455" s="6" t="s">
        <v>26</v>
      </c>
      <c r="L1455" s="6" t="s">
        <v>37</v>
      </c>
      <c r="M1455" t="s">
        <v>13</v>
      </c>
      <c r="N1455" s="6" t="s">
        <v>55</v>
      </c>
      <c r="O1455" t="s">
        <v>19</v>
      </c>
      <c r="P1455" s="4">
        <v>11</v>
      </c>
      <c r="Q1455" t="str">
        <f>TEXT(ChargesTable[[#This Row],[CHG_COUNTY_NUM]], "000") &amp; "-" &amp; TEXT(ChargesTable[[#This Row],[CHG_CASE_NUMBER]], "0000000")</f>
        <v>005-0000038</v>
      </c>
      <c r="R1455">
        <f t="shared" si="45"/>
        <v>13</v>
      </c>
      <c r="S1455">
        <f t="shared" si="46"/>
        <v>2022</v>
      </c>
    </row>
    <row r="1456" spans="1:19">
      <c r="A1456" s="1">
        <v>5</v>
      </c>
      <c r="B1456">
        <v>38</v>
      </c>
      <c r="C1456">
        <v>1</v>
      </c>
      <c r="D1456" s="3">
        <v>44615</v>
      </c>
      <c r="E1456" s="2">
        <v>3400</v>
      </c>
      <c r="F1456" s="2">
        <v>340</v>
      </c>
      <c r="G1456" s="2">
        <v>0</v>
      </c>
      <c r="H1456" s="5">
        <v>44628.22</v>
      </c>
      <c r="I1456" t="s">
        <v>12</v>
      </c>
      <c r="J1456" s="6" t="s">
        <v>25</v>
      </c>
      <c r="K1456" s="6" t="s">
        <v>26</v>
      </c>
      <c r="L1456" s="6" t="s">
        <v>37</v>
      </c>
      <c r="M1456" t="s">
        <v>13</v>
      </c>
      <c r="N1456" s="6" t="s">
        <v>55</v>
      </c>
      <c r="O1456" t="s">
        <v>19</v>
      </c>
      <c r="P1456" s="4">
        <v>13</v>
      </c>
      <c r="Q1456" t="str">
        <f>TEXT(ChargesTable[[#This Row],[CHG_COUNTY_NUM]], "000") &amp; "-" &amp; TEXT(ChargesTable[[#This Row],[CHG_CASE_NUMBER]], "0000000")</f>
        <v>005-0000038</v>
      </c>
      <c r="R1456">
        <f t="shared" si="45"/>
        <v>13</v>
      </c>
      <c r="S1456">
        <f t="shared" si="46"/>
        <v>2022</v>
      </c>
    </row>
    <row r="1457" spans="1:19">
      <c r="A1457" s="1">
        <v>5</v>
      </c>
      <c r="B1457">
        <v>39</v>
      </c>
      <c r="C1457">
        <v>2</v>
      </c>
      <c r="D1457" s="3">
        <v>44615</v>
      </c>
      <c r="E1457" s="2">
        <v>463700</v>
      </c>
      <c r="F1457" s="2">
        <v>46370</v>
      </c>
      <c r="G1457" s="2">
        <v>0</v>
      </c>
      <c r="H1457" s="5">
        <v>44887.9</v>
      </c>
      <c r="I1457" t="s">
        <v>10</v>
      </c>
      <c r="J1457" s="6" t="s">
        <v>30</v>
      </c>
      <c r="K1457" s="6" t="s">
        <v>26</v>
      </c>
      <c r="L1457" s="6" t="s">
        <v>37</v>
      </c>
      <c r="M1457" t="s">
        <v>11</v>
      </c>
      <c r="N1457" s="6" t="s">
        <v>54</v>
      </c>
      <c r="O1457" t="s">
        <v>19</v>
      </c>
      <c r="P1457" s="4">
        <v>272</v>
      </c>
      <c r="Q1457" t="str">
        <f>TEXT(ChargesTable[[#This Row],[CHG_COUNTY_NUM]], "000") &amp; "-" &amp; TEXT(ChargesTable[[#This Row],[CHG_CASE_NUMBER]], "0000000")</f>
        <v>005-0000039</v>
      </c>
      <c r="R1457">
        <f t="shared" si="45"/>
        <v>292</v>
      </c>
      <c r="S1457">
        <f t="shared" si="46"/>
        <v>2022</v>
      </c>
    </row>
    <row r="1458" spans="1:19">
      <c r="A1458" s="1">
        <v>5</v>
      </c>
      <c r="B1458">
        <v>39</v>
      </c>
      <c r="C1458">
        <v>3</v>
      </c>
      <c r="D1458" s="3">
        <v>44615</v>
      </c>
      <c r="E1458" s="2">
        <v>3470</v>
      </c>
      <c r="F1458" s="2">
        <v>347</v>
      </c>
      <c r="G1458" s="2">
        <v>0</v>
      </c>
      <c r="H1458" s="5">
        <v>44905.17</v>
      </c>
      <c r="I1458" t="s">
        <v>12</v>
      </c>
      <c r="J1458" s="6" t="s">
        <v>29</v>
      </c>
      <c r="K1458" s="6" t="s">
        <v>28</v>
      </c>
      <c r="L1458" s="6" t="s">
        <v>37</v>
      </c>
      <c r="M1458" t="s">
        <v>13</v>
      </c>
      <c r="N1458" s="6" t="s">
        <v>51</v>
      </c>
      <c r="O1458" t="s">
        <v>19</v>
      </c>
      <c r="P1458" s="4">
        <v>290</v>
      </c>
      <c r="Q1458" t="str">
        <f>TEXT(ChargesTable[[#This Row],[CHG_COUNTY_NUM]], "000") &amp; "-" &amp; TEXT(ChargesTable[[#This Row],[CHG_CASE_NUMBER]], "0000000")</f>
        <v>005-0000039</v>
      </c>
      <c r="R1458">
        <f t="shared" si="45"/>
        <v>292</v>
      </c>
      <c r="S1458">
        <f t="shared" si="46"/>
        <v>2022</v>
      </c>
    </row>
    <row r="1459" spans="1:19">
      <c r="A1459" s="1">
        <v>5</v>
      </c>
      <c r="B1459">
        <v>39</v>
      </c>
      <c r="C1459">
        <v>1</v>
      </c>
      <c r="D1459" s="3">
        <v>44615</v>
      </c>
      <c r="E1459" s="2">
        <v>463740</v>
      </c>
      <c r="F1459" s="2">
        <v>46374</v>
      </c>
      <c r="G1459" s="2">
        <v>0</v>
      </c>
      <c r="H1459" s="5">
        <v>44907.1</v>
      </c>
      <c r="I1459" t="s">
        <v>7</v>
      </c>
      <c r="J1459" s="6" t="s">
        <v>32</v>
      </c>
      <c r="K1459" s="6" t="s">
        <v>33</v>
      </c>
      <c r="L1459" s="6" t="s">
        <v>37</v>
      </c>
      <c r="M1459" t="s">
        <v>8</v>
      </c>
      <c r="N1459" s="6" t="s">
        <v>60</v>
      </c>
      <c r="O1459" t="s">
        <v>19</v>
      </c>
      <c r="P1459" s="4">
        <v>292</v>
      </c>
      <c r="Q1459" t="str">
        <f>TEXT(ChargesTable[[#This Row],[CHG_COUNTY_NUM]], "000") &amp; "-" &amp; TEXT(ChargesTable[[#This Row],[CHG_CASE_NUMBER]], "0000000")</f>
        <v>005-0000039</v>
      </c>
      <c r="R1459">
        <f t="shared" si="45"/>
        <v>292</v>
      </c>
      <c r="S1459">
        <f t="shared" si="46"/>
        <v>2022</v>
      </c>
    </row>
    <row r="1460" spans="1:19">
      <c r="A1460" s="1">
        <v>5</v>
      </c>
      <c r="B1460">
        <v>40</v>
      </c>
      <c r="C1460">
        <v>3</v>
      </c>
      <c r="D1460" s="3">
        <v>44617</v>
      </c>
      <c r="E1460" s="2">
        <v>463700</v>
      </c>
      <c r="F1460" s="2">
        <v>46370</v>
      </c>
      <c r="G1460" s="2">
        <v>0</v>
      </c>
      <c r="H1460" s="5">
        <v>44775.6</v>
      </c>
      <c r="I1460" t="s">
        <v>10</v>
      </c>
      <c r="J1460" s="6" t="s">
        <v>30</v>
      </c>
      <c r="K1460" s="6" t="s">
        <v>26</v>
      </c>
      <c r="L1460" s="6" t="s">
        <v>37</v>
      </c>
      <c r="M1460" t="s">
        <v>11</v>
      </c>
      <c r="N1460" s="6" t="s">
        <v>54</v>
      </c>
      <c r="O1460" t="s">
        <v>19</v>
      </c>
      <c r="P1460" s="4">
        <v>158</v>
      </c>
      <c r="Q1460" t="str">
        <f>TEXT(ChargesTable[[#This Row],[CHG_COUNTY_NUM]], "000") &amp; "-" &amp; TEXT(ChargesTable[[#This Row],[CHG_CASE_NUMBER]], "0000000")</f>
        <v>005-0000040</v>
      </c>
      <c r="R1460">
        <f t="shared" si="45"/>
        <v>163</v>
      </c>
      <c r="S1460">
        <f t="shared" si="46"/>
        <v>2022</v>
      </c>
    </row>
    <row r="1461" spans="1:19">
      <c r="A1461" s="1">
        <v>5</v>
      </c>
      <c r="B1461">
        <v>40</v>
      </c>
      <c r="C1461">
        <v>2</v>
      </c>
      <c r="D1461" s="3">
        <v>44617</v>
      </c>
      <c r="E1461" s="2">
        <v>3400</v>
      </c>
      <c r="F1461" s="2">
        <v>340</v>
      </c>
      <c r="G1461" s="2">
        <v>0</v>
      </c>
      <c r="H1461" s="5">
        <v>44778.8</v>
      </c>
      <c r="I1461" t="s">
        <v>12</v>
      </c>
      <c r="J1461" s="6" t="s">
        <v>25</v>
      </c>
      <c r="K1461" s="6" t="s">
        <v>26</v>
      </c>
      <c r="L1461" s="6" t="s">
        <v>37</v>
      </c>
      <c r="M1461" t="s">
        <v>13</v>
      </c>
      <c r="N1461" s="6" t="s">
        <v>55</v>
      </c>
      <c r="O1461" t="s">
        <v>19</v>
      </c>
      <c r="P1461" s="4">
        <v>161</v>
      </c>
      <c r="Q1461" t="str">
        <f>TEXT(ChargesTable[[#This Row],[CHG_COUNTY_NUM]], "000") &amp; "-" &amp; TEXT(ChargesTable[[#This Row],[CHG_CASE_NUMBER]], "0000000")</f>
        <v>005-0000040</v>
      </c>
      <c r="R1461">
        <f t="shared" si="45"/>
        <v>163</v>
      </c>
      <c r="S1461">
        <f t="shared" si="46"/>
        <v>2022</v>
      </c>
    </row>
    <row r="1462" spans="1:19">
      <c r="A1462" s="1">
        <v>5</v>
      </c>
      <c r="B1462">
        <v>40</v>
      </c>
      <c r="C1462">
        <v>1</v>
      </c>
      <c r="D1462" s="3">
        <v>44617</v>
      </c>
      <c r="E1462" s="2">
        <v>3400</v>
      </c>
      <c r="F1462" s="2">
        <v>340</v>
      </c>
      <c r="G1462" s="2">
        <v>0</v>
      </c>
      <c r="H1462" s="5">
        <v>44780.4</v>
      </c>
      <c r="I1462" t="s">
        <v>7</v>
      </c>
      <c r="J1462" s="6" t="s">
        <v>25</v>
      </c>
      <c r="K1462" s="6" t="s">
        <v>26</v>
      </c>
      <c r="L1462" s="6" t="s">
        <v>37</v>
      </c>
      <c r="M1462" t="s">
        <v>8</v>
      </c>
      <c r="N1462" s="6" t="s">
        <v>55</v>
      </c>
      <c r="O1462" t="s">
        <v>19</v>
      </c>
      <c r="P1462" s="4">
        <v>163</v>
      </c>
      <c r="Q1462" t="str">
        <f>TEXT(ChargesTable[[#This Row],[CHG_COUNTY_NUM]], "000") &amp; "-" &amp; TEXT(ChargesTable[[#This Row],[CHG_CASE_NUMBER]], "0000000")</f>
        <v>005-0000040</v>
      </c>
      <c r="R1462">
        <f t="shared" si="45"/>
        <v>163</v>
      </c>
      <c r="S1462">
        <f t="shared" si="46"/>
        <v>2022</v>
      </c>
    </row>
    <row r="1463" spans="1:19">
      <c r="A1463" s="1">
        <v>5</v>
      </c>
      <c r="B1463">
        <v>41</v>
      </c>
      <c r="C1463">
        <v>3</v>
      </c>
      <c r="D1463" s="3">
        <v>44618</v>
      </c>
      <c r="E1463" s="2">
        <v>463700</v>
      </c>
      <c r="F1463" s="2">
        <v>46370</v>
      </c>
      <c r="G1463" s="2">
        <v>0</v>
      </c>
      <c r="H1463" s="5">
        <v>44628.62</v>
      </c>
      <c r="I1463" t="s">
        <v>10</v>
      </c>
      <c r="J1463" s="6" t="s">
        <v>30</v>
      </c>
      <c r="K1463" s="6" t="s">
        <v>26</v>
      </c>
      <c r="L1463" s="6" t="s">
        <v>37</v>
      </c>
      <c r="M1463" t="s">
        <v>11</v>
      </c>
      <c r="N1463" s="6" t="s">
        <v>54</v>
      </c>
      <c r="O1463" t="s">
        <v>19</v>
      </c>
      <c r="P1463" s="4">
        <v>10</v>
      </c>
      <c r="Q1463" t="str">
        <f>TEXT(ChargesTable[[#This Row],[CHG_COUNTY_NUM]], "000") &amp; "-" &amp; TEXT(ChargesTable[[#This Row],[CHG_CASE_NUMBER]], "0000000")</f>
        <v>005-0000041</v>
      </c>
      <c r="R1463">
        <f t="shared" si="45"/>
        <v>13</v>
      </c>
      <c r="S1463">
        <f t="shared" si="46"/>
        <v>2022</v>
      </c>
    </row>
    <row r="1464" spans="1:19">
      <c r="A1464" s="1">
        <v>5</v>
      </c>
      <c r="B1464">
        <v>41</v>
      </c>
      <c r="C1464">
        <v>5</v>
      </c>
      <c r="D1464" s="3">
        <v>44618</v>
      </c>
      <c r="E1464" s="2">
        <v>463745</v>
      </c>
      <c r="F1464" s="2">
        <v>46374</v>
      </c>
      <c r="G1464" s="2">
        <v>5</v>
      </c>
      <c r="H1464" s="5">
        <v>44628.62</v>
      </c>
      <c r="I1464" t="s">
        <v>7</v>
      </c>
      <c r="J1464" s="6" t="s">
        <v>32</v>
      </c>
      <c r="K1464" s="6" t="s">
        <v>33</v>
      </c>
      <c r="L1464" s="6" t="s">
        <v>42</v>
      </c>
      <c r="M1464" t="s">
        <v>8</v>
      </c>
      <c r="N1464" s="6" t="s">
        <v>98</v>
      </c>
      <c r="O1464" t="s">
        <v>19</v>
      </c>
      <c r="P1464" s="4">
        <v>10</v>
      </c>
      <c r="Q1464" t="str">
        <f>TEXT(ChargesTable[[#This Row],[CHG_COUNTY_NUM]], "000") &amp; "-" &amp; TEXT(ChargesTable[[#This Row],[CHG_CASE_NUMBER]], "0000000")</f>
        <v>005-0000041</v>
      </c>
      <c r="R1464">
        <f t="shared" si="45"/>
        <v>13</v>
      </c>
      <c r="S1464">
        <f t="shared" si="46"/>
        <v>2022</v>
      </c>
    </row>
    <row r="1465" spans="1:19">
      <c r="A1465" s="1">
        <v>5</v>
      </c>
      <c r="B1465">
        <v>41</v>
      </c>
      <c r="C1465">
        <v>1</v>
      </c>
      <c r="D1465" s="3">
        <v>44618</v>
      </c>
      <c r="E1465" s="2">
        <v>3461</v>
      </c>
      <c r="F1465" s="2">
        <v>346</v>
      </c>
      <c r="G1465" s="2">
        <v>1</v>
      </c>
      <c r="H1465" s="5">
        <v>44629.120000000003</v>
      </c>
      <c r="I1465" t="s">
        <v>12</v>
      </c>
      <c r="J1465" s="6" t="s">
        <v>27</v>
      </c>
      <c r="K1465" s="6" t="s">
        <v>28</v>
      </c>
      <c r="L1465" s="6" t="s">
        <v>38</v>
      </c>
      <c r="M1465" t="s">
        <v>13</v>
      </c>
      <c r="N1465" s="6" t="s">
        <v>90</v>
      </c>
      <c r="O1465" t="s">
        <v>19</v>
      </c>
      <c r="P1465" s="4">
        <v>11</v>
      </c>
      <c r="Q1465" t="str">
        <f>TEXT(ChargesTable[[#This Row],[CHG_COUNTY_NUM]], "000") &amp; "-" &amp; TEXT(ChargesTable[[#This Row],[CHG_CASE_NUMBER]], "0000000")</f>
        <v>005-0000041</v>
      </c>
      <c r="R1465">
        <f t="shared" si="45"/>
        <v>13</v>
      </c>
      <c r="S1465">
        <f t="shared" si="46"/>
        <v>2022</v>
      </c>
    </row>
    <row r="1466" spans="1:19">
      <c r="A1466" s="1">
        <v>5</v>
      </c>
      <c r="B1466">
        <v>41</v>
      </c>
      <c r="C1466">
        <v>2</v>
      </c>
      <c r="D1466" s="3">
        <v>44618</v>
      </c>
      <c r="E1466" s="2">
        <v>3470</v>
      </c>
      <c r="F1466" s="2">
        <v>347</v>
      </c>
      <c r="G1466" s="2">
        <v>0</v>
      </c>
      <c r="H1466" s="5">
        <v>44629.72</v>
      </c>
      <c r="I1466" t="s">
        <v>10</v>
      </c>
      <c r="J1466" s="6" t="s">
        <v>29</v>
      </c>
      <c r="K1466" s="6" t="s">
        <v>28</v>
      </c>
      <c r="L1466" s="6" t="s">
        <v>37</v>
      </c>
      <c r="M1466" t="s">
        <v>11</v>
      </c>
      <c r="N1466" s="6" t="s">
        <v>51</v>
      </c>
      <c r="O1466" t="s">
        <v>19</v>
      </c>
      <c r="P1466" s="4">
        <v>11</v>
      </c>
      <c r="Q1466" t="str">
        <f>TEXT(ChargesTable[[#This Row],[CHG_COUNTY_NUM]], "000") &amp; "-" &amp; TEXT(ChargesTable[[#This Row],[CHG_CASE_NUMBER]], "0000000")</f>
        <v>005-0000041</v>
      </c>
      <c r="R1466">
        <f t="shared" si="45"/>
        <v>13</v>
      </c>
      <c r="S1466">
        <f t="shared" si="46"/>
        <v>2022</v>
      </c>
    </row>
    <row r="1467" spans="1:19">
      <c r="A1467" s="1">
        <v>5</v>
      </c>
      <c r="B1467">
        <v>41</v>
      </c>
      <c r="C1467">
        <v>4</v>
      </c>
      <c r="D1467" s="3">
        <v>44618</v>
      </c>
      <c r="E1467" s="2">
        <v>3400</v>
      </c>
      <c r="F1467" s="2">
        <v>340</v>
      </c>
      <c r="G1467" s="2">
        <v>0</v>
      </c>
      <c r="H1467" s="5">
        <v>44631.92</v>
      </c>
      <c r="I1467" t="s">
        <v>10</v>
      </c>
      <c r="J1467" s="6" t="s">
        <v>25</v>
      </c>
      <c r="K1467" s="6" t="s">
        <v>26</v>
      </c>
      <c r="L1467" s="6" t="s">
        <v>37</v>
      </c>
      <c r="M1467" t="s">
        <v>11</v>
      </c>
      <c r="N1467" s="6" t="s">
        <v>55</v>
      </c>
      <c r="O1467" t="s">
        <v>19</v>
      </c>
      <c r="P1467" s="4">
        <v>13</v>
      </c>
      <c r="Q1467" t="str">
        <f>TEXT(ChargesTable[[#This Row],[CHG_COUNTY_NUM]], "000") &amp; "-" &amp; TEXT(ChargesTable[[#This Row],[CHG_CASE_NUMBER]], "0000000")</f>
        <v>005-0000041</v>
      </c>
      <c r="R1467">
        <f t="shared" si="45"/>
        <v>13</v>
      </c>
      <c r="S1467">
        <f t="shared" si="46"/>
        <v>2022</v>
      </c>
    </row>
    <row r="1468" spans="1:19">
      <c r="A1468" s="1">
        <v>5</v>
      </c>
      <c r="B1468">
        <v>42</v>
      </c>
      <c r="C1468">
        <v>2</v>
      </c>
      <c r="D1468" s="3">
        <v>44618</v>
      </c>
      <c r="E1468" s="2">
        <v>3460</v>
      </c>
      <c r="F1468" s="2">
        <v>346</v>
      </c>
      <c r="G1468" s="2">
        <v>0</v>
      </c>
      <c r="H1468" s="5">
        <v>44909.07</v>
      </c>
      <c r="I1468" t="s">
        <v>10</v>
      </c>
      <c r="J1468" s="6" t="s">
        <v>27</v>
      </c>
      <c r="K1468" s="6" t="s">
        <v>28</v>
      </c>
      <c r="L1468" s="6" t="s">
        <v>37</v>
      </c>
      <c r="M1468" t="s">
        <v>11</v>
      </c>
      <c r="N1468" s="6" t="s">
        <v>52</v>
      </c>
      <c r="O1468" t="s">
        <v>19</v>
      </c>
      <c r="P1468" s="4">
        <v>291</v>
      </c>
      <c r="Q1468" t="str">
        <f>TEXT(ChargesTable[[#This Row],[CHG_COUNTY_NUM]], "000") &amp; "-" &amp; TEXT(ChargesTable[[#This Row],[CHG_CASE_NUMBER]], "0000000")</f>
        <v>005-0000042</v>
      </c>
      <c r="R1468">
        <f t="shared" si="45"/>
        <v>293</v>
      </c>
      <c r="S1468">
        <f t="shared" si="46"/>
        <v>2022</v>
      </c>
    </row>
    <row r="1469" spans="1:19">
      <c r="A1469" s="1">
        <v>5</v>
      </c>
      <c r="B1469">
        <v>42</v>
      </c>
      <c r="C1469">
        <v>3</v>
      </c>
      <c r="D1469" s="3">
        <v>44618</v>
      </c>
      <c r="E1469" s="2">
        <v>3400</v>
      </c>
      <c r="F1469" s="2">
        <v>340</v>
      </c>
      <c r="G1469" s="2">
        <v>0</v>
      </c>
      <c r="H1469" s="5">
        <v>44909.66</v>
      </c>
      <c r="I1469" t="s">
        <v>10</v>
      </c>
      <c r="J1469" s="6" t="s">
        <v>25</v>
      </c>
      <c r="K1469" s="6" t="s">
        <v>26</v>
      </c>
      <c r="L1469" s="6" t="s">
        <v>37</v>
      </c>
      <c r="M1469" t="s">
        <v>11</v>
      </c>
      <c r="N1469" s="6" t="s">
        <v>55</v>
      </c>
      <c r="O1469" t="s">
        <v>19</v>
      </c>
      <c r="P1469" s="4">
        <v>291</v>
      </c>
      <c r="Q1469" t="str">
        <f>TEXT(ChargesTable[[#This Row],[CHG_COUNTY_NUM]], "000") &amp; "-" &amp; TEXT(ChargesTable[[#This Row],[CHG_CASE_NUMBER]], "0000000")</f>
        <v>005-0000042</v>
      </c>
      <c r="R1469">
        <f t="shared" si="45"/>
        <v>293</v>
      </c>
      <c r="S1469">
        <f t="shared" si="46"/>
        <v>2022</v>
      </c>
    </row>
    <row r="1470" spans="1:19">
      <c r="A1470" s="1">
        <v>5</v>
      </c>
      <c r="B1470">
        <v>42</v>
      </c>
      <c r="C1470">
        <v>1</v>
      </c>
      <c r="D1470" s="3">
        <v>44618</v>
      </c>
      <c r="E1470" s="2">
        <v>782200</v>
      </c>
      <c r="F1470" s="2">
        <v>78220</v>
      </c>
      <c r="G1470" s="2">
        <v>0</v>
      </c>
      <c r="H1470" s="5">
        <v>44911.4</v>
      </c>
      <c r="I1470" t="s">
        <v>10</v>
      </c>
      <c r="J1470" s="6" t="s">
        <v>36</v>
      </c>
      <c r="K1470" s="6" t="s">
        <v>35</v>
      </c>
      <c r="L1470" s="6" t="s">
        <v>37</v>
      </c>
      <c r="M1470" t="s">
        <v>11</v>
      </c>
      <c r="N1470" s="6" t="s">
        <v>53</v>
      </c>
      <c r="O1470" t="s">
        <v>19</v>
      </c>
      <c r="P1470" s="4">
        <v>293</v>
      </c>
      <c r="Q1470" t="str">
        <f>TEXT(ChargesTable[[#This Row],[CHG_COUNTY_NUM]], "000") &amp; "-" &amp; TEXT(ChargesTable[[#This Row],[CHG_CASE_NUMBER]], "0000000")</f>
        <v>005-0000042</v>
      </c>
      <c r="R1470">
        <f t="shared" si="45"/>
        <v>293</v>
      </c>
      <c r="S1470">
        <f t="shared" si="46"/>
        <v>2022</v>
      </c>
    </row>
    <row r="1471" spans="1:19">
      <c r="A1471" s="1">
        <v>5</v>
      </c>
      <c r="B1471">
        <v>43</v>
      </c>
      <c r="C1471">
        <v>2</v>
      </c>
      <c r="D1471" s="3">
        <v>44620</v>
      </c>
      <c r="E1471" s="2">
        <v>463700</v>
      </c>
      <c r="F1471" s="2">
        <v>46370</v>
      </c>
      <c r="G1471" s="2">
        <v>0</v>
      </c>
      <c r="H1471" s="5">
        <v>44693.65</v>
      </c>
      <c r="I1471" t="s">
        <v>12</v>
      </c>
      <c r="J1471" s="6" t="s">
        <v>30</v>
      </c>
      <c r="K1471" s="6" t="s">
        <v>26</v>
      </c>
      <c r="L1471" s="6" t="s">
        <v>37</v>
      </c>
      <c r="M1471" t="s">
        <v>13</v>
      </c>
      <c r="N1471" s="6" t="s">
        <v>54</v>
      </c>
      <c r="O1471" t="s">
        <v>19</v>
      </c>
      <c r="P1471" s="4">
        <v>73</v>
      </c>
      <c r="Q1471" t="str">
        <f>TEXT(ChargesTable[[#This Row],[CHG_COUNTY_NUM]], "000") &amp; "-" &amp; TEXT(ChargesTable[[#This Row],[CHG_CASE_NUMBER]], "0000000")</f>
        <v>005-0000043</v>
      </c>
      <c r="R1471">
        <f t="shared" si="45"/>
        <v>76</v>
      </c>
      <c r="S1471">
        <f t="shared" si="46"/>
        <v>2022</v>
      </c>
    </row>
    <row r="1472" spans="1:19">
      <c r="A1472" s="1">
        <v>5</v>
      </c>
      <c r="B1472">
        <v>43</v>
      </c>
      <c r="C1472">
        <v>1</v>
      </c>
      <c r="D1472" s="3">
        <v>44620</v>
      </c>
      <c r="E1472" s="2">
        <v>3470</v>
      </c>
      <c r="F1472" s="2">
        <v>347</v>
      </c>
      <c r="G1472" s="2">
        <v>0</v>
      </c>
      <c r="H1472" s="5">
        <v>44696.94</v>
      </c>
      <c r="I1472" t="s">
        <v>10</v>
      </c>
      <c r="J1472" s="6" t="s">
        <v>29</v>
      </c>
      <c r="K1472" s="6" t="s">
        <v>28</v>
      </c>
      <c r="L1472" s="6" t="s">
        <v>37</v>
      </c>
      <c r="M1472" t="s">
        <v>11</v>
      </c>
      <c r="N1472" s="6" t="s">
        <v>51</v>
      </c>
      <c r="O1472" t="s">
        <v>19</v>
      </c>
      <c r="P1472" s="4">
        <v>76</v>
      </c>
      <c r="Q1472" t="str">
        <f>TEXT(ChargesTable[[#This Row],[CHG_COUNTY_NUM]], "000") &amp; "-" &amp; TEXT(ChargesTable[[#This Row],[CHG_CASE_NUMBER]], "0000000")</f>
        <v>005-0000043</v>
      </c>
      <c r="R1472">
        <f t="shared" si="45"/>
        <v>76</v>
      </c>
      <c r="S1472">
        <f t="shared" si="46"/>
        <v>2022</v>
      </c>
    </row>
    <row r="1473" spans="1:19">
      <c r="A1473" s="1">
        <v>5</v>
      </c>
      <c r="B1473">
        <v>44</v>
      </c>
      <c r="C1473">
        <v>2</v>
      </c>
      <c r="D1473" s="3">
        <v>44621</v>
      </c>
      <c r="E1473" s="2">
        <v>463720</v>
      </c>
      <c r="F1473" s="2">
        <v>46372</v>
      </c>
      <c r="G1473" s="2">
        <v>0</v>
      </c>
      <c r="H1473" s="5">
        <v>44659.9</v>
      </c>
      <c r="I1473" t="s">
        <v>10</v>
      </c>
      <c r="J1473" s="6" t="s">
        <v>31</v>
      </c>
      <c r="K1473" s="6" t="s">
        <v>28</v>
      </c>
      <c r="L1473" s="6" t="s">
        <v>37</v>
      </c>
      <c r="M1473" t="s">
        <v>11</v>
      </c>
      <c r="N1473" s="6" t="s">
        <v>72</v>
      </c>
      <c r="O1473" t="s">
        <v>19</v>
      </c>
      <c r="P1473" s="4">
        <v>38</v>
      </c>
      <c r="Q1473" t="str">
        <f>TEXT(ChargesTable[[#This Row],[CHG_COUNTY_NUM]], "000") &amp; "-" &amp; TEXT(ChargesTable[[#This Row],[CHG_CASE_NUMBER]], "0000000")</f>
        <v>005-0000044</v>
      </c>
      <c r="R1473">
        <f t="shared" si="45"/>
        <v>38</v>
      </c>
      <c r="S1473">
        <f t="shared" si="46"/>
        <v>2022</v>
      </c>
    </row>
    <row r="1474" spans="1:19">
      <c r="A1474" s="1">
        <v>5</v>
      </c>
      <c r="B1474">
        <v>45</v>
      </c>
      <c r="C1474">
        <v>6</v>
      </c>
      <c r="D1474" s="3">
        <v>44621</v>
      </c>
      <c r="E1474" s="2">
        <v>3406</v>
      </c>
      <c r="F1474" s="2">
        <v>340</v>
      </c>
      <c r="G1474" s="2">
        <v>6</v>
      </c>
      <c r="H1474" s="5">
        <v>44721</v>
      </c>
      <c r="I1474" t="s">
        <v>10</v>
      </c>
      <c r="J1474" s="6" t="s">
        <v>25</v>
      </c>
      <c r="K1474" s="6" t="s">
        <v>26</v>
      </c>
      <c r="L1474" s="6" t="s">
        <v>43</v>
      </c>
      <c r="M1474" t="s">
        <v>11</v>
      </c>
      <c r="N1474" s="6" t="s">
        <v>65</v>
      </c>
      <c r="O1474" t="s">
        <v>19</v>
      </c>
      <c r="P1474" s="4">
        <v>100</v>
      </c>
      <c r="Q1474" t="str">
        <f>TEXT(ChargesTable[[#This Row],[CHG_COUNTY_NUM]], "000") &amp; "-" &amp; TEXT(ChargesTable[[#This Row],[CHG_CASE_NUMBER]], "0000000")</f>
        <v>005-0000045</v>
      </c>
      <c r="R1474">
        <f t="shared" ref="R1474:R1537" si="47">_xlfn.MAXIFS(P:P, Q:Q, Q1474)</f>
        <v>131</v>
      </c>
      <c r="S1474">
        <f t="shared" ref="S1474:S1537" si="48">+YEAR(H1474)</f>
        <v>2022</v>
      </c>
    </row>
    <row r="1475" spans="1:19">
      <c r="A1475" s="1">
        <v>5</v>
      </c>
      <c r="B1475">
        <v>45</v>
      </c>
      <c r="C1475">
        <v>1</v>
      </c>
      <c r="D1475" s="3">
        <v>44621</v>
      </c>
      <c r="E1475" s="2">
        <v>470000</v>
      </c>
      <c r="F1475" s="2">
        <v>47000</v>
      </c>
      <c r="G1475" s="2">
        <v>0</v>
      </c>
      <c r="H1475" s="5">
        <v>44748.5</v>
      </c>
      <c r="I1475" t="s">
        <v>12</v>
      </c>
      <c r="J1475" s="6" t="s">
        <v>34</v>
      </c>
      <c r="K1475" s="6" t="s">
        <v>35</v>
      </c>
      <c r="L1475" s="6" t="s">
        <v>37</v>
      </c>
      <c r="M1475" t="s">
        <v>13</v>
      </c>
      <c r="N1475" s="6" t="s">
        <v>67</v>
      </c>
      <c r="O1475" t="s">
        <v>19</v>
      </c>
      <c r="P1475" s="4">
        <v>127</v>
      </c>
      <c r="Q1475" t="str">
        <f>TEXT(ChargesTable[[#This Row],[CHG_COUNTY_NUM]], "000") &amp; "-" &amp; TEXT(ChargesTable[[#This Row],[CHG_CASE_NUMBER]], "0000000")</f>
        <v>005-0000045</v>
      </c>
      <c r="R1475">
        <f t="shared" si="47"/>
        <v>131</v>
      </c>
      <c r="S1475">
        <f t="shared" si="48"/>
        <v>2022</v>
      </c>
    </row>
    <row r="1476" spans="1:19">
      <c r="A1476" s="1">
        <v>5</v>
      </c>
      <c r="B1476">
        <v>45</v>
      </c>
      <c r="C1476">
        <v>4</v>
      </c>
      <c r="D1476" s="3">
        <v>44621</v>
      </c>
      <c r="E1476" s="2">
        <v>463720</v>
      </c>
      <c r="F1476" s="2">
        <v>46372</v>
      </c>
      <c r="G1476" s="2">
        <v>0</v>
      </c>
      <c r="H1476" s="5">
        <v>44750.23</v>
      </c>
      <c r="I1476" t="s">
        <v>7</v>
      </c>
      <c r="J1476" s="6" t="s">
        <v>31</v>
      </c>
      <c r="K1476" s="6" t="s">
        <v>28</v>
      </c>
      <c r="L1476" s="6" t="s">
        <v>37</v>
      </c>
      <c r="M1476" t="s">
        <v>8</v>
      </c>
      <c r="N1476" s="6" t="s">
        <v>72</v>
      </c>
      <c r="O1476" t="s">
        <v>19</v>
      </c>
      <c r="P1476" s="4">
        <v>129</v>
      </c>
      <c r="Q1476" t="str">
        <f>TEXT(ChargesTable[[#This Row],[CHG_COUNTY_NUM]], "000") &amp; "-" &amp; TEXT(ChargesTable[[#This Row],[CHG_CASE_NUMBER]], "0000000")</f>
        <v>005-0000045</v>
      </c>
      <c r="R1476">
        <f t="shared" si="47"/>
        <v>131</v>
      </c>
      <c r="S1476">
        <f t="shared" si="48"/>
        <v>2022</v>
      </c>
    </row>
    <row r="1477" spans="1:19">
      <c r="A1477" s="1">
        <v>5</v>
      </c>
      <c r="B1477">
        <v>45</v>
      </c>
      <c r="C1477">
        <v>5</v>
      </c>
      <c r="D1477" s="3">
        <v>44621</v>
      </c>
      <c r="E1477" s="2">
        <v>3460</v>
      </c>
      <c r="F1477" s="2">
        <v>346</v>
      </c>
      <c r="G1477" s="2">
        <v>0</v>
      </c>
      <c r="H1477" s="5">
        <v>44751.9</v>
      </c>
      <c r="I1477" t="s">
        <v>12</v>
      </c>
      <c r="J1477" s="6" t="s">
        <v>27</v>
      </c>
      <c r="K1477" s="6" t="s">
        <v>28</v>
      </c>
      <c r="L1477" s="6" t="s">
        <v>37</v>
      </c>
      <c r="M1477" t="s">
        <v>13</v>
      </c>
      <c r="N1477" s="6" t="s">
        <v>52</v>
      </c>
      <c r="O1477" t="s">
        <v>19</v>
      </c>
      <c r="P1477" s="4">
        <v>130</v>
      </c>
      <c r="Q1477" t="str">
        <f>TEXT(ChargesTable[[#This Row],[CHG_COUNTY_NUM]], "000") &amp; "-" &amp; TEXT(ChargesTable[[#This Row],[CHG_CASE_NUMBER]], "0000000")</f>
        <v>005-0000045</v>
      </c>
      <c r="R1477">
        <f t="shared" si="47"/>
        <v>131</v>
      </c>
      <c r="S1477">
        <f t="shared" si="48"/>
        <v>2022</v>
      </c>
    </row>
    <row r="1478" spans="1:19">
      <c r="A1478" s="1">
        <v>5</v>
      </c>
      <c r="B1478">
        <v>45</v>
      </c>
      <c r="C1478">
        <v>3</v>
      </c>
      <c r="D1478" s="3">
        <v>44621</v>
      </c>
      <c r="E1478" s="2">
        <v>463700</v>
      </c>
      <c r="F1478" s="2">
        <v>46370</v>
      </c>
      <c r="G1478" s="2">
        <v>0</v>
      </c>
      <c r="H1478" s="5">
        <v>44752.3</v>
      </c>
      <c r="I1478" t="s">
        <v>10</v>
      </c>
      <c r="J1478" s="6" t="s">
        <v>30</v>
      </c>
      <c r="K1478" s="6" t="s">
        <v>26</v>
      </c>
      <c r="L1478" s="6" t="s">
        <v>37</v>
      </c>
      <c r="M1478" t="s">
        <v>11</v>
      </c>
      <c r="N1478" s="6" t="s">
        <v>54</v>
      </c>
      <c r="O1478" t="s">
        <v>19</v>
      </c>
      <c r="P1478" s="4">
        <v>131</v>
      </c>
      <c r="Q1478" t="str">
        <f>TEXT(ChargesTable[[#This Row],[CHG_COUNTY_NUM]], "000") &amp; "-" &amp; TEXT(ChargesTable[[#This Row],[CHG_CASE_NUMBER]], "0000000")</f>
        <v>005-0000045</v>
      </c>
      <c r="R1478">
        <f t="shared" si="47"/>
        <v>131</v>
      </c>
      <c r="S1478">
        <f t="shared" si="48"/>
        <v>2022</v>
      </c>
    </row>
    <row r="1479" spans="1:19">
      <c r="A1479" s="1">
        <v>5</v>
      </c>
      <c r="B1479">
        <v>46</v>
      </c>
      <c r="C1479">
        <v>1</v>
      </c>
      <c r="D1479" s="3">
        <v>44621</v>
      </c>
      <c r="E1479" s="2">
        <v>3460</v>
      </c>
      <c r="F1479" s="2">
        <v>346</v>
      </c>
      <c r="G1479" s="2">
        <v>0</v>
      </c>
      <c r="H1479" s="5">
        <v>44633.58</v>
      </c>
      <c r="I1479" t="s">
        <v>12</v>
      </c>
      <c r="J1479" s="6" t="s">
        <v>27</v>
      </c>
      <c r="K1479" s="6" t="s">
        <v>28</v>
      </c>
      <c r="L1479" s="6" t="s">
        <v>37</v>
      </c>
      <c r="M1479" t="s">
        <v>13</v>
      </c>
      <c r="N1479" s="6" t="s">
        <v>52</v>
      </c>
      <c r="O1479" t="s">
        <v>19</v>
      </c>
      <c r="P1479" s="4">
        <v>12</v>
      </c>
      <c r="Q1479" t="str">
        <f>TEXT(ChargesTable[[#This Row],[CHG_COUNTY_NUM]], "000") &amp; "-" &amp; TEXT(ChargesTable[[#This Row],[CHG_CASE_NUMBER]], "0000000")</f>
        <v>005-0000046</v>
      </c>
      <c r="R1479">
        <f t="shared" si="47"/>
        <v>12</v>
      </c>
      <c r="S1479">
        <f t="shared" si="48"/>
        <v>2022</v>
      </c>
    </row>
    <row r="1480" spans="1:19">
      <c r="A1480" s="1">
        <v>5</v>
      </c>
      <c r="B1480">
        <v>46</v>
      </c>
      <c r="C1480">
        <v>2</v>
      </c>
      <c r="D1480" s="3">
        <v>44621</v>
      </c>
      <c r="E1480" s="2">
        <v>3470</v>
      </c>
      <c r="F1480" s="2">
        <v>347</v>
      </c>
      <c r="G1480" s="2">
        <v>0</v>
      </c>
      <c r="H1480" s="5">
        <v>44633.78</v>
      </c>
      <c r="I1480" t="s">
        <v>12</v>
      </c>
      <c r="J1480" s="6" t="s">
        <v>29</v>
      </c>
      <c r="K1480" s="6" t="s">
        <v>28</v>
      </c>
      <c r="L1480" s="6" t="s">
        <v>37</v>
      </c>
      <c r="M1480" t="s">
        <v>13</v>
      </c>
      <c r="N1480" s="6" t="s">
        <v>51</v>
      </c>
      <c r="O1480" t="s">
        <v>19</v>
      </c>
      <c r="P1480" s="4">
        <v>12</v>
      </c>
      <c r="Q1480" t="str">
        <f>TEXT(ChargesTable[[#This Row],[CHG_COUNTY_NUM]], "000") &amp; "-" &amp; TEXT(ChargesTable[[#This Row],[CHG_CASE_NUMBER]], "0000000")</f>
        <v>005-0000046</v>
      </c>
      <c r="R1480">
        <f t="shared" si="47"/>
        <v>12</v>
      </c>
      <c r="S1480">
        <f t="shared" si="48"/>
        <v>2022</v>
      </c>
    </row>
    <row r="1481" spans="1:19">
      <c r="A1481" s="1">
        <v>5</v>
      </c>
      <c r="B1481">
        <v>47</v>
      </c>
      <c r="C1481">
        <v>1</v>
      </c>
      <c r="D1481" s="3">
        <v>44621</v>
      </c>
      <c r="E1481" s="2">
        <v>3401</v>
      </c>
      <c r="F1481" s="2">
        <v>340</v>
      </c>
      <c r="G1481" s="2">
        <v>1</v>
      </c>
      <c r="H1481" s="5">
        <v>44657.279999999999</v>
      </c>
      <c r="I1481" t="s">
        <v>10</v>
      </c>
      <c r="J1481" s="6" t="s">
        <v>25</v>
      </c>
      <c r="K1481" s="6" t="s">
        <v>26</v>
      </c>
      <c r="L1481" s="6" t="s">
        <v>38</v>
      </c>
      <c r="M1481" t="s">
        <v>11</v>
      </c>
      <c r="N1481" s="6" t="s">
        <v>56</v>
      </c>
      <c r="O1481" t="s">
        <v>19</v>
      </c>
      <c r="P1481" s="4">
        <v>36</v>
      </c>
      <c r="Q1481" t="str">
        <f>TEXT(ChargesTable[[#This Row],[CHG_COUNTY_NUM]], "000") &amp; "-" &amp; TEXT(ChargesTable[[#This Row],[CHG_CASE_NUMBER]], "0000000")</f>
        <v>005-0000047</v>
      </c>
      <c r="R1481">
        <f t="shared" si="47"/>
        <v>36</v>
      </c>
      <c r="S1481">
        <f t="shared" si="48"/>
        <v>2022</v>
      </c>
    </row>
    <row r="1482" spans="1:19">
      <c r="A1482" s="1">
        <v>5</v>
      </c>
      <c r="B1482">
        <v>48</v>
      </c>
      <c r="C1482">
        <v>2</v>
      </c>
      <c r="D1482" s="3">
        <v>44622</v>
      </c>
      <c r="E1482" s="2">
        <v>3400</v>
      </c>
      <c r="F1482" s="2">
        <v>340</v>
      </c>
      <c r="G1482" s="2">
        <v>0</v>
      </c>
      <c r="H1482" s="5">
        <v>44644.18</v>
      </c>
      <c r="I1482" t="s">
        <v>10</v>
      </c>
      <c r="J1482" s="6" t="s">
        <v>25</v>
      </c>
      <c r="K1482" s="6" t="s">
        <v>26</v>
      </c>
      <c r="L1482" s="6" t="s">
        <v>37</v>
      </c>
      <c r="M1482" t="s">
        <v>11</v>
      </c>
      <c r="N1482" s="6" t="s">
        <v>55</v>
      </c>
      <c r="O1482" t="s">
        <v>19</v>
      </c>
      <c r="P1482" s="4">
        <v>22</v>
      </c>
      <c r="Q1482" t="str">
        <f>TEXT(ChargesTable[[#This Row],[CHG_COUNTY_NUM]], "000") &amp; "-" &amp; TEXT(ChargesTable[[#This Row],[CHG_CASE_NUMBER]], "0000000")</f>
        <v>005-0000048</v>
      </c>
      <c r="R1482">
        <f t="shared" si="47"/>
        <v>29</v>
      </c>
      <c r="S1482">
        <f t="shared" si="48"/>
        <v>2022</v>
      </c>
    </row>
    <row r="1483" spans="1:19">
      <c r="A1483" s="1">
        <v>5</v>
      </c>
      <c r="B1483">
        <v>48</v>
      </c>
      <c r="C1483">
        <v>1</v>
      </c>
      <c r="D1483" s="3">
        <v>44622</v>
      </c>
      <c r="E1483" s="2">
        <v>782200</v>
      </c>
      <c r="F1483" s="2">
        <v>78220</v>
      </c>
      <c r="G1483" s="2">
        <v>0</v>
      </c>
      <c r="H1483" s="5">
        <v>44649.14</v>
      </c>
      <c r="I1483" t="s">
        <v>7</v>
      </c>
      <c r="J1483" s="6" t="s">
        <v>36</v>
      </c>
      <c r="K1483" s="6" t="s">
        <v>35</v>
      </c>
      <c r="L1483" s="6" t="s">
        <v>37</v>
      </c>
      <c r="M1483" t="s">
        <v>8</v>
      </c>
      <c r="N1483" s="6" t="s">
        <v>53</v>
      </c>
      <c r="O1483" t="s">
        <v>19</v>
      </c>
      <c r="P1483" s="4">
        <v>27</v>
      </c>
      <c r="Q1483" t="str">
        <f>TEXT(ChargesTable[[#This Row],[CHG_COUNTY_NUM]], "000") &amp; "-" &amp; TEXT(ChargesTable[[#This Row],[CHG_CASE_NUMBER]], "0000000")</f>
        <v>005-0000048</v>
      </c>
      <c r="R1483">
        <f t="shared" si="47"/>
        <v>29</v>
      </c>
      <c r="S1483">
        <f t="shared" si="48"/>
        <v>2022</v>
      </c>
    </row>
    <row r="1484" spans="1:19">
      <c r="A1484" s="1">
        <v>5</v>
      </c>
      <c r="B1484">
        <v>48</v>
      </c>
      <c r="C1484">
        <v>3</v>
      </c>
      <c r="D1484" s="3">
        <v>44622</v>
      </c>
      <c r="E1484" s="2">
        <v>3400</v>
      </c>
      <c r="F1484" s="2">
        <v>340</v>
      </c>
      <c r="G1484" s="2">
        <v>0</v>
      </c>
      <c r="H1484" s="5">
        <v>44651.78</v>
      </c>
      <c r="I1484" t="s">
        <v>12</v>
      </c>
      <c r="J1484" s="6" t="s">
        <v>25</v>
      </c>
      <c r="K1484" s="6" t="s">
        <v>26</v>
      </c>
      <c r="L1484" s="6" t="s">
        <v>37</v>
      </c>
      <c r="M1484" t="s">
        <v>13</v>
      </c>
      <c r="N1484" s="6" t="s">
        <v>55</v>
      </c>
      <c r="O1484" t="s">
        <v>19</v>
      </c>
      <c r="P1484" s="4">
        <v>29</v>
      </c>
      <c r="Q1484" t="str">
        <f>TEXT(ChargesTable[[#This Row],[CHG_COUNTY_NUM]], "000") &amp; "-" &amp; TEXT(ChargesTable[[#This Row],[CHG_CASE_NUMBER]], "0000000")</f>
        <v>005-0000048</v>
      </c>
      <c r="R1484">
        <f t="shared" si="47"/>
        <v>29</v>
      </c>
      <c r="S1484">
        <f t="shared" si="48"/>
        <v>2022</v>
      </c>
    </row>
    <row r="1485" spans="1:19">
      <c r="A1485" s="1">
        <v>5</v>
      </c>
      <c r="B1485">
        <v>49</v>
      </c>
      <c r="C1485">
        <v>3</v>
      </c>
      <c r="D1485" s="3">
        <v>44623</v>
      </c>
      <c r="E1485" s="2">
        <v>3400</v>
      </c>
      <c r="F1485" s="2">
        <v>340</v>
      </c>
      <c r="G1485" s="2">
        <v>0</v>
      </c>
      <c r="H1485" s="5">
        <v>44825</v>
      </c>
      <c r="I1485" t="s">
        <v>12</v>
      </c>
      <c r="J1485" s="6" t="s">
        <v>25</v>
      </c>
      <c r="K1485" s="6" t="s">
        <v>26</v>
      </c>
      <c r="L1485" s="6" t="s">
        <v>37</v>
      </c>
      <c r="M1485" t="s">
        <v>13</v>
      </c>
      <c r="N1485" s="6" t="s">
        <v>55</v>
      </c>
      <c r="O1485" t="s">
        <v>19</v>
      </c>
      <c r="P1485" s="4">
        <v>202</v>
      </c>
      <c r="Q1485" t="str">
        <f>TEXT(ChargesTable[[#This Row],[CHG_COUNTY_NUM]], "000") &amp; "-" &amp; TEXT(ChargesTable[[#This Row],[CHG_CASE_NUMBER]], "0000000")</f>
        <v>005-0000049</v>
      </c>
      <c r="R1485">
        <f t="shared" si="47"/>
        <v>205</v>
      </c>
      <c r="S1485">
        <f t="shared" si="48"/>
        <v>2022</v>
      </c>
    </row>
    <row r="1486" spans="1:19">
      <c r="A1486" s="1">
        <v>5</v>
      </c>
      <c r="B1486">
        <v>49</v>
      </c>
      <c r="C1486">
        <v>4</v>
      </c>
      <c r="D1486" s="3">
        <v>44623</v>
      </c>
      <c r="E1486" s="2">
        <v>3400</v>
      </c>
      <c r="F1486" s="2">
        <v>340</v>
      </c>
      <c r="G1486" s="2">
        <v>0</v>
      </c>
      <c r="H1486" s="5">
        <v>44825.89</v>
      </c>
      <c r="I1486" t="s">
        <v>10</v>
      </c>
      <c r="J1486" s="6" t="s">
        <v>25</v>
      </c>
      <c r="K1486" s="6" t="s">
        <v>26</v>
      </c>
      <c r="L1486" s="6" t="s">
        <v>37</v>
      </c>
      <c r="M1486" t="s">
        <v>11</v>
      </c>
      <c r="N1486" s="6" t="s">
        <v>55</v>
      </c>
      <c r="O1486" t="s">
        <v>19</v>
      </c>
      <c r="P1486" s="4">
        <v>202</v>
      </c>
      <c r="Q1486" t="str">
        <f>TEXT(ChargesTable[[#This Row],[CHG_COUNTY_NUM]], "000") &amp; "-" &amp; TEXT(ChargesTable[[#This Row],[CHG_CASE_NUMBER]], "0000000")</f>
        <v>005-0000049</v>
      </c>
      <c r="R1486">
        <f t="shared" si="47"/>
        <v>205</v>
      </c>
      <c r="S1486">
        <f t="shared" si="48"/>
        <v>2022</v>
      </c>
    </row>
    <row r="1487" spans="1:19">
      <c r="A1487" s="1">
        <v>5</v>
      </c>
      <c r="B1487">
        <v>49</v>
      </c>
      <c r="C1487">
        <v>5</v>
      </c>
      <c r="D1487" s="3">
        <v>44623</v>
      </c>
      <c r="E1487" s="2">
        <v>3400</v>
      </c>
      <c r="F1487" s="2">
        <v>340</v>
      </c>
      <c r="G1487" s="2">
        <v>0</v>
      </c>
      <c r="H1487" s="5">
        <v>44827.7</v>
      </c>
      <c r="I1487" t="s">
        <v>10</v>
      </c>
      <c r="J1487" s="6" t="s">
        <v>25</v>
      </c>
      <c r="K1487" s="6" t="s">
        <v>26</v>
      </c>
      <c r="L1487" s="6" t="s">
        <v>37</v>
      </c>
      <c r="M1487" t="s">
        <v>11</v>
      </c>
      <c r="N1487" s="6" t="s">
        <v>55</v>
      </c>
      <c r="O1487" t="s">
        <v>19</v>
      </c>
      <c r="P1487" s="4">
        <v>204</v>
      </c>
      <c r="Q1487" t="str">
        <f>TEXT(ChargesTable[[#This Row],[CHG_COUNTY_NUM]], "000") &amp; "-" &amp; TEXT(ChargesTable[[#This Row],[CHG_CASE_NUMBER]], "0000000")</f>
        <v>005-0000049</v>
      </c>
      <c r="R1487">
        <f t="shared" si="47"/>
        <v>205</v>
      </c>
      <c r="S1487">
        <f t="shared" si="48"/>
        <v>2022</v>
      </c>
    </row>
    <row r="1488" spans="1:19">
      <c r="A1488" s="1">
        <v>5</v>
      </c>
      <c r="B1488">
        <v>49</v>
      </c>
      <c r="C1488">
        <v>1</v>
      </c>
      <c r="D1488" s="3">
        <v>44623</v>
      </c>
      <c r="E1488" s="2">
        <v>463740</v>
      </c>
      <c r="F1488" s="2">
        <v>46374</v>
      </c>
      <c r="G1488" s="2">
        <v>0</v>
      </c>
      <c r="H1488" s="5">
        <v>44828.2</v>
      </c>
      <c r="I1488" t="s">
        <v>12</v>
      </c>
      <c r="J1488" s="6" t="s">
        <v>32</v>
      </c>
      <c r="K1488" s="6" t="s">
        <v>33</v>
      </c>
      <c r="L1488" s="6" t="s">
        <v>37</v>
      </c>
      <c r="M1488" t="s">
        <v>13</v>
      </c>
      <c r="N1488" s="6" t="s">
        <v>60</v>
      </c>
      <c r="O1488" t="s">
        <v>19</v>
      </c>
      <c r="P1488" s="4">
        <v>205</v>
      </c>
      <c r="Q1488" t="str">
        <f>TEXT(ChargesTable[[#This Row],[CHG_COUNTY_NUM]], "000") &amp; "-" &amp; TEXT(ChargesTable[[#This Row],[CHG_CASE_NUMBER]], "0000000")</f>
        <v>005-0000049</v>
      </c>
      <c r="R1488">
        <f t="shared" si="47"/>
        <v>205</v>
      </c>
      <c r="S1488">
        <f t="shared" si="48"/>
        <v>2022</v>
      </c>
    </row>
    <row r="1489" spans="1:19">
      <c r="A1489" s="1">
        <v>5</v>
      </c>
      <c r="B1489">
        <v>50</v>
      </c>
      <c r="C1489">
        <v>3</v>
      </c>
      <c r="D1489" s="3">
        <v>44626</v>
      </c>
      <c r="E1489" s="2">
        <v>463700</v>
      </c>
      <c r="F1489" s="2">
        <v>46370</v>
      </c>
      <c r="G1489" s="2">
        <v>0</v>
      </c>
      <c r="H1489" s="5">
        <v>44683.9</v>
      </c>
      <c r="I1489" t="s">
        <v>7</v>
      </c>
      <c r="J1489" s="6" t="s">
        <v>30</v>
      </c>
      <c r="K1489" s="6" t="s">
        <v>26</v>
      </c>
      <c r="L1489" s="6" t="s">
        <v>37</v>
      </c>
      <c r="M1489" t="s">
        <v>8</v>
      </c>
      <c r="N1489" s="6" t="s">
        <v>54</v>
      </c>
      <c r="O1489" t="s">
        <v>19</v>
      </c>
      <c r="P1489" s="4">
        <v>57</v>
      </c>
      <c r="Q1489" t="str">
        <f>TEXT(ChargesTable[[#This Row],[CHG_COUNTY_NUM]], "000") &amp; "-" &amp; TEXT(ChargesTable[[#This Row],[CHG_CASE_NUMBER]], "0000000")</f>
        <v>005-0000050</v>
      </c>
      <c r="R1489">
        <f t="shared" si="47"/>
        <v>62</v>
      </c>
      <c r="S1489">
        <f t="shared" si="48"/>
        <v>2022</v>
      </c>
    </row>
    <row r="1490" spans="1:19">
      <c r="A1490" s="1">
        <v>5</v>
      </c>
      <c r="B1490">
        <v>50</v>
      </c>
      <c r="C1490">
        <v>1</v>
      </c>
      <c r="D1490" s="3">
        <v>44626</v>
      </c>
      <c r="E1490" s="2">
        <v>463704</v>
      </c>
      <c r="F1490" s="2">
        <v>46370</v>
      </c>
      <c r="G1490" s="2">
        <v>4</v>
      </c>
      <c r="H1490" s="5">
        <v>44687.73</v>
      </c>
      <c r="I1490" t="s">
        <v>7</v>
      </c>
      <c r="J1490" s="6" t="s">
        <v>30</v>
      </c>
      <c r="K1490" s="6" t="s">
        <v>26</v>
      </c>
      <c r="L1490" s="6" t="s">
        <v>41</v>
      </c>
      <c r="M1490" t="s">
        <v>8</v>
      </c>
      <c r="N1490" s="6" t="s">
        <v>61</v>
      </c>
      <c r="O1490" t="s">
        <v>19</v>
      </c>
      <c r="P1490" s="4">
        <v>61</v>
      </c>
      <c r="Q1490" t="str">
        <f>TEXT(ChargesTable[[#This Row],[CHG_COUNTY_NUM]], "000") &amp; "-" &amp; TEXT(ChargesTable[[#This Row],[CHG_CASE_NUMBER]], "0000000")</f>
        <v>005-0000050</v>
      </c>
      <c r="R1490">
        <f t="shared" si="47"/>
        <v>62</v>
      </c>
      <c r="S1490">
        <f t="shared" si="48"/>
        <v>2022</v>
      </c>
    </row>
    <row r="1491" spans="1:19">
      <c r="A1491" s="1">
        <v>5</v>
      </c>
      <c r="B1491">
        <v>50</v>
      </c>
      <c r="C1491">
        <v>2</v>
      </c>
      <c r="D1491" s="3">
        <v>44626</v>
      </c>
      <c r="E1491" s="2">
        <v>3400</v>
      </c>
      <c r="F1491" s="2">
        <v>340</v>
      </c>
      <c r="G1491" s="2">
        <v>0</v>
      </c>
      <c r="H1491" s="5">
        <v>44688.22</v>
      </c>
      <c r="I1491" t="s">
        <v>12</v>
      </c>
      <c r="J1491" s="6" t="s">
        <v>25</v>
      </c>
      <c r="K1491" s="6" t="s">
        <v>26</v>
      </c>
      <c r="L1491" s="6" t="s">
        <v>37</v>
      </c>
      <c r="M1491" t="s">
        <v>13</v>
      </c>
      <c r="N1491" s="6" t="s">
        <v>55</v>
      </c>
      <c r="O1491" t="s">
        <v>19</v>
      </c>
      <c r="P1491" s="4">
        <v>62</v>
      </c>
      <c r="Q1491" t="str">
        <f>TEXT(ChargesTable[[#This Row],[CHG_COUNTY_NUM]], "000") &amp; "-" &amp; TEXT(ChargesTable[[#This Row],[CHG_CASE_NUMBER]], "0000000")</f>
        <v>005-0000050</v>
      </c>
      <c r="R1491">
        <f t="shared" si="47"/>
        <v>62</v>
      </c>
      <c r="S1491">
        <f t="shared" si="48"/>
        <v>2022</v>
      </c>
    </row>
    <row r="1492" spans="1:19">
      <c r="A1492" s="1">
        <v>5</v>
      </c>
      <c r="B1492">
        <v>51</v>
      </c>
      <c r="C1492">
        <v>2</v>
      </c>
      <c r="D1492" s="3">
        <v>44627</v>
      </c>
      <c r="E1492" s="2">
        <v>782200</v>
      </c>
      <c r="F1492" s="2">
        <v>78220</v>
      </c>
      <c r="G1492" s="2">
        <v>0</v>
      </c>
      <c r="H1492" s="5">
        <v>44631.007002314815</v>
      </c>
      <c r="I1492" t="s">
        <v>12</v>
      </c>
      <c r="J1492" s="6" t="s">
        <v>36</v>
      </c>
      <c r="K1492" s="6" t="s">
        <v>35</v>
      </c>
      <c r="L1492" s="6" t="s">
        <v>37</v>
      </c>
      <c r="M1492" t="s">
        <v>13</v>
      </c>
      <c r="N1492" s="6" t="s">
        <v>53</v>
      </c>
      <c r="O1492" t="s">
        <v>19</v>
      </c>
      <c r="P1492" s="4">
        <v>4</v>
      </c>
      <c r="Q1492" t="str">
        <f>TEXT(ChargesTable[[#This Row],[CHG_COUNTY_NUM]], "000") &amp; "-" &amp; TEXT(ChargesTable[[#This Row],[CHG_CASE_NUMBER]], "0000000")</f>
        <v>005-0000051</v>
      </c>
      <c r="R1492">
        <f t="shared" si="47"/>
        <v>6</v>
      </c>
      <c r="S1492">
        <f t="shared" si="48"/>
        <v>2022</v>
      </c>
    </row>
    <row r="1493" spans="1:19">
      <c r="A1493" s="1">
        <v>5</v>
      </c>
      <c r="B1493">
        <v>51</v>
      </c>
      <c r="C1493">
        <v>1</v>
      </c>
      <c r="D1493" s="3">
        <v>44627</v>
      </c>
      <c r="E1493" s="2">
        <v>3460</v>
      </c>
      <c r="F1493" s="2">
        <v>346</v>
      </c>
      <c r="G1493" s="2">
        <v>0</v>
      </c>
      <c r="H1493" s="5">
        <v>44633.177002314813</v>
      </c>
      <c r="I1493" t="s">
        <v>10</v>
      </c>
      <c r="J1493" s="6" t="s">
        <v>27</v>
      </c>
      <c r="K1493" s="6" t="s">
        <v>28</v>
      </c>
      <c r="L1493" s="6" t="s">
        <v>37</v>
      </c>
      <c r="M1493" t="s">
        <v>11</v>
      </c>
      <c r="N1493" s="6" t="s">
        <v>52</v>
      </c>
      <c r="O1493" t="s">
        <v>19</v>
      </c>
      <c r="P1493" s="4">
        <v>6</v>
      </c>
      <c r="Q1493" t="str">
        <f>TEXT(ChargesTable[[#This Row],[CHG_COUNTY_NUM]], "000") &amp; "-" &amp; TEXT(ChargesTable[[#This Row],[CHG_CASE_NUMBER]], "0000000")</f>
        <v>005-0000051</v>
      </c>
      <c r="R1493">
        <f t="shared" si="47"/>
        <v>6</v>
      </c>
      <c r="S1493">
        <f t="shared" si="48"/>
        <v>2022</v>
      </c>
    </row>
    <row r="1494" spans="1:19">
      <c r="A1494" s="1">
        <v>5</v>
      </c>
      <c r="B1494">
        <v>51</v>
      </c>
      <c r="C1494">
        <v>3</v>
      </c>
      <c r="D1494" s="3">
        <v>44627</v>
      </c>
      <c r="E1494" s="2">
        <v>782200</v>
      </c>
      <c r="F1494" s="2">
        <v>78220</v>
      </c>
      <c r="G1494" s="2">
        <v>0</v>
      </c>
      <c r="H1494" s="5">
        <v>44633.777002314811</v>
      </c>
      <c r="I1494" t="s">
        <v>10</v>
      </c>
      <c r="J1494" s="6" t="s">
        <v>36</v>
      </c>
      <c r="K1494" s="6" t="s">
        <v>35</v>
      </c>
      <c r="L1494" s="6" t="s">
        <v>37</v>
      </c>
      <c r="M1494" t="s">
        <v>11</v>
      </c>
      <c r="N1494" s="6" t="s">
        <v>53</v>
      </c>
      <c r="O1494" t="s">
        <v>19</v>
      </c>
      <c r="P1494" s="4">
        <v>6</v>
      </c>
      <c r="Q1494" t="str">
        <f>TEXT(ChargesTable[[#This Row],[CHG_COUNTY_NUM]], "000") &amp; "-" &amp; TEXT(ChargesTable[[#This Row],[CHG_CASE_NUMBER]], "0000000")</f>
        <v>005-0000051</v>
      </c>
      <c r="R1494">
        <f t="shared" si="47"/>
        <v>6</v>
      </c>
      <c r="S1494">
        <f t="shared" si="48"/>
        <v>2022</v>
      </c>
    </row>
    <row r="1495" spans="1:19">
      <c r="A1495" s="1">
        <v>5</v>
      </c>
      <c r="B1495">
        <v>52</v>
      </c>
      <c r="C1495">
        <v>2</v>
      </c>
      <c r="D1495" s="3">
        <v>44630</v>
      </c>
      <c r="E1495" s="2">
        <v>463700</v>
      </c>
      <c r="F1495" s="2">
        <v>46370</v>
      </c>
      <c r="G1495" s="2">
        <v>0</v>
      </c>
      <c r="H1495" s="5">
        <v>44681.81</v>
      </c>
      <c r="I1495" t="s">
        <v>10</v>
      </c>
      <c r="J1495" s="6" t="s">
        <v>30</v>
      </c>
      <c r="K1495" s="6" t="s">
        <v>26</v>
      </c>
      <c r="L1495" s="6" t="s">
        <v>37</v>
      </c>
      <c r="M1495" t="s">
        <v>11</v>
      </c>
      <c r="N1495" s="6" t="s">
        <v>54</v>
      </c>
      <c r="O1495" t="s">
        <v>19</v>
      </c>
      <c r="P1495" s="4">
        <v>51</v>
      </c>
      <c r="Q1495" t="str">
        <f>TEXT(ChargesTable[[#This Row],[CHG_COUNTY_NUM]], "000") &amp; "-" &amp; TEXT(ChargesTable[[#This Row],[CHG_CASE_NUMBER]], "0000000")</f>
        <v>005-0000052</v>
      </c>
      <c r="R1495">
        <f t="shared" si="47"/>
        <v>60</v>
      </c>
      <c r="S1495">
        <f t="shared" si="48"/>
        <v>2022</v>
      </c>
    </row>
    <row r="1496" spans="1:19">
      <c r="A1496" s="1">
        <v>5</v>
      </c>
      <c r="B1496">
        <v>52</v>
      </c>
      <c r="C1496">
        <v>3</v>
      </c>
      <c r="D1496" s="3">
        <v>44630</v>
      </c>
      <c r="E1496" s="2">
        <v>463701</v>
      </c>
      <c r="F1496" s="2">
        <v>46370</v>
      </c>
      <c r="G1496" s="2">
        <v>1</v>
      </c>
      <c r="H1496" s="5">
        <v>44683.81</v>
      </c>
      <c r="I1496" t="s">
        <v>7</v>
      </c>
      <c r="J1496" s="6" t="s">
        <v>30</v>
      </c>
      <c r="K1496" s="6" t="s">
        <v>26</v>
      </c>
      <c r="L1496" s="6" t="s">
        <v>38</v>
      </c>
      <c r="M1496" t="s">
        <v>8</v>
      </c>
      <c r="N1496" s="6" t="s">
        <v>59</v>
      </c>
      <c r="O1496" t="s">
        <v>19</v>
      </c>
      <c r="P1496" s="4">
        <v>53</v>
      </c>
      <c r="Q1496" t="str">
        <f>TEXT(ChargesTable[[#This Row],[CHG_COUNTY_NUM]], "000") &amp; "-" &amp; TEXT(ChargesTable[[#This Row],[CHG_CASE_NUMBER]], "0000000")</f>
        <v>005-0000052</v>
      </c>
      <c r="R1496">
        <f t="shared" si="47"/>
        <v>60</v>
      </c>
      <c r="S1496">
        <f t="shared" si="48"/>
        <v>2022</v>
      </c>
    </row>
    <row r="1497" spans="1:19">
      <c r="A1497" s="1">
        <v>5</v>
      </c>
      <c r="B1497">
        <v>52</v>
      </c>
      <c r="C1497">
        <v>4</v>
      </c>
      <c r="D1497" s="3">
        <v>44630</v>
      </c>
      <c r="E1497" s="2">
        <v>3405</v>
      </c>
      <c r="F1497" s="2">
        <v>340</v>
      </c>
      <c r="G1497" s="2">
        <v>5</v>
      </c>
      <c r="H1497" s="5">
        <v>44685.42</v>
      </c>
      <c r="I1497" t="s">
        <v>12</v>
      </c>
      <c r="J1497" s="6" t="s">
        <v>25</v>
      </c>
      <c r="K1497" s="6" t="s">
        <v>26</v>
      </c>
      <c r="L1497" s="6" t="s">
        <v>42</v>
      </c>
      <c r="M1497" t="s">
        <v>13</v>
      </c>
      <c r="N1497" s="6" t="s">
        <v>63</v>
      </c>
      <c r="O1497" t="s">
        <v>19</v>
      </c>
      <c r="P1497" s="4">
        <v>55</v>
      </c>
      <c r="Q1497" t="str">
        <f>TEXT(ChargesTable[[#This Row],[CHG_COUNTY_NUM]], "000") &amp; "-" &amp; TEXT(ChargesTable[[#This Row],[CHG_CASE_NUMBER]], "0000000")</f>
        <v>005-0000052</v>
      </c>
      <c r="R1497">
        <f t="shared" si="47"/>
        <v>60</v>
      </c>
      <c r="S1497">
        <f t="shared" si="48"/>
        <v>2022</v>
      </c>
    </row>
    <row r="1498" spans="1:19">
      <c r="A1498" s="1">
        <v>5</v>
      </c>
      <c r="B1498">
        <v>52</v>
      </c>
      <c r="C1498">
        <v>1</v>
      </c>
      <c r="D1498" s="3">
        <v>44630</v>
      </c>
      <c r="E1498" s="2">
        <v>3406</v>
      </c>
      <c r="F1498" s="2">
        <v>340</v>
      </c>
      <c r="G1498" s="2">
        <v>6</v>
      </c>
      <c r="H1498" s="5">
        <v>44687.21</v>
      </c>
      <c r="I1498" t="s">
        <v>12</v>
      </c>
      <c r="J1498" s="6" t="s">
        <v>25</v>
      </c>
      <c r="K1498" s="6" t="s">
        <v>26</v>
      </c>
      <c r="L1498" s="6" t="s">
        <v>43</v>
      </c>
      <c r="M1498" t="s">
        <v>13</v>
      </c>
      <c r="N1498" s="6" t="s">
        <v>65</v>
      </c>
      <c r="O1498" t="s">
        <v>19</v>
      </c>
      <c r="P1498" s="4">
        <v>57</v>
      </c>
      <c r="Q1498" t="str">
        <f>TEXT(ChargesTable[[#This Row],[CHG_COUNTY_NUM]], "000") &amp; "-" &amp; TEXT(ChargesTable[[#This Row],[CHG_CASE_NUMBER]], "0000000")</f>
        <v>005-0000052</v>
      </c>
      <c r="R1498">
        <f t="shared" si="47"/>
        <v>60</v>
      </c>
      <c r="S1498">
        <f t="shared" si="48"/>
        <v>2022</v>
      </c>
    </row>
    <row r="1499" spans="1:19">
      <c r="A1499" s="1">
        <v>5</v>
      </c>
      <c r="B1499">
        <v>52</v>
      </c>
      <c r="C1499">
        <v>5</v>
      </c>
      <c r="D1499" s="3">
        <v>44630</v>
      </c>
      <c r="E1499" s="2">
        <v>3400</v>
      </c>
      <c r="F1499" s="2">
        <v>340</v>
      </c>
      <c r="G1499" s="2">
        <v>0</v>
      </c>
      <c r="H1499" s="5">
        <v>44690.21</v>
      </c>
      <c r="I1499" t="s">
        <v>10</v>
      </c>
      <c r="J1499" s="6" t="s">
        <v>25</v>
      </c>
      <c r="K1499" s="6" t="s">
        <v>26</v>
      </c>
      <c r="L1499" s="6" t="s">
        <v>37</v>
      </c>
      <c r="M1499" t="s">
        <v>11</v>
      </c>
      <c r="N1499" s="6" t="s">
        <v>55</v>
      </c>
      <c r="O1499" t="s">
        <v>19</v>
      </c>
      <c r="P1499" s="4">
        <v>60</v>
      </c>
      <c r="Q1499" t="str">
        <f>TEXT(ChargesTable[[#This Row],[CHG_COUNTY_NUM]], "000") &amp; "-" &amp; TEXT(ChargesTable[[#This Row],[CHG_CASE_NUMBER]], "0000000")</f>
        <v>005-0000052</v>
      </c>
      <c r="R1499">
        <f t="shared" si="47"/>
        <v>60</v>
      </c>
      <c r="S1499">
        <f t="shared" si="48"/>
        <v>2022</v>
      </c>
    </row>
    <row r="1500" spans="1:19">
      <c r="A1500" s="1">
        <v>5</v>
      </c>
      <c r="B1500">
        <v>53</v>
      </c>
      <c r="C1500">
        <v>2</v>
      </c>
      <c r="D1500" s="3">
        <v>44630</v>
      </c>
      <c r="E1500" s="2">
        <v>3466</v>
      </c>
      <c r="F1500" s="2">
        <v>346</v>
      </c>
      <c r="G1500" s="2">
        <v>6</v>
      </c>
      <c r="H1500" s="5">
        <v>44882.9</v>
      </c>
      <c r="I1500" t="s">
        <v>10</v>
      </c>
      <c r="J1500" s="6" t="s">
        <v>27</v>
      </c>
      <c r="K1500" s="6" t="s">
        <v>28</v>
      </c>
      <c r="L1500" s="6" t="s">
        <v>43</v>
      </c>
      <c r="M1500" t="s">
        <v>11</v>
      </c>
      <c r="N1500" s="6" t="s">
        <v>66</v>
      </c>
      <c r="O1500" t="s">
        <v>19</v>
      </c>
      <c r="P1500" s="4">
        <v>252</v>
      </c>
      <c r="Q1500" t="str">
        <f>TEXT(ChargesTable[[#This Row],[CHG_COUNTY_NUM]], "000") &amp; "-" &amp; TEXT(ChargesTable[[#This Row],[CHG_CASE_NUMBER]], "0000000")</f>
        <v>005-0000053</v>
      </c>
      <c r="R1500">
        <f t="shared" si="47"/>
        <v>257</v>
      </c>
      <c r="S1500">
        <f t="shared" si="48"/>
        <v>2022</v>
      </c>
    </row>
    <row r="1501" spans="1:19">
      <c r="A1501" s="1">
        <v>5</v>
      </c>
      <c r="B1501">
        <v>53</v>
      </c>
      <c r="C1501">
        <v>3</v>
      </c>
      <c r="D1501" s="3">
        <v>44630</v>
      </c>
      <c r="E1501" s="2">
        <v>3400</v>
      </c>
      <c r="F1501" s="2">
        <v>340</v>
      </c>
      <c r="G1501" s="2">
        <v>0</v>
      </c>
      <c r="H1501" s="5">
        <v>44886.77</v>
      </c>
      <c r="I1501" t="s">
        <v>12</v>
      </c>
      <c r="J1501" s="6" t="s">
        <v>25</v>
      </c>
      <c r="K1501" s="6" t="s">
        <v>26</v>
      </c>
      <c r="L1501" s="6" t="s">
        <v>37</v>
      </c>
      <c r="M1501" t="s">
        <v>13</v>
      </c>
      <c r="N1501" s="6" t="s">
        <v>55</v>
      </c>
      <c r="O1501" t="s">
        <v>19</v>
      </c>
      <c r="P1501" s="4">
        <v>256</v>
      </c>
      <c r="Q1501" t="str">
        <f>TEXT(ChargesTable[[#This Row],[CHG_COUNTY_NUM]], "000") &amp; "-" &amp; TEXT(ChargesTable[[#This Row],[CHG_CASE_NUMBER]], "0000000")</f>
        <v>005-0000053</v>
      </c>
      <c r="R1501">
        <f t="shared" si="47"/>
        <v>257</v>
      </c>
      <c r="S1501">
        <f t="shared" si="48"/>
        <v>2022</v>
      </c>
    </row>
    <row r="1502" spans="1:19">
      <c r="A1502" s="1">
        <v>5</v>
      </c>
      <c r="B1502">
        <v>53</v>
      </c>
      <c r="C1502">
        <v>1</v>
      </c>
      <c r="D1502" s="3">
        <v>44630</v>
      </c>
      <c r="E1502" s="2">
        <v>3400</v>
      </c>
      <c r="F1502" s="2">
        <v>340</v>
      </c>
      <c r="G1502" s="2">
        <v>0</v>
      </c>
      <c r="H1502" s="5">
        <v>44887.29</v>
      </c>
      <c r="I1502" t="s">
        <v>12</v>
      </c>
      <c r="J1502" s="6" t="s">
        <v>25</v>
      </c>
      <c r="K1502" s="6" t="s">
        <v>26</v>
      </c>
      <c r="L1502" s="6" t="s">
        <v>37</v>
      </c>
      <c r="M1502" t="s">
        <v>13</v>
      </c>
      <c r="N1502" s="6" t="s">
        <v>55</v>
      </c>
      <c r="O1502" t="s">
        <v>19</v>
      </c>
      <c r="P1502" s="4">
        <v>257</v>
      </c>
      <c r="Q1502" t="str">
        <f>TEXT(ChargesTable[[#This Row],[CHG_COUNTY_NUM]], "000") &amp; "-" &amp; TEXT(ChargesTable[[#This Row],[CHG_CASE_NUMBER]], "0000000")</f>
        <v>005-0000053</v>
      </c>
      <c r="R1502">
        <f t="shared" si="47"/>
        <v>257</v>
      </c>
      <c r="S1502">
        <f t="shared" si="48"/>
        <v>2022</v>
      </c>
    </row>
    <row r="1503" spans="1:19">
      <c r="A1503" s="1">
        <v>5</v>
      </c>
      <c r="B1503">
        <v>54</v>
      </c>
      <c r="C1503">
        <v>3</v>
      </c>
      <c r="D1503" s="3">
        <v>44632</v>
      </c>
      <c r="E1503" s="2">
        <v>463700</v>
      </c>
      <c r="F1503" s="2">
        <v>46370</v>
      </c>
      <c r="G1503" s="2">
        <v>0</v>
      </c>
      <c r="H1503" s="5">
        <v>44649.2</v>
      </c>
      <c r="I1503" t="s">
        <v>10</v>
      </c>
      <c r="J1503" s="6" t="s">
        <v>30</v>
      </c>
      <c r="K1503" s="6" t="s">
        <v>26</v>
      </c>
      <c r="L1503" s="6" t="s">
        <v>37</v>
      </c>
      <c r="M1503" t="s">
        <v>11</v>
      </c>
      <c r="N1503" s="6" t="s">
        <v>54</v>
      </c>
      <c r="O1503" t="s">
        <v>19</v>
      </c>
      <c r="P1503" s="4">
        <v>17</v>
      </c>
      <c r="Q1503" t="str">
        <f>TEXT(ChargesTable[[#This Row],[CHG_COUNTY_NUM]], "000") &amp; "-" &amp; TEXT(ChargesTable[[#This Row],[CHG_CASE_NUMBER]], "0000000")</f>
        <v>005-0000054</v>
      </c>
      <c r="R1503">
        <f t="shared" si="47"/>
        <v>18</v>
      </c>
      <c r="S1503">
        <f t="shared" si="48"/>
        <v>2022</v>
      </c>
    </row>
    <row r="1504" spans="1:19">
      <c r="A1504" s="1">
        <v>5</v>
      </c>
      <c r="B1504">
        <v>54</v>
      </c>
      <c r="C1504">
        <v>1</v>
      </c>
      <c r="D1504" s="3">
        <v>44632</v>
      </c>
      <c r="E1504" s="2">
        <v>3400</v>
      </c>
      <c r="F1504" s="2">
        <v>340</v>
      </c>
      <c r="G1504" s="2">
        <v>0</v>
      </c>
      <c r="H1504" s="5">
        <v>44650.89</v>
      </c>
      <c r="I1504" t="s">
        <v>10</v>
      </c>
      <c r="J1504" s="6" t="s">
        <v>25</v>
      </c>
      <c r="K1504" s="6" t="s">
        <v>26</v>
      </c>
      <c r="L1504" s="6" t="s">
        <v>37</v>
      </c>
      <c r="M1504" t="s">
        <v>11</v>
      </c>
      <c r="N1504" s="6" t="s">
        <v>55</v>
      </c>
      <c r="O1504" t="s">
        <v>19</v>
      </c>
      <c r="P1504" s="4">
        <v>18</v>
      </c>
      <c r="Q1504" t="str">
        <f>TEXT(ChargesTable[[#This Row],[CHG_COUNTY_NUM]], "000") &amp; "-" &amp; TEXT(ChargesTable[[#This Row],[CHG_CASE_NUMBER]], "0000000")</f>
        <v>005-0000054</v>
      </c>
      <c r="R1504">
        <f t="shared" si="47"/>
        <v>18</v>
      </c>
      <c r="S1504">
        <f t="shared" si="48"/>
        <v>2022</v>
      </c>
    </row>
    <row r="1505" spans="1:19">
      <c r="A1505" s="1">
        <v>5</v>
      </c>
      <c r="B1505">
        <v>54</v>
      </c>
      <c r="C1505">
        <v>2</v>
      </c>
      <c r="D1505" s="3">
        <v>44632</v>
      </c>
      <c r="E1505" s="2">
        <v>3400</v>
      </c>
      <c r="F1505" s="2">
        <v>340</v>
      </c>
      <c r="G1505" s="2">
        <v>0</v>
      </c>
      <c r="H1505" s="5">
        <v>44650.82</v>
      </c>
      <c r="I1505" t="s">
        <v>7</v>
      </c>
      <c r="J1505" s="6" t="s">
        <v>25</v>
      </c>
      <c r="K1505" s="6" t="s">
        <v>26</v>
      </c>
      <c r="L1505" s="6" t="s">
        <v>37</v>
      </c>
      <c r="M1505" t="s">
        <v>8</v>
      </c>
      <c r="N1505" s="6" t="s">
        <v>55</v>
      </c>
      <c r="O1505" t="s">
        <v>19</v>
      </c>
      <c r="P1505" s="4">
        <v>18</v>
      </c>
      <c r="Q1505" t="str">
        <f>TEXT(ChargesTable[[#This Row],[CHG_COUNTY_NUM]], "000") &amp; "-" &amp; TEXT(ChargesTable[[#This Row],[CHG_CASE_NUMBER]], "0000000")</f>
        <v>005-0000054</v>
      </c>
      <c r="R1505">
        <f t="shared" si="47"/>
        <v>18</v>
      </c>
      <c r="S1505">
        <f t="shared" si="48"/>
        <v>2022</v>
      </c>
    </row>
    <row r="1506" spans="1:19">
      <c r="A1506" s="1">
        <v>5</v>
      </c>
      <c r="B1506">
        <v>55</v>
      </c>
      <c r="C1506">
        <v>1</v>
      </c>
      <c r="D1506" s="3">
        <v>44632</v>
      </c>
      <c r="E1506" s="2">
        <v>463720</v>
      </c>
      <c r="F1506" s="2">
        <v>46372</v>
      </c>
      <c r="G1506" s="2">
        <v>0</v>
      </c>
      <c r="H1506" s="5">
        <v>44819</v>
      </c>
      <c r="I1506" t="s">
        <v>10</v>
      </c>
      <c r="J1506" s="6" t="s">
        <v>31</v>
      </c>
      <c r="K1506" s="6" t="s">
        <v>28</v>
      </c>
      <c r="L1506" s="6" t="s">
        <v>37</v>
      </c>
      <c r="M1506" t="s">
        <v>11</v>
      </c>
      <c r="N1506" s="6" t="s">
        <v>72</v>
      </c>
      <c r="O1506" t="s">
        <v>19</v>
      </c>
      <c r="P1506" s="4">
        <v>187</v>
      </c>
      <c r="Q1506" t="str">
        <f>TEXT(ChargesTable[[#This Row],[CHG_COUNTY_NUM]], "000") &amp; "-" &amp; TEXT(ChargesTable[[#This Row],[CHG_CASE_NUMBER]], "0000000")</f>
        <v>005-0000055</v>
      </c>
      <c r="R1506">
        <f t="shared" si="47"/>
        <v>189</v>
      </c>
      <c r="S1506">
        <f t="shared" si="48"/>
        <v>2022</v>
      </c>
    </row>
    <row r="1507" spans="1:19">
      <c r="A1507" s="1">
        <v>5</v>
      </c>
      <c r="B1507">
        <v>55</v>
      </c>
      <c r="C1507">
        <v>2</v>
      </c>
      <c r="D1507" s="3">
        <v>44632</v>
      </c>
      <c r="E1507" s="2">
        <v>3460</v>
      </c>
      <c r="F1507" s="2">
        <v>346</v>
      </c>
      <c r="G1507" s="2">
        <v>0</v>
      </c>
      <c r="H1507" s="5">
        <v>44821.45</v>
      </c>
      <c r="I1507" t="s">
        <v>12</v>
      </c>
      <c r="J1507" s="6" t="s">
        <v>27</v>
      </c>
      <c r="K1507" s="6" t="s">
        <v>28</v>
      </c>
      <c r="L1507" s="6" t="s">
        <v>37</v>
      </c>
      <c r="M1507" t="s">
        <v>13</v>
      </c>
      <c r="N1507" s="6" t="s">
        <v>52</v>
      </c>
      <c r="O1507" t="s">
        <v>19</v>
      </c>
      <c r="P1507" s="4">
        <v>189</v>
      </c>
      <c r="Q1507" t="str">
        <f>TEXT(ChargesTable[[#This Row],[CHG_COUNTY_NUM]], "000") &amp; "-" &amp; TEXT(ChargesTable[[#This Row],[CHG_CASE_NUMBER]], "0000000")</f>
        <v>005-0000055</v>
      </c>
      <c r="R1507">
        <f t="shared" si="47"/>
        <v>189</v>
      </c>
      <c r="S1507">
        <f t="shared" si="48"/>
        <v>2022</v>
      </c>
    </row>
    <row r="1508" spans="1:19">
      <c r="A1508" s="1">
        <v>5</v>
      </c>
      <c r="B1508">
        <v>55</v>
      </c>
      <c r="C1508">
        <v>4</v>
      </c>
      <c r="D1508" s="3">
        <v>44632</v>
      </c>
      <c r="E1508" s="2">
        <v>3460</v>
      </c>
      <c r="F1508" s="2">
        <v>346</v>
      </c>
      <c r="G1508" s="2">
        <v>0</v>
      </c>
      <c r="H1508" s="5">
        <v>44821.89</v>
      </c>
      <c r="I1508" t="s">
        <v>7</v>
      </c>
      <c r="J1508" s="6" t="s">
        <v>27</v>
      </c>
      <c r="K1508" s="6" t="s">
        <v>28</v>
      </c>
      <c r="L1508" s="6" t="s">
        <v>37</v>
      </c>
      <c r="M1508" t="s">
        <v>8</v>
      </c>
      <c r="N1508" s="6" t="s">
        <v>52</v>
      </c>
      <c r="O1508" t="s">
        <v>19</v>
      </c>
      <c r="P1508" s="4">
        <v>189</v>
      </c>
      <c r="Q1508" t="str">
        <f>TEXT(ChargesTable[[#This Row],[CHG_COUNTY_NUM]], "000") &amp; "-" &amp; TEXT(ChargesTable[[#This Row],[CHG_CASE_NUMBER]], "0000000")</f>
        <v>005-0000055</v>
      </c>
      <c r="R1508">
        <f t="shared" si="47"/>
        <v>189</v>
      </c>
      <c r="S1508">
        <f t="shared" si="48"/>
        <v>2022</v>
      </c>
    </row>
    <row r="1509" spans="1:19">
      <c r="A1509" s="1">
        <v>5</v>
      </c>
      <c r="B1509">
        <v>56</v>
      </c>
      <c r="C1509">
        <v>1</v>
      </c>
      <c r="D1509" s="3">
        <v>44634</v>
      </c>
      <c r="E1509" s="2">
        <v>3460</v>
      </c>
      <c r="F1509" s="2">
        <v>346</v>
      </c>
      <c r="G1509" s="2">
        <v>0</v>
      </c>
      <c r="H1509" s="5">
        <v>44645.95</v>
      </c>
      <c r="I1509" t="s">
        <v>12</v>
      </c>
      <c r="J1509" s="6" t="s">
        <v>27</v>
      </c>
      <c r="K1509" s="6" t="s">
        <v>28</v>
      </c>
      <c r="L1509" s="6" t="s">
        <v>37</v>
      </c>
      <c r="M1509" t="s">
        <v>13</v>
      </c>
      <c r="N1509" s="6" t="s">
        <v>52</v>
      </c>
      <c r="O1509" t="s">
        <v>19</v>
      </c>
      <c r="P1509" s="4">
        <v>11</v>
      </c>
      <c r="Q1509" t="str">
        <f>TEXT(ChargesTable[[#This Row],[CHG_COUNTY_NUM]], "000") &amp; "-" &amp; TEXT(ChargesTable[[#This Row],[CHG_CASE_NUMBER]], "0000000")</f>
        <v>005-0000056</v>
      </c>
      <c r="R1509">
        <f t="shared" si="47"/>
        <v>14</v>
      </c>
      <c r="S1509">
        <f t="shared" si="48"/>
        <v>2022</v>
      </c>
    </row>
    <row r="1510" spans="1:19">
      <c r="A1510" s="1">
        <v>5</v>
      </c>
      <c r="B1510">
        <v>56</v>
      </c>
      <c r="C1510">
        <v>2</v>
      </c>
      <c r="D1510" s="3">
        <v>44634</v>
      </c>
      <c r="E1510" s="2">
        <v>470000</v>
      </c>
      <c r="F1510" s="2">
        <v>47000</v>
      </c>
      <c r="G1510" s="2">
        <v>0</v>
      </c>
      <c r="H1510" s="5">
        <v>44645.05</v>
      </c>
      <c r="I1510" t="s">
        <v>7</v>
      </c>
      <c r="J1510" s="6" t="s">
        <v>34</v>
      </c>
      <c r="K1510" s="6" t="s">
        <v>35</v>
      </c>
      <c r="L1510" s="6" t="s">
        <v>37</v>
      </c>
      <c r="M1510" t="s">
        <v>8</v>
      </c>
      <c r="N1510" s="6" t="s">
        <v>67</v>
      </c>
      <c r="O1510" t="s">
        <v>19</v>
      </c>
      <c r="P1510" s="4">
        <v>11</v>
      </c>
      <c r="Q1510" t="str">
        <f>TEXT(ChargesTable[[#This Row],[CHG_COUNTY_NUM]], "000") &amp; "-" &amp; TEXT(ChargesTable[[#This Row],[CHG_CASE_NUMBER]], "0000000")</f>
        <v>005-0000056</v>
      </c>
      <c r="R1510">
        <f t="shared" si="47"/>
        <v>14</v>
      </c>
      <c r="S1510">
        <f t="shared" si="48"/>
        <v>2022</v>
      </c>
    </row>
    <row r="1511" spans="1:19">
      <c r="A1511" s="1">
        <v>5</v>
      </c>
      <c r="B1511">
        <v>56</v>
      </c>
      <c r="C1511">
        <v>3</v>
      </c>
      <c r="D1511" s="3">
        <v>44634</v>
      </c>
      <c r="E1511" s="2">
        <v>3402</v>
      </c>
      <c r="F1511" s="2">
        <v>340</v>
      </c>
      <c r="G1511" s="2">
        <v>2</v>
      </c>
      <c r="H1511" s="5">
        <v>44648.45</v>
      </c>
      <c r="I1511" t="s">
        <v>10</v>
      </c>
      <c r="J1511" s="6" t="s">
        <v>25</v>
      </c>
      <c r="K1511" s="6" t="s">
        <v>26</v>
      </c>
      <c r="L1511" s="6" t="s">
        <v>39</v>
      </c>
      <c r="M1511" t="s">
        <v>11</v>
      </c>
      <c r="N1511" s="6" t="s">
        <v>62</v>
      </c>
      <c r="O1511" t="s">
        <v>19</v>
      </c>
      <c r="P1511" s="4">
        <v>14</v>
      </c>
      <c r="Q1511" t="str">
        <f>TEXT(ChargesTable[[#This Row],[CHG_COUNTY_NUM]], "000") &amp; "-" &amp; TEXT(ChargesTable[[#This Row],[CHG_CASE_NUMBER]], "0000000")</f>
        <v>005-0000056</v>
      </c>
      <c r="R1511">
        <f t="shared" si="47"/>
        <v>14</v>
      </c>
      <c r="S1511">
        <f t="shared" si="48"/>
        <v>2022</v>
      </c>
    </row>
    <row r="1512" spans="1:19">
      <c r="A1512" s="1">
        <v>5</v>
      </c>
      <c r="B1512">
        <v>57</v>
      </c>
      <c r="C1512">
        <v>4</v>
      </c>
      <c r="D1512" s="3">
        <v>44634</v>
      </c>
      <c r="E1512" s="2">
        <v>3400</v>
      </c>
      <c r="F1512" s="2">
        <v>340</v>
      </c>
      <c r="G1512" s="2">
        <v>0</v>
      </c>
      <c r="H1512" s="5">
        <v>44711.54</v>
      </c>
      <c r="I1512" t="s">
        <v>7</v>
      </c>
      <c r="J1512" s="6" t="s">
        <v>25</v>
      </c>
      <c r="K1512" s="6" t="s">
        <v>26</v>
      </c>
      <c r="L1512" s="6" t="s">
        <v>37</v>
      </c>
      <c r="M1512" t="s">
        <v>8</v>
      </c>
      <c r="N1512" s="6" t="s">
        <v>55</v>
      </c>
      <c r="O1512" t="s">
        <v>19</v>
      </c>
      <c r="P1512" s="4">
        <v>77</v>
      </c>
      <c r="Q1512" t="str">
        <f>TEXT(ChargesTable[[#This Row],[CHG_COUNTY_NUM]], "000") &amp; "-" &amp; TEXT(ChargesTable[[#This Row],[CHG_CASE_NUMBER]], "0000000")</f>
        <v>005-0000057</v>
      </c>
      <c r="R1512">
        <f t="shared" si="47"/>
        <v>80</v>
      </c>
      <c r="S1512">
        <f t="shared" si="48"/>
        <v>2022</v>
      </c>
    </row>
    <row r="1513" spans="1:19">
      <c r="A1513" s="1">
        <v>5</v>
      </c>
      <c r="B1513">
        <v>57</v>
      </c>
      <c r="C1513">
        <v>2</v>
      </c>
      <c r="D1513" s="3">
        <v>44634</v>
      </c>
      <c r="E1513" s="2">
        <v>463700</v>
      </c>
      <c r="F1513" s="2">
        <v>46370</v>
      </c>
      <c r="G1513" s="2">
        <v>0</v>
      </c>
      <c r="H1513" s="5">
        <v>44713.8</v>
      </c>
      <c r="I1513" t="s">
        <v>12</v>
      </c>
      <c r="J1513" s="6" t="s">
        <v>30</v>
      </c>
      <c r="K1513" s="6" t="s">
        <v>26</v>
      </c>
      <c r="L1513" s="6" t="s">
        <v>37</v>
      </c>
      <c r="M1513" t="s">
        <v>13</v>
      </c>
      <c r="N1513" s="6" t="s">
        <v>54</v>
      </c>
      <c r="O1513" t="s">
        <v>19</v>
      </c>
      <c r="P1513" s="4">
        <v>79</v>
      </c>
      <c r="Q1513" t="str">
        <f>TEXT(ChargesTable[[#This Row],[CHG_COUNTY_NUM]], "000") &amp; "-" &amp; TEXT(ChargesTable[[#This Row],[CHG_CASE_NUMBER]], "0000000")</f>
        <v>005-0000057</v>
      </c>
      <c r="R1513">
        <f t="shared" si="47"/>
        <v>80</v>
      </c>
      <c r="S1513">
        <f t="shared" si="48"/>
        <v>2022</v>
      </c>
    </row>
    <row r="1514" spans="1:19">
      <c r="A1514" s="1">
        <v>5</v>
      </c>
      <c r="B1514">
        <v>57</v>
      </c>
      <c r="C1514">
        <v>3</v>
      </c>
      <c r="D1514" s="3">
        <v>44634</v>
      </c>
      <c r="E1514" s="2">
        <v>470000</v>
      </c>
      <c r="F1514" s="2">
        <v>47000</v>
      </c>
      <c r="G1514" s="2">
        <v>0</v>
      </c>
      <c r="H1514" s="5">
        <v>44713.7</v>
      </c>
      <c r="I1514" t="s">
        <v>7</v>
      </c>
      <c r="J1514" s="6" t="s">
        <v>34</v>
      </c>
      <c r="K1514" s="6" t="s">
        <v>35</v>
      </c>
      <c r="L1514" s="6" t="s">
        <v>37</v>
      </c>
      <c r="M1514" t="s">
        <v>8</v>
      </c>
      <c r="N1514" s="6" t="s">
        <v>67</v>
      </c>
      <c r="O1514" t="s">
        <v>19</v>
      </c>
      <c r="P1514" s="4">
        <v>79</v>
      </c>
      <c r="Q1514" t="str">
        <f>TEXT(ChargesTable[[#This Row],[CHG_COUNTY_NUM]], "000") &amp; "-" &amp; TEXT(ChargesTable[[#This Row],[CHG_CASE_NUMBER]], "0000000")</f>
        <v>005-0000057</v>
      </c>
      <c r="R1514">
        <f t="shared" si="47"/>
        <v>80</v>
      </c>
      <c r="S1514">
        <f t="shared" si="48"/>
        <v>2022</v>
      </c>
    </row>
    <row r="1515" spans="1:19">
      <c r="A1515" s="1">
        <v>5</v>
      </c>
      <c r="B1515">
        <v>57</v>
      </c>
      <c r="C1515">
        <v>1</v>
      </c>
      <c r="D1515" s="3">
        <v>44634</v>
      </c>
      <c r="E1515" s="2">
        <v>3460</v>
      </c>
      <c r="F1515" s="2">
        <v>346</v>
      </c>
      <c r="G1515" s="2">
        <v>0</v>
      </c>
      <c r="H1515" s="5">
        <v>44714</v>
      </c>
      <c r="I1515" t="s">
        <v>10</v>
      </c>
      <c r="J1515" s="6" t="s">
        <v>27</v>
      </c>
      <c r="K1515" s="6" t="s">
        <v>28</v>
      </c>
      <c r="L1515" s="6" t="s">
        <v>37</v>
      </c>
      <c r="M1515" t="s">
        <v>11</v>
      </c>
      <c r="N1515" s="6" t="s">
        <v>52</v>
      </c>
      <c r="O1515" t="s">
        <v>19</v>
      </c>
      <c r="P1515" s="4">
        <v>80</v>
      </c>
      <c r="Q1515" t="str">
        <f>TEXT(ChargesTable[[#This Row],[CHG_COUNTY_NUM]], "000") &amp; "-" &amp; TEXT(ChargesTable[[#This Row],[CHG_CASE_NUMBER]], "0000000")</f>
        <v>005-0000057</v>
      </c>
      <c r="R1515">
        <f t="shared" si="47"/>
        <v>80</v>
      </c>
      <c r="S1515">
        <f t="shared" si="48"/>
        <v>2022</v>
      </c>
    </row>
    <row r="1516" spans="1:19">
      <c r="A1516" s="1">
        <v>5</v>
      </c>
      <c r="B1516">
        <v>58</v>
      </c>
      <c r="C1516">
        <v>1</v>
      </c>
      <c r="D1516" s="3">
        <v>44634</v>
      </c>
      <c r="E1516" s="2">
        <v>782200</v>
      </c>
      <c r="F1516" s="2">
        <v>78220</v>
      </c>
      <c r="G1516" s="2">
        <v>0</v>
      </c>
      <c r="H1516" s="5">
        <v>44660.28</v>
      </c>
      <c r="I1516" t="s">
        <v>10</v>
      </c>
      <c r="J1516" s="6" t="s">
        <v>36</v>
      </c>
      <c r="K1516" s="6" t="s">
        <v>35</v>
      </c>
      <c r="L1516" s="6" t="s">
        <v>37</v>
      </c>
      <c r="M1516" t="s">
        <v>11</v>
      </c>
      <c r="N1516" s="6" t="s">
        <v>53</v>
      </c>
      <c r="O1516" t="s">
        <v>19</v>
      </c>
      <c r="P1516" s="4">
        <v>26</v>
      </c>
      <c r="Q1516" t="str">
        <f>TEXT(ChargesTable[[#This Row],[CHG_COUNTY_NUM]], "000") &amp; "-" &amp; TEXT(ChargesTable[[#This Row],[CHG_CASE_NUMBER]], "0000000")</f>
        <v>005-0000058</v>
      </c>
      <c r="R1516">
        <f t="shared" si="47"/>
        <v>29</v>
      </c>
      <c r="S1516">
        <f t="shared" si="48"/>
        <v>2022</v>
      </c>
    </row>
    <row r="1517" spans="1:19">
      <c r="A1517" s="1">
        <v>5</v>
      </c>
      <c r="B1517">
        <v>58</v>
      </c>
      <c r="C1517">
        <v>2</v>
      </c>
      <c r="D1517" s="3">
        <v>44634</v>
      </c>
      <c r="E1517" s="2">
        <v>3400</v>
      </c>
      <c r="F1517" s="2">
        <v>340</v>
      </c>
      <c r="G1517" s="2">
        <v>0</v>
      </c>
      <c r="H1517" s="5">
        <v>44663.54</v>
      </c>
      <c r="I1517" t="s">
        <v>10</v>
      </c>
      <c r="J1517" s="6" t="s">
        <v>25</v>
      </c>
      <c r="K1517" s="6" t="s">
        <v>26</v>
      </c>
      <c r="L1517" s="6" t="s">
        <v>37</v>
      </c>
      <c r="M1517" t="s">
        <v>11</v>
      </c>
      <c r="N1517" s="6" t="s">
        <v>55</v>
      </c>
      <c r="O1517" t="s">
        <v>19</v>
      </c>
      <c r="P1517" s="4">
        <v>29</v>
      </c>
      <c r="Q1517" t="str">
        <f>TEXT(ChargesTable[[#This Row],[CHG_COUNTY_NUM]], "000") &amp; "-" &amp; TEXT(ChargesTable[[#This Row],[CHG_CASE_NUMBER]], "0000000")</f>
        <v>005-0000058</v>
      </c>
      <c r="R1517">
        <f t="shared" si="47"/>
        <v>29</v>
      </c>
      <c r="S1517">
        <f t="shared" si="48"/>
        <v>2022</v>
      </c>
    </row>
    <row r="1518" spans="1:19">
      <c r="A1518" s="1">
        <v>5</v>
      </c>
      <c r="B1518">
        <v>59</v>
      </c>
      <c r="C1518">
        <v>1</v>
      </c>
      <c r="D1518" s="3">
        <v>44634</v>
      </c>
      <c r="E1518" s="2">
        <v>3460</v>
      </c>
      <c r="F1518" s="2">
        <v>346</v>
      </c>
      <c r="G1518" s="2">
        <v>0</v>
      </c>
      <c r="H1518" s="5">
        <v>44641.11</v>
      </c>
      <c r="I1518" t="s">
        <v>10</v>
      </c>
      <c r="J1518" s="6" t="s">
        <v>27</v>
      </c>
      <c r="K1518" s="6" t="s">
        <v>28</v>
      </c>
      <c r="L1518" s="6" t="s">
        <v>37</v>
      </c>
      <c r="M1518" t="s">
        <v>11</v>
      </c>
      <c r="N1518" s="6" t="s">
        <v>52</v>
      </c>
      <c r="O1518" t="s">
        <v>19</v>
      </c>
      <c r="P1518" s="4">
        <v>7</v>
      </c>
      <c r="Q1518" t="str">
        <f>TEXT(ChargesTable[[#This Row],[CHG_COUNTY_NUM]], "000") &amp; "-" &amp; TEXT(ChargesTable[[#This Row],[CHG_CASE_NUMBER]], "0000000")</f>
        <v>005-0000059</v>
      </c>
      <c r="R1518">
        <f t="shared" si="47"/>
        <v>7</v>
      </c>
      <c r="S1518">
        <f t="shared" si="48"/>
        <v>2022</v>
      </c>
    </row>
    <row r="1519" spans="1:19">
      <c r="A1519" s="1">
        <v>5</v>
      </c>
      <c r="B1519">
        <v>60</v>
      </c>
      <c r="C1519">
        <v>2</v>
      </c>
      <c r="D1519" s="3">
        <v>44635</v>
      </c>
      <c r="E1519" s="2">
        <v>3470</v>
      </c>
      <c r="F1519" s="2">
        <v>347</v>
      </c>
      <c r="G1519" s="2">
        <v>0</v>
      </c>
      <c r="H1519" s="5">
        <v>44786.44</v>
      </c>
      <c r="I1519" t="s">
        <v>7</v>
      </c>
      <c r="J1519" s="6" t="s">
        <v>29</v>
      </c>
      <c r="K1519" s="6" t="s">
        <v>28</v>
      </c>
      <c r="L1519" s="6" t="s">
        <v>37</v>
      </c>
      <c r="M1519" t="s">
        <v>8</v>
      </c>
      <c r="N1519" s="6" t="s">
        <v>51</v>
      </c>
      <c r="O1519" t="s">
        <v>19</v>
      </c>
      <c r="P1519" s="4">
        <v>151</v>
      </c>
      <c r="Q1519" t="str">
        <f>TEXT(ChargesTable[[#This Row],[CHG_COUNTY_NUM]], "000") &amp; "-" &amp; TEXT(ChargesTable[[#This Row],[CHG_CASE_NUMBER]], "0000000")</f>
        <v>005-0000060</v>
      </c>
      <c r="R1519">
        <f t="shared" si="47"/>
        <v>157</v>
      </c>
      <c r="S1519">
        <f t="shared" si="48"/>
        <v>2022</v>
      </c>
    </row>
    <row r="1520" spans="1:19">
      <c r="A1520" s="1">
        <v>5</v>
      </c>
      <c r="B1520">
        <v>60</v>
      </c>
      <c r="C1520">
        <v>1</v>
      </c>
      <c r="D1520" s="3">
        <v>44635</v>
      </c>
      <c r="E1520" s="2">
        <v>3405</v>
      </c>
      <c r="F1520" s="2">
        <v>340</v>
      </c>
      <c r="G1520" s="2">
        <v>5</v>
      </c>
      <c r="H1520" s="5">
        <v>44792</v>
      </c>
      <c r="I1520" t="s">
        <v>10</v>
      </c>
      <c r="J1520" s="6" t="s">
        <v>25</v>
      </c>
      <c r="K1520" s="6" t="s">
        <v>26</v>
      </c>
      <c r="L1520" s="6" t="s">
        <v>42</v>
      </c>
      <c r="M1520" t="s">
        <v>11</v>
      </c>
      <c r="N1520" s="6" t="s">
        <v>63</v>
      </c>
      <c r="O1520" t="s">
        <v>19</v>
      </c>
      <c r="P1520" s="4">
        <v>157</v>
      </c>
      <c r="Q1520" t="str">
        <f>TEXT(ChargesTable[[#This Row],[CHG_COUNTY_NUM]], "000") &amp; "-" &amp; TEXT(ChargesTable[[#This Row],[CHG_CASE_NUMBER]], "0000000")</f>
        <v>005-0000060</v>
      </c>
      <c r="R1520">
        <f t="shared" si="47"/>
        <v>157</v>
      </c>
      <c r="S1520">
        <f t="shared" si="48"/>
        <v>2022</v>
      </c>
    </row>
    <row r="1521" spans="1:19">
      <c r="A1521" s="1">
        <v>5</v>
      </c>
      <c r="B1521">
        <v>61</v>
      </c>
      <c r="C1521">
        <v>2</v>
      </c>
      <c r="D1521" s="3">
        <v>44635</v>
      </c>
      <c r="E1521" s="2">
        <v>3400</v>
      </c>
      <c r="F1521" s="2">
        <v>340</v>
      </c>
      <c r="G1521" s="2">
        <v>0</v>
      </c>
      <c r="H1521" s="5">
        <v>44961.052997685183</v>
      </c>
      <c r="I1521" t="s">
        <v>10</v>
      </c>
      <c r="J1521" s="6" t="s">
        <v>25</v>
      </c>
      <c r="K1521" s="6" t="s">
        <v>26</v>
      </c>
      <c r="L1521" s="6" t="s">
        <v>37</v>
      </c>
      <c r="M1521" t="s">
        <v>11</v>
      </c>
      <c r="N1521" s="6" t="s">
        <v>55</v>
      </c>
      <c r="O1521" t="s">
        <v>19</v>
      </c>
      <c r="P1521" s="4">
        <v>326</v>
      </c>
      <c r="Q1521" t="str">
        <f>TEXT(ChargesTable[[#This Row],[CHG_COUNTY_NUM]], "000") &amp; "-" &amp; TEXT(ChargesTable[[#This Row],[CHG_CASE_NUMBER]], "0000000")</f>
        <v>005-0000061</v>
      </c>
      <c r="R1521">
        <f t="shared" si="47"/>
        <v>328</v>
      </c>
      <c r="S1521">
        <f t="shared" si="48"/>
        <v>2023</v>
      </c>
    </row>
    <row r="1522" spans="1:19">
      <c r="A1522" s="1">
        <v>5</v>
      </c>
      <c r="B1522">
        <v>61</v>
      </c>
      <c r="C1522">
        <v>1</v>
      </c>
      <c r="D1522" s="3">
        <v>44635</v>
      </c>
      <c r="E1522" s="2">
        <v>3400</v>
      </c>
      <c r="F1522" s="2">
        <v>340</v>
      </c>
      <c r="G1522" s="2">
        <v>0</v>
      </c>
      <c r="H1522" s="5">
        <v>44963.7</v>
      </c>
      <c r="I1522" t="s">
        <v>7</v>
      </c>
      <c r="J1522" s="6" t="s">
        <v>25</v>
      </c>
      <c r="K1522" s="6" t="s">
        <v>26</v>
      </c>
      <c r="L1522" s="6" t="s">
        <v>37</v>
      </c>
      <c r="M1522" t="s">
        <v>8</v>
      </c>
      <c r="N1522" s="6" t="s">
        <v>55</v>
      </c>
      <c r="O1522" t="s">
        <v>19</v>
      </c>
      <c r="P1522" s="4">
        <v>328</v>
      </c>
      <c r="Q1522" t="str">
        <f>TEXT(ChargesTable[[#This Row],[CHG_COUNTY_NUM]], "000") &amp; "-" &amp; TEXT(ChargesTable[[#This Row],[CHG_CASE_NUMBER]], "0000000")</f>
        <v>005-0000061</v>
      </c>
      <c r="R1522">
        <f t="shared" si="47"/>
        <v>328</v>
      </c>
      <c r="S1522">
        <f t="shared" si="48"/>
        <v>2023</v>
      </c>
    </row>
    <row r="1523" spans="1:19">
      <c r="A1523" s="1">
        <v>5</v>
      </c>
      <c r="B1523">
        <v>62</v>
      </c>
      <c r="C1523">
        <v>3</v>
      </c>
      <c r="D1523" s="3">
        <v>44637</v>
      </c>
      <c r="E1523" s="2">
        <v>3470</v>
      </c>
      <c r="F1523" s="2">
        <v>347</v>
      </c>
      <c r="G1523" s="2">
        <v>0</v>
      </c>
      <c r="H1523" s="5">
        <v>44708.1</v>
      </c>
      <c r="I1523" t="s">
        <v>10</v>
      </c>
      <c r="J1523" s="6" t="s">
        <v>29</v>
      </c>
      <c r="K1523" s="6" t="s">
        <v>28</v>
      </c>
      <c r="L1523" s="6" t="s">
        <v>37</v>
      </c>
      <c r="M1523" t="s">
        <v>11</v>
      </c>
      <c r="N1523" s="6" t="s">
        <v>51</v>
      </c>
      <c r="O1523" t="s">
        <v>19</v>
      </c>
      <c r="P1523" s="4">
        <v>71</v>
      </c>
      <c r="Q1523" t="str">
        <f>TEXT(ChargesTable[[#This Row],[CHG_COUNTY_NUM]], "000") &amp; "-" &amp; TEXT(ChargesTable[[#This Row],[CHG_CASE_NUMBER]], "0000000")</f>
        <v>005-0000062</v>
      </c>
      <c r="R1523">
        <f t="shared" si="47"/>
        <v>74</v>
      </c>
      <c r="S1523">
        <f t="shared" si="48"/>
        <v>2022</v>
      </c>
    </row>
    <row r="1524" spans="1:19">
      <c r="A1524" s="1">
        <v>5</v>
      </c>
      <c r="B1524">
        <v>62</v>
      </c>
      <c r="C1524">
        <v>2</v>
      </c>
      <c r="D1524" s="3">
        <v>44637</v>
      </c>
      <c r="E1524" s="2">
        <v>463723</v>
      </c>
      <c r="F1524" s="2">
        <v>46372</v>
      </c>
      <c r="G1524" s="2">
        <v>3</v>
      </c>
      <c r="H1524" s="5">
        <v>44711.5</v>
      </c>
      <c r="I1524" t="s">
        <v>10</v>
      </c>
      <c r="J1524" s="6" t="s">
        <v>31</v>
      </c>
      <c r="K1524" s="6" t="s">
        <v>28</v>
      </c>
      <c r="L1524" s="6" t="s">
        <v>40</v>
      </c>
      <c r="M1524" t="s">
        <v>11</v>
      </c>
      <c r="N1524" s="6" t="s">
        <v>85</v>
      </c>
      <c r="O1524" t="s">
        <v>19</v>
      </c>
      <c r="P1524" s="4">
        <v>74</v>
      </c>
      <c r="Q1524" t="str">
        <f>TEXT(ChargesTable[[#This Row],[CHG_COUNTY_NUM]], "000") &amp; "-" &amp; TEXT(ChargesTable[[#This Row],[CHG_CASE_NUMBER]], "0000000")</f>
        <v>005-0000062</v>
      </c>
      <c r="R1524">
        <f t="shared" si="47"/>
        <v>74</v>
      </c>
      <c r="S1524">
        <f t="shared" si="48"/>
        <v>2022</v>
      </c>
    </row>
    <row r="1525" spans="1:19">
      <c r="A1525" s="1">
        <v>5</v>
      </c>
      <c r="B1525">
        <v>63</v>
      </c>
      <c r="C1525">
        <v>4</v>
      </c>
      <c r="D1525" s="3">
        <v>44639</v>
      </c>
      <c r="E1525" s="2">
        <v>3400</v>
      </c>
      <c r="F1525" s="2">
        <v>340</v>
      </c>
      <c r="G1525" s="2">
        <v>0</v>
      </c>
      <c r="H1525" s="5">
        <v>44880.3</v>
      </c>
      <c r="I1525" t="s">
        <v>10</v>
      </c>
      <c r="J1525" s="6" t="s">
        <v>25</v>
      </c>
      <c r="K1525" s="6" t="s">
        <v>26</v>
      </c>
      <c r="L1525" s="6" t="s">
        <v>37</v>
      </c>
      <c r="M1525" t="s">
        <v>11</v>
      </c>
      <c r="N1525" s="6" t="s">
        <v>55</v>
      </c>
      <c r="O1525" t="s">
        <v>19</v>
      </c>
      <c r="P1525" s="4">
        <v>241</v>
      </c>
      <c r="Q1525" t="str">
        <f>TEXT(ChargesTable[[#This Row],[CHG_COUNTY_NUM]], "000") &amp; "-" &amp; TEXT(ChargesTable[[#This Row],[CHG_CASE_NUMBER]], "0000000")</f>
        <v>005-0000063</v>
      </c>
      <c r="R1525">
        <f t="shared" si="47"/>
        <v>246</v>
      </c>
      <c r="S1525">
        <f t="shared" si="48"/>
        <v>2022</v>
      </c>
    </row>
    <row r="1526" spans="1:19">
      <c r="A1526" s="1">
        <v>5</v>
      </c>
      <c r="B1526">
        <v>63</v>
      </c>
      <c r="C1526">
        <v>1</v>
      </c>
      <c r="D1526" s="3">
        <v>44639</v>
      </c>
      <c r="E1526" s="2">
        <v>782200</v>
      </c>
      <c r="F1526" s="2">
        <v>78220</v>
      </c>
      <c r="G1526" s="2">
        <v>0</v>
      </c>
      <c r="H1526" s="5">
        <v>44883.5</v>
      </c>
      <c r="I1526" t="s">
        <v>10</v>
      </c>
      <c r="J1526" s="6" t="s">
        <v>36</v>
      </c>
      <c r="K1526" s="6" t="s">
        <v>35</v>
      </c>
      <c r="L1526" s="6" t="s">
        <v>37</v>
      </c>
      <c r="M1526" t="s">
        <v>11</v>
      </c>
      <c r="N1526" s="6" t="s">
        <v>53</v>
      </c>
      <c r="O1526" t="s">
        <v>19</v>
      </c>
      <c r="P1526" s="4">
        <v>244</v>
      </c>
      <c r="Q1526" t="str">
        <f>TEXT(ChargesTable[[#This Row],[CHG_COUNTY_NUM]], "000") &amp; "-" &amp; TEXT(ChargesTable[[#This Row],[CHG_CASE_NUMBER]], "0000000")</f>
        <v>005-0000063</v>
      </c>
      <c r="R1526">
        <f t="shared" si="47"/>
        <v>246</v>
      </c>
      <c r="S1526">
        <f t="shared" si="48"/>
        <v>2022</v>
      </c>
    </row>
    <row r="1527" spans="1:19">
      <c r="A1527" s="1">
        <v>5</v>
      </c>
      <c r="B1527">
        <v>63</v>
      </c>
      <c r="C1527">
        <v>2</v>
      </c>
      <c r="D1527" s="3">
        <v>44639</v>
      </c>
      <c r="E1527" s="2">
        <v>782205</v>
      </c>
      <c r="F1527" s="2">
        <v>78220</v>
      </c>
      <c r="G1527" s="2">
        <v>5</v>
      </c>
      <c r="H1527" s="5">
        <v>44883.99</v>
      </c>
      <c r="I1527" t="s">
        <v>12</v>
      </c>
      <c r="J1527" s="6" t="s">
        <v>36</v>
      </c>
      <c r="K1527" s="6" t="s">
        <v>35</v>
      </c>
      <c r="L1527" s="6" t="s">
        <v>42</v>
      </c>
      <c r="M1527" t="s">
        <v>13</v>
      </c>
      <c r="N1527" s="6" t="s">
        <v>78</v>
      </c>
      <c r="O1527" t="s">
        <v>19</v>
      </c>
      <c r="P1527" s="4">
        <v>244</v>
      </c>
      <c r="Q1527" t="str">
        <f>TEXT(ChargesTable[[#This Row],[CHG_COUNTY_NUM]], "000") &amp; "-" &amp; TEXT(ChargesTable[[#This Row],[CHG_CASE_NUMBER]], "0000000")</f>
        <v>005-0000063</v>
      </c>
      <c r="R1527">
        <f t="shared" si="47"/>
        <v>246</v>
      </c>
      <c r="S1527">
        <f t="shared" si="48"/>
        <v>2022</v>
      </c>
    </row>
    <row r="1528" spans="1:19">
      <c r="A1528" s="1">
        <v>5</v>
      </c>
      <c r="B1528">
        <v>63</v>
      </c>
      <c r="C1528">
        <v>3</v>
      </c>
      <c r="D1528" s="3">
        <v>44639</v>
      </c>
      <c r="E1528" s="2">
        <v>470000</v>
      </c>
      <c r="F1528" s="2">
        <v>47000</v>
      </c>
      <c r="G1528" s="2">
        <v>0</v>
      </c>
      <c r="H1528" s="5">
        <v>44885</v>
      </c>
      <c r="I1528" t="s">
        <v>10</v>
      </c>
      <c r="J1528" s="6" t="s">
        <v>34</v>
      </c>
      <c r="K1528" s="6" t="s">
        <v>35</v>
      </c>
      <c r="L1528" s="6" t="s">
        <v>37</v>
      </c>
      <c r="M1528" t="s">
        <v>11</v>
      </c>
      <c r="N1528" s="6" t="s">
        <v>67</v>
      </c>
      <c r="O1528" t="s">
        <v>19</v>
      </c>
      <c r="P1528" s="4">
        <v>246</v>
      </c>
      <c r="Q1528" t="str">
        <f>TEXT(ChargesTable[[#This Row],[CHG_COUNTY_NUM]], "000") &amp; "-" &amp; TEXT(ChargesTable[[#This Row],[CHG_CASE_NUMBER]], "0000000")</f>
        <v>005-0000063</v>
      </c>
      <c r="R1528">
        <f t="shared" si="47"/>
        <v>246</v>
      </c>
      <c r="S1528">
        <f t="shared" si="48"/>
        <v>2022</v>
      </c>
    </row>
    <row r="1529" spans="1:19">
      <c r="A1529" s="1">
        <v>5</v>
      </c>
      <c r="B1529">
        <v>64</v>
      </c>
      <c r="C1529">
        <v>1</v>
      </c>
      <c r="D1529" s="3">
        <v>44639</v>
      </c>
      <c r="E1529" s="2">
        <v>3400</v>
      </c>
      <c r="F1529" s="2">
        <v>340</v>
      </c>
      <c r="G1529" s="2">
        <v>0</v>
      </c>
      <c r="H1529" s="5">
        <v>44695.11</v>
      </c>
      <c r="I1529" t="s">
        <v>10</v>
      </c>
      <c r="J1529" s="6" t="s">
        <v>25</v>
      </c>
      <c r="K1529" s="6" t="s">
        <v>26</v>
      </c>
      <c r="L1529" s="6" t="s">
        <v>37</v>
      </c>
      <c r="M1529" t="s">
        <v>11</v>
      </c>
      <c r="N1529" s="6" t="s">
        <v>55</v>
      </c>
      <c r="O1529" t="s">
        <v>19</v>
      </c>
      <c r="P1529" s="4">
        <v>56</v>
      </c>
      <c r="Q1529" t="str">
        <f>TEXT(ChargesTable[[#This Row],[CHG_COUNTY_NUM]], "000") &amp; "-" &amp; TEXT(ChargesTable[[#This Row],[CHG_CASE_NUMBER]], "0000000")</f>
        <v>005-0000064</v>
      </c>
      <c r="R1529">
        <f t="shared" si="47"/>
        <v>58</v>
      </c>
      <c r="S1529">
        <f t="shared" si="48"/>
        <v>2022</v>
      </c>
    </row>
    <row r="1530" spans="1:19">
      <c r="A1530" s="1">
        <v>5</v>
      </c>
      <c r="B1530">
        <v>64</v>
      </c>
      <c r="C1530">
        <v>2</v>
      </c>
      <c r="D1530" s="3">
        <v>44639</v>
      </c>
      <c r="E1530" s="2">
        <v>782200</v>
      </c>
      <c r="F1530" s="2">
        <v>78220</v>
      </c>
      <c r="G1530" s="2">
        <v>0</v>
      </c>
      <c r="H1530" s="5">
        <v>44697.120000000003</v>
      </c>
      <c r="I1530" t="s">
        <v>10</v>
      </c>
      <c r="J1530" s="6" t="s">
        <v>36</v>
      </c>
      <c r="K1530" s="6" t="s">
        <v>35</v>
      </c>
      <c r="L1530" s="6" t="s">
        <v>37</v>
      </c>
      <c r="M1530" t="s">
        <v>11</v>
      </c>
      <c r="N1530" s="6" t="s">
        <v>53</v>
      </c>
      <c r="O1530" t="s">
        <v>19</v>
      </c>
      <c r="P1530" s="4">
        <v>58</v>
      </c>
      <c r="Q1530" t="str">
        <f>TEXT(ChargesTable[[#This Row],[CHG_COUNTY_NUM]], "000") &amp; "-" &amp; TEXT(ChargesTable[[#This Row],[CHG_CASE_NUMBER]], "0000000")</f>
        <v>005-0000064</v>
      </c>
      <c r="R1530">
        <f t="shared" si="47"/>
        <v>58</v>
      </c>
      <c r="S1530">
        <f t="shared" si="48"/>
        <v>2022</v>
      </c>
    </row>
    <row r="1531" spans="1:19">
      <c r="A1531" s="1">
        <v>5</v>
      </c>
      <c r="B1531">
        <v>65</v>
      </c>
      <c r="C1531">
        <v>1</v>
      </c>
      <c r="D1531" s="3">
        <v>44641</v>
      </c>
      <c r="E1531" s="2">
        <v>782200</v>
      </c>
      <c r="F1531" s="2">
        <v>78220</v>
      </c>
      <c r="G1531" s="2">
        <v>0</v>
      </c>
      <c r="H1531" s="5">
        <v>44666</v>
      </c>
      <c r="I1531" t="s">
        <v>7</v>
      </c>
      <c r="J1531" s="6" t="s">
        <v>36</v>
      </c>
      <c r="K1531" s="6" t="s">
        <v>35</v>
      </c>
      <c r="L1531" s="6" t="s">
        <v>37</v>
      </c>
      <c r="M1531" t="s">
        <v>8</v>
      </c>
      <c r="N1531" s="6" t="s">
        <v>53</v>
      </c>
      <c r="O1531" t="s">
        <v>19</v>
      </c>
      <c r="P1531" s="4">
        <v>25</v>
      </c>
      <c r="Q1531" t="str">
        <f>TEXT(ChargesTable[[#This Row],[CHG_COUNTY_NUM]], "000") &amp; "-" &amp; TEXT(ChargesTable[[#This Row],[CHG_CASE_NUMBER]], "0000000")</f>
        <v>005-0000065</v>
      </c>
      <c r="R1531">
        <f t="shared" si="47"/>
        <v>25</v>
      </c>
      <c r="S1531">
        <f t="shared" si="48"/>
        <v>2022</v>
      </c>
    </row>
    <row r="1532" spans="1:19">
      <c r="A1532" s="1">
        <v>5</v>
      </c>
      <c r="B1532">
        <v>66</v>
      </c>
      <c r="C1532">
        <v>4</v>
      </c>
      <c r="D1532" s="3">
        <v>44641</v>
      </c>
      <c r="E1532" s="2">
        <v>3403</v>
      </c>
      <c r="F1532" s="2">
        <v>340</v>
      </c>
      <c r="G1532" s="2">
        <v>3</v>
      </c>
      <c r="H1532" s="5">
        <v>44687.05</v>
      </c>
      <c r="I1532" t="s">
        <v>12</v>
      </c>
      <c r="J1532" s="6" t="s">
        <v>25</v>
      </c>
      <c r="K1532" s="6" t="s">
        <v>26</v>
      </c>
      <c r="L1532" s="6" t="s">
        <v>40</v>
      </c>
      <c r="M1532" t="s">
        <v>13</v>
      </c>
      <c r="N1532" s="6" t="s">
        <v>68</v>
      </c>
      <c r="O1532" t="s">
        <v>19</v>
      </c>
      <c r="P1532" s="4">
        <v>46</v>
      </c>
      <c r="Q1532" t="str">
        <f>TEXT(ChargesTable[[#This Row],[CHG_COUNTY_NUM]], "000") &amp; "-" &amp; TEXT(ChargesTable[[#This Row],[CHG_CASE_NUMBER]], "0000000")</f>
        <v>005-0000066</v>
      </c>
      <c r="R1532">
        <f t="shared" si="47"/>
        <v>66</v>
      </c>
      <c r="S1532">
        <f t="shared" si="48"/>
        <v>2022</v>
      </c>
    </row>
    <row r="1533" spans="1:19">
      <c r="A1533" s="1">
        <v>5</v>
      </c>
      <c r="B1533">
        <v>66</v>
      </c>
      <c r="C1533">
        <v>1</v>
      </c>
      <c r="D1533" s="3">
        <v>44641</v>
      </c>
      <c r="E1533" s="2">
        <v>3460</v>
      </c>
      <c r="F1533" s="2">
        <v>346</v>
      </c>
      <c r="G1533" s="2">
        <v>0</v>
      </c>
      <c r="H1533" s="5">
        <v>44688.27</v>
      </c>
      <c r="I1533" t="s">
        <v>10</v>
      </c>
      <c r="J1533" s="6" t="s">
        <v>27</v>
      </c>
      <c r="K1533" s="6" t="s">
        <v>28</v>
      </c>
      <c r="L1533" s="6" t="s">
        <v>37</v>
      </c>
      <c r="M1533" t="s">
        <v>11</v>
      </c>
      <c r="N1533" s="6" t="s">
        <v>52</v>
      </c>
      <c r="O1533" t="s">
        <v>19</v>
      </c>
      <c r="P1533" s="4">
        <v>47</v>
      </c>
      <c r="Q1533" t="str">
        <f>TEXT(ChargesTable[[#This Row],[CHG_COUNTY_NUM]], "000") &amp; "-" &amp; TEXT(ChargesTable[[#This Row],[CHG_CASE_NUMBER]], "0000000")</f>
        <v>005-0000066</v>
      </c>
      <c r="R1533">
        <f t="shared" si="47"/>
        <v>66</v>
      </c>
      <c r="S1533">
        <f t="shared" si="48"/>
        <v>2022</v>
      </c>
    </row>
    <row r="1534" spans="1:19">
      <c r="A1534" s="1">
        <v>5</v>
      </c>
      <c r="B1534">
        <v>66</v>
      </c>
      <c r="C1534">
        <v>2</v>
      </c>
      <c r="D1534" s="3">
        <v>44641</v>
      </c>
      <c r="E1534" s="2">
        <v>3406</v>
      </c>
      <c r="F1534" s="2">
        <v>340</v>
      </c>
      <c r="G1534" s="2">
        <v>6</v>
      </c>
      <c r="H1534" s="5">
        <v>44691.45</v>
      </c>
      <c r="I1534" t="s">
        <v>10</v>
      </c>
      <c r="J1534" s="6" t="s">
        <v>25</v>
      </c>
      <c r="K1534" s="6" t="s">
        <v>26</v>
      </c>
      <c r="L1534" s="6" t="s">
        <v>43</v>
      </c>
      <c r="M1534" t="s">
        <v>11</v>
      </c>
      <c r="N1534" s="6" t="s">
        <v>65</v>
      </c>
      <c r="O1534" t="s">
        <v>19</v>
      </c>
      <c r="P1534" s="4">
        <v>50</v>
      </c>
      <c r="Q1534" t="str">
        <f>TEXT(ChargesTable[[#This Row],[CHG_COUNTY_NUM]], "000") &amp; "-" &amp; TEXT(ChargesTable[[#This Row],[CHG_CASE_NUMBER]], "0000000")</f>
        <v>005-0000066</v>
      </c>
      <c r="R1534">
        <f t="shared" si="47"/>
        <v>66</v>
      </c>
      <c r="S1534">
        <f t="shared" si="48"/>
        <v>2022</v>
      </c>
    </row>
    <row r="1535" spans="1:19">
      <c r="A1535" s="1">
        <v>5</v>
      </c>
      <c r="B1535">
        <v>66</v>
      </c>
      <c r="C1535">
        <v>3</v>
      </c>
      <c r="D1535" s="3">
        <v>44641</v>
      </c>
      <c r="E1535" s="2">
        <v>463700</v>
      </c>
      <c r="F1535" s="2">
        <v>46370</v>
      </c>
      <c r="G1535" s="2">
        <v>0</v>
      </c>
      <c r="H1535" s="5">
        <v>44707.65</v>
      </c>
      <c r="I1535" t="s">
        <v>12</v>
      </c>
      <c r="J1535" s="6" t="s">
        <v>30</v>
      </c>
      <c r="K1535" s="6" t="s">
        <v>26</v>
      </c>
      <c r="L1535" s="6" t="s">
        <v>37</v>
      </c>
      <c r="M1535" t="s">
        <v>13</v>
      </c>
      <c r="N1535" s="6" t="s">
        <v>54</v>
      </c>
      <c r="O1535" t="s">
        <v>19</v>
      </c>
      <c r="P1535" s="4">
        <v>66</v>
      </c>
      <c r="Q1535" t="str">
        <f>TEXT(ChargesTable[[#This Row],[CHG_COUNTY_NUM]], "000") &amp; "-" &amp; TEXT(ChargesTable[[#This Row],[CHG_CASE_NUMBER]], "0000000")</f>
        <v>005-0000066</v>
      </c>
      <c r="R1535">
        <f t="shared" si="47"/>
        <v>66</v>
      </c>
      <c r="S1535">
        <f t="shared" si="48"/>
        <v>2022</v>
      </c>
    </row>
    <row r="1536" spans="1:19">
      <c r="A1536" s="1">
        <v>5</v>
      </c>
      <c r="B1536">
        <v>67</v>
      </c>
      <c r="C1536">
        <v>1</v>
      </c>
      <c r="D1536" s="3">
        <v>44645</v>
      </c>
      <c r="E1536" s="2">
        <v>3401</v>
      </c>
      <c r="F1536" s="2">
        <v>340</v>
      </c>
      <c r="G1536" s="2">
        <v>1</v>
      </c>
      <c r="H1536" s="5">
        <v>44655.59</v>
      </c>
      <c r="I1536" t="s">
        <v>12</v>
      </c>
      <c r="J1536" s="6" t="s">
        <v>25</v>
      </c>
      <c r="K1536" s="6" t="s">
        <v>26</v>
      </c>
      <c r="L1536" s="6" t="s">
        <v>38</v>
      </c>
      <c r="M1536" t="s">
        <v>13</v>
      </c>
      <c r="N1536" s="6" t="s">
        <v>56</v>
      </c>
      <c r="O1536" t="s">
        <v>19</v>
      </c>
      <c r="P1536" s="4">
        <v>10</v>
      </c>
      <c r="Q1536" t="str">
        <f>TEXT(ChargesTable[[#This Row],[CHG_COUNTY_NUM]], "000") &amp; "-" &amp; TEXT(ChargesTable[[#This Row],[CHG_CASE_NUMBER]], "0000000")</f>
        <v>005-0000067</v>
      </c>
      <c r="R1536">
        <f t="shared" si="47"/>
        <v>10</v>
      </c>
      <c r="S1536">
        <f t="shared" si="48"/>
        <v>2022</v>
      </c>
    </row>
    <row r="1537" spans="1:19">
      <c r="A1537" s="1">
        <v>5</v>
      </c>
      <c r="B1537">
        <v>68</v>
      </c>
      <c r="C1537">
        <v>1</v>
      </c>
      <c r="D1537" s="3">
        <v>44645</v>
      </c>
      <c r="E1537" s="2">
        <v>3406</v>
      </c>
      <c r="F1537" s="2">
        <v>340</v>
      </c>
      <c r="G1537" s="2">
        <v>6</v>
      </c>
      <c r="H1537" s="5">
        <v>44686.14</v>
      </c>
      <c r="I1537" t="s">
        <v>7</v>
      </c>
      <c r="J1537" s="6" t="s">
        <v>25</v>
      </c>
      <c r="K1537" s="6" t="s">
        <v>26</v>
      </c>
      <c r="L1537" s="6" t="s">
        <v>43</v>
      </c>
      <c r="M1537" t="s">
        <v>8</v>
      </c>
      <c r="N1537" s="6" t="s">
        <v>65</v>
      </c>
      <c r="O1537" t="s">
        <v>19</v>
      </c>
      <c r="P1537" s="4">
        <v>41</v>
      </c>
      <c r="Q1537" t="str">
        <f>TEXT(ChargesTable[[#This Row],[CHG_COUNTY_NUM]], "000") &amp; "-" &amp; TEXT(ChargesTable[[#This Row],[CHG_CASE_NUMBER]], "0000000")</f>
        <v>005-0000068</v>
      </c>
      <c r="R1537">
        <f t="shared" si="47"/>
        <v>41</v>
      </c>
      <c r="S1537">
        <f t="shared" si="48"/>
        <v>2022</v>
      </c>
    </row>
    <row r="1538" spans="1:19">
      <c r="A1538" s="1">
        <v>5</v>
      </c>
      <c r="B1538">
        <v>69</v>
      </c>
      <c r="C1538">
        <v>1</v>
      </c>
      <c r="D1538" s="3">
        <v>44646</v>
      </c>
      <c r="E1538" s="2">
        <v>463720</v>
      </c>
      <c r="F1538" s="2">
        <v>46372</v>
      </c>
      <c r="G1538" s="2">
        <v>0</v>
      </c>
      <c r="H1538" s="5">
        <v>44749.55</v>
      </c>
      <c r="I1538" t="s">
        <v>12</v>
      </c>
      <c r="J1538" s="6" t="s">
        <v>31</v>
      </c>
      <c r="K1538" s="6" t="s">
        <v>28</v>
      </c>
      <c r="L1538" s="6" t="s">
        <v>37</v>
      </c>
      <c r="M1538" t="s">
        <v>13</v>
      </c>
      <c r="N1538" s="6" t="s">
        <v>72</v>
      </c>
      <c r="O1538" t="s">
        <v>19</v>
      </c>
      <c r="P1538" s="4">
        <v>103</v>
      </c>
      <c r="Q1538" t="str">
        <f>TEXT(ChargesTable[[#This Row],[CHG_COUNTY_NUM]], "000") &amp; "-" &amp; TEXT(ChargesTable[[#This Row],[CHG_CASE_NUMBER]], "0000000")</f>
        <v>005-0000069</v>
      </c>
      <c r="R1538">
        <f t="shared" ref="R1538:R1601" si="49">_xlfn.MAXIFS(P:P, Q:Q, Q1538)</f>
        <v>103</v>
      </c>
      <c r="S1538">
        <f t="shared" ref="S1538:S1601" si="50">+YEAR(H1538)</f>
        <v>2022</v>
      </c>
    </row>
    <row r="1539" spans="1:19">
      <c r="A1539" s="1">
        <v>5</v>
      </c>
      <c r="B1539">
        <v>69</v>
      </c>
      <c r="C1539">
        <v>2</v>
      </c>
      <c r="D1539" s="3">
        <v>44646</v>
      </c>
      <c r="E1539" s="2">
        <v>3460</v>
      </c>
      <c r="F1539" s="2">
        <v>346</v>
      </c>
      <c r="G1539" s="2">
        <v>0</v>
      </c>
      <c r="H1539" s="5">
        <v>44749.03</v>
      </c>
      <c r="I1539" t="s">
        <v>10</v>
      </c>
      <c r="J1539" s="6" t="s">
        <v>27</v>
      </c>
      <c r="K1539" s="6" t="s">
        <v>28</v>
      </c>
      <c r="L1539" s="6" t="s">
        <v>37</v>
      </c>
      <c r="M1539" t="s">
        <v>11</v>
      </c>
      <c r="N1539" s="6" t="s">
        <v>52</v>
      </c>
      <c r="O1539" t="s">
        <v>19</v>
      </c>
      <c r="P1539" s="4">
        <v>103</v>
      </c>
      <c r="Q1539" t="str">
        <f>TEXT(ChargesTable[[#This Row],[CHG_COUNTY_NUM]], "000") &amp; "-" &amp; TEXT(ChargesTable[[#This Row],[CHG_CASE_NUMBER]], "0000000")</f>
        <v>005-0000069</v>
      </c>
      <c r="R1539">
        <f t="shared" si="49"/>
        <v>103</v>
      </c>
      <c r="S1539">
        <f t="shared" si="50"/>
        <v>2022</v>
      </c>
    </row>
    <row r="1540" spans="1:19">
      <c r="A1540" s="1">
        <v>5</v>
      </c>
      <c r="B1540">
        <v>70</v>
      </c>
      <c r="C1540">
        <v>1</v>
      </c>
      <c r="D1540" s="3">
        <v>44647</v>
      </c>
      <c r="E1540" s="2">
        <v>463700</v>
      </c>
      <c r="F1540" s="2">
        <v>46370</v>
      </c>
      <c r="G1540" s="2">
        <v>0</v>
      </c>
      <c r="H1540" s="5">
        <v>44699.44</v>
      </c>
      <c r="I1540" t="s">
        <v>10</v>
      </c>
      <c r="J1540" s="6" t="s">
        <v>30</v>
      </c>
      <c r="K1540" s="6" t="s">
        <v>26</v>
      </c>
      <c r="L1540" s="6" t="s">
        <v>37</v>
      </c>
      <c r="M1540" t="s">
        <v>11</v>
      </c>
      <c r="N1540" s="6" t="s">
        <v>54</v>
      </c>
      <c r="O1540" t="s">
        <v>19</v>
      </c>
      <c r="P1540" s="4">
        <v>52</v>
      </c>
      <c r="Q1540" t="str">
        <f>TEXT(ChargesTable[[#This Row],[CHG_COUNTY_NUM]], "000") &amp; "-" &amp; TEXT(ChargesTable[[#This Row],[CHG_CASE_NUMBER]], "0000000")</f>
        <v>005-0000070</v>
      </c>
      <c r="R1540">
        <f t="shared" si="49"/>
        <v>58</v>
      </c>
      <c r="S1540">
        <f t="shared" si="50"/>
        <v>2022</v>
      </c>
    </row>
    <row r="1541" spans="1:19">
      <c r="A1541" s="1">
        <v>5</v>
      </c>
      <c r="B1541">
        <v>70</v>
      </c>
      <c r="C1541">
        <v>2</v>
      </c>
      <c r="D1541" s="3">
        <v>44647</v>
      </c>
      <c r="E1541" s="2">
        <v>3400</v>
      </c>
      <c r="F1541" s="2">
        <v>340</v>
      </c>
      <c r="G1541" s="2">
        <v>0</v>
      </c>
      <c r="H1541" s="5">
        <v>44699.34</v>
      </c>
      <c r="I1541" t="s">
        <v>10</v>
      </c>
      <c r="J1541" s="6" t="s">
        <v>25</v>
      </c>
      <c r="K1541" s="6" t="s">
        <v>26</v>
      </c>
      <c r="L1541" s="6" t="s">
        <v>37</v>
      </c>
      <c r="M1541" t="s">
        <v>11</v>
      </c>
      <c r="N1541" s="6" t="s">
        <v>55</v>
      </c>
      <c r="O1541" t="s">
        <v>19</v>
      </c>
      <c r="P1541" s="4">
        <v>52</v>
      </c>
      <c r="Q1541" t="str">
        <f>TEXT(ChargesTable[[#This Row],[CHG_COUNTY_NUM]], "000") &amp; "-" &amp; TEXT(ChargesTable[[#This Row],[CHG_CASE_NUMBER]], "0000000")</f>
        <v>005-0000070</v>
      </c>
      <c r="R1541">
        <f t="shared" si="49"/>
        <v>58</v>
      </c>
      <c r="S1541">
        <f t="shared" si="50"/>
        <v>2022</v>
      </c>
    </row>
    <row r="1542" spans="1:19">
      <c r="A1542" s="1">
        <v>5</v>
      </c>
      <c r="B1542">
        <v>70</v>
      </c>
      <c r="C1542">
        <v>3</v>
      </c>
      <c r="D1542" s="3">
        <v>44647</v>
      </c>
      <c r="E1542" s="2">
        <v>3400</v>
      </c>
      <c r="F1542" s="2">
        <v>340</v>
      </c>
      <c r="G1542" s="2">
        <v>0</v>
      </c>
      <c r="H1542" s="5">
        <v>44700.54</v>
      </c>
      <c r="I1542" t="s">
        <v>12</v>
      </c>
      <c r="J1542" s="6" t="s">
        <v>25</v>
      </c>
      <c r="K1542" s="6" t="s">
        <v>26</v>
      </c>
      <c r="L1542" s="6" t="s">
        <v>37</v>
      </c>
      <c r="M1542" t="s">
        <v>13</v>
      </c>
      <c r="N1542" s="6" t="s">
        <v>55</v>
      </c>
      <c r="O1542" t="s">
        <v>19</v>
      </c>
      <c r="P1542" s="4">
        <v>53</v>
      </c>
      <c r="Q1542" t="str">
        <f>TEXT(ChargesTable[[#This Row],[CHG_COUNTY_NUM]], "000") &amp; "-" &amp; TEXT(ChargesTable[[#This Row],[CHG_CASE_NUMBER]], "0000000")</f>
        <v>005-0000070</v>
      </c>
      <c r="R1542">
        <f t="shared" si="49"/>
        <v>58</v>
      </c>
      <c r="S1542">
        <f t="shared" si="50"/>
        <v>2022</v>
      </c>
    </row>
    <row r="1543" spans="1:19">
      <c r="A1543" s="1">
        <v>5</v>
      </c>
      <c r="B1543">
        <v>70</v>
      </c>
      <c r="C1543">
        <v>5</v>
      </c>
      <c r="D1543" s="3">
        <v>44647</v>
      </c>
      <c r="E1543" s="2">
        <v>463720</v>
      </c>
      <c r="F1543" s="2">
        <v>46372</v>
      </c>
      <c r="G1543" s="2">
        <v>0</v>
      </c>
      <c r="H1543" s="5">
        <v>44701.42</v>
      </c>
      <c r="I1543" t="s">
        <v>10</v>
      </c>
      <c r="J1543" s="6" t="s">
        <v>31</v>
      </c>
      <c r="K1543" s="6" t="s">
        <v>28</v>
      </c>
      <c r="L1543" s="6" t="s">
        <v>37</v>
      </c>
      <c r="M1543" t="s">
        <v>11</v>
      </c>
      <c r="N1543" s="6" t="s">
        <v>72</v>
      </c>
      <c r="O1543" t="s">
        <v>19</v>
      </c>
      <c r="P1543" s="4">
        <v>54</v>
      </c>
      <c r="Q1543" t="str">
        <f>TEXT(ChargesTable[[#This Row],[CHG_COUNTY_NUM]], "000") &amp; "-" &amp; TEXT(ChargesTable[[#This Row],[CHG_CASE_NUMBER]], "0000000")</f>
        <v>005-0000070</v>
      </c>
      <c r="R1543">
        <f t="shared" si="49"/>
        <v>58</v>
      </c>
      <c r="S1543">
        <f t="shared" si="50"/>
        <v>2022</v>
      </c>
    </row>
    <row r="1544" spans="1:19">
      <c r="A1544" s="1">
        <v>5</v>
      </c>
      <c r="B1544">
        <v>70</v>
      </c>
      <c r="C1544">
        <v>4</v>
      </c>
      <c r="D1544" s="3">
        <v>44647</v>
      </c>
      <c r="E1544" s="2">
        <v>463700</v>
      </c>
      <c r="F1544" s="2">
        <v>46370</v>
      </c>
      <c r="G1544" s="2">
        <v>0</v>
      </c>
      <c r="H1544" s="5">
        <v>44705.04</v>
      </c>
      <c r="I1544" t="s">
        <v>12</v>
      </c>
      <c r="J1544" s="6" t="s">
        <v>30</v>
      </c>
      <c r="K1544" s="6" t="s">
        <v>26</v>
      </c>
      <c r="L1544" s="6" t="s">
        <v>37</v>
      </c>
      <c r="M1544" t="s">
        <v>13</v>
      </c>
      <c r="N1544" s="6" t="s">
        <v>54</v>
      </c>
      <c r="O1544" t="s">
        <v>19</v>
      </c>
      <c r="P1544" s="4">
        <v>58</v>
      </c>
      <c r="Q1544" t="str">
        <f>TEXT(ChargesTable[[#This Row],[CHG_COUNTY_NUM]], "000") &amp; "-" &amp; TEXT(ChargesTable[[#This Row],[CHG_CASE_NUMBER]], "0000000")</f>
        <v>005-0000070</v>
      </c>
      <c r="R1544">
        <f t="shared" si="49"/>
        <v>58</v>
      </c>
      <c r="S1544">
        <f t="shared" si="50"/>
        <v>2022</v>
      </c>
    </row>
    <row r="1545" spans="1:19">
      <c r="A1545" s="1">
        <v>5</v>
      </c>
      <c r="B1545">
        <v>71</v>
      </c>
      <c r="C1545">
        <v>2</v>
      </c>
      <c r="D1545" s="3">
        <v>44647</v>
      </c>
      <c r="E1545" s="2">
        <v>3402</v>
      </c>
      <c r="F1545" s="2">
        <v>340</v>
      </c>
      <c r="G1545" s="2">
        <v>2</v>
      </c>
      <c r="H1545" s="5">
        <v>44831.1</v>
      </c>
      <c r="I1545" t="s">
        <v>12</v>
      </c>
      <c r="J1545" s="6" t="s">
        <v>25</v>
      </c>
      <c r="K1545" s="6" t="s">
        <v>26</v>
      </c>
      <c r="L1545" s="6" t="s">
        <v>39</v>
      </c>
      <c r="M1545" t="s">
        <v>13</v>
      </c>
      <c r="N1545" s="6" t="s">
        <v>62</v>
      </c>
      <c r="O1545" t="s">
        <v>19</v>
      </c>
      <c r="P1545" s="4">
        <v>184</v>
      </c>
      <c r="Q1545" t="str">
        <f>TEXT(ChargesTable[[#This Row],[CHG_COUNTY_NUM]], "000") &amp; "-" &amp; TEXT(ChargesTable[[#This Row],[CHG_CASE_NUMBER]], "0000000")</f>
        <v>005-0000071</v>
      </c>
      <c r="R1545">
        <f t="shared" si="49"/>
        <v>192</v>
      </c>
      <c r="S1545">
        <f t="shared" si="50"/>
        <v>2022</v>
      </c>
    </row>
    <row r="1546" spans="1:19">
      <c r="A1546" s="1">
        <v>5</v>
      </c>
      <c r="B1546">
        <v>71</v>
      </c>
      <c r="C1546">
        <v>4</v>
      </c>
      <c r="D1546" s="3">
        <v>44647</v>
      </c>
      <c r="E1546" s="2">
        <v>782200</v>
      </c>
      <c r="F1546" s="2">
        <v>78220</v>
      </c>
      <c r="G1546" s="2">
        <v>0</v>
      </c>
      <c r="H1546" s="5">
        <v>44833.5</v>
      </c>
      <c r="I1546" t="s">
        <v>7</v>
      </c>
      <c r="J1546" s="6" t="s">
        <v>36</v>
      </c>
      <c r="K1546" s="6" t="s">
        <v>35</v>
      </c>
      <c r="L1546" s="6" t="s">
        <v>37</v>
      </c>
      <c r="M1546" t="s">
        <v>8</v>
      </c>
      <c r="N1546" s="6" t="s">
        <v>53</v>
      </c>
      <c r="O1546" t="s">
        <v>19</v>
      </c>
      <c r="P1546" s="4">
        <v>186</v>
      </c>
      <c r="Q1546" t="str">
        <f>TEXT(ChargesTable[[#This Row],[CHG_COUNTY_NUM]], "000") &amp; "-" &amp; TEXT(ChargesTable[[#This Row],[CHG_CASE_NUMBER]], "0000000")</f>
        <v>005-0000071</v>
      </c>
      <c r="R1546">
        <f t="shared" si="49"/>
        <v>192</v>
      </c>
      <c r="S1546">
        <f t="shared" si="50"/>
        <v>2022</v>
      </c>
    </row>
    <row r="1547" spans="1:19">
      <c r="A1547" s="1">
        <v>5</v>
      </c>
      <c r="B1547">
        <v>71</v>
      </c>
      <c r="C1547">
        <v>3</v>
      </c>
      <c r="D1547" s="3">
        <v>44647</v>
      </c>
      <c r="E1547" s="2">
        <v>3402</v>
      </c>
      <c r="F1547" s="2">
        <v>340</v>
      </c>
      <c r="G1547" s="2">
        <v>2</v>
      </c>
      <c r="H1547" s="5">
        <v>44834.77</v>
      </c>
      <c r="I1547" t="s">
        <v>10</v>
      </c>
      <c r="J1547" s="6" t="s">
        <v>25</v>
      </c>
      <c r="K1547" s="6" t="s">
        <v>26</v>
      </c>
      <c r="L1547" s="6" t="s">
        <v>39</v>
      </c>
      <c r="M1547" t="s">
        <v>11</v>
      </c>
      <c r="N1547" s="6" t="s">
        <v>62</v>
      </c>
      <c r="O1547" t="s">
        <v>19</v>
      </c>
      <c r="P1547" s="4">
        <v>187</v>
      </c>
      <c r="Q1547" t="str">
        <f>TEXT(ChargesTable[[#This Row],[CHG_COUNTY_NUM]], "000") &amp; "-" &amp; TEXT(ChargesTable[[#This Row],[CHG_CASE_NUMBER]], "0000000")</f>
        <v>005-0000071</v>
      </c>
      <c r="R1547">
        <f t="shared" si="49"/>
        <v>192</v>
      </c>
      <c r="S1547">
        <f t="shared" si="50"/>
        <v>2022</v>
      </c>
    </row>
    <row r="1548" spans="1:19">
      <c r="A1548" s="1">
        <v>5</v>
      </c>
      <c r="B1548">
        <v>71</v>
      </c>
      <c r="C1548">
        <v>1</v>
      </c>
      <c r="D1548" s="3">
        <v>44647</v>
      </c>
      <c r="E1548" s="2">
        <v>463720</v>
      </c>
      <c r="F1548" s="2">
        <v>46372</v>
      </c>
      <c r="G1548" s="2">
        <v>0</v>
      </c>
      <c r="H1548" s="5">
        <v>44839.3</v>
      </c>
      <c r="I1548" t="s">
        <v>12</v>
      </c>
      <c r="J1548" s="6" t="s">
        <v>31</v>
      </c>
      <c r="K1548" s="6" t="s">
        <v>28</v>
      </c>
      <c r="L1548" s="6" t="s">
        <v>37</v>
      </c>
      <c r="M1548" t="s">
        <v>13</v>
      </c>
      <c r="N1548" s="6" t="s">
        <v>72</v>
      </c>
      <c r="O1548" t="s">
        <v>19</v>
      </c>
      <c r="P1548" s="4">
        <v>192</v>
      </c>
      <c r="Q1548" t="str">
        <f>TEXT(ChargesTable[[#This Row],[CHG_COUNTY_NUM]], "000") &amp; "-" &amp; TEXT(ChargesTable[[#This Row],[CHG_CASE_NUMBER]], "0000000")</f>
        <v>005-0000071</v>
      </c>
      <c r="R1548">
        <f t="shared" si="49"/>
        <v>192</v>
      </c>
      <c r="S1548">
        <f t="shared" si="50"/>
        <v>2022</v>
      </c>
    </row>
    <row r="1549" spans="1:19">
      <c r="A1549" s="1">
        <v>5</v>
      </c>
      <c r="B1549">
        <v>72</v>
      </c>
      <c r="C1549">
        <v>1</v>
      </c>
      <c r="D1549" s="3">
        <v>44648</v>
      </c>
      <c r="E1549" s="2">
        <v>463700</v>
      </c>
      <c r="F1549" s="2">
        <v>46370</v>
      </c>
      <c r="G1549" s="2">
        <v>0</v>
      </c>
      <c r="H1549" s="5">
        <v>44964.99</v>
      </c>
      <c r="I1549" t="s">
        <v>10</v>
      </c>
      <c r="J1549" s="6" t="s">
        <v>30</v>
      </c>
      <c r="K1549" s="6" t="s">
        <v>26</v>
      </c>
      <c r="L1549" s="6" t="s">
        <v>37</v>
      </c>
      <c r="M1549" t="s">
        <v>11</v>
      </c>
      <c r="N1549" s="6" t="s">
        <v>54</v>
      </c>
      <c r="O1549" t="s">
        <v>19</v>
      </c>
      <c r="P1549" s="4">
        <v>316</v>
      </c>
      <c r="Q1549" t="str">
        <f>TEXT(ChargesTable[[#This Row],[CHG_COUNTY_NUM]], "000") &amp; "-" &amp; TEXT(ChargesTable[[#This Row],[CHG_CASE_NUMBER]], "0000000")</f>
        <v>005-0000072</v>
      </c>
      <c r="R1549">
        <f t="shared" si="49"/>
        <v>317</v>
      </c>
      <c r="S1549">
        <f t="shared" si="50"/>
        <v>2023</v>
      </c>
    </row>
    <row r="1550" spans="1:19">
      <c r="A1550" s="1">
        <v>5</v>
      </c>
      <c r="B1550">
        <v>72</v>
      </c>
      <c r="C1550">
        <v>2</v>
      </c>
      <c r="D1550" s="3">
        <v>44648</v>
      </c>
      <c r="E1550" s="2">
        <v>463700</v>
      </c>
      <c r="F1550" s="2">
        <v>46370</v>
      </c>
      <c r="G1550" s="2">
        <v>0</v>
      </c>
      <c r="H1550" s="5">
        <v>44964.86</v>
      </c>
      <c r="I1550" t="s">
        <v>12</v>
      </c>
      <c r="J1550" s="6" t="s">
        <v>30</v>
      </c>
      <c r="K1550" s="6" t="s">
        <v>26</v>
      </c>
      <c r="L1550" s="6" t="s">
        <v>37</v>
      </c>
      <c r="M1550" t="s">
        <v>13</v>
      </c>
      <c r="N1550" s="6" t="s">
        <v>54</v>
      </c>
      <c r="O1550" t="s">
        <v>19</v>
      </c>
      <c r="P1550" s="4">
        <v>316</v>
      </c>
      <c r="Q1550" t="str">
        <f>TEXT(ChargesTable[[#This Row],[CHG_COUNTY_NUM]], "000") &amp; "-" &amp; TEXT(ChargesTable[[#This Row],[CHG_CASE_NUMBER]], "0000000")</f>
        <v>005-0000072</v>
      </c>
      <c r="R1550">
        <f t="shared" si="49"/>
        <v>317</v>
      </c>
      <c r="S1550">
        <f t="shared" si="50"/>
        <v>2023</v>
      </c>
    </row>
    <row r="1551" spans="1:19">
      <c r="A1551" s="1">
        <v>5</v>
      </c>
      <c r="B1551">
        <v>72</v>
      </c>
      <c r="C1551">
        <v>3</v>
      </c>
      <c r="D1551" s="3">
        <v>44648</v>
      </c>
      <c r="E1551" s="2">
        <v>3460</v>
      </c>
      <c r="F1551" s="2">
        <v>346</v>
      </c>
      <c r="G1551" s="2">
        <v>0</v>
      </c>
      <c r="H1551" s="5">
        <v>44965.7</v>
      </c>
      <c r="I1551" t="s">
        <v>10</v>
      </c>
      <c r="J1551" s="6" t="s">
        <v>27</v>
      </c>
      <c r="K1551" s="6" t="s">
        <v>28</v>
      </c>
      <c r="L1551" s="6" t="s">
        <v>37</v>
      </c>
      <c r="M1551" t="s">
        <v>11</v>
      </c>
      <c r="N1551" s="6" t="s">
        <v>52</v>
      </c>
      <c r="O1551" t="s">
        <v>19</v>
      </c>
      <c r="P1551" s="4">
        <v>317</v>
      </c>
      <c r="Q1551" t="str">
        <f>TEXT(ChargesTable[[#This Row],[CHG_COUNTY_NUM]], "000") &amp; "-" &amp; TEXT(ChargesTable[[#This Row],[CHG_CASE_NUMBER]], "0000000")</f>
        <v>005-0000072</v>
      </c>
      <c r="R1551">
        <f t="shared" si="49"/>
        <v>317</v>
      </c>
      <c r="S1551">
        <f t="shared" si="50"/>
        <v>2023</v>
      </c>
    </row>
    <row r="1552" spans="1:19">
      <c r="A1552" s="1">
        <v>5</v>
      </c>
      <c r="B1552">
        <v>73</v>
      </c>
      <c r="C1552">
        <v>1</v>
      </c>
      <c r="D1552" s="3">
        <v>44648</v>
      </c>
      <c r="E1552" s="2">
        <v>463720</v>
      </c>
      <c r="F1552" s="2">
        <v>46372</v>
      </c>
      <c r="G1552" s="2">
        <v>0</v>
      </c>
      <c r="H1552" s="5">
        <v>44691.92</v>
      </c>
      <c r="I1552" t="s">
        <v>12</v>
      </c>
      <c r="J1552" s="6" t="s">
        <v>31</v>
      </c>
      <c r="K1552" s="6" t="s">
        <v>28</v>
      </c>
      <c r="L1552" s="6" t="s">
        <v>37</v>
      </c>
      <c r="M1552" t="s">
        <v>13</v>
      </c>
      <c r="N1552" s="6" t="s">
        <v>72</v>
      </c>
      <c r="O1552" t="s">
        <v>19</v>
      </c>
      <c r="P1552" s="4">
        <v>43</v>
      </c>
      <c r="Q1552" t="str">
        <f>TEXT(ChargesTable[[#This Row],[CHG_COUNTY_NUM]], "000") &amp; "-" &amp; TEXT(ChargesTable[[#This Row],[CHG_CASE_NUMBER]], "0000000")</f>
        <v>005-0000073</v>
      </c>
      <c r="R1552">
        <f t="shared" si="49"/>
        <v>43</v>
      </c>
      <c r="S1552">
        <f t="shared" si="50"/>
        <v>2022</v>
      </c>
    </row>
    <row r="1553" spans="1:19">
      <c r="A1553" s="1">
        <v>5</v>
      </c>
      <c r="B1553">
        <v>73</v>
      </c>
      <c r="C1553">
        <v>2</v>
      </c>
      <c r="D1553" s="3">
        <v>44648</v>
      </c>
      <c r="E1553" s="2">
        <v>3461</v>
      </c>
      <c r="F1553" s="2">
        <v>346</v>
      </c>
      <c r="G1553" s="2">
        <v>1</v>
      </c>
      <c r="H1553" s="5">
        <v>44691.99</v>
      </c>
      <c r="I1553" t="s">
        <v>10</v>
      </c>
      <c r="J1553" s="6" t="s">
        <v>27</v>
      </c>
      <c r="K1553" s="6" t="s">
        <v>28</v>
      </c>
      <c r="L1553" s="6" t="s">
        <v>38</v>
      </c>
      <c r="M1553" t="s">
        <v>11</v>
      </c>
      <c r="N1553" s="6" t="s">
        <v>90</v>
      </c>
      <c r="O1553" t="s">
        <v>19</v>
      </c>
      <c r="P1553" s="4">
        <v>43</v>
      </c>
      <c r="Q1553" t="str">
        <f>TEXT(ChargesTable[[#This Row],[CHG_COUNTY_NUM]], "000") &amp; "-" &amp; TEXT(ChargesTable[[#This Row],[CHG_CASE_NUMBER]], "0000000")</f>
        <v>005-0000073</v>
      </c>
      <c r="R1553">
        <f t="shared" si="49"/>
        <v>43</v>
      </c>
      <c r="S1553">
        <f t="shared" si="50"/>
        <v>2022</v>
      </c>
    </row>
    <row r="1554" spans="1:19">
      <c r="A1554" s="1">
        <v>5</v>
      </c>
      <c r="B1554">
        <v>74</v>
      </c>
      <c r="C1554">
        <v>1</v>
      </c>
      <c r="D1554" s="3">
        <v>44648</v>
      </c>
      <c r="E1554" s="2">
        <v>463700</v>
      </c>
      <c r="F1554" s="2">
        <v>46370</v>
      </c>
      <c r="G1554" s="2">
        <v>0</v>
      </c>
      <c r="H1554" s="5">
        <v>44732.47</v>
      </c>
      <c r="I1554" t="s">
        <v>7</v>
      </c>
      <c r="J1554" s="6" t="s">
        <v>30</v>
      </c>
      <c r="K1554" s="6" t="s">
        <v>26</v>
      </c>
      <c r="L1554" s="6" t="s">
        <v>37</v>
      </c>
      <c r="M1554" t="s">
        <v>8</v>
      </c>
      <c r="N1554" s="6" t="s">
        <v>54</v>
      </c>
      <c r="O1554" t="s">
        <v>19</v>
      </c>
      <c r="P1554" s="4">
        <v>84</v>
      </c>
      <c r="Q1554" t="str">
        <f>TEXT(ChargesTable[[#This Row],[CHG_COUNTY_NUM]], "000") &amp; "-" &amp; TEXT(ChargesTable[[#This Row],[CHG_CASE_NUMBER]], "0000000")</f>
        <v>005-0000074</v>
      </c>
      <c r="R1554">
        <f t="shared" si="49"/>
        <v>86</v>
      </c>
      <c r="S1554">
        <f t="shared" si="50"/>
        <v>2022</v>
      </c>
    </row>
    <row r="1555" spans="1:19">
      <c r="A1555" s="1">
        <v>5</v>
      </c>
      <c r="B1555">
        <v>74</v>
      </c>
      <c r="C1555">
        <v>4</v>
      </c>
      <c r="D1555" s="3">
        <v>44648</v>
      </c>
      <c r="E1555" s="2">
        <v>463700</v>
      </c>
      <c r="F1555" s="2">
        <v>46370</v>
      </c>
      <c r="G1555" s="2">
        <v>0</v>
      </c>
      <c r="H1555" s="5">
        <v>44732.21</v>
      </c>
      <c r="I1555" t="s">
        <v>7</v>
      </c>
      <c r="J1555" s="6" t="s">
        <v>30</v>
      </c>
      <c r="K1555" s="6" t="s">
        <v>26</v>
      </c>
      <c r="L1555" s="6" t="s">
        <v>37</v>
      </c>
      <c r="M1555" t="s">
        <v>8</v>
      </c>
      <c r="N1555" s="6" t="s">
        <v>54</v>
      </c>
      <c r="O1555" t="s">
        <v>19</v>
      </c>
      <c r="P1555" s="4">
        <v>84</v>
      </c>
      <c r="Q1555" t="str">
        <f>TEXT(ChargesTable[[#This Row],[CHG_COUNTY_NUM]], "000") &amp; "-" &amp; TEXT(ChargesTable[[#This Row],[CHG_CASE_NUMBER]], "0000000")</f>
        <v>005-0000074</v>
      </c>
      <c r="R1555">
        <f t="shared" si="49"/>
        <v>86</v>
      </c>
      <c r="S1555">
        <f t="shared" si="50"/>
        <v>2022</v>
      </c>
    </row>
    <row r="1556" spans="1:19">
      <c r="A1556" s="1">
        <v>5</v>
      </c>
      <c r="B1556">
        <v>74</v>
      </c>
      <c r="C1556">
        <v>3</v>
      </c>
      <c r="D1556" s="3">
        <v>44648</v>
      </c>
      <c r="E1556" s="2">
        <v>463700</v>
      </c>
      <c r="F1556" s="2">
        <v>46370</v>
      </c>
      <c r="G1556" s="2">
        <v>0</v>
      </c>
      <c r="H1556" s="5">
        <v>44734.080000000002</v>
      </c>
      <c r="I1556" t="s">
        <v>12</v>
      </c>
      <c r="J1556" s="6" t="s">
        <v>30</v>
      </c>
      <c r="K1556" s="6" t="s">
        <v>26</v>
      </c>
      <c r="L1556" s="6" t="s">
        <v>37</v>
      </c>
      <c r="M1556" t="s">
        <v>13</v>
      </c>
      <c r="N1556" s="6" t="s">
        <v>54</v>
      </c>
      <c r="O1556" t="s">
        <v>19</v>
      </c>
      <c r="P1556" s="4">
        <v>86</v>
      </c>
      <c r="Q1556" t="str">
        <f>TEXT(ChargesTable[[#This Row],[CHG_COUNTY_NUM]], "000") &amp; "-" &amp; TEXT(ChargesTable[[#This Row],[CHG_CASE_NUMBER]], "0000000")</f>
        <v>005-0000074</v>
      </c>
      <c r="R1556">
        <f t="shared" si="49"/>
        <v>86</v>
      </c>
      <c r="S1556">
        <f t="shared" si="50"/>
        <v>2022</v>
      </c>
    </row>
    <row r="1557" spans="1:19">
      <c r="A1557" s="1">
        <v>5</v>
      </c>
      <c r="B1557">
        <v>75</v>
      </c>
      <c r="C1557">
        <v>1</v>
      </c>
      <c r="D1557" s="3">
        <v>44650</v>
      </c>
      <c r="E1557" s="2">
        <v>3460</v>
      </c>
      <c r="F1557" s="2">
        <v>346</v>
      </c>
      <c r="G1557" s="2">
        <v>0</v>
      </c>
      <c r="H1557" s="5">
        <v>44660.987997685188</v>
      </c>
      <c r="I1557" t="s">
        <v>12</v>
      </c>
      <c r="J1557" s="6" t="s">
        <v>27</v>
      </c>
      <c r="K1557" s="6" t="s">
        <v>28</v>
      </c>
      <c r="L1557" s="6" t="s">
        <v>37</v>
      </c>
      <c r="M1557" t="s">
        <v>13</v>
      </c>
      <c r="N1557" s="6" t="s">
        <v>52</v>
      </c>
      <c r="O1557" t="s">
        <v>19</v>
      </c>
      <c r="P1557" s="4">
        <v>10</v>
      </c>
      <c r="Q1557" t="str">
        <f>TEXT(ChargesTable[[#This Row],[CHG_COUNTY_NUM]], "000") &amp; "-" &amp; TEXT(ChargesTable[[#This Row],[CHG_CASE_NUMBER]], "0000000")</f>
        <v>005-0000075</v>
      </c>
      <c r="R1557">
        <f t="shared" si="49"/>
        <v>10</v>
      </c>
      <c r="S1557">
        <f t="shared" si="50"/>
        <v>2022</v>
      </c>
    </row>
    <row r="1558" spans="1:19">
      <c r="A1558" s="1">
        <v>5</v>
      </c>
      <c r="B1558">
        <v>75</v>
      </c>
      <c r="C1558">
        <v>2</v>
      </c>
      <c r="D1558" s="3">
        <v>44650</v>
      </c>
      <c r="E1558" s="2">
        <v>470000</v>
      </c>
      <c r="F1558" s="2">
        <v>47000</v>
      </c>
      <c r="G1558" s="2">
        <v>0</v>
      </c>
      <c r="H1558" s="5">
        <v>44660.387997685182</v>
      </c>
      <c r="I1558" t="s">
        <v>10</v>
      </c>
      <c r="J1558" s="6" t="s">
        <v>34</v>
      </c>
      <c r="K1558" s="6" t="s">
        <v>35</v>
      </c>
      <c r="L1558" s="6" t="s">
        <v>37</v>
      </c>
      <c r="M1558" t="s">
        <v>11</v>
      </c>
      <c r="N1558" s="6" t="s">
        <v>67</v>
      </c>
      <c r="O1558" t="s">
        <v>19</v>
      </c>
      <c r="P1558" s="4">
        <v>10</v>
      </c>
      <c r="Q1558" t="str">
        <f>TEXT(ChargesTable[[#This Row],[CHG_COUNTY_NUM]], "000") &amp; "-" &amp; TEXT(ChargesTable[[#This Row],[CHG_CASE_NUMBER]], "0000000")</f>
        <v>005-0000075</v>
      </c>
      <c r="R1558">
        <f t="shared" si="49"/>
        <v>10</v>
      </c>
      <c r="S1558">
        <f t="shared" si="50"/>
        <v>2022</v>
      </c>
    </row>
    <row r="1559" spans="1:19">
      <c r="A1559" s="1">
        <v>5</v>
      </c>
      <c r="B1559">
        <v>76</v>
      </c>
      <c r="C1559">
        <v>3</v>
      </c>
      <c r="D1559" s="3">
        <v>44650</v>
      </c>
      <c r="E1559" s="2">
        <v>3400</v>
      </c>
      <c r="F1559" s="2">
        <v>340</v>
      </c>
      <c r="G1559" s="2">
        <v>0</v>
      </c>
      <c r="H1559" s="5">
        <v>44921.83</v>
      </c>
      <c r="I1559" t="s">
        <v>10</v>
      </c>
      <c r="J1559" s="6" t="s">
        <v>25</v>
      </c>
      <c r="K1559" s="6" t="s">
        <v>26</v>
      </c>
      <c r="L1559" s="6" t="s">
        <v>37</v>
      </c>
      <c r="M1559" t="s">
        <v>11</v>
      </c>
      <c r="N1559" s="6" t="s">
        <v>55</v>
      </c>
      <c r="O1559" t="s">
        <v>19</v>
      </c>
      <c r="P1559" s="4">
        <v>271</v>
      </c>
      <c r="Q1559" t="str">
        <f>TEXT(ChargesTable[[#This Row],[CHG_COUNTY_NUM]], "000") &amp; "-" &amp; TEXT(ChargesTable[[#This Row],[CHG_CASE_NUMBER]], "0000000")</f>
        <v>005-0000076</v>
      </c>
      <c r="R1559">
        <f t="shared" si="49"/>
        <v>273</v>
      </c>
      <c r="S1559">
        <f t="shared" si="50"/>
        <v>2022</v>
      </c>
    </row>
    <row r="1560" spans="1:19">
      <c r="A1560" s="1">
        <v>5</v>
      </c>
      <c r="B1560">
        <v>76</v>
      </c>
      <c r="C1560">
        <v>2</v>
      </c>
      <c r="D1560" s="3">
        <v>44650</v>
      </c>
      <c r="E1560" s="2">
        <v>3460</v>
      </c>
      <c r="F1560" s="2">
        <v>346</v>
      </c>
      <c r="G1560" s="2">
        <v>0</v>
      </c>
      <c r="H1560" s="5">
        <v>44922.68</v>
      </c>
      <c r="I1560" t="s">
        <v>12</v>
      </c>
      <c r="J1560" s="6" t="s">
        <v>27</v>
      </c>
      <c r="K1560" s="6" t="s">
        <v>28</v>
      </c>
      <c r="L1560" s="6" t="s">
        <v>37</v>
      </c>
      <c r="M1560" t="s">
        <v>13</v>
      </c>
      <c r="N1560" s="6" t="s">
        <v>52</v>
      </c>
      <c r="O1560" t="s">
        <v>19</v>
      </c>
      <c r="P1560" s="4">
        <v>272</v>
      </c>
      <c r="Q1560" t="str">
        <f>TEXT(ChargesTable[[#This Row],[CHG_COUNTY_NUM]], "000") &amp; "-" &amp; TEXT(ChargesTable[[#This Row],[CHG_CASE_NUMBER]], "0000000")</f>
        <v>005-0000076</v>
      </c>
      <c r="R1560">
        <f t="shared" si="49"/>
        <v>273</v>
      </c>
      <c r="S1560">
        <f t="shared" si="50"/>
        <v>2022</v>
      </c>
    </row>
    <row r="1561" spans="1:19">
      <c r="A1561" s="1">
        <v>5</v>
      </c>
      <c r="B1561">
        <v>76</v>
      </c>
      <c r="C1561">
        <v>4</v>
      </c>
      <c r="D1561" s="3">
        <v>44650</v>
      </c>
      <c r="E1561" s="2">
        <v>3466</v>
      </c>
      <c r="F1561" s="2">
        <v>346</v>
      </c>
      <c r="G1561" s="2">
        <v>6</v>
      </c>
      <c r="H1561" s="5">
        <v>44922.55</v>
      </c>
      <c r="I1561" t="s">
        <v>12</v>
      </c>
      <c r="J1561" s="6" t="s">
        <v>27</v>
      </c>
      <c r="K1561" s="6" t="s">
        <v>28</v>
      </c>
      <c r="L1561" s="6" t="s">
        <v>43</v>
      </c>
      <c r="M1561" t="s">
        <v>13</v>
      </c>
      <c r="N1561" s="6" t="s">
        <v>66</v>
      </c>
      <c r="O1561" t="s">
        <v>19</v>
      </c>
      <c r="P1561" s="4">
        <v>272</v>
      </c>
      <c r="Q1561" t="str">
        <f>TEXT(ChargesTable[[#This Row],[CHG_COUNTY_NUM]], "000") &amp; "-" &amp; TEXT(ChargesTable[[#This Row],[CHG_CASE_NUMBER]], "0000000")</f>
        <v>005-0000076</v>
      </c>
      <c r="R1561">
        <f t="shared" si="49"/>
        <v>273</v>
      </c>
      <c r="S1561">
        <f t="shared" si="50"/>
        <v>2022</v>
      </c>
    </row>
    <row r="1562" spans="1:19">
      <c r="A1562" s="1">
        <v>5</v>
      </c>
      <c r="B1562">
        <v>76</v>
      </c>
      <c r="C1562">
        <v>1</v>
      </c>
      <c r="D1562" s="3">
        <v>44650</v>
      </c>
      <c r="E1562" s="2">
        <v>3470</v>
      </c>
      <c r="F1562" s="2">
        <v>347</v>
      </c>
      <c r="G1562" s="2">
        <v>0</v>
      </c>
      <c r="H1562" s="5">
        <v>44923.5</v>
      </c>
      <c r="I1562" t="s">
        <v>7</v>
      </c>
      <c r="J1562" s="6" t="s">
        <v>29</v>
      </c>
      <c r="K1562" s="6" t="s">
        <v>28</v>
      </c>
      <c r="L1562" s="6" t="s">
        <v>37</v>
      </c>
      <c r="M1562" t="s">
        <v>8</v>
      </c>
      <c r="N1562" s="6" t="s">
        <v>51</v>
      </c>
      <c r="O1562" t="s">
        <v>19</v>
      </c>
      <c r="P1562" s="4">
        <v>273</v>
      </c>
      <c r="Q1562" t="str">
        <f>TEXT(ChargesTable[[#This Row],[CHG_COUNTY_NUM]], "000") &amp; "-" &amp; TEXT(ChargesTable[[#This Row],[CHG_CASE_NUMBER]], "0000000")</f>
        <v>005-0000076</v>
      </c>
      <c r="R1562">
        <f t="shared" si="49"/>
        <v>273</v>
      </c>
      <c r="S1562">
        <f t="shared" si="50"/>
        <v>2022</v>
      </c>
    </row>
    <row r="1563" spans="1:19">
      <c r="A1563" s="1">
        <v>5</v>
      </c>
      <c r="B1563">
        <v>77</v>
      </c>
      <c r="C1563">
        <v>2</v>
      </c>
      <c r="D1563" s="3">
        <v>44652</v>
      </c>
      <c r="E1563" s="2">
        <v>3460</v>
      </c>
      <c r="F1563" s="2">
        <v>346</v>
      </c>
      <c r="G1563" s="2">
        <v>0</v>
      </c>
      <c r="H1563" s="5">
        <v>44965.77</v>
      </c>
      <c r="I1563" t="s">
        <v>7</v>
      </c>
      <c r="J1563" s="6" t="s">
        <v>27</v>
      </c>
      <c r="K1563" s="6" t="s">
        <v>28</v>
      </c>
      <c r="L1563" s="6" t="s">
        <v>37</v>
      </c>
      <c r="M1563" t="s">
        <v>8</v>
      </c>
      <c r="N1563" s="6" t="s">
        <v>52</v>
      </c>
      <c r="O1563" t="s">
        <v>19</v>
      </c>
      <c r="P1563" s="4">
        <v>313</v>
      </c>
      <c r="Q1563" t="str">
        <f>TEXT(ChargesTable[[#This Row],[CHG_COUNTY_NUM]], "000") &amp; "-" &amp; TEXT(ChargesTable[[#This Row],[CHG_CASE_NUMBER]], "0000000")</f>
        <v>005-0000077</v>
      </c>
      <c r="R1563">
        <f t="shared" si="49"/>
        <v>315</v>
      </c>
      <c r="S1563">
        <f t="shared" si="50"/>
        <v>2023</v>
      </c>
    </row>
    <row r="1564" spans="1:19">
      <c r="A1564" s="1">
        <v>5</v>
      </c>
      <c r="B1564">
        <v>77</v>
      </c>
      <c r="C1564">
        <v>1</v>
      </c>
      <c r="D1564" s="3">
        <v>44652</v>
      </c>
      <c r="E1564" s="2">
        <v>3462</v>
      </c>
      <c r="F1564" s="2">
        <v>346</v>
      </c>
      <c r="G1564" s="2">
        <v>2</v>
      </c>
      <c r="H1564" s="5">
        <v>44967</v>
      </c>
      <c r="I1564" t="s">
        <v>10</v>
      </c>
      <c r="J1564" s="6" t="s">
        <v>27</v>
      </c>
      <c r="K1564" s="6" t="s">
        <v>28</v>
      </c>
      <c r="L1564" s="6" t="s">
        <v>39</v>
      </c>
      <c r="M1564" t="s">
        <v>11</v>
      </c>
      <c r="N1564" s="6" t="s">
        <v>73</v>
      </c>
      <c r="O1564" t="s">
        <v>19</v>
      </c>
      <c r="P1564" s="4">
        <v>315</v>
      </c>
      <c r="Q1564" t="str">
        <f>TEXT(ChargesTable[[#This Row],[CHG_COUNTY_NUM]], "000") &amp; "-" &amp; TEXT(ChargesTable[[#This Row],[CHG_CASE_NUMBER]], "0000000")</f>
        <v>005-0000077</v>
      </c>
      <c r="R1564">
        <f t="shared" si="49"/>
        <v>315</v>
      </c>
      <c r="S1564">
        <f t="shared" si="50"/>
        <v>2023</v>
      </c>
    </row>
    <row r="1565" spans="1:19">
      <c r="A1565" s="1">
        <v>5</v>
      </c>
      <c r="B1565">
        <v>78</v>
      </c>
      <c r="C1565">
        <v>1</v>
      </c>
      <c r="D1565" s="3">
        <v>44652</v>
      </c>
      <c r="E1565" s="2">
        <v>782201</v>
      </c>
      <c r="F1565" s="2">
        <v>78220</v>
      </c>
      <c r="G1565" s="2">
        <v>1</v>
      </c>
      <c r="H1565" s="5">
        <v>44655.95</v>
      </c>
      <c r="I1565" t="s">
        <v>7</v>
      </c>
      <c r="J1565" s="6" t="s">
        <v>36</v>
      </c>
      <c r="K1565" s="6" t="s">
        <v>35</v>
      </c>
      <c r="L1565" s="6" t="s">
        <v>38</v>
      </c>
      <c r="M1565" t="s">
        <v>8</v>
      </c>
      <c r="N1565" s="6" t="s">
        <v>57</v>
      </c>
      <c r="O1565" t="s">
        <v>19</v>
      </c>
      <c r="P1565" s="4">
        <v>3</v>
      </c>
      <c r="Q1565" t="str">
        <f>TEXT(ChargesTable[[#This Row],[CHG_COUNTY_NUM]], "000") &amp; "-" &amp; TEXT(ChargesTable[[#This Row],[CHG_CASE_NUMBER]], "0000000")</f>
        <v>005-0000078</v>
      </c>
      <c r="R1565">
        <f t="shared" si="49"/>
        <v>5</v>
      </c>
      <c r="S1565">
        <f t="shared" si="50"/>
        <v>2022</v>
      </c>
    </row>
    <row r="1566" spans="1:19">
      <c r="A1566" s="1">
        <v>5</v>
      </c>
      <c r="B1566">
        <v>78</v>
      </c>
      <c r="C1566">
        <v>2</v>
      </c>
      <c r="D1566" s="3">
        <v>44652</v>
      </c>
      <c r="E1566" s="2">
        <v>782200</v>
      </c>
      <c r="F1566" s="2">
        <v>78220</v>
      </c>
      <c r="G1566" s="2">
        <v>0</v>
      </c>
      <c r="H1566" s="5">
        <v>44657.14</v>
      </c>
      <c r="I1566" t="s">
        <v>7</v>
      </c>
      <c r="J1566" s="6" t="s">
        <v>36</v>
      </c>
      <c r="K1566" s="6" t="s">
        <v>35</v>
      </c>
      <c r="L1566" s="6" t="s">
        <v>37</v>
      </c>
      <c r="M1566" t="s">
        <v>8</v>
      </c>
      <c r="N1566" s="6" t="s">
        <v>53</v>
      </c>
      <c r="O1566" t="s">
        <v>19</v>
      </c>
      <c r="P1566" s="4">
        <v>5</v>
      </c>
      <c r="Q1566" t="str">
        <f>TEXT(ChargesTable[[#This Row],[CHG_COUNTY_NUM]], "000") &amp; "-" &amp; TEXT(ChargesTable[[#This Row],[CHG_CASE_NUMBER]], "0000000")</f>
        <v>005-0000078</v>
      </c>
      <c r="R1566">
        <f t="shared" si="49"/>
        <v>5</v>
      </c>
      <c r="S1566">
        <f t="shared" si="50"/>
        <v>2022</v>
      </c>
    </row>
    <row r="1567" spans="1:19">
      <c r="A1567" s="1">
        <v>5</v>
      </c>
      <c r="B1567">
        <v>79</v>
      </c>
      <c r="C1567">
        <v>2</v>
      </c>
      <c r="D1567" s="3">
        <v>44653</v>
      </c>
      <c r="E1567" s="2">
        <v>3400</v>
      </c>
      <c r="F1567" s="2">
        <v>340</v>
      </c>
      <c r="G1567" s="2">
        <v>0</v>
      </c>
      <c r="H1567" s="5">
        <v>44684.01</v>
      </c>
      <c r="I1567" t="s">
        <v>12</v>
      </c>
      <c r="J1567" s="6" t="s">
        <v>25</v>
      </c>
      <c r="K1567" s="6" t="s">
        <v>26</v>
      </c>
      <c r="L1567" s="6" t="s">
        <v>37</v>
      </c>
      <c r="M1567" t="s">
        <v>13</v>
      </c>
      <c r="N1567" s="6" t="s">
        <v>55</v>
      </c>
      <c r="O1567" t="s">
        <v>19</v>
      </c>
      <c r="P1567" s="4">
        <v>31</v>
      </c>
      <c r="Q1567" t="str">
        <f>TEXT(ChargesTable[[#This Row],[CHG_COUNTY_NUM]], "000") &amp; "-" &amp; TEXT(ChargesTable[[#This Row],[CHG_CASE_NUMBER]], "0000000")</f>
        <v>005-0000079</v>
      </c>
      <c r="R1567">
        <f t="shared" si="49"/>
        <v>33</v>
      </c>
      <c r="S1567">
        <f t="shared" si="50"/>
        <v>2022</v>
      </c>
    </row>
    <row r="1568" spans="1:19">
      <c r="A1568" s="1">
        <v>5</v>
      </c>
      <c r="B1568">
        <v>79</v>
      </c>
      <c r="C1568">
        <v>1</v>
      </c>
      <c r="D1568" s="3">
        <v>44653</v>
      </c>
      <c r="E1568" s="2">
        <v>782200</v>
      </c>
      <c r="F1568" s="2">
        <v>78220</v>
      </c>
      <c r="G1568" s="2">
        <v>0</v>
      </c>
      <c r="H1568" s="5">
        <v>44686.6</v>
      </c>
      <c r="I1568" t="s">
        <v>10</v>
      </c>
      <c r="J1568" s="6" t="s">
        <v>36</v>
      </c>
      <c r="K1568" s="6" t="s">
        <v>35</v>
      </c>
      <c r="L1568" s="6" t="s">
        <v>37</v>
      </c>
      <c r="M1568" t="s">
        <v>11</v>
      </c>
      <c r="N1568" s="6" t="s">
        <v>53</v>
      </c>
      <c r="O1568" t="s">
        <v>19</v>
      </c>
      <c r="P1568" s="4">
        <v>33</v>
      </c>
      <c r="Q1568" t="str">
        <f>TEXT(ChargesTable[[#This Row],[CHG_COUNTY_NUM]], "000") &amp; "-" &amp; TEXT(ChargesTable[[#This Row],[CHG_CASE_NUMBER]], "0000000")</f>
        <v>005-0000079</v>
      </c>
      <c r="R1568">
        <f t="shared" si="49"/>
        <v>33</v>
      </c>
      <c r="S1568">
        <f t="shared" si="50"/>
        <v>2022</v>
      </c>
    </row>
    <row r="1569" spans="1:19">
      <c r="A1569" s="1">
        <v>5</v>
      </c>
      <c r="B1569">
        <v>80</v>
      </c>
      <c r="C1569">
        <v>1</v>
      </c>
      <c r="D1569" s="3">
        <v>44656</v>
      </c>
      <c r="E1569" s="2">
        <v>463700</v>
      </c>
      <c r="F1569" s="2">
        <v>46370</v>
      </c>
      <c r="G1569" s="2">
        <v>0</v>
      </c>
      <c r="H1569" s="5">
        <v>44666.9</v>
      </c>
      <c r="I1569" t="s">
        <v>10</v>
      </c>
      <c r="J1569" s="6" t="s">
        <v>30</v>
      </c>
      <c r="K1569" s="6" t="s">
        <v>26</v>
      </c>
      <c r="L1569" s="6" t="s">
        <v>37</v>
      </c>
      <c r="M1569" t="s">
        <v>11</v>
      </c>
      <c r="N1569" s="6" t="s">
        <v>54</v>
      </c>
      <c r="O1569" t="s">
        <v>19</v>
      </c>
      <c r="P1569" s="4">
        <v>10</v>
      </c>
      <c r="Q1569" t="str">
        <f>TEXT(ChargesTable[[#This Row],[CHG_COUNTY_NUM]], "000") &amp; "-" &amp; TEXT(ChargesTable[[#This Row],[CHG_CASE_NUMBER]], "0000000")</f>
        <v>005-0000080</v>
      </c>
      <c r="R1569">
        <f t="shared" si="49"/>
        <v>743</v>
      </c>
      <c r="S1569">
        <f t="shared" si="50"/>
        <v>2022</v>
      </c>
    </row>
    <row r="1570" spans="1:19">
      <c r="A1570" s="1">
        <v>5</v>
      </c>
      <c r="B1570">
        <v>80</v>
      </c>
      <c r="C1570">
        <v>6</v>
      </c>
      <c r="D1570" s="3">
        <v>44656</v>
      </c>
      <c r="E1570" s="2">
        <v>3470</v>
      </c>
      <c r="F1570" s="2">
        <v>347</v>
      </c>
      <c r="G1570" s="2">
        <v>0</v>
      </c>
      <c r="H1570" s="5">
        <v>44667.6</v>
      </c>
      <c r="I1570" t="s">
        <v>12</v>
      </c>
      <c r="J1570" s="6" t="s">
        <v>29</v>
      </c>
      <c r="K1570" s="6" t="s">
        <v>28</v>
      </c>
      <c r="L1570" s="6" t="s">
        <v>37</v>
      </c>
      <c r="M1570" t="s">
        <v>13</v>
      </c>
      <c r="N1570" s="6" t="s">
        <v>51</v>
      </c>
      <c r="O1570" t="s">
        <v>19</v>
      </c>
      <c r="P1570" s="4">
        <v>11</v>
      </c>
      <c r="Q1570" t="str">
        <f>TEXT(ChargesTable[[#This Row],[CHG_COUNTY_NUM]], "000") &amp; "-" &amp; TEXT(ChargesTable[[#This Row],[CHG_CASE_NUMBER]], "0000000")</f>
        <v>005-0000080</v>
      </c>
      <c r="R1570">
        <f t="shared" si="49"/>
        <v>743</v>
      </c>
      <c r="S1570">
        <f t="shared" si="50"/>
        <v>2022</v>
      </c>
    </row>
    <row r="1571" spans="1:19">
      <c r="A1571" s="1">
        <v>5</v>
      </c>
      <c r="B1571">
        <v>80</v>
      </c>
      <c r="C1571">
        <v>3</v>
      </c>
      <c r="D1571" s="3">
        <v>44656</v>
      </c>
      <c r="E1571" s="2">
        <v>3401</v>
      </c>
      <c r="F1571" s="2">
        <v>340</v>
      </c>
      <c r="G1571" s="2">
        <v>1</v>
      </c>
      <c r="H1571" s="5">
        <v>44669</v>
      </c>
      <c r="I1571" t="s">
        <v>12</v>
      </c>
      <c r="J1571" s="6" t="s">
        <v>25</v>
      </c>
      <c r="K1571" s="6" t="s">
        <v>26</v>
      </c>
      <c r="L1571" s="6" t="s">
        <v>38</v>
      </c>
      <c r="M1571" t="s">
        <v>13</v>
      </c>
      <c r="N1571" s="6" t="s">
        <v>56</v>
      </c>
      <c r="O1571" t="s">
        <v>19</v>
      </c>
      <c r="P1571" s="4">
        <v>13</v>
      </c>
      <c r="Q1571" t="str">
        <f>TEXT(ChargesTable[[#This Row],[CHG_COUNTY_NUM]], "000") &amp; "-" &amp; TEXT(ChargesTable[[#This Row],[CHG_CASE_NUMBER]], "0000000")</f>
        <v>005-0000080</v>
      </c>
      <c r="R1571">
        <f t="shared" si="49"/>
        <v>743</v>
      </c>
      <c r="S1571">
        <f t="shared" si="50"/>
        <v>2022</v>
      </c>
    </row>
    <row r="1572" spans="1:19">
      <c r="A1572" s="1">
        <v>5</v>
      </c>
      <c r="B1572">
        <v>80</v>
      </c>
      <c r="C1572">
        <v>4</v>
      </c>
      <c r="D1572" s="3">
        <v>44656</v>
      </c>
      <c r="E1572" s="2">
        <v>3400</v>
      </c>
      <c r="F1572" s="2">
        <v>340</v>
      </c>
      <c r="G1572" s="2">
        <v>0</v>
      </c>
      <c r="H1572" s="5">
        <v>44669.599999999999</v>
      </c>
      <c r="I1572" t="s">
        <v>10</v>
      </c>
      <c r="J1572" s="6" t="s">
        <v>25</v>
      </c>
      <c r="K1572" s="6" t="s">
        <v>26</v>
      </c>
      <c r="L1572" s="6" t="s">
        <v>37</v>
      </c>
      <c r="M1572" t="s">
        <v>11</v>
      </c>
      <c r="N1572" s="6" t="s">
        <v>55</v>
      </c>
      <c r="O1572" t="s">
        <v>19</v>
      </c>
      <c r="P1572" s="4">
        <v>13</v>
      </c>
      <c r="Q1572" t="str">
        <f>TEXT(ChargesTable[[#This Row],[CHG_COUNTY_NUM]], "000") &amp; "-" &amp; TEXT(ChargesTable[[#This Row],[CHG_CASE_NUMBER]], "0000000")</f>
        <v>005-0000080</v>
      </c>
      <c r="R1572">
        <f t="shared" si="49"/>
        <v>743</v>
      </c>
      <c r="S1572">
        <f t="shared" si="50"/>
        <v>2022</v>
      </c>
    </row>
    <row r="1573" spans="1:19">
      <c r="A1573" s="1">
        <v>5</v>
      </c>
      <c r="B1573">
        <v>80</v>
      </c>
      <c r="C1573">
        <v>5</v>
      </c>
      <c r="D1573" s="3">
        <v>44656</v>
      </c>
      <c r="E1573" s="2">
        <v>3400</v>
      </c>
      <c r="F1573" s="2">
        <v>340</v>
      </c>
      <c r="G1573" s="2">
        <v>0</v>
      </c>
      <c r="H1573" s="5">
        <v>45399</v>
      </c>
      <c r="I1573" t="s">
        <v>10</v>
      </c>
      <c r="J1573" s="6" t="s">
        <v>25</v>
      </c>
      <c r="K1573" s="6" t="s">
        <v>26</v>
      </c>
      <c r="L1573" s="6" t="s">
        <v>37</v>
      </c>
      <c r="M1573" t="s">
        <v>11</v>
      </c>
      <c r="N1573" s="6" t="s">
        <v>55</v>
      </c>
      <c r="O1573" t="s">
        <v>19</v>
      </c>
      <c r="P1573" s="4">
        <v>743</v>
      </c>
      <c r="Q1573" t="str">
        <f>TEXT(ChargesTable[[#This Row],[CHG_COUNTY_NUM]], "000") &amp; "-" &amp; TEXT(ChargesTable[[#This Row],[CHG_CASE_NUMBER]], "0000000")</f>
        <v>005-0000080</v>
      </c>
      <c r="R1573">
        <f t="shared" si="49"/>
        <v>743</v>
      </c>
      <c r="S1573">
        <f t="shared" si="50"/>
        <v>2024</v>
      </c>
    </row>
    <row r="1574" spans="1:19">
      <c r="A1574" s="1">
        <v>5</v>
      </c>
      <c r="B1574">
        <v>81</v>
      </c>
      <c r="C1574">
        <v>1</v>
      </c>
      <c r="D1574" s="3">
        <v>44657</v>
      </c>
      <c r="E1574" s="2">
        <v>782200</v>
      </c>
      <c r="F1574" s="2">
        <v>78220</v>
      </c>
      <c r="G1574" s="2">
        <v>0</v>
      </c>
      <c r="H1574" s="5">
        <v>44708.92</v>
      </c>
      <c r="I1574" t="s">
        <v>7</v>
      </c>
      <c r="J1574" s="6" t="s">
        <v>36</v>
      </c>
      <c r="K1574" s="6" t="s">
        <v>35</v>
      </c>
      <c r="L1574" s="6" t="s">
        <v>37</v>
      </c>
      <c r="M1574" t="s">
        <v>8</v>
      </c>
      <c r="N1574" s="6" t="s">
        <v>53</v>
      </c>
      <c r="O1574" t="s">
        <v>19</v>
      </c>
      <c r="P1574" s="4">
        <v>51</v>
      </c>
      <c r="Q1574" t="str">
        <f>TEXT(ChargesTable[[#This Row],[CHG_COUNTY_NUM]], "000") &amp; "-" &amp; TEXT(ChargesTable[[#This Row],[CHG_CASE_NUMBER]], "0000000")</f>
        <v>005-0000081</v>
      </c>
      <c r="R1574">
        <f t="shared" si="49"/>
        <v>53</v>
      </c>
      <c r="S1574">
        <f t="shared" si="50"/>
        <v>2022</v>
      </c>
    </row>
    <row r="1575" spans="1:19">
      <c r="A1575" s="1">
        <v>5</v>
      </c>
      <c r="B1575">
        <v>81</v>
      </c>
      <c r="C1575">
        <v>2</v>
      </c>
      <c r="D1575" s="3">
        <v>44657</v>
      </c>
      <c r="E1575" s="2">
        <v>3400</v>
      </c>
      <c r="F1575" s="2">
        <v>340</v>
      </c>
      <c r="G1575" s="2">
        <v>0</v>
      </c>
      <c r="H1575" s="5">
        <v>44709.56</v>
      </c>
      <c r="I1575" t="s">
        <v>10</v>
      </c>
      <c r="J1575" s="6" t="s">
        <v>25</v>
      </c>
      <c r="K1575" s="6" t="s">
        <v>26</v>
      </c>
      <c r="L1575" s="6" t="s">
        <v>37</v>
      </c>
      <c r="M1575" t="s">
        <v>11</v>
      </c>
      <c r="N1575" s="6" t="s">
        <v>55</v>
      </c>
      <c r="O1575" t="s">
        <v>19</v>
      </c>
      <c r="P1575" s="4">
        <v>52</v>
      </c>
      <c r="Q1575" t="str">
        <f>TEXT(ChargesTable[[#This Row],[CHG_COUNTY_NUM]], "000") &amp; "-" &amp; TEXT(ChargesTable[[#This Row],[CHG_CASE_NUMBER]], "0000000")</f>
        <v>005-0000081</v>
      </c>
      <c r="R1575">
        <f t="shared" si="49"/>
        <v>53</v>
      </c>
      <c r="S1575">
        <f t="shared" si="50"/>
        <v>2022</v>
      </c>
    </row>
    <row r="1576" spans="1:19">
      <c r="A1576" s="1">
        <v>5</v>
      </c>
      <c r="B1576">
        <v>81</v>
      </c>
      <c r="C1576">
        <v>3</v>
      </c>
      <c r="D1576" s="3">
        <v>44657</v>
      </c>
      <c r="E1576" s="2">
        <v>3400</v>
      </c>
      <c r="F1576" s="2">
        <v>340</v>
      </c>
      <c r="G1576" s="2">
        <v>0</v>
      </c>
      <c r="H1576" s="5">
        <v>44710.36</v>
      </c>
      <c r="I1576" t="s">
        <v>12</v>
      </c>
      <c r="J1576" s="6" t="s">
        <v>25</v>
      </c>
      <c r="K1576" s="6" t="s">
        <v>26</v>
      </c>
      <c r="L1576" s="6" t="s">
        <v>37</v>
      </c>
      <c r="M1576" t="s">
        <v>13</v>
      </c>
      <c r="N1576" s="6" t="s">
        <v>55</v>
      </c>
      <c r="O1576" t="s">
        <v>19</v>
      </c>
      <c r="P1576" s="4">
        <v>53</v>
      </c>
      <c r="Q1576" t="str">
        <f>TEXT(ChargesTable[[#This Row],[CHG_COUNTY_NUM]], "000") &amp; "-" &amp; TEXT(ChargesTable[[#This Row],[CHG_CASE_NUMBER]], "0000000")</f>
        <v>005-0000081</v>
      </c>
      <c r="R1576">
        <f t="shared" si="49"/>
        <v>53</v>
      </c>
      <c r="S1576">
        <f t="shared" si="50"/>
        <v>2022</v>
      </c>
    </row>
    <row r="1577" spans="1:19">
      <c r="A1577" s="1">
        <v>5</v>
      </c>
      <c r="B1577">
        <v>81</v>
      </c>
      <c r="C1577">
        <v>4</v>
      </c>
      <c r="D1577" s="3">
        <v>44657</v>
      </c>
      <c r="E1577" s="2">
        <v>470000</v>
      </c>
      <c r="F1577" s="2">
        <v>47000</v>
      </c>
      <c r="G1577" s="2">
        <v>0</v>
      </c>
      <c r="H1577" s="5">
        <v>44710.87</v>
      </c>
      <c r="I1577" t="s">
        <v>10</v>
      </c>
      <c r="J1577" s="6" t="s">
        <v>34</v>
      </c>
      <c r="K1577" s="6" t="s">
        <v>35</v>
      </c>
      <c r="L1577" s="6" t="s">
        <v>37</v>
      </c>
      <c r="M1577" t="s">
        <v>11</v>
      </c>
      <c r="N1577" s="6" t="s">
        <v>67</v>
      </c>
      <c r="O1577" t="s">
        <v>19</v>
      </c>
      <c r="P1577" s="4">
        <v>53</v>
      </c>
      <c r="Q1577" t="str">
        <f>TEXT(ChargesTable[[#This Row],[CHG_COUNTY_NUM]], "000") &amp; "-" &amp; TEXT(ChargesTable[[#This Row],[CHG_CASE_NUMBER]], "0000000")</f>
        <v>005-0000081</v>
      </c>
      <c r="R1577">
        <f t="shared" si="49"/>
        <v>53</v>
      </c>
      <c r="S1577">
        <f t="shared" si="50"/>
        <v>2022</v>
      </c>
    </row>
    <row r="1578" spans="1:19">
      <c r="A1578" s="1">
        <v>5</v>
      </c>
      <c r="B1578">
        <v>82</v>
      </c>
      <c r="C1578">
        <v>1</v>
      </c>
      <c r="D1578" s="3">
        <v>44657</v>
      </c>
      <c r="E1578" s="2">
        <v>3460</v>
      </c>
      <c r="F1578" s="2">
        <v>346</v>
      </c>
      <c r="G1578" s="2">
        <v>0</v>
      </c>
      <c r="H1578" s="5">
        <v>44662.78</v>
      </c>
      <c r="I1578" t="s">
        <v>12</v>
      </c>
      <c r="J1578" s="6" t="s">
        <v>27</v>
      </c>
      <c r="K1578" s="6" t="s">
        <v>28</v>
      </c>
      <c r="L1578" s="6" t="s">
        <v>37</v>
      </c>
      <c r="M1578" t="s">
        <v>13</v>
      </c>
      <c r="N1578" s="6" t="s">
        <v>52</v>
      </c>
      <c r="O1578" t="s">
        <v>19</v>
      </c>
      <c r="P1578" s="4">
        <v>5</v>
      </c>
      <c r="Q1578" t="str">
        <f>TEXT(ChargesTable[[#This Row],[CHG_COUNTY_NUM]], "000") &amp; "-" &amp; TEXT(ChargesTable[[#This Row],[CHG_CASE_NUMBER]], "0000000")</f>
        <v>005-0000082</v>
      </c>
      <c r="R1578">
        <f t="shared" si="49"/>
        <v>6</v>
      </c>
      <c r="S1578">
        <f t="shared" si="50"/>
        <v>2022</v>
      </c>
    </row>
    <row r="1579" spans="1:19">
      <c r="A1579" s="1">
        <v>5</v>
      </c>
      <c r="B1579">
        <v>82</v>
      </c>
      <c r="C1579">
        <v>2</v>
      </c>
      <c r="D1579" s="3">
        <v>44657</v>
      </c>
      <c r="E1579" s="2">
        <v>3470</v>
      </c>
      <c r="F1579" s="2">
        <v>347</v>
      </c>
      <c r="G1579" s="2">
        <v>0</v>
      </c>
      <c r="H1579" s="5">
        <v>44663.28</v>
      </c>
      <c r="I1579" t="s">
        <v>12</v>
      </c>
      <c r="J1579" s="6" t="s">
        <v>29</v>
      </c>
      <c r="K1579" s="6" t="s">
        <v>28</v>
      </c>
      <c r="L1579" s="6" t="s">
        <v>37</v>
      </c>
      <c r="M1579" t="s">
        <v>13</v>
      </c>
      <c r="N1579" s="6" t="s">
        <v>51</v>
      </c>
      <c r="O1579" t="s">
        <v>19</v>
      </c>
      <c r="P1579" s="4">
        <v>6</v>
      </c>
      <c r="Q1579" t="str">
        <f>TEXT(ChargesTable[[#This Row],[CHG_COUNTY_NUM]], "000") &amp; "-" &amp; TEXT(ChargesTable[[#This Row],[CHG_CASE_NUMBER]], "0000000")</f>
        <v>005-0000082</v>
      </c>
      <c r="R1579">
        <f t="shared" si="49"/>
        <v>6</v>
      </c>
      <c r="S1579">
        <f t="shared" si="50"/>
        <v>2022</v>
      </c>
    </row>
    <row r="1580" spans="1:19">
      <c r="A1580" s="1">
        <v>5</v>
      </c>
      <c r="B1580">
        <v>82</v>
      </c>
      <c r="C1580">
        <v>3</v>
      </c>
      <c r="D1580" s="3">
        <v>44657</v>
      </c>
      <c r="E1580" s="2">
        <v>463700</v>
      </c>
      <c r="F1580" s="2">
        <v>46370</v>
      </c>
      <c r="G1580" s="2">
        <v>0</v>
      </c>
      <c r="H1580" s="5">
        <v>44663.38</v>
      </c>
      <c r="I1580" t="s">
        <v>10</v>
      </c>
      <c r="J1580" s="6" t="s">
        <v>30</v>
      </c>
      <c r="K1580" s="6" t="s">
        <v>26</v>
      </c>
      <c r="L1580" s="6" t="s">
        <v>37</v>
      </c>
      <c r="M1580" t="s">
        <v>11</v>
      </c>
      <c r="N1580" s="6" t="s">
        <v>54</v>
      </c>
      <c r="O1580" t="s">
        <v>19</v>
      </c>
      <c r="P1580" s="4">
        <v>6</v>
      </c>
      <c r="Q1580" t="str">
        <f>TEXT(ChargesTable[[#This Row],[CHG_COUNTY_NUM]], "000") &amp; "-" &amp; TEXT(ChargesTable[[#This Row],[CHG_CASE_NUMBER]], "0000000")</f>
        <v>005-0000082</v>
      </c>
      <c r="R1580">
        <f t="shared" si="49"/>
        <v>6</v>
      </c>
      <c r="S1580">
        <f t="shared" si="50"/>
        <v>2022</v>
      </c>
    </row>
    <row r="1581" spans="1:19">
      <c r="A1581" s="1">
        <v>5</v>
      </c>
      <c r="B1581">
        <v>83</v>
      </c>
      <c r="C1581">
        <v>2</v>
      </c>
      <c r="D1581" s="3">
        <v>44659</v>
      </c>
      <c r="E1581" s="2">
        <v>3461</v>
      </c>
      <c r="F1581" s="2">
        <v>346</v>
      </c>
      <c r="G1581" s="2">
        <v>1</v>
      </c>
      <c r="H1581" s="5">
        <v>44827.69</v>
      </c>
      <c r="I1581" t="s">
        <v>10</v>
      </c>
      <c r="J1581" s="6" t="s">
        <v>27</v>
      </c>
      <c r="K1581" s="6" t="s">
        <v>28</v>
      </c>
      <c r="L1581" s="6" t="s">
        <v>38</v>
      </c>
      <c r="M1581" t="s">
        <v>11</v>
      </c>
      <c r="N1581" s="6" t="s">
        <v>90</v>
      </c>
      <c r="O1581" t="s">
        <v>19</v>
      </c>
      <c r="P1581" s="4">
        <v>168</v>
      </c>
      <c r="Q1581" t="str">
        <f>TEXT(ChargesTable[[#This Row],[CHG_COUNTY_NUM]], "000") &amp; "-" &amp; TEXT(ChargesTable[[#This Row],[CHG_CASE_NUMBER]], "0000000")</f>
        <v>005-0000083</v>
      </c>
      <c r="R1581">
        <f t="shared" si="49"/>
        <v>168</v>
      </c>
      <c r="S1581">
        <f t="shared" si="50"/>
        <v>2022</v>
      </c>
    </row>
    <row r="1582" spans="1:19">
      <c r="A1582" s="1">
        <v>5</v>
      </c>
      <c r="B1582">
        <v>84</v>
      </c>
      <c r="C1582">
        <v>2</v>
      </c>
      <c r="D1582" s="3">
        <v>44664</v>
      </c>
      <c r="E1582" s="2">
        <v>3470</v>
      </c>
      <c r="F1582" s="2">
        <v>347</v>
      </c>
      <c r="G1582" s="2">
        <v>0</v>
      </c>
      <c r="H1582" s="5">
        <v>45095.7</v>
      </c>
      <c r="I1582" t="s">
        <v>10</v>
      </c>
      <c r="J1582" s="6" t="s">
        <v>29</v>
      </c>
      <c r="K1582" s="6" t="s">
        <v>28</v>
      </c>
      <c r="L1582" s="6" t="s">
        <v>37</v>
      </c>
      <c r="M1582" t="s">
        <v>11</v>
      </c>
      <c r="N1582" s="6" t="s">
        <v>51</v>
      </c>
      <c r="O1582" t="s">
        <v>19</v>
      </c>
      <c r="P1582" s="4">
        <v>431</v>
      </c>
      <c r="Q1582" t="str">
        <f>TEXT(ChargesTable[[#This Row],[CHG_COUNTY_NUM]], "000") &amp; "-" &amp; TEXT(ChargesTable[[#This Row],[CHG_CASE_NUMBER]], "0000000")</f>
        <v>005-0000084</v>
      </c>
      <c r="R1582">
        <f t="shared" si="49"/>
        <v>435</v>
      </c>
      <c r="S1582">
        <f t="shared" si="50"/>
        <v>2023</v>
      </c>
    </row>
    <row r="1583" spans="1:19">
      <c r="A1583" s="1">
        <v>5</v>
      </c>
      <c r="B1583">
        <v>84</v>
      </c>
      <c r="C1583">
        <v>1</v>
      </c>
      <c r="D1583" s="3">
        <v>44664</v>
      </c>
      <c r="E1583" s="2">
        <v>463724</v>
      </c>
      <c r="F1583" s="2">
        <v>46372</v>
      </c>
      <c r="G1583" s="2">
        <v>4</v>
      </c>
      <c r="H1583" s="5">
        <v>45098.080000000002</v>
      </c>
      <c r="I1583" t="s">
        <v>12</v>
      </c>
      <c r="J1583" s="6" t="s">
        <v>31</v>
      </c>
      <c r="K1583" s="6" t="s">
        <v>28</v>
      </c>
      <c r="L1583" s="6" t="s">
        <v>41</v>
      </c>
      <c r="M1583" t="s">
        <v>13</v>
      </c>
      <c r="N1583" s="6" t="s">
        <v>93</v>
      </c>
      <c r="O1583" t="s">
        <v>19</v>
      </c>
      <c r="P1583" s="4">
        <v>434</v>
      </c>
      <c r="Q1583" t="str">
        <f>TEXT(ChargesTable[[#This Row],[CHG_COUNTY_NUM]], "000") &amp; "-" &amp; TEXT(ChargesTable[[#This Row],[CHG_CASE_NUMBER]], "0000000")</f>
        <v>005-0000084</v>
      </c>
      <c r="R1583">
        <f t="shared" si="49"/>
        <v>435</v>
      </c>
      <c r="S1583">
        <f t="shared" si="50"/>
        <v>2023</v>
      </c>
    </row>
    <row r="1584" spans="1:19">
      <c r="A1584" s="1">
        <v>5</v>
      </c>
      <c r="B1584">
        <v>84</v>
      </c>
      <c r="C1584">
        <v>3</v>
      </c>
      <c r="D1584" s="3">
        <v>44664</v>
      </c>
      <c r="E1584" s="2">
        <v>470000</v>
      </c>
      <c r="F1584" s="2">
        <v>47000</v>
      </c>
      <c r="G1584" s="2">
        <v>0</v>
      </c>
      <c r="H1584" s="5">
        <v>45099.1</v>
      </c>
      <c r="I1584" t="s">
        <v>10</v>
      </c>
      <c r="J1584" s="6" t="s">
        <v>34</v>
      </c>
      <c r="K1584" s="6" t="s">
        <v>35</v>
      </c>
      <c r="L1584" s="6" t="s">
        <v>37</v>
      </c>
      <c r="M1584" t="s">
        <v>11</v>
      </c>
      <c r="N1584" s="6" t="s">
        <v>67</v>
      </c>
      <c r="O1584" t="s">
        <v>19</v>
      </c>
      <c r="P1584" s="4">
        <v>435</v>
      </c>
      <c r="Q1584" t="str">
        <f>TEXT(ChargesTable[[#This Row],[CHG_COUNTY_NUM]], "000") &amp; "-" &amp; TEXT(ChargesTable[[#This Row],[CHG_CASE_NUMBER]], "0000000")</f>
        <v>005-0000084</v>
      </c>
      <c r="R1584">
        <f t="shared" si="49"/>
        <v>435</v>
      </c>
      <c r="S1584">
        <f t="shared" si="50"/>
        <v>2023</v>
      </c>
    </row>
    <row r="1585" spans="1:19">
      <c r="A1585" s="1">
        <v>5</v>
      </c>
      <c r="B1585">
        <v>85</v>
      </c>
      <c r="C1585">
        <v>1</v>
      </c>
      <c r="D1585" s="3">
        <v>44665</v>
      </c>
      <c r="E1585" s="2">
        <v>463700</v>
      </c>
      <c r="F1585" s="2">
        <v>46370</v>
      </c>
      <c r="G1585" s="2">
        <v>0</v>
      </c>
      <c r="H1585" s="5">
        <v>44920.2</v>
      </c>
      <c r="I1585" t="s">
        <v>10</v>
      </c>
      <c r="J1585" s="6" t="s">
        <v>30</v>
      </c>
      <c r="K1585" s="6" t="s">
        <v>26</v>
      </c>
      <c r="L1585" s="6" t="s">
        <v>37</v>
      </c>
      <c r="M1585" t="s">
        <v>11</v>
      </c>
      <c r="N1585" s="6" t="s">
        <v>54</v>
      </c>
      <c r="O1585" t="s">
        <v>19</v>
      </c>
      <c r="P1585" s="4">
        <v>255</v>
      </c>
      <c r="Q1585" t="str">
        <f>TEXT(ChargesTable[[#This Row],[CHG_COUNTY_NUM]], "000") &amp; "-" &amp; TEXT(ChargesTable[[#This Row],[CHG_CASE_NUMBER]], "0000000")</f>
        <v>005-0000085</v>
      </c>
      <c r="R1585">
        <f t="shared" si="49"/>
        <v>271</v>
      </c>
      <c r="S1585">
        <f t="shared" si="50"/>
        <v>2022</v>
      </c>
    </row>
    <row r="1586" spans="1:19">
      <c r="A1586" s="1">
        <v>5</v>
      </c>
      <c r="B1586">
        <v>85</v>
      </c>
      <c r="C1586">
        <v>2</v>
      </c>
      <c r="D1586" s="3">
        <v>44665</v>
      </c>
      <c r="E1586" s="2">
        <v>3400</v>
      </c>
      <c r="F1586" s="2">
        <v>340</v>
      </c>
      <c r="G1586" s="2">
        <v>0</v>
      </c>
      <c r="H1586" s="5">
        <v>44932.7</v>
      </c>
      <c r="I1586" t="s">
        <v>10</v>
      </c>
      <c r="J1586" s="6" t="s">
        <v>25</v>
      </c>
      <c r="K1586" s="6" t="s">
        <v>26</v>
      </c>
      <c r="L1586" s="6" t="s">
        <v>37</v>
      </c>
      <c r="M1586" t="s">
        <v>11</v>
      </c>
      <c r="N1586" s="6" t="s">
        <v>55</v>
      </c>
      <c r="O1586" t="s">
        <v>19</v>
      </c>
      <c r="P1586" s="4">
        <v>267</v>
      </c>
      <c r="Q1586" t="str">
        <f>TEXT(ChargesTable[[#This Row],[CHG_COUNTY_NUM]], "000") &amp; "-" &amp; TEXT(ChargesTable[[#This Row],[CHG_CASE_NUMBER]], "0000000")</f>
        <v>005-0000085</v>
      </c>
      <c r="R1586">
        <f t="shared" si="49"/>
        <v>271</v>
      </c>
      <c r="S1586">
        <f t="shared" si="50"/>
        <v>2023</v>
      </c>
    </row>
    <row r="1587" spans="1:19">
      <c r="A1587" s="1">
        <v>5</v>
      </c>
      <c r="B1587">
        <v>85</v>
      </c>
      <c r="C1587">
        <v>4</v>
      </c>
      <c r="D1587" s="3">
        <v>44665</v>
      </c>
      <c r="E1587" s="2">
        <v>463720</v>
      </c>
      <c r="F1587" s="2">
        <v>46372</v>
      </c>
      <c r="G1587" s="2">
        <v>0</v>
      </c>
      <c r="H1587" s="5">
        <v>44934.232002314813</v>
      </c>
      <c r="I1587" t="s">
        <v>10</v>
      </c>
      <c r="J1587" s="6" t="s">
        <v>31</v>
      </c>
      <c r="K1587" s="6" t="s">
        <v>28</v>
      </c>
      <c r="L1587" s="6" t="s">
        <v>37</v>
      </c>
      <c r="M1587" t="s">
        <v>11</v>
      </c>
      <c r="N1587" s="6" t="s">
        <v>72</v>
      </c>
      <c r="O1587" t="s">
        <v>19</v>
      </c>
      <c r="P1587" s="4">
        <v>269</v>
      </c>
      <c r="Q1587" t="str">
        <f>TEXT(ChargesTable[[#This Row],[CHG_COUNTY_NUM]], "000") &amp; "-" &amp; TEXT(ChargesTable[[#This Row],[CHG_CASE_NUMBER]], "0000000")</f>
        <v>005-0000085</v>
      </c>
      <c r="R1587">
        <f t="shared" si="49"/>
        <v>271</v>
      </c>
      <c r="S1587">
        <f t="shared" si="50"/>
        <v>2023</v>
      </c>
    </row>
    <row r="1588" spans="1:19">
      <c r="A1588" s="1">
        <v>5</v>
      </c>
      <c r="B1588">
        <v>85</v>
      </c>
      <c r="C1588">
        <v>3</v>
      </c>
      <c r="D1588" s="3">
        <v>44665</v>
      </c>
      <c r="E1588" s="2">
        <v>463700</v>
      </c>
      <c r="F1588" s="2">
        <v>46370</v>
      </c>
      <c r="G1588" s="2">
        <v>0</v>
      </c>
      <c r="H1588" s="5">
        <v>44936.5</v>
      </c>
      <c r="I1588" t="s">
        <v>10</v>
      </c>
      <c r="J1588" s="6" t="s">
        <v>30</v>
      </c>
      <c r="K1588" s="6" t="s">
        <v>26</v>
      </c>
      <c r="L1588" s="6" t="s">
        <v>37</v>
      </c>
      <c r="M1588" t="s">
        <v>11</v>
      </c>
      <c r="N1588" s="6" t="s">
        <v>54</v>
      </c>
      <c r="O1588" t="s">
        <v>19</v>
      </c>
      <c r="P1588" s="4">
        <v>271</v>
      </c>
      <c r="Q1588" t="str">
        <f>TEXT(ChargesTable[[#This Row],[CHG_COUNTY_NUM]], "000") &amp; "-" &amp; TEXT(ChargesTable[[#This Row],[CHG_CASE_NUMBER]], "0000000")</f>
        <v>005-0000085</v>
      </c>
      <c r="R1588">
        <f t="shared" si="49"/>
        <v>271</v>
      </c>
      <c r="S1588">
        <f t="shared" si="50"/>
        <v>2023</v>
      </c>
    </row>
    <row r="1589" spans="1:19">
      <c r="A1589" s="1">
        <v>5</v>
      </c>
      <c r="B1589">
        <v>86</v>
      </c>
      <c r="C1589">
        <v>3</v>
      </c>
      <c r="D1589" s="3">
        <v>44666</v>
      </c>
      <c r="E1589" s="2">
        <v>463700</v>
      </c>
      <c r="F1589" s="2">
        <v>46370</v>
      </c>
      <c r="G1589" s="2">
        <v>0</v>
      </c>
      <c r="H1589" s="5">
        <v>44692.4</v>
      </c>
      <c r="I1589" t="s">
        <v>7</v>
      </c>
      <c r="J1589" s="6" t="s">
        <v>30</v>
      </c>
      <c r="K1589" s="6" t="s">
        <v>26</v>
      </c>
      <c r="L1589" s="6" t="s">
        <v>37</v>
      </c>
      <c r="M1589" t="s">
        <v>8</v>
      </c>
      <c r="N1589" s="6" t="s">
        <v>54</v>
      </c>
      <c r="O1589" t="s">
        <v>19</v>
      </c>
      <c r="P1589" s="4">
        <v>26</v>
      </c>
      <c r="Q1589" t="str">
        <f>TEXT(ChargesTable[[#This Row],[CHG_COUNTY_NUM]], "000") &amp; "-" &amp; TEXT(ChargesTable[[#This Row],[CHG_CASE_NUMBER]], "0000000")</f>
        <v>005-0000086</v>
      </c>
      <c r="R1589">
        <f t="shared" si="49"/>
        <v>30</v>
      </c>
      <c r="S1589">
        <f t="shared" si="50"/>
        <v>2022</v>
      </c>
    </row>
    <row r="1590" spans="1:19">
      <c r="A1590" s="1">
        <v>5</v>
      </c>
      <c r="B1590">
        <v>86</v>
      </c>
      <c r="C1590">
        <v>2</v>
      </c>
      <c r="D1590" s="3">
        <v>44666</v>
      </c>
      <c r="E1590" s="2">
        <v>3400</v>
      </c>
      <c r="F1590" s="2">
        <v>340</v>
      </c>
      <c r="G1590" s="2">
        <v>0</v>
      </c>
      <c r="H1590" s="5">
        <v>44695.5</v>
      </c>
      <c r="I1590" t="s">
        <v>10</v>
      </c>
      <c r="J1590" s="6" t="s">
        <v>25</v>
      </c>
      <c r="K1590" s="6" t="s">
        <v>26</v>
      </c>
      <c r="L1590" s="6" t="s">
        <v>37</v>
      </c>
      <c r="M1590" t="s">
        <v>11</v>
      </c>
      <c r="N1590" s="6" t="s">
        <v>55</v>
      </c>
      <c r="O1590" t="s">
        <v>19</v>
      </c>
      <c r="P1590" s="4">
        <v>29</v>
      </c>
      <c r="Q1590" t="str">
        <f>TEXT(ChargesTable[[#This Row],[CHG_COUNTY_NUM]], "000") &amp; "-" &amp; TEXT(ChargesTable[[#This Row],[CHG_CASE_NUMBER]], "0000000")</f>
        <v>005-0000086</v>
      </c>
      <c r="R1590">
        <f t="shared" si="49"/>
        <v>30</v>
      </c>
      <c r="S1590">
        <f t="shared" si="50"/>
        <v>2022</v>
      </c>
    </row>
    <row r="1591" spans="1:19">
      <c r="A1591" s="1">
        <v>5</v>
      </c>
      <c r="B1591">
        <v>86</v>
      </c>
      <c r="C1591">
        <v>1</v>
      </c>
      <c r="D1591" s="3">
        <v>44666</v>
      </c>
      <c r="E1591" s="2">
        <v>3403</v>
      </c>
      <c r="F1591" s="2">
        <v>340</v>
      </c>
      <c r="G1591" s="2">
        <v>3</v>
      </c>
      <c r="H1591" s="5">
        <v>44696.432002314818</v>
      </c>
      <c r="I1591" t="s">
        <v>10</v>
      </c>
      <c r="J1591" s="6" t="s">
        <v>25</v>
      </c>
      <c r="K1591" s="6" t="s">
        <v>26</v>
      </c>
      <c r="L1591" s="6" t="s">
        <v>40</v>
      </c>
      <c r="M1591" t="s">
        <v>11</v>
      </c>
      <c r="N1591" s="6" t="s">
        <v>68</v>
      </c>
      <c r="O1591" t="s">
        <v>19</v>
      </c>
      <c r="P1591" s="4">
        <v>30</v>
      </c>
      <c r="Q1591" t="str">
        <f>TEXT(ChargesTable[[#This Row],[CHG_COUNTY_NUM]], "000") &amp; "-" &amp; TEXT(ChargesTable[[#This Row],[CHG_CASE_NUMBER]], "0000000")</f>
        <v>005-0000086</v>
      </c>
      <c r="R1591">
        <f t="shared" si="49"/>
        <v>30</v>
      </c>
      <c r="S1591">
        <f t="shared" si="50"/>
        <v>2022</v>
      </c>
    </row>
    <row r="1592" spans="1:19">
      <c r="A1592" s="1">
        <v>5</v>
      </c>
      <c r="B1592">
        <v>86</v>
      </c>
      <c r="C1592">
        <v>4</v>
      </c>
      <c r="D1592" s="3">
        <v>44666</v>
      </c>
      <c r="E1592" s="2">
        <v>3400</v>
      </c>
      <c r="F1592" s="2">
        <v>340</v>
      </c>
      <c r="G1592" s="2">
        <v>0</v>
      </c>
      <c r="H1592" s="5">
        <v>44696.92</v>
      </c>
      <c r="I1592" t="s">
        <v>12</v>
      </c>
      <c r="J1592" s="6" t="s">
        <v>25</v>
      </c>
      <c r="K1592" s="6" t="s">
        <v>26</v>
      </c>
      <c r="L1592" s="6" t="s">
        <v>37</v>
      </c>
      <c r="M1592" t="s">
        <v>13</v>
      </c>
      <c r="N1592" s="6" t="s">
        <v>55</v>
      </c>
      <c r="O1592" t="s">
        <v>19</v>
      </c>
      <c r="P1592" s="4">
        <v>30</v>
      </c>
      <c r="Q1592" t="str">
        <f>TEXT(ChargesTable[[#This Row],[CHG_COUNTY_NUM]], "000") &amp; "-" &amp; TEXT(ChargesTable[[#This Row],[CHG_CASE_NUMBER]], "0000000")</f>
        <v>005-0000086</v>
      </c>
      <c r="R1592">
        <f t="shared" si="49"/>
        <v>30</v>
      </c>
      <c r="S1592">
        <f t="shared" si="50"/>
        <v>2022</v>
      </c>
    </row>
    <row r="1593" spans="1:19">
      <c r="A1593" s="1">
        <v>5</v>
      </c>
      <c r="B1593">
        <v>86</v>
      </c>
      <c r="C1593">
        <v>5</v>
      </c>
      <c r="D1593" s="3">
        <v>44666</v>
      </c>
      <c r="E1593" s="2">
        <v>782200</v>
      </c>
      <c r="F1593" s="2">
        <v>78220</v>
      </c>
      <c r="G1593" s="2">
        <v>0</v>
      </c>
      <c r="H1593" s="5">
        <v>44696.98</v>
      </c>
      <c r="I1593" t="s">
        <v>10</v>
      </c>
      <c r="J1593" s="6" t="s">
        <v>36</v>
      </c>
      <c r="K1593" s="6" t="s">
        <v>35</v>
      </c>
      <c r="L1593" s="6" t="s">
        <v>37</v>
      </c>
      <c r="M1593" t="s">
        <v>11</v>
      </c>
      <c r="N1593" s="6" t="s">
        <v>53</v>
      </c>
      <c r="O1593" t="s">
        <v>19</v>
      </c>
      <c r="P1593" s="4">
        <v>30</v>
      </c>
      <c r="Q1593" t="str">
        <f>TEXT(ChargesTable[[#This Row],[CHG_COUNTY_NUM]], "000") &amp; "-" &amp; TEXT(ChargesTable[[#This Row],[CHG_CASE_NUMBER]], "0000000")</f>
        <v>005-0000086</v>
      </c>
      <c r="R1593">
        <f t="shared" si="49"/>
        <v>30</v>
      </c>
      <c r="S1593">
        <f t="shared" si="50"/>
        <v>2022</v>
      </c>
    </row>
    <row r="1594" spans="1:19">
      <c r="A1594" s="1">
        <v>5</v>
      </c>
      <c r="B1594">
        <v>87</v>
      </c>
      <c r="C1594">
        <v>1</v>
      </c>
      <c r="D1594" s="3">
        <v>44666</v>
      </c>
      <c r="E1594" s="2">
        <v>3400</v>
      </c>
      <c r="F1594" s="2">
        <v>340</v>
      </c>
      <c r="G1594" s="2">
        <v>0</v>
      </c>
      <c r="H1594" s="5">
        <v>44706.22</v>
      </c>
      <c r="I1594" t="s">
        <v>7</v>
      </c>
      <c r="J1594" s="6" t="s">
        <v>25</v>
      </c>
      <c r="K1594" s="6" t="s">
        <v>26</v>
      </c>
      <c r="L1594" s="6" t="s">
        <v>37</v>
      </c>
      <c r="M1594" t="s">
        <v>8</v>
      </c>
      <c r="N1594" s="6" t="s">
        <v>55</v>
      </c>
      <c r="O1594" t="s">
        <v>19</v>
      </c>
      <c r="P1594" s="4">
        <v>40</v>
      </c>
      <c r="Q1594" t="str">
        <f>TEXT(ChargesTable[[#This Row],[CHG_COUNTY_NUM]], "000") &amp; "-" &amp; TEXT(ChargesTable[[#This Row],[CHG_CASE_NUMBER]], "0000000")</f>
        <v>005-0000087</v>
      </c>
      <c r="R1594">
        <f t="shared" si="49"/>
        <v>40</v>
      </c>
      <c r="S1594">
        <f t="shared" si="50"/>
        <v>2022</v>
      </c>
    </row>
    <row r="1595" spans="1:19">
      <c r="A1595" s="1">
        <v>5</v>
      </c>
      <c r="B1595">
        <v>88</v>
      </c>
      <c r="C1595">
        <v>1</v>
      </c>
      <c r="D1595" s="3">
        <v>44666</v>
      </c>
      <c r="E1595" s="2">
        <v>463720</v>
      </c>
      <c r="F1595" s="2">
        <v>46372</v>
      </c>
      <c r="G1595" s="2">
        <v>0</v>
      </c>
      <c r="H1595" s="5">
        <v>44706.17</v>
      </c>
      <c r="I1595" t="s">
        <v>10</v>
      </c>
      <c r="J1595" s="6" t="s">
        <v>31</v>
      </c>
      <c r="K1595" s="6" t="s">
        <v>28</v>
      </c>
      <c r="L1595" s="6" t="s">
        <v>37</v>
      </c>
      <c r="M1595" t="s">
        <v>11</v>
      </c>
      <c r="N1595" s="6" t="s">
        <v>72</v>
      </c>
      <c r="O1595" t="s">
        <v>19</v>
      </c>
      <c r="P1595" s="4">
        <v>40</v>
      </c>
      <c r="Q1595" t="str">
        <f>TEXT(ChargesTable[[#This Row],[CHG_COUNTY_NUM]], "000") &amp; "-" &amp; TEXT(ChargesTable[[#This Row],[CHG_CASE_NUMBER]], "0000000")</f>
        <v>005-0000088</v>
      </c>
      <c r="R1595">
        <f t="shared" si="49"/>
        <v>40</v>
      </c>
      <c r="S1595">
        <f t="shared" si="50"/>
        <v>2022</v>
      </c>
    </row>
    <row r="1596" spans="1:19">
      <c r="A1596" s="1">
        <v>5</v>
      </c>
      <c r="B1596">
        <v>88</v>
      </c>
      <c r="C1596">
        <v>2</v>
      </c>
      <c r="D1596" s="3">
        <v>44666</v>
      </c>
      <c r="E1596" s="2">
        <v>782201</v>
      </c>
      <c r="F1596" s="2">
        <v>78220</v>
      </c>
      <c r="G1596" s="2">
        <v>1</v>
      </c>
      <c r="H1596" s="5">
        <v>44706.21</v>
      </c>
      <c r="I1596" t="s">
        <v>10</v>
      </c>
      <c r="J1596" s="6" t="s">
        <v>36</v>
      </c>
      <c r="K1596" s="6" t="s">
        <v>35</v>
      </c>
      <c r="L1596" s="6" t="s">
        <v>38</v>
      </c>
      <c r="M1596" t="s">
        <v>11</v>
      </c>
      <c r="N1596" s="6" t="s">
        <v>57</v>
      </c>
      <c r="O1596" t="s">
        <v>19</v>
      </c>
      <c r="P1596" s="4">
        <v>40</v>
      </c>
      <c r="Q1596" t="str">
        <f>TEXT(ChargesTable[[#This Row],[CHG_COUNTY_NUM]], "000") &amp; "-" &amp; TEXT(ChargesTable[[#This Row],[CHG_CASE_NUMBER]], "0000000")</f>
        <v>005-0000088</v>
      </c>
      <c r="R1596">
        <f t="shared" si="49"/>
        <v>40</v>
      </c>
      <c r="S1596">
        <f t="shared" si="50"/>
        <v>2022</v>
      </c>
    </row>
    <row r="1597" spans="1:19">
      <c r="A1597" s="1">
        <v>5</v>
      </c>
      <c r="B1597">
        <v>89</v>
      </c>
      <c r="C1597">
        <v>1</v>
      </c>
      <c r="D1597" s="3">
        <v>44667</v>
      </c>
      <c r="E1597" s="2">
        <v>3400</v>
      </c>
      <c r="F1597" s="2">
        <v>340</v>
      </c>
      <c r="G1597" s="2">
        <v>0</v>
      </c>
      <c r="H1597" s="5">
        <v>44681.55</v>
      </c>
      <c r="I1597" t="s">
        <v>7</v>
      </c>
      <c r="J1597" s="6" t="s">
        <v>25</v>
      </c>
      <c r="K1597" s="6" t="s">
        <v>26</v>
      </c>
      <c r="L1597" s="6" t="s">
        <v>37</v>
      </c>
      <c r="M1597" t="s">
        <v>8</v>
      </c>
      <c r="N1597" s="6" t="s">
        <v>55</v>
      </c>
      <c r="O1597" t="s">
        <v>19</v>
      </c>
      <c r="P1597" s="4">
        <v>14</v>
      </c>
      <c r="Q1597" t="str">
        <f>TEXT(ChargesTable[[#This Row],[CHG_COUNTY_NUM]], "000") &amp; "-" &amp; TEXT(ChargesTable[[#This Row],[CHG_CASE_NUMBER]], "0000000")</f>
        <v>005-0000089</v>
      </c>
      <c r="R1597">
        <f t="shared" si="49"/>
        <v>14</v>
      </c>
      <c r="S1597">
        <f t="shared" si="50"/>
        <v>2022</v>
      </c>
    </row>
    <row r="1598" spans="1:19">
      <c r="A1598" s="1">
        <v>5</v>
      </c>
      <c r="B1598">
        <v>90</v>
      </c>
      <c r="C1598">
        <v>2</v>
      </c>
      <c r="D1598" s="3">
        <v>44669</v>
      </c>
      <c r="E1598" s="2">
        <v>3460</v>
      </c>
      <c r="F1598" s="2">
        <v>346</v>
      </c>
      <c r="G1598" s="2">
        <v>0</v>
      </c>
      <c r="H1598" s="5">
        <v>44710.85</v>
      </c>
      <c r="I1598" t="s">
        <v>10</v>
      </c>
      <c r="J1598" s="6" t="s">
        <v>27</v>
      </c>
      <c r="K1598" s="6" t="s">
        <v>28</v>
      </c>
      <c r="L1598" s="6" t="s">
        <v>37</v>
      </c>
      <c r="M1598" t="s">
        <v>11</v>
      </c>
      <c r="N1598" s="6" t="s">
        <v>52</v>
      </c>
      <c r="O1598" t="s">
        <v>19</v>
      </c>
      <c r="P1598" s="4">
        <v>41</v>
      </c>
      <c r="Q1598" t="str">
        <f>TEXT(ChargesTable[[#This Row],[CHG_COUNTY_NUM]], "000") &amp; "-" &amp; TEXT(ChargesTable[[#This Row],[CHG_CASE_NUMBER]], "0000000")</f>
        <v>005-0000090</v>
      </c>
      <c r="R1598">
        <f t="shared" si="49"/>
        <v>42</v>
      </c>
      <c r="S1598">
        <f t="shared" si="50"/>
        <v>2022</v>
      </c>
    </row>
    <row r="1599" spans="1:19">
      <c r="A1599" s="1">
        <v>5</v>
      </c>
      <c r="B1599">
        <v>90</v>
      </c>
      <c r="C1599">
        <v>1</v>
      </c>
      <c r="D1599" s="3">
        <v>44669</v>
      </c>
      <c r="E1599" s="2">
        <v>3460</v>
      </c>
      <c r="F1599" s="2">
        <v>346</v>
      </c>
      <c r="G1599" s="2">
        <v>0</v>
      </c>
      <c r="H1599" s="5">
        <v>44711.412002314813</v>
      </c>
      <c r="I1599" t="s">
        <v>12</v>
      </c>
      <c r="J1599" s="6" t="s">
        <v>27</v>
      </c>
      <c r="K1599" s="6" t="s">
        <v>28</v>
      </c>
      <c r="L1599" s="6" t="s">
        <v>37</v>
      </c>
      <c r="M1599" t="s">
        <v>13</v>
      </c>
      <c r="N1599" s="6" t="s">
        <v>52</v>
      </c>
      <c r="O1599" t="s">
        <v>19</v>
      </c>
      <c r="P1599" s="4">
        <v>42</v>
      </c>
      <c r="Q1599" t="str">
        <f>TEXT(ChargesTable[[#This Row],[CHG_COUNTY_NUM]], "000") &amp; "-" &amp; TEXT(ChargesTable[[#This Row],[CHG_CASE_NUMBER]], "0000000")</f>
        <v>005-0000090</v>
      </c>
      <c r="R1599">
        <f t="shared" si="49"/>
        <v>42</v>
      </c>
      <c r="S1599">
        <f t="shared" si="50"/>
        <v>2022</v>
      </c>
    </row>
    <row r="1600" spans="1:19">
      <c r="A1600" s="1">
        <v>5</v>
      </c>
      <c r="B1600">
        <v>90</v>
      </c>
      <c r="C1600">
        <v>3</v>
      </c>
      <c r="D1600" s="3">
        <v>44669</v>
      </c>
      <c r="E1600" s="2">
        <v>3470</v>
      </c>
      <c r="F1600" s="2">
        <v>347</v>
      </c>
      <c r="G1600" s="2">
        <v>0</v>
      </c>
      <c r="H1600" s="5">
        <v>44711.28</v>
      </c>
      <c r="I1600" t="s">
        <v>10</v>
      </c>
      <c r="J1600" s="6" t="s">
        <v>29</v>
      </c>
      <c r="K1600" s="6" t="s">
        <v>28</v>
      </c>
      <c r="L1600" s="6" t="s">
        <v>37</v>
      </c>
      <c r="M1600" t="s">
        <v>11</v>
      </c>
      <c r="N1600" s="6" t="s">
        <v>51</v>
      </c>
      <c r="O1600" t="s">
        <v>19</v>
      </c>
      <c r="P1600" s="4">
        <v>42</v>
      </c>
      <c r="Q1600" t="str">
        <f>TEXT(ChargesTable[[#This Row],[CHG_COUNTY_NUM]], "000") &amp; "-" &amp; TEXT(ChargesTable[[#This Row],[CHG_CASE_NUMBER]], "0000000")</f>
        <v>005-0000090</v>
      </c>
      <c r="R1600">
        <f t="shared" si="49"/>
        <v>42</v>
      </c>
      <c r="S1600">
        <f t="shared" si="50"/>
        <v>2022</v>
      </c>
    </row>
    <row r="1601" spans="1:19">
      <c r="A1601" s="1">
        <v>5</v>
      </c>
      <c r="B1601">
        <v>91</v>
      </c>
      <c r="C1601">
        <v>1</v>
      </c>
      <c r="D1601" s="3">
        <v>44669</v>
      </c>
      <c r="E1601" s="2">
        <v>463740</v>
      </c>
      <c r="F1601" s="2">
        <v>46374</v>
      </c>
      <c r="G1601" s="2">
        <v>0</v>
      </c>
      <c r="H1601" s="5">
        <v>44986.080000000002</v>
      </c>
      <c r="I1601" t="s">
        <v>7</v>
      </c>
      <c r="J1601" s="6" t="s">
        <v>32</v>
      </c>
      <c r="K1601" s="6" t="s">
        <v>33</v>
      </c>
      <c r="L1601" s="6" t="s">
        <v>37</v>
      </c>
      <c r="M1601" t="s">
        <v>8</v>
      </c>
      <c r="N1601" s="6" t="s">
        <v>60</v>
      </c>
      <c r="O1601" t="s">
        <v>19</v>
      </c>
      <c r="P1601" s="4">
        <v>317</v>
      </c>
      <c r="Q1601" t="str">
        <f>TEXT(ChargesTable[[#This Row],[CHG_COUNTY_NUM]], "000") &amp; "-" &amp; TEXT(ChargesTable[[#This Row],[CHG_CASE_NUMBER]], "0000000")</f>
        <v>005-0000091</v>
      </c>
      <c r="R1601">
        <f t="shared" si="49"/>
        <v>317</v>
      </c>
      <c r="S1601">
        <f t="shared" si="50"/>
        <v>2023</v>
      </c>
    </row>
    <row r="1602" spans="1:19">
      <c r="A1602" s="1">
        <v>5</v>
      </c>
      <c r="B1602">
        <v>91</v>
      </c>
      <c r="C1602">
        <v>2</v>
      </c>
      <c r="D1602" s="3">
        <v>44669</v>
      </c>
      <c r="E1602" s="2">
        <v>782200</v>
      </c>
      <c r="F1602" s="2">
        <v>78220</v>
      </c>
      <c r="G1602" s="2">
        <v>0</v>
      </c>
      <c r="H1602" s="5">
        <v>44986.63</v>
      </c>
      <c r="I1602" t="s">
        <v>12</v>
      </c>
      <c r="J1602" s="6" t="s">
        <v>36</v>
      </c>
      <c r="K1602" s="6" t="s">
        <v>35</v>
      </c>
      <c r="L1602" s="6" t="s">
        <v>37</v>
      </c>
      <c r="M1602" t="s">
        <v>13</v>
      </c>
      <c r="N1602" s="6" t="s">
        <v>53</v>
      </c>
      <c r="O1602" t="s">
        <v>19</v>
      </c>
      <c r="P1602" s="4">
        <v>317</v>
      </c>
      <c r="Q1602" t="str">
        <f>TEXT(ChargesTable[[#This Row],[CHG_COUNTY_NUM]], "000") &amp; "-" &amp; TEXT(ChargesTable[[#This Row],[CHG_CASE_NUMBER]], "0000000")</f>
        <v>005-0000091</v>
      </c>
      <c r="R1602">
        <f t="shared" ref="R1602:R1665" si="51">_xlfn.MAXIFS(P:P, Q:Q, Q1602)</f>
        <v>317</v>
      </c>
      <c r="S1602">
        <f t="shared" ref="S1602:S1665" si="52">+YEAR(H1602)</f>
        <v>2023</v>
      </c>
    </row>
    <row r="1603" spans="1:19">
      <c r="A1603" s="1">
        <v>5</v>
      </c>
      <c r="B1603">
        <v>92</v>
      </c>
      <c r="C1603">
        <v>2</v>
      </c>
      <c r="D1603" s="3">
        <v>44669</v>
      </c>
      <c r="E1603" s="2">
        <v>3461</v>
      </c>
      <c r="F1603" s="2">
        <v>346</v>
      </c>
      <c r="G1603" s="2">
        <v>1</v>
      </c>
      <c r="H1603" s="5">
        <v>44721.7</v>
      </c>
      <c r="I1603" t="s">
        <v>10</v>
      </c>
      <c r="J1603" s="6" t="s">
        <v>27</v>
      </c>
      <c r="K1603" s="6" t="s">
        <v>28</v>
      </c>
      <c r="L1603" s="6" t="s">
        <v>38</v>
      </c>
      <c r="M1603" t="s">
        <v>11</v>
      </c>
      <c r="N1603" s="6" t="s">
        <v>90</v>
      </c>
      <c r="O1603" t="s">
        <v>19</v>
      </c>
      <c r="P1603" s="4">
        <v>52</v>
      </c>
      <c r="Q1603" t="str">
        <f>TEXT(ChargesTable[[#This Row],[CHG_COUNTY_NUM]], "000") &amp; "-" &amp; TEXT(ChargesTable[[#This Row],[CHG_CASE_NUMBER]], "0000000")</f>
        <v>005-0000092</v>
      </c>
      <c r="R1603">
        <f t="shared" si="51"/>
        <v>53</v>
      </c>
      <c r="S1603">
        <f t="shared" si="52"/>
        <v>2022</v>
      </c>
    </row>
    <row r="1604" spans="1:19">
      <c r="A1604" s="1">
        <v>5</v>
      </c>
      <c r="B1604">
        <v>92</v>
      </c>
      <c r="C1604">
        <v>1</v>
      </c>
      <c r="D1604" s="3">
        <v>44669</v>
      </c>
      <c r="E1604" s="2">
        <v>463740</v>
      </c>
      <c r="F1604" s="2">
        <v>46374</v>
      </c>
      <c r="G1604" s="2">
        <v>0</v>
      </c>
      <c r="H1604" s="5">
        <v>44722.89</v>
      </c>
      <c r="I1604" t="s">
        <v>12</v>
      </c>
      <c r="J1604" s="6" t="s">
        <v>32</v>
      </c>
      <c r="K1604" s="6" t="s">
        <v>33</v>
      </c>
      <c r="L1604" s="6" t="s">
        <v>37</v>
      </c>
      <c r="M1604" t="s">
        <v>13</v>
      </c>
      <c r="N1604" s="6" t="s">
        <v>60</v>
      </c>
      <c r="O1604" t="s">
        <v>19</v>
      </c>
      <c r="P1604" s="4">
        <v>53</v>
      </c>
      <c r="Q1604" t="str">
        <f>TEXT(ChargesTable[[#This Row],[CHG_COUNTY_NUM]], "000") &amp; "-" &amp; TEXT(ChargesTable[[#This Row],[CHG_CASE_NUMBER]], "0000000")</f>
        <v>005-0000092</v>
      </c>
      <c r="R1604">
        <f t="shared" si="51"/>
        <v>53</v>
      </c>
      <c r="S1604">
        <f t="shared" si="52"/>
        <v>2022</v>
      </c>
    </row>
    <row r="1605" spans="1:19">
      <c r="A1605" s="1">
        <v>5</v>
      </c>
      <c r="B1605">
        <v>93</v>
      </c>
      <c r="C1605">
        <v>1</v>
      </c>
      <c r="D1605" s="3">
        <v>44672</v>
      </c>
      <c r="E1605" s="2">
        <v>3460</v>
      </c>
      <c r="F1605" s="2">
        <v>346</v>
      </c>
      <c r="G1605" s="2">
        <v>0</v>
      </c>
      <c r="H1605" s="5">
        <v>44768.89</v>
      </c>
      <c r="I1605" t="s">
        <v>12</v>
      </c>
      <c r="J1605" s="6" t="s">
        <v>27</v>
      </c>
      <c r="K1605" s="6" t="s">
        <v>28</v>
      </c>
      <c r="L1605" s="6" t="s">
        <v>37</v>
      </c>
      <c r="M1605" t="s">
        <v>13</v>
      </c>
      <c r="N1605" s="6" t="s">
        <v>52</v>
      </c>
      <c r="O1605" t="s">
        <v>19</v>
      </c>
      <c r="P1605" s="4">
        <v>96</v>
      </c>
      <c r="Q1605" t="str">
        <f>TEXT(ChargesTable[[#This Row],[CHG_COUNTY_NUM]], "000") &amp; "-" &amp; TEXT(ChargesTable[[#This Row],[CHG_CASE_NUMBER]], "0000000")</f>
        <v>005-0000093</v>
      </c>
      <c r="R1605">
        <f t="shared" si="51"/>
        <v>98</v>
      </c>
      <c r="S1605">
        <f t="shared" si="52"/>
        <v>2022</v>
      </c>
    </row>
    <row r="1606" spans="1:19">
      <c r="A1606" s="1">
        <v>5</v>
      </c>
      <c r="B1606">
        <v>93</v>
      </c>
      <c r="C1606">
        <v>4</v>
      </c>
      <c r="D1606" s="3">
        <v>44672</v>
      </c>
      <c r="E1606" s="2">
        <v>463720</v>
      </c>
      <c r="F1606" s="2">
        <v>46372</v>
      </c>
      <c r="G1606" s="2">
        <v>0</v>
      </c>
      <c r="H1606" s="5">
        <v>44768.6</v>
      </c>
      <c r="I1606" t="s">
        <v>10</v>
      </c>
      <c r="J1606" s="6" t="s">
        <v>31</v>
      </c>
      <c r="K1606" s="6" t="s">
        <v>28</v>
      </c>
      <c r="L1606" s="6" t="s">
        <v>37</v>
      </c>
      <c r="M1606" t="s">
        <v>11</v>
      </c>
      <c r="N1606" s="6" t="s">
        <v>72</v>
      </c>
      <c r="O1606" t="s">
        <v>19</v>
      </c>
      <c r="P1606" s="4">
        <v>96</v>
      </c>
      <c r="Q1606" t="str">
        <f>TEXT(ChargesTable[[#This Row],[CHG_COUNTY_NUM]], "000") &amp; "-" &amp; TEXT(ChargesTable[[#This Row],[CHG_CASE_NUMBER]], "0000000")</f>
        <v>005-0000093</v>
      </c>
      <c r="R1606">
        <f t="shared" si="51"/>
        <v>98</v>
      </c>
      <c r="S1606">
        <f t="shared" si="52"/>
        <v>2022</v>
      </c>
    </row>
    <row r="1607" spans="1:19">
      <c r="A1607" s="1">
        <v>5</v>
      </c>
      <c r="B1607">
        <v>93</v>
      </c>
      <c r="C1607">
        <v>2</v>
      </c>
      <c r="D1607" s="3">
        <v>44672</v>
      </c>
      <c r="E1607" s="2">
        <v>3400</v>
      </c>
      <c r="F1607" s="2">
        <v>340</v>
      </c>
      <c r="G1607" s="2">
        <v>0</v>
      </c>
      <c r="H1607" s="5">
        <v>44769.894999999997</v>
      </c>
      <c r="I1607" t="s">
        <v>10</v>
      </c>
      <c r="J1607" s="6" t="s">
        <v>25</v>
      </c>
      <c r="K1607" s="6" t="s">
        <v>26</v>
      </c>
      <c r="L1607" s="6" t="s">
        <v>37</v>
      </c>
      <c r="M1607" t="s">
        <v>11</v>
      </c>
      <c r="N1607" s="6" t="s">
        <v>55</v>
      </c>
      <c r="O1607" t="s">
        <v>19</v>
      </c>
      <c r="P1607" s="4">
        <v>97</v>
      </c>
      <c r="Q1607" t="str">
        <f>TEXT(ChargesTable[[#This Row],[CHG_COUNTY_NUM]], "000") &amp; "-" &amp; TEXT(ChargesTable[[#This Row],[CHG_CASE_NUMBER]], "0000000")</f>
        <v>005-0000093</v>
      </c>
      <c r="R1607">
        <f t="shared" si="51"/>
        <v>98</v>
      </c>
      <c r="S1607">
        <f t="shared" si="52"/>
        <v>2022</v>
      </c>
    </row>
    <row r="1608" spans="1:19">
      <c r="A1608" s="1">
        <v>5</v>
      </c>
      <c r="B1608">
        <v>93</v>
      </c>
      <c r="C1608">
        <v>3</v>
      </c>
      <c r="D1608" s="3">
        <v>44672</v>
      </c>
      <c r="E1608" s="2">
        <v>3460</v>
      </c>
      <c r="F1608" s="2">
        <v>346</v>
      </c>
      <c r="G1608" s="2">
        <v>0</v>
      </c>
      <c r="H1608" s="5">
        <v>44770.06</v>
      </c>
      <c r="I1608" t="s">
        <v>10</v>
      </c>
      <c r="J1608" s="6" t="s">
        <v>27</v>
      </c>
      <c r="K1608" s="6" t="s">
        <v>28</v>
      </c>
      <c r="L1608" s="6" t="s">
        <v>37</v>
      </c>
      <c r="M1608" t="s">
        <v>11</v>
      </c>
      <c r="N1608" s="6" t="s">
        <v>52</v>
      </c>
      <c r="O1608" t="s">
        <v>19</v>
      </c>
      <c r="P1608" s="4">
        <v>98</v>
      </c>
      <c r="Q1608" t="str">
        <f>TEXT(ChargesTable[[#This Row],[CHG_COUNTY_NUM]], "000") &amp; "-" &amp; TEXT(ChargesTable[[#This Row],[CHG_CASE_NUMBER]], "0000000")</f>
        <v>005-0000093</v>
      </c>
      <c r="R1608">
        <f t="shared" si="51"/>
        <v>98</v>
      </c>
      <c r="S1608">
        <f t="shared" si="52"/>
        <v>2022</v>
      </c>
    </row>
    <row r="1609" spans="1:19">
      <c r="A1609" s="1">
        <v>5</v>
      </c>
      <c r="B1609">
        <v>95</v>
      </c>
      <c r="C1609">
        <v>1</v>
      </c>
      <c r="D1609" s="3">
        <v>44673</v>
      </c>
      <c r="E1609" s="2">
        <v>782201</v>
      </c>
      <c r="F1609" s="2">
        <v>78220</v>
      </c>
      <c r="G1609" s="2">
        <v>1</v>
      </c>
      <c r="H1609" s="5">
        <v>44733.7</v>
      </c>
      <c r="I1609" t="s">
        <v>10</v>
      </c>
      <c r="J1609" s="6" t="s">
        <v>36</v>
      </c>
      <c r="K1609" s="6" t="s">
        <v>35</v>
      </c>
      <c r="L1609" s="6" t="s">
        <v>38</v>
      </c>
      <c r="M1609" t="s">
        <v>11</v>
      </c>
      <c r="N1609" s="6" t="s">
        <v>57</v>
      </c>
      <c r="O1609" t="s">
        <v>19</v>
      </c>
      <c r="P1609" s="4">
        <v>60</v>
      </c>
      <c r="Q1609" t="str">
        <f>TEXT(ChargesTable[[#This Row],[CHG_COUNTY_NUM]], "000") &amp; "-" &amp; TEXT(ChargesTable[[#This Row],[CHG_CASE_NUMBER]], "0000000")</f>
        <v>005-0000095</v>
      </c>
      <c r="R1609">
        <f t="shared" si="51"/>
        <v>64</v>
      </c>
      <c r="S1609">
        <f t="shared" si="52"/>
        <v>2022</v>
      </c>
    </row>
    <row r="1610" spans="1:19">
      <c r="A1610" s="1">
        <v>5</v>
      </c>
      <c r="B1610">
        <v>95</v>
      </c>
      <c r="C1610">
        <v>2</v>
      </c>
      <c r="D1610" s="3">
        <v>44673</v>
      </c>
      <c r="E1610" s="2">
        <v>463700</v>
      </c>
      <c r="F1610" s="2">
        <v>46370</v>
      </c>
      <c r="G1610" s="2">
        <v>0</v>
      </c>
      <c r="H1610" s="5">
        <v>44736.35</v>
      </c>
      <c r="I1610" t="s">
        <v>10</v>
      </c>
      <c r="J1610" s="6" t="s">
        <v>30</v>
      </c>
      <c r="K1610" s="6" t="s">
        <v>26</v>
      </c>
      <c r="L1610" s="6" t="s">
        <v>37</v>
      </c>
      <c r="M1610" t="s">
        <v>11</v>
      </c>
      <c r="N1610" s="6" t="s">
        <v>54</v>
      </c>
      <c r="O1610" t="s">
        <v>19</v>
      </c>
      <c r="P1610" s="4">
        <v>63</v>
      </c>
      <c r="Q1610" t="str">
        <f>TEXT(ChargesTable[[#This Row],[CHG_COUNTY_NUM]], "000") &amp; "-" &amp; TEXT(ChargesTable[[#This Row],[CHG_CASE_NUMBER]], "0000000")</f>
        <v>005-0000095</v>
      </c>
      <c r="R1610">
        <f t="shared" si="51"/>
        <v>64</v>
      </c>
      <c r="S1610">
        <f t="shared" si="52"/>
        <v>2022</v>
      </c>
    </row>
    <row r="1611" spans="1:19">
      <c r="A1611" s="1">
        <v>5</v>
      </c>
      <c r="B1611">
        <v>95</v>
      </c>
      <c r="C1611">
        <v>3</v>
      </c>
      <c r="D1611" s="3">
        <v>44673</v>
      </c>
      <c r="E1611" s="2">
        <v>3400</v>
      </c>
      <c r="F1611" s="2">
        <v>340</v>
      </c>
      <c r="G1611" s="2">
        <v>0</v>
      </c>
      <c r="H1611" s="5">
        <v>44736.075995370367</v>
      </c>
      <c r="I1611" t="s">
        <v>12</v>
      </c>
      <c r="J1611" s="6" t="s">
        <v>25</v>
      </c>
      <c r="K1611" s="6" t="s">
        <v>26</v>
      </c>
      <c r="L1611" s="6" t="s">
        <v>37</v>
      </c>
      <c r="M1611" t="s">
        <v>13</v>
      </c>
      <c r="N1611" s="6" t="s">
        <v>55</v>
      </c>
      <c r="O1611" t="s">
        <v>19</v>
      </c>
      <c r="P1611" s="4">
        <v>63</v>
      </c>
      <c r="Q1611" t="str">
        <f>TEXT(ChargesTable[[#This Row],[CHG_COUNTY_NUM]], "000") &amp; "-" &amp; TEXT(ChargesTable[[#This Row],[CHG_CASE_NUMBER]], "0000000")</f>
        <v>005-0000095</v>
      </c>
      <c r="R1611">
        <f t="shared" si="51"/>
        <v>64</v>
      </c>
      <c r="S1611">
        <f t="shared" si="52"/>
        <v>2022</v>
      </c>
    </row>
    <row r="1612" spans="1:19">
      <c r="A1612" s="1">
        <v>5</v>
      </c>
      <c r="B1612">
        <v>95</v>
      </c>
      <c r="C1612">
        <v>4</v>
      </c>
      <c r="D1612" s="3">
        <v>44673</v>
      </c>
      <c r="E1612" s="2">
        <v>782200</v>
      </c>
      <c r="F1612" s="2">
        <v>78220</v>
      </c>
      <c r="G1612" s="2">
        <v>0</v>
      </c>
      <c r="H1612" s="5">
        <v>44737.2</v>
      </c>
      <c r="I1612" t="s">
        <v>10</v>
      </c>
      <c r="J1612" s="6" t="s">
        <v>36</v>
      </c>
      <c r="K1612" s="6" t="s">
        <v>35</v>
      </c>
      <c r="L1612" s="6" t="s">
        <v>37</v>
      </c>
      <c r="M1612" t="s">
        <v>11</v>
      </c>
      <c r="N1612" s="6" t="s">
        <v>53</v>
      </c>
      <c r="O1612" t="s">
        <v>19</v>
      </c>
      <c r="P1612" s="4">
        <v>64</v>
      </c>
      <c r="Q1612" t="str">
        <f>TEXT(ChargesTable[[#This Row],[CHG_COUNTY_NUM]], "000") &amp; "-" &amp; TEXT(ChargesTable[[#This Row],[CHG_CASE_NUMBER]], "0000000")</f>
        <v>005-0000095</v>
      </c>
      <c r="R1612">
        <f t="shared" si="51"/>
        <v>64</v>
      </c>
      <c r="S1612">
        <f t="shared" si="52"/>
        <v>2022</v>
      </c>
    </row>
    <row r="1613" spans="1:19">
      <c r="A1613" s="1">
        <v>5</v>
      </c>
      <c r="B1613">
        <v>96</v>
      </c>
      <c r="C1613">
        <v>4</v>
      </c>
      <c r="D1613" s="3">
        <v>44674</v>
      </c>
      <c r="E1613" s="2">
        <v>782200</v>
      </c>
      <c r="F1613" s="2">
        <v>78220</v>
      </c>
      <c r="G1613" s="2">
        <v>0</v>
      </c>
      <c r="H1613" s="5">
        <v>44699.96</v>
      </c>
      <c r="I1613" t="s">
        <v>10</v>
      </c>
      <c r="J1613" s="6" t="s">
        <v>36</v>
      </c>
      <c r="K1613" s="6" t="s">
        <v>35</v>
      </c>
      <c r="L1613" s="6" t="s">
        <v>37</v>
      </c>
      <c r="M1613" t="s">
        <v>11</v>
      </c>
      <c r="N1613" s="6" t="s">
        <v>53</v>
      </c>
      <c r="O1613" t="s">
        <v>19</v>
      </c>
      <c r="P1613" s="4">
        <v>25</v>
      </c>
      <c r="Q1613" t="str">
        <f>TEXT(ChargesTable[[#This Row],[CHG_COUNTY_NUM]], "000") &amp; "-" &amp; TEXT(ChargesTable[[#This Row],[CHG_CASE_NUMBER]], "0000000")</f>
        <v>005-0000096</v>
      </c>
      <c r="R1613">
        <f t="shared" si="51"/>
        <v>29</v>
      </c>
      <c r="S1613">
        <f t="shared" si="52"/>
        <v>2022</v>
      </c>
    </row>
    <row r="1614" spans="1:19">
      <c r="A1614" s="1">
        <v>5</v>
      </c>
      <c r="B1614">
        <v>96</v>
      </c>
      <c r="C1614">
        <v>1</v>
      </c>
      <c r="D1614" s="3">
        <v>44674</v>
      </c>
      <c r="E1614" s="2">
        <v>463700</v>
      </c>
      <c r="F1614" s="2">
        <v>46370</v>
      </c>
      <c r="G1614" s="2">
        <v>0</v>
      </c>
      <c r="H1614" s="5">
        <v>44703.33</v>
      </c>
      <c r="I1614" t="s">
        <v>10</v>
      </c>
      <c r="J1614" s="6" t="s">
        <v>30</v>
      </c>
      <c r="K1614" s="6" t="s">
        <v>26</v>
      </c>
      <c r="L1614" s="6" t="s">
        <v>37</v>
      </c>
      <c r="M1614" t="s">
        <v>11</v>
      </c>
      <c r="N1614" s="6" t="s">
        <v>54</v>
      </c>
      <c r="O1614" t="s">
        <v>19</v>
      </c>
      <c r="P1614" s="4">
        <v>29</v>
      </c>
      <c r="Q1614" t="str">
        <f>TEXT(ChargesTable[[#This Row],[CHG_COUNTY_NUM]], "000") &amp; "-" &amp; TEXT(ChargesTable[[#This Row],[CHG_CASE_NUMBER]], "0000000")</f>
        <v>005-0000096</v>
      </c>
      <c r="R1614">
        <f t="shared" si="51"/>
        <v>29</v>
      </c>
      <c r="S1614">
        <f t="shared" si="52"/>
        <v>2022</v>
      </c>
    </row>
    <row r="1615" spans="1:19">
      <c r="A1615" s="1">
        <v>5</v>
      </c>
      <c r="B1615">
        <v>96</v>
      </c>
      <c r="C1615">
        <v>2</v>
      </c>
      <c r="D1615" s="3">
        <v>44674</v>
      </c>
      <c r="E1615" s="2">
        <v>3400</v>
      </c>
      <c r="F1615" s="2">
        <v>340</v>
      </c>
      <c r="G1615" s="2">
        <v>0</v>
      </c>
      <c r="H1615" s="5">
        <v>44703.65</v>
      </c>
      <c r="I1615" t="s">
        <v>10</v>
      </c>
      <c r="J1615" s="6" t="s">
        <v>25</v>
      </c>
      <c r="K1615" s="6" t="s">
        <v>26</v>
      </c>
      <c r="L1615" s="6" t="s">
        <v>37</v>
      </c>
      <c r="M1615" t="s">
        <v>11</v>
      </c>
      <c r="N1615" s="6" t="s">
        <v>55</v>
      </c>
      <c r="O1615" t="s">
        <v>19</v>
      </c>
      <c r="P1615" s="4">
        <v>29</v>
      </c>
      <c r="Q1615" t="str">
        <f>TEXT(ChargesTable[[#This Row],[CHG_COUNTY_NUM]], "000") &amp; "-" &amp; TEXT(ChargesTable[[#This Row],[CHG_CASE_NUMBER]], "0000000")</f>
        <v>005-0000096</v>
      </c>
      <c r="R1615">
        <f t="shared" si="51"/>
        <v>29</v>
      </c>
      <c r="S1615">
        <f t="shared" si="52"/>
        <v>2022</v>
      </c>
    </row>
    <row r="1616" spans="1:19">
      <c r="A1616" s="1">
        <v>5</v>
      </c>
      <c r="B1616">
        <v>96</v>
      </c>
      <c r="C1616">
        <v>3</v>
      </c>
      <c r="D1616" s="3">
        <v>44674</v>
      </c>
      <c r="E1616" s="2">
        <v>470000</v>
      </c>
      <c r="F1616" s="2">
        <v>47000</v>
      </c>
      <c r="G1616" s="2">
        <v>0</v>
      </c>
      <c r="H1616" s="5">
        <v>44703.17</v>
      </c>
      <c r="I1616" t="s">
        <v>7</v>
      </c>
      <c r="J1616" s="6" t="s">
        <v>34</v>
      </c>
      <c r="K1616" s="6" t="s">
        <v>35</v>
      </c>
      <c r="L1616" s="6" t="s">
        <v>37</v>
      </c>
      <c r="M1616" t="s">
        <v>8</v>
      </c>
      <c r="N1616" s="6" t="s">
        <v>67</v>
      </c>
      <c r="O1616" t="s">
        <v>19</v>
      </c>
      <c r="P1616" s="4">
        <v>29</v>
      </c>
      <c r="Q1616" t="str">
        <f>TEXT(ChargesTable[[#This Row],[CHG_COUNTY_NUM]], "000") &amp; "-" &amp; TEXT(ChargesTable[[#This Row],[CHG_CASE_NUMBER]], "0000000")</f>
        <v>005-0000096</v>
      </c>
      <c r="R1616">
        <f t="shared" si="51"/>
        <v>29</v>
      </c>
      <c r="S1616">
        <f t="shared" si="52"/>
        <v>2022</v>
      </c>
    </row>
    <row r="1617" spans="1:19">
      <c r="A1617" s="1">
        <v>5</v>
      </c>
      <c r="B1617">
        <v>97</v>
      </c>
      <c r="C1617">
        <v>2</v>
      </c>
      <c r="D1617" s="3">
        <v>44675</v>
      </c>
      <c r="E1617" s="2">
        <v>3460</v>
      </c>
      <c r="F1617" s="2">
        <v>346</v>
      </c>
      <c r="G1617" s="2">
        <v>0</v>
      </c>
      <c r="H1617" s="5">
        <v>44842.1</v>
      </c>
      <c r="I1617" t="s">
        <v>10</v>
      </c>
      <c r="J1617" s="6" t="s">
        <v>27</v>
      </c>
      <c r="K1617" s="6" t="s">
        <v>28</v>
      </c>
      <c r="L1617" s="6" t="s">
        <v>37</v>
      </c>
      <c r="M1617" t="s">
        <v>11</v>
      </c>
      <c r="N1617" s="6" t="s">
        <v>52</v>
      </c>
      <c r="O1617" t="s">
        <v>19</v>
      </c>
      <c r="P1617" s="4">
        <v>167</v>
      </c>
      <c r="Q1617" t="str">
        <f>TEXT(ChargesTable[[#This Row],[CHG_COUNTY_NUM]], "000") &amp; "-" &amp; TEXT(ChargesTable[[#This Row],[CHG_CASE_NUMBER]], "0000000")</f>
        <v>005-0000097</v>
      </c>
      <c r="R1617">
        <f t="shared" si="51"/>
        <v>168</v>
      </c>
      <c r="S1617">
        <f t="shared" si="52"/>
        <v>2022</v>
      </c>
    </row>
    <row r="1618" spans="1:19">
      <c r="A1618" s="1">
        <v>5</v>
      </c>
      <c r="B1618">
        <v>97</v>
      </c>
      <c r="C1618">
        <v>1</v>
      </c>
      <c r="D1618" s="3">
        <v>44675</v>
      </c>
      <c r="E1618" s="2">
        <v>3460</v>
      </c>
      <c r="F1618" s="2">
        <v>346</v>
      </c>
      <c r="G1618" s="2">
        <v>0</v>
      </c>
      <c r="H1618" s="5">
        <v>44843.74</v>
      </c>
      <c r="I1618" t="s">
        <v>10</v>
      </c>
      <c r="J1618" s="6" t="s">
        <v>27</v>
      </c>
      <c r="K1618" s="6" t="s">
        <v>28</v>
      </c>
      <c r="L1618" s="6" t="s">
        <v>37</v>
      </c>
      <c r="M1618" t="s">
        <v>11</v>
      </c>
      <c r="N1618" s="6" t="s">
        <v>52</v>
      </c>
      <c r="O1618" t="s">
        <v>19</v>
      </c>
      <c r="P1618" s="4">
        <v>168</v>
      </c>
      <c r="Q1618" t="str">
        <f>TEXT(ChargesTable[[#This Row],[CHG_COUNTY_NUM]], "000") &amp; "-" &amp; TEXT(ChargesTable[[#This Row],[CHG_CASE_NUMBER]], "0000000")</f>
        <v>005-0000097</v>
      </c>
      <c r="R1618">
        <f t="shared" si="51"/>
        <v>168</v>
      </c>
      <c r="S1618">
        <f t="shared" si="52"/>
        <v>2022</v>
      </c>
    </row>
    <row r="1619" spans="1:19">
      <c r="A1619" s="1">
        <v>5</v>
      </c>
      <c r="B1619">
        <v>98</v>
      </c>
      <c r="C1619">
        <v>2</v>
      </c>
      <c r="D1619" s="3">
        <v>44675</v>
      </c>
      <c r="E1619" s="2">
        <v>463700</v>
      </c>
      <c r="F1619" s="2">
        <v>46370</v>
      </c>
      <c r="G1619" s="2">
        <v>0</v>
      </c>
      <c r="H1619" s="5">
        <v>45199.1</v>
      </c>
      <c r="I1619" t="s">
        <v>7</v>
      </c>
      <c r="J1619" s="6" t="s">
        <v>30</v>
      </c>
      <c r="K1619" s="6" t="s">
        <v>26</v>
      </c>
      <c r="L1619" s="6" t="s">
        <v>37</v>
      </c>
      <c r="M1619" t="s">
        <v>8</v>
      </c>
      <c r="N1619" s="6" t="s">
        <v>54</v>
      </c>
      <c r="O1619" t="s">
        <v>19</v>
      </c>
      <c r="P1619" s="4">
        <v>524</v>
      </c>
      <c r="Q1619" t="str">
        <f>TEXT(ChargesTable[[#This Row],[CHG_COUNTY_NUM]], "000") &amp; "-" &amp; TEXT(ChargesTable[[#This Row],[CHG_CASE_NUMBER]], "0000000")</f>
        <v>005-0000098</v>
      </c>
      <c r="R1619">
        <f t="shared" si="51"/>
        <v>527</v>
      </c>
      <c r="S1619">
        <f t="shared" si="52"/>
        <v>2023</v>
      </c>
    </row>
    <row r="1620" spans="1:19">
      <c r="A1620" s="1">
        <v>5</v>
      </c>
      <c r="B1620">
        <v>98</v>
      </c>
      <c r="C1620">
        <v>1</v>
      </c>
      <c r="D1620" s="3">
        <v>44675</v>
      </c>
      <c r="E1620" s="2">
        <v>463704</v>
      </c>
      <c r="F1620" s="2">
        <v>46370</v>
      </c>
      <c r="G1620" s="2">
        <v>4</v>
      </c>
      <c r="H1620" s="5">
        <v>45202.1</v>
      </c>
      <c r="I1620" t="s">
        <v>12</v>
      </c>
      <c r="J1620" s="6" t="s">
        <v>30</v>
      </c>
      <c r="K1620" s="6" t="s">
        <v>26</v>
      </c>
      <c r="L1620" s="6" t="s">
        <v>41</v>
      </c>
      <c r="M1620" t="s">
        <v>13</v>
      </c>
      <c r="N1620" s="6" t="s">
        <v>61</v>
      </c>
      <c r="O1620" t="s">
        <v>19</v>
      </c>
      <c r="P1620" s="4">
        <v>527</v>
      </c>
      <c r="Q1620" t="str">
        <f>TEXT(ChargesTable[[#This Row],[CHG_COUNTY_NUM]], "000") &amp; "-" &amp; TEXT(ChargesTable[[#This Row],[CHG_CASE_NUMBER]], "0000000")</f>
        <v>005-0000098</v>
      </c>
      <c r="R1620">
        <f t="shared" si="51"/>
        <v>527</v>
      </c>
      <c r="S1620">
        <f t="shared" si="52"/>
        <v>2023</v>
      </c>
    </row>
    <row r="1621" spans="1:19">
      <c r="A1621" s="1">
        <v>5</v>
      </c>
      <c r="B1621">
        <v>99</v>
      </c>
      <c r="C1621">
        <v>2</v>
      </c>
      <c r="D1621" s="3">
        <v>44677</v>
      </c>
      <c r="E1621" s="2">
        <v>3400</v>
      </c>
      <c r="F1621" s="2">
        <v>340</v>
      </c>
      <c r="G1621" s="2">
        <v>0</v>
      </c>
      <c r="H1621" s="5">
        <v>44699.8</v>
      </c>
      <c r="I1621" t="s">
        <v>12</v>
      </c>
      <c r="J1621" s="6" t="s">
        <v>25</v>
      </c>
      <c r="K1621" s="6" t="s">
        <v>26</v>
      </c>
      <c r="L1621" s="6" t="s">
        <v>37</v>
      </c>
      <c r="M1621" t="s">
        <v>13</v>
      </c>
      <c r="N1621" s="6" t="s">
        <v>55</v>
      </c>
      <c r="O1621" t="s">
        <v>19</v>
      </c>
      <c r="P1621" s="4">
        <v>22</v>
      </c>
      <c r="Q1621" t="str">
        <f>TEXT(ChargesTable[[#This Row],[CHG_COUNTY_NUM]], "000") &amp; "-" &amp; TEXT(ChargesTable[[#This Row],[CHG_CASE_NUMBER]], "0000000")</f>
        <v>005-0000099</v>
      </c>
      <c r="R1621">
        <f t="shared" si="51"/>
        <v>24</v>
      </c>
      <c r="S1621">
        <f t="shared" si="52"/>
        <v>2022</v>
      </c>
    </row>
    <row r="1622" spans="1:19">
      <c r="A1622" s="1">
        <v>5</v>
      </c>
      <c r="B1622">
        <v>99</v>
      </c>
      <c r="C1622">
        <v>1</v>
      </c>
      <c r="D1622" s="3">
        <v>44677</v>
      </c>
      <c r="E1622" s="2">
        <v>3400</v>
      </c>
      <c r="F1622" s="2">
        <v>340</v>
      </c>
      <c r="G1622" s="2">
        <v>0</v>
      </c>
      <c r="H1622" s="5">
        <v>44701.3</v>
      </c>
      <c r="I1622" t="s">
        <v>10</v>
      </c>
      <c r="J1622" s="6" t="s">
        <v>25</v>
      </c>
      <c r="K1622" s="6" t="s">
        <v>26</v>
      </c>
      <c r="L1622" s="6" t="s">
        <v>37</v>
      </c>
      <c r="M1622" t="s">
        <v>11</v>
      </c>
      <c r="N1622" s="6" t="s">
        <v>55</v>
      </c>
      <c r="O1622" t="s">
        <v>19</v>
      </c>
      <c r="P1622" s="4">
        <v>24</v>
      </c>
      <c r="Q1622" t="str">
        <f>TEXT(ChargesTable[[#This Row],[CHG_COUNTY_NUM]], "000") &amp; "-" &amp; TEXT(ChargesTable[[#This Row],[CHG_CASE_NUMBER]], "0000000")</f>
        <v>005-0000099</v>
      </c>
      <c r="R1622">
        <f t="shared" si="51"/>
        <v>24</v>
      </c>
      <c r="S1622">
        <f t="shared" si="52"/>
        <v>2022</v>
      </c>
    </row>
    <row r="1623" spans="1:19">
      <c r="A1623" s="1">
        <v>5</v>
      </c>
      <c r="B1623">
        <v>99</v>
      </c>
      <c r="C1623">
        <v>3</v>
      </c>
      <c r="D1623" s="3">
        <v>44677</v>
      </c>
      <c r="E1623" s="2">
        <v>3400</v>
      </c>
      <c r="F1623" s="2">
        <v>340</v>
      </c>
      <c r="G1623" s="2">
        <v>0</v>
      </c>
      <c r="H1623" s="5">
        <v>44701.13</v>
      </c>
      <c r="I1623" t="s">
        <v>10</v>
      </c>
      <c r="J1623" s="6" t="s">
        <v>25</v>
      </c>
      <c r="K1623" s="6" t="s">
        <v>26</v>
      </c>
      <c r="L1623" s="6" t="s">
        <v>37</v>
      </c>
      <c r="M1623" t="s">
        <v>11</v>
      </c>
      <c r="N1623" s="6" t="s">
        <v>55</v>
      </c>
      <c r="O1623" t="s">
        <v>19</v>
      </c>
      <c r="P1623" s="4">
        <v>24</v>
      </c>
      <c r="Q1623" t="str">
        <f>TEXT(ChargesTable[[#This Row],[CHG_COUNTY_NUM]], "000") &amp; "-" &amp; TEXT(ChargesTable[[#This Row],[CHG_CASE_NUMBER]], "0000000")</f>
        <v>005-0000099</v>
      </c>
      <c r="R1623">
        <f t="shared" si="51"/>
        <v>24</v>
      </c>
      <c r="S1623">
        <f t="shared" si="52"/>
        <v>2022</v>
      </c>
    </row>
    <row r="1624" spans="1:19">
      <c r="A1624" s="1">
        <v>5</v>
      </c>
      <c r="B1624">
        <v>99</v>
      </c>
      <c r="C1624">
        <v>4</v>
      </c>
      <c r="D1624" s="3">
        <v>44677</v>
      </c>
      <c r="E1624" s="2">
        <v>782201</v>
      </c>
      <c r="F1624" s="2">
        <v>78220</v>
      </c>
      <c r="G1624" s="2">
        <v>1</v>
      </c>
      <c r="H1624" s="5">
        <v>44701.05400462963</v>
      </c>
      <c r="I1624" t="s">
        <v>10</v>
      </c>
      <c r="J1624" s="6" t="s">
        <v>36</v>
      </c>
      <c r="K1624" s="6" t="s">
        <v>35</v>
      </c>
      <c r="L1624" s="6" t="s">
        <v>38</v>
      </c>
      <c r="M1624" t="s">
        <v>11</v>
      </c>
      <c r="N1624" s="6" t="s">
        <v>57</v>
      </c>
      <c r="O1624" t="s">
        <v>19</v>
      </c>
      <c r="P1624" s="4">
        <v>24</v>
      </c>
      <c r="Q1624" t="str">
        <f>TEXT(ChargesTable[[#This Row],[CHG_COUNTY_NUM]], "000") &amp; "-" &amp; TEXT(ChargesTable[[#This Row],[CHG_CASE_NUMBER]], "0000000")</f>
        <v>005-0000099</v>
      </c>
      <c r="R1624">
        <f t="shared" si="51"/>
        <v>24</v>
      </c>
      <c r="S1624">
        <f t="shared" si="52"/>
        <v>2022</v>
      </c>
    </row>
    <row r="1625" spans="1:19">
      <c r="A1625" s="1">
        <v>5</v>
      </c>
      <c r="B1625">
        <v>100</v>
      </c>
      <c r="C1625">
        <v>3</v>
      </c>
      <c r="D1625" s="3">
        <v>44679</v>
      </c>
      <c r="E1625" s="2">
        <v>3400</v>
      </c>
      <c r="F1625" s="2">
        <v>340</v>
      </c>
      <c r="G1625" s="2">
        <v>0</v>
      </c>
      <c r="H1625" s="5">
        <v>44777.11</v>
      </c>
      <c r="I1625" t="s">
        <v>7</v>
      </c>
      <c r="J1625" s="6" t="s">
        <v>25</v>
      </c>
      <c r="K1625" s="6" t="s">
        <v>26</v>
      </c>
      <c r="L1625" s="6" t="s">
        <v>37</v>
      </c>
      <c r="M1625" t="s">
        <v>8</v>
      </c>
      <c r="N1625" s="6" t="s">
        <v>55</v>
      </c>
      <c r="O1625" t="s">
        <v>19</v>
      </c>
      <c r="P1625" s="4">
        <v>98</v>
      </c>
      <c r="Q1625" t="str">
        <f>TEXT(ChargesTable[[#This Row],[CHG_COUNTY_NUM]], "000") &amp; "-" &amp; TEXT(ChargesTable[[#This Row],[CHG_CASE_NUMBER]], "0000000")</f>
        <v>005-0000100</v>
      </c>
      <c r="R1625">
        <f t="shared" si="51"/>
        <v>101</v>
      </c>
      <c r="S1625">
        <f t="shared" si="52"/>
        <v>2022</v>
      </c>
    </row>
    <row r="1626" spans="1:19">
      <c r="A1626" s="1">
        <v>5</v>
      </c>
      <c r="B1626">
        <v>100</v>
      </c>
      <c r="C1626">
        <v>1</v>
      </c>
      <c r="D1626" s="3">
        <v>44679</v>
      </c>
      <c r="E1626" s="2">
        <v>782200</v>
      </c>
      <c r="F1626" s="2">
        <v>78220</v>
      </c>
      <c r="G1626" s="2">
        <v>0</v>
      </c>
      <c r="H1626" s="5">
        <v>44780.34</v>
      </c>
      <c r="I1626" t="s">
        <v>10</v>
      </c>
      <c r="J1626" s="6" t="s">
        <v>36</v>
      </c>
      <c r="K1626" s="6" t="s">
        <v>35</v>
      </c>
      <c r="L1626" s="6" t="s">
        <v>37</v>
      </c>
      <c r="M1626" t="s">
        <v>11</v>
      </c>
      <c r="N1626" s="6" t="s">
        <v>53</v>
      </c>
      <c r="O1626" t="s">
        <v>19</v>
      </c>
      <c r="P1626" s="4">
        <v>101</v>
      </c>
      <c r="Q1626" t="str">
        <f>TEXT(ChargesTable[[#This Row],[CHG_COUNTY_NUM]], "000") &amp; "-" &amp; TEXT(ChargesTable[[#This Row],[CHG_CASE_NUMBER]], "0000000")</f>
        <v>005-0000100</v>
      </c>
      <c r="R1626">
        <f t="shared" si="51"/>
        <v>101</v>
      </c>
      <c r="S1626">
        <f t="shared" si="52"/>
        <v>2022</v>
      </c>
    </row>
    <row r="1627" spans="1:19">
      <c r="A1627" s="1">
        <v>5</v>
      </c>
      <c r="B1627">
        <v>101</v>
      </c>
      <c r="C1627">
        <v>1</v>
      </c>
      <c r="D1627" s="3">
        <v>44681</v>
      </c>
      <c r="E1627" s="2">
        <v>3400</v>
      </c>
      <c r="F1627" s="2">
        <v>340</v>
      </c>
      <c r="G1627" s="2">
        <v>0</v>
      </c>
      <c r="H1627" s="5">
        <v>44684.94</v>
      </c>
      <c r="I1627" t="s">
        <v>12</v>
      </c>
      <c r="J1627" s="6" t="s">
        <v>25</v>
      </c>
      <c r="K1627" s="6" t="s">
        <v>26</v>
      </c>
      <c r="L1627" s="6" t="s">
        <v>37</v>
      </c>
      <c r="M1627" t="s">
        <v>13</v>
      </c>
      <c r="N1627" s="6" t="s">
        <v>55</v>
      </c>
      <c r="O1627" t="s">
        <v>19</v>
      </c>
      <c r="P1627" s="4">
        <v>3</v>
      </c>
      <c r="Q1627" t="str">
        <f>TEXT(ChargesTable[[#This Row],[CHG_COUNTY_NUM]], "000") &amp; "-" &amp; TEXT(ChargesTable[[#This Row],[CHG_CASE_NUMBER]], "0000000")</f>
        <v>005-0000101</v>
      </c>
      <c r="R1627">
        <f t="shared" si="51"/>
        <v>6</v>
      </c>
      <c r="S1627">
        <f t="shared" si="52"/>
        <v>2022</v>
      </c>
    </row>
    <row r="1628" spans="1:19">
      <c r="A1628" s="1">
        <v>5</v>
      </c>
      <c r="B1628">
        <v>101</v>
      </c>
      <c r="C1628">
        <v>2</v>
      </c>
      <c r="D1628" s="3">
        <v>44681</v>
      </c>
      <c r="E1628" s="2">
        <v>463700</v>
      </c>
      <c r="F1628" s="2">
        <v>46370</v>
      </c>
      <c r="G1628" s="2">
        <v>0</v>
      </c>
      <c r="H1628" s="5">
        <v>44686.87</v>
      </c>
      <c r="I1628" t="s">
        <v>10</v>
      </c>
      <c r="J1628" s="6" t="s">
        <v>30</v>
      </c>
      <c r="K1628" s="6" t="s">
        <v>26</v>
      </c>
      <c r="L1628" s="6" t="s">
        <v>37</v>
      </c>
      <c r="M1628" t="s">
        <v>11</v>
      </c>
      <c r="N1628" s="6" t="s">
        <v>54</v>
      </c>
      <c r="O1628" t="s">
        <v>19</v>
      </c>
      <c r="P1628" s="4">
        <v>5</v>
      </c>
      <c r="Q1628" t="str">
        <f>TEXT(ChargesTable[[#This Row],[CHG_COUNTY_NUM]], "000") &amp; "-" &amp; TEXT(ChargesTable[[#This Row],[CHG_CASE_NUMBER]], "0000000")</f>
        <v>005-0000101</v>
      </c>
      <c r="R1628">
        <f t="shared" si="51"/>
        <v>6</v>
      </c>
      <c r="S1628">
        <f t="shared" si="52"/>
        <v>2022</v>
      </c>
    </row>
    <row r="1629" spans="1:19">
      <c r="A1629" s="1">
        <v>5</v>
      </c>
      <c r="B1629">
        <v>101</v>
      </c>
      <c r="C1629">
        <v>3</v>
      </c>
      <c r="D1629" s="3">
        <v>44681</v>
      </c>
      <c r="E1629" s="2">
        <v>463700</v>
      </c>
      <c r="F1629" s="2">
        <v>46370</v>
      </c>
      <c r="G1629" s="2">
        <v>0</v>
      </c>
      <c r="H1629" s="5">
        <v>44686.74</v>
      </c>
      <c r="I1629" t="s">
        <v>7</v>
      </c>
      <c r="J1629" s="6" t="s">
        <v>30</v>
      </c>
      <c r="K1629" s="6" t="s">
        <v>26</v>
      </c>
      <c r="L1629" s="6" t="s">
        <v>37</v>
      </c>
      <c r="M1629" t="s">
        <v>8</v>
      </c>
      <c r="N1629" s="6" t="s">
        <v>54</v>
      </c>
      <c r="O1629" t="s">
        <v>19</v>
      </c>
      <c r="P1629" s="4">
        <v>5</v>
      </c>
      <c r="Q1629" t="str">
        <f>TEXT(ChargesTable[[#This Row],[CHG_COUNTY_NUM]], "000") &amp; "-" &amp; TEXT(ChargesTable[[#This Row],[CHG_CASE_NUMBER]], "0000000")</f>
        <v>005-0000101</v>
      </c>
      <c r="R1629">
        <f t="shared" si="51"/>
        <v>6</v>
      </c>
      <c r="S1629">
        <f t="shared" si="52"/>
        <v>2022</v>
      </c>
    </row>
    <row r="1630" spans="1:19">
      <c r="A1630" s="1">
        <v>5</v>
      </c>
      <c r="B1630">
        <v>101</v>
      </c>
      <c r="C1630">
        <v>4</v>
      </c>
      <c r="D1630" s="3">
        <v>44681</v>
      </c>
      <c r="E1630" s="2">
        <v>3460</v>
      </c>
      <c r="F1630" s="2">
        <v>346</v>
      </c>
      <c r="G1630" s="2">
        <v>0</v>
      </c>
      <c r="H1630" s="5">
        <v>44687.9</v>
      </c>
      <c r="I1630" t="s">
        <v>10</v>
      </c>
      <c r="J1630" s="6" t="s">
        <v>27</v>
      </c>
      <c r="K1630" s="6" t="s">
        <v>28</v>
      </c>
      <c r="L1630" s="6" t="s">
        <v>37</v>
      </c>
      <c r="M1630" t="s">
        <v>11</v>
      </c>
      <c r="N1630" s="6" t="s">
        <v>52</v>
      </c>
      <c r="O1630" t="s">
        <v>19</v>
      </c>
      <c r="P1630" s="4">
        <v>6</v>
      </c>
      <c r="Q1630" t="str">
        <f>TEXT(ChargesTable[[#This Row],[CHG_COUNTY_NUM]], "000") &amp; "-" &amp; TEXT(ChargesTable[[#This Row],[CHG_CASE_NUMBER]], "0000000")</f>
        <v>005-0000101</v>
      </c>
      <c r="R1630">
        <f t="shared" si="51"/>
        <v>6</v>
      </c>
      <c r="S1630">
        <f t="shared" si="52"/>
        <v>2022</v>
      </c>
    </row>
    <row r="1631" spans="1:19">
      <c r="A1631" s="1">
        <v>5</v>
      </c>
      <c r="B1631">
        <v>102</v>
      </c>
      <c r="C1631">
        <v>1</v>
      </c>
      <c r="D1631" s="3">
        <v>44681</v>
      </c>
      <c r="E1631" s="2">
        <v>463700</v>
      </c>
      <c r="F1631" s="2">
        <v>46370</v>
      </c>
      <c r="G1631" s="2">
        <v>0</v>
      </c>
      <c r="H1631" s="5">
        <v>44701.36</v>
      </c>
      <c r="I1631" t="s">
        <v>10</v>
      </c>
      <c r="J1631" s="6" t="s">
        <v>30</v>
      </c>
      <c r="K1631" s="6" t="s">
        <v>26</v>
      </c>
      <c r="L1631" s="6" t="s">
        <v>37</v>
      </c>
      <c r="M1631" t="s">
        <v>11</v>
      </c>
      <c r="N1631" s="6" t="s">
        <v>54</v>
      </c>
      <c r="O1631" t="s">
        <v>19</v>
      </c>
      <c r="P1631" s="4">
        <v>20</v>
      </c>
      <c r="Q1631" t="str">
        <f>TEXT(ChargesTable[[#This Row],[CHG_COUNTY_NUM]], "000") &amp; "-" &amp; TEXT(ChargesTable[[#This Row],[CHG_CASE_NUMBER]], "0000000")</f>
        <v>005-0000102</v>
      </c>
      <c r="R1631">
        <f t="shared" si="51"/>
        <v>21</v>
      </c>
      <c r="S1631">
        <f t="shared" si="52"/>
        <v>2022</v>
      </c>
    </row>
    <row r="1632" spans="1:19">
      <c r="A1632" s="1">
        <v>5</v>
      </c>
      <c r="B1632">
        <v>102</v>
      </c>
      <c r="C1632">
        <v>2</v>
      </c>
      <c r="D1632" s="3">
        <v>44681</v>
      </c>
      <c r="E1632" s="2">
        <v>463740</v>
      </c>
      <c r="F1632" s="2">
        <v>46374</v>
      </c>
      <c r="G1632" s="2">
        <v>0</v>
      </c>
      <c r="H1632" s="5">
        <v>44702.65</v>
      </c>
      <c r="I1632" t="s">
        <v>12</v>
      </c>
      <c r="J1632" s="6" t="s">
        <v>32</v>
      </c>
      <c r="K1632" s="6" t="s">
        <v>33</v>
      </c>
      <c r="L1632" s="6" t="s">
        <v>37</v>
      </c>
      <c r="M1632" t="s">
        <v>13</v>
      </c>
      <c r="N1632" s="6" t="s">
        <v>60</v>
      </c>
      <c r="O1632" t="s">
        <v>19</v>
      </c>
      <c r="P1632" s="4">
        <v>21</v>
      </c>
      <c r="Q1632" t="str">
        <f>TEXT(ChargesTable[[#This Row],[CHG_COUNTY_NUM]], "000") &amp; "-" &amp; TEXT(ChargesTable[[#This Row],[CHG_CASE_NUMBER]], "0000000")</f>
        <v>005-0000102</v>
      </c>
      <c r="R1632">
        <f t="shared" si="51"/>
        <v>21</v>
      </c>
      <c r="S1632">
        <f t="shared" si="52"/>
        <v>2022</v>
      </c>
    </row>
    <row r="1633" spans="1:19">
      <c r="A1633" s="1">
        <v>5</v>
      </c>
      <c r="B1633">
        <v>102</v>
      </c>
      <c r="C1633">
        <v>3</v>
      </c>
      <c r="D1633" s="3">
        <v>44681</v>
      </c>
      <c r="E1633" s="2">
        <v>3460</v>
      </c>
      <c r="F1633" s="2">
        <v>346</v>
      </c>
      <c r="G1633" s="2">
        <v>0</v>
      </c>
      <c r="H1633" s="5">
        <v>44702.78</v>
      </c>
      <c r="I1633" t="s">
        <v>12</v>
      </c>
      <c r="J1633" s="6" t="s">
        <v>27</v>
      </c>
      <c r="K1633" s="6" t="s">
        <v>28</v>
      </c>
      <c r="L1633" s="6" t="s">
        <v>37</v>
      </c>
      <c r="M1633" t="s">
        <v>13</v>
      </c>
      <c r="N1633" s="6" t="s">
        <v>52</v>
      </c>
      <c r="O1633" t="s">
        <v>19</v>
      </c>
      <c r="P1633" s="4">
        <v>21</v>
      </c>
      <c r="Q1633" t="str">
        <f>TEXT(ChargesTable[[#This Row],[CHG_COUNTY_NUM]], "000") &amp; "-" &amp; TEXT(ChargesTable[[#This Row],[CHG_CASE_NUMBER]], "0000000")</f>
        <v>005-0000102</v>
      </c>
      <c r="R1633">
        <f t="shared" si="51"/>
        <v>21</v>
      </c>
      <c r="S1633">
        <f t="shared" si="52"/>
        <v>2022</v>
      </c>
    </row>
    <row r="1634" spans="1:19">
      <c r="A1634" s="1">
        <v>5</v>
      </c>
      <c r="B1634">
        <v>104</v>
      </c>
      <c r="C1634">
        <v>2</v>
      </c>
      <c r="D1634" s="3">
        <v>44682</v>
      </c>
      <c r="E1634" s="2">
        <v>470000</v>
      </c>
      <c r="F1634" s="2">
        <v>47000</v>
      </c>
      <c r="G1634" s="2">
        <v>0</v>
      </c>
      <c r="H1634" s="5">
        <v>44695.9</v>
      </c>
      <c r="I1634" t="s">
        <v>10</v>
      </c>
      <c r="J1634" s="6" t="s">
        <v>34</v>
      </c>
      <c r="K1634" s="6" t="s">
        <v>35</v>
      </c>
      <c r="L1634" s="6" t="s">
        <v>37</v>
      </c>
      <c r="M1634" t="s">
        <v>11</v>
      </c>
      <c r="N1634" s="6" t="s">
        <v>67</v>
      </c>
      <c r="O1634" t="s">
        <v>19</v>
      </c>
      <c r="P1634" s="4">
        <v>13</v>
      </c>
      <c r="Q1634" t="str">
        <f>TEXT(ChargesTable[[#This Row],[CHG_COUNTY_NUM]], "000") &amp; "-" &amp; TEXT(ChargesTable[[#This Row],[CHG_CASE_NUMBER]], "0000000")</f>
        <v>005-0000104</v>
      </c>
      <c r="R1634">
        <f t="shared" si="51"/>
        <v>16</v>
      </c>
      <c r="S1634">
        <f t="shared" si="52"/>
        <v>2022</v>
      </c>
    </row>
    <row r="1635" spans="1:19">
      <c r="A1635" s="1">
        <v>5</v>
      </c>
      <c r="B1635">
        <v>104</v>
      </c>
      <c r="C1635">
        <v>3</v>
      </c>
      <c r="D1635" s="3">
        <v>44682</v>
      </c>
      <c r="E1635" s="2">
        <v>470000</v>
      </c>
      <c r="F1635" s="2">
        <v>47000</v>
      </c>
      <c r="G1635" s="2">
        <v>0</v>
      </c>
      <c r="H1635" s="5">
        <v>44698.66</v>
      </c>
      <c r="I1635" t="s">
        <v>10</v>
      </c>
      <c r="J1635" s="6" t="s">
        <v>34</v>
      </c>
      <c r="K1635" s="6" t="s">
        <v>35</v>
      </c>
      <c r="L1635" s="6" t="s">
        <v>37</v>
      </c>
      <c r="M1635" t="s">
        <v>11</v>
      </c>
      <c r="N1635" s="6" t="s">
        <v>67</v>
      </c>
      <c r="O1635" t="s">
        <v>19</v>
      </c>
      <c r="P1635" s="4">
        <v>16</v>
      </c>
      <c r="Q1635" t="str">
        <f>TEXT(ChargesTable[[#This Row],[CHG_COUNTY_NUM]], "000") &amp; "-" &amp; TEXT(ChargesTable[[#This Row],[CHG_CASE_NUMBER]], "0000000")</f>
        <v>005-0000104</v>
      </c>
      <c r="R1635">
        <f t="shared" si="51"/>
        <v>16</v>
      </c>
      <c r="S1635">
        <f t="shared" si="52"/>
        <v>2022</v>
      </c>
    </row>
    <row r="1636" spans="1:19">
      <c r="A1636" s="1">
        <v>5</v>
      </c>
      <c r="B1636">
        <v>105</v>
      </c>
      <c r="C1636">
        <v>2</v>
      </c>
      <c r="D1636" s="3">
        <v>44682</v>
      </c>
      <c r="E1636" s="2">
        <v>3400</v>
      </c>
      <c r="F1636" s="2">
        <v>340</v>
      </c>
      <c r="G1636" s="2">
        <v>0</v>
      </c>
      <c r="H1636" s="5">
        <v>44682.285995370374</v>
      </c>
      <c r="I1636" t="s">
        <v>10</v>
      </c>
      <c r="J1636" s="6" t="s">
        <v>25</v>
      </c>
      <c r="K1636" s="6" t="s">
        <v>26</v>
      </c>
      <c r="L1636" s="6" t="s">
        <v>37</v>
      </c>
      <c r="M1636" t="s">
        <v>11</v>
      </c>
      <c r="N1636" s="6" t="s">
        <v>55</v>
      </c>
      <c r="O1636" t="s">
        <v>19</v>
      </c>
      <c r="P1636" s="4">
        <v>0</v>
      </c>
      <c r="Q1636" t="str">
        <f>TEXT(ChargesTable[[#This Row],[CHG_COUNTY_NUM]], "000") &amp; "-" &amp; TEXT(ChargesTable[[#This Row],[CHG_CASE_NUMBER]], "0000000")</f>
        <v>005-0000105</v>
      </c>
      <c r="R1636">
        <f t="shared" si="51"/>
        <v>2</v>
      </c>
      <c r="S1636">
        <f t="shared" si="52"/>
        <v>2022</v>
      </c>
    </row>
    <row r="1637" spans="1:19">
      <c r="A1637" s="1">
        <v>5</v>
      </c>
      <c r="B1637">
        <v>105</v>
      </c>
      <c r="C1637">
        <v>5</v>
      </c>
      <c r="D1637" s="3">
        <v>44682</v>
      </c>
      <c r="E1637" s="2">
        <v>463700</v>
      </c>
      <c r="F1637" s="2">
        <v>46370</v>
      </c>
      <c r="G1637" s="2">
        <v>0</v>
      </c>
      <c r="H1637" s="5">
        <v>44682.285995370374</v>
      </c>
      <c r="I1637" t="s">
        <v>10</v>
      </c>
      <c r="J1637" s="6" t="s">
        <v>30</v>
      </c>
      <c r="K1637" s="6" t="s">
        <v>26</v>
      </c>
      <c r="L1637" s="6" t="s">
        <v>37</v>
      </c>
      <c r="M1637" t="s">
        <v>11</v>
      </c>
      <c r="N1637" s="6" t="s">
        <v>54</v>
      </c>
      <c r="O1637" t="s">
        <v>19</v>
      </c>
      <c r="P1637" s="4">
        <v>0</v>
      </c>
      <c r="Q1637" t="str">
        <f>TEXT(ChargesTable[[#This Row],[CHG_COUNTY_NUM]], "000") &amp; "-" &amp; TEXT(ChargesTable[[#This Row],[CHG_CASE_NUMBER]], "0000000")</f>
        <v>005-0000105</v>
      </c>
      <c r="R1637">
        <f t="shared" si="51"/>
        <v>2</v>
      </c>
      <c r="S1637">
        <f t="shared" si="52"/>
        <v>2022</v>
      </c>
    </row>
    <row r="1638" spans="1:19">
      <c r="A1638" s="1">
        <v>5</v>
      </c>
      <c r="B1638">
        <v>105</v>
      </c>
      <c r="C1638">
        <v>4</v>
      </c>
      <c r="D1638" s="3">
        <v>44682</v>
      </c>
      <c r="E1638" s="2">
        <v>3400</v>
      </c>
      <c r="F1638" s="2">
        <v>340</v>
      </c>
      <c r="G1638" s="2">
        <v>0</v>
      </c>
      <c r="H1638" s="5">
        <v>44683.01599537037</v>
      </c>
      <c r="I1638" t="s">
        <v>12</v>
      </c>
      <c r="J1638" s="6" t="s">
        <v>25</v>
      </c>
      <c r="K1638" s="6" t="s">
        <v>26</v>
      </c>
      <c r="L1638" s="6" t="s">
        <v>37</v>
      </c>
      <c r="M1638" t="s">
        <v>13</v>
      </c>
      <c r="N1638" s="6" t="s">
        <v>55</v>
      </c>
      <c r="O1638" t="s">
        <v>19</v>
      </c>
      <c r="P1638" s="4">
        <v>1</v>
      </c>
      <c r="Q1638" t="str">
        <f>TEXT(ChargesTable[[#This Row],[CHG_COUNTY_NUM]], "000") &amp; "-" &amp; TEXT(ChargesTable[[#This Row],[CHG_CASE_NUMBER]], "0000000")</f>
        <v>005-0000105</v>
      </c>
      <c r="R1638">
        <f t="shared" si="51"/>
        <v>2</v>
      </c>
      <c r="S1638">
        <f t="shared" si="52"/>
        <v>2022</v>
      </c>
    </row>
    <row r="1639" spans="1:19">
      <c r="A1639" s="1">
        <v>5</v>
      </c>
      <c r="B1639">
        <v>105</v>
      </c>
      <c r="C1639">
        <v>6</v>
      </c>
      <c r="D1639" s="3">
        <v>44682</v>
      </c>
      <c r="E1639" s="2">
        <v>3400</v>
      </c>
      <c r="F1639" s="2">
        <v>340</v>
      </c>
      <c r="G1639" s="2">
        <v>0</v>
      </c>
      <c r="H1639" s="5">
        <v>44683.475995370369</v>
      </c>
      <c r="I1639" t="s">
        <v>10</v>
      </c>
      <c r="J1639" s="6" t="s">
        <v>25</v>
      </c>
      <c r="K1639" s="6" t="s">
        <v>26</v>
      </c>
      <c r="L1639" s="6" t="s">
        <v>37</v>
      </c>
      <c r="M1639" t="s">
        <v>11</v>
      </c>
      <c r="N1639" s="6" t="s">
        <v>55</v>
      </c>
      <c r="O1639" t="s">
        <v>19</v>
      </c>
      <c r="P1639" s="4">
        <v>1</v>
      </c>
      <c r="Q1639" t="str">
        <f>TEXT(ChargesTable[[#This Row],[CHG_COUNTY_NUM]], "000") &amp; "-" &amp; TEXT(ChargesTable[[#This Row],[CHG_CASE_NUMBER]], "0000000")</f>
        <v>005-0000105</v>
      </c>
      <c r="R1639">
        <f t="shared" si="51"/>
        <v>2</v>
      </c>
      <c r="S1639">
        <f t="shared" si="52"/>
        <v>2022</v>
      </c>
    </row>
    <row r="1640" spans="1:19">
      <c r="A1640" s="1">
        <v>5</v>
      </c>
      <c r="B1640">
        <v>105</v>
      </c>
      <c r="C1640">
        <v>1</v>
      </c>
      <c r="D1640" s="3">
        <v>44682</v>
      </c>
      <c r="E1640" s="2">
        <v>3470</v>
      </c>
      <c r="F1640" s="2">
        <v>347</v>
      </c>
      <c r="G1640" s="2">
        <v>0</v>
      </c>
      <c r="H1640" s="5">
        <v>44684.485995370371</v>
      </c>
      <c r="I1640" t="s">
        <v>10</v>
      </c>
      <c r="J1640" s="6" t="s">
        <v>29</v>
      </c>
      <c r="K1640" s="6" t="s">
        <v>28</v>
      </c>
      <c r="L1640" s="6" t="s">
        <v>37</v>
      </c>
      <c r="M1640" t="s">
        <v>11</v>
      </c>
      <c r="N1640" s="6" t="s">
        <v>51</v>
      </c>
      <c r="O1640" t="s">
        <v>19</v>
      </c>
      <c r="P1640" s="4">
        <v>2</v>
      </c>
      <c r="Q1640" t="str">
        <f>TEXT(ChargesTable[[#This Row],[CHG_COUNTY_NUM]], "000") &amp; "-" &amp; TEXT(ChargesTable[[#This Row],[CHG_CASE_NUMBER]], "0000000")</f>
        <v>005-0000105</v>
      </c>
      <c r="R1640">
        <f t="shared" si="51"/>
        <v>2</v>
      </c>
      <c r="S1640">
        <f t="shared" si="52"/>
        <v>2022</v>
      </c>
    </row>
    <row r="1641" spans="1:19">
      <c r="A1641" s="1">
        <v>5</v>
      </c>
      <c r="B1641">
        <v>105</v>
      </c>
      <c r="C1641">
        <v>3</v>
      </c>
      <c r="D1641" s="3">
        <v>44682</v>
      </c>
      <c r="E1641" s="2">
        <v>3460</v>
      </c>
      <c r="F1641" s="2">
        <v>346</v>
      </c>
      <c r="G1641" s="2">
        <v>0</v>
      </c>
      <c r="H1641" s="5">
        <v>44684.585995370369</v>
      </c>
      <c r="I1641" t="s">
        <v>7</v>
      </c>
      <c r="J1641" s="6" t="s">
        <v>27</v>
      </c>
      <c r="K1641" s="6" t="s">
        <v>28</v>
      </c>
      <c r="L1641" s="6" t="s">
        <v>37</v>
      </c>
      <c r="M1641" t="s">
        <v>8</v>
      </c>
      <c r="N1641" s="6" t="s">
        <v>52</v>
      </c>
      <c r="O1641" t="s">
        <v>19</v>
      </c>
      <c r="P1641" s="4">
        <v>2</v>
      </c>
      <c r="Q1641" t="str">
        <f>TEXT(ChargesTable[[#This Row],[CHG_COUNTY_NUM]], "000") &amp; "-" &amp; TEXT(ChargesTable[[#This Row],[CHG_CASE_NUMBER]], "0000000")</f>
        <v>005-0000105</v>
      </c>
      <c r="R1641">
        <f t="shared" si="51"/>
        <v>2</v>
      </c>
      <c r="S1641">
        <f t="shared" si="52"/>
        <v>2022</v>
      </c>
    </row>
    <row r="1642" spans="1:19">
      <c r="A1642" s="1">
        <v>5</v>
      </c>
      <c r="B1642">
        <v>106</v>
      </c>
      <c r="C1642">
        <v>1</v>
      </c>
      <c r="D1642" s="3">
        <v>44683</v>
      </c>
      <c r="E1642" s="2">
        <v>782200</v>
      </c>
      <c r="F1642" s="2">
        <v>78220</v>
      </c>
      <c r="G1642" s="2">
        <v>0</v>
      </c>
      <c r="H1642" s="5">
        <v>44765.4</v>
      </c>
      <c r="I1642" t="s">
        <v>7</v>
      </c>
      <c r="J1642" s="6" t="s">
        <v>36</v>
      </c>
      <c r="K1642" s="6" t="s">
        <v>35</v>
      </c>
      <c r="L1642" s="6" t="s">
        <v>37</v>
      </c>
      <c r="M1642" t="s">
        <v>8</v>
      </c>
      <c r="N1642" s="6" t="s">
        <v>53</v>
      </c>
      <c r="O1642" t="s">
        <v>19</v>
      </c>
      <c r="P1642" s="4">
        <v>82</v>
      </c>
      <c r="Q1642" t="str">
        <f>TEXT(ChargesTable[[#This Row],[CHG_COUNTY_NUM]], "000") &amp; "-" &amp; TEXT(ChargesTable[[#This Row],[CHG_CASE_NUMBER]], "0000000")</f>
        <v>005-0000106</v>
      </c>
      <c r="R1642">
        <f t="shared" si="51"/>
        <v>85</v>
      </c>
      <c r="S1642">
        <f t="shared" si="52"/>
        <v>2022</v>
      </c>
    </row>
    <row r="1643" spans="1:19">
      <c r="A1643" s="1">
        <v>5</v>
      </c>
      <c r="B1643">
        <v>106</v>
      </c>
      <c r="C1643">
        <v>3</v>
      </c>
      <c r="D1643" s="3">
        <v>44683</v>
      </c>
      <c r="E1643" s="2">
        <v>463700</v>
      </c>
      <c r="F1643" s="2">
        <v>46370</v>
      </c>
      <c r="G1643" s="2">
        <v>0</v>
      </c>
      <c r="H1643" s="5">
        <v>44767.72</v>
      </c>
      <c r="I1643" t="s">
        <v>10</v>
      </c>
      <c r="J1643" s="6" t="s">
        <v>30</v>
      </c>
      <c r="K1643" s="6" t="s">
        <v>26</v>
      </c>
      <c r="L1643" s="6" t="s">
        <v>37</v>
      </c>
      <c r="M1643" t="s">
        <v>11</v>
      </c>
      <c r="N1643" s="6" t="s">
        <v>54</v>
      </c>
      <c r="O1643" t="s">
        <v>19</v>
      </c>
      <c r="P1643" s="4">
        <v>84</v>
      </c>
      <c r="Q1643" t="str">
        <f>TEXT(ChargesTable[[#This Row],[CHG_COUNTY_NUM]], "000") &amp; "-" &amp; TEXT(ChargesTable[[#This Row],[CHG_CASE_NUMBER]], "0000000")</f>
        <v>005-0000106</v>
      </c>
      <c r="R1643">
        <f t="shared" si="51"/>
        <v>85</v>
      </c>
      <c r="S1643">
        <f t="shared" si="52"/>
        <v>2022</v>
      </c>
    </row>
    <row r="1644" spans="1:19">
      <c r="A1644" s="1">
        <v>5</v>
      </c>
      <c r="B1644">
        <v>106</v>
      </c>
      <c r="C1644">
        <v>2</v>
      </c>
      <c r="D1644" s="3">
        <v>44683</v>
      </c>
      <c r="E1644" s="2">
        <v>3400</v>
      </c>
      <c r="F1644" s="2">
        <v>340</v>
      </c>
      <c r="G1644" s="2">
        <v>0</v>
      </c>
      <c r="H1644" s="5">
        <v>44768.4</v>
      </c>
      <c r="I1644" t="s">
        <v>10</v>
      </c>
      <c r="J1644" s="6" t="s">
        <v>25</v>
      </c>
      <c r="K1644" s="6" t="s">
        <v>26</v>
      </c>
      <c r="L1644" s="6" t="s">
        <v>37</v>
      </c>
      <c r="M1644" t="s">
        <v>11</v>
      </c>
      <c r="N1644" s="6" t="s">
        <v>55</v>
      </c>
      <c r="O1644" t="s">
        <v>19</v>
      </c>
      <c r="P1644" s="4">
        <v>85</v>
      </c>
      <c r="Q1644" t="str">
        <f>TEXT(ChargesTable[[#This Row],[CHG_COUNTY_NUM]], "000") &amp; "-" &amp; TEXT(ChargesTable[[#This Row],[CHG_CASE_NUMBER]], "0000000")</f>
        <v>005-0000106</v>
      </c>
      <c r="R1644">
        <f t="shared" si="51"/>
        <v>85</v>
      </c>
      <c r="S1644">
        <f t="shared" si="52"/>
        <v>2022</v>
      </c>
    </row>
    <row r="1645" spans="1:19">
      <c r="A1645" s="1">
        <v>5</v>
      </c>
      <c r="B1645">
        <v>107</v>
      </c>
      <c r="C1645">
        <v>2</v>
      </c>
      <c r="D1645" s="3">
        <v>44685</v>
      </c>
      <c r="E1645" s="2">
        <v>463704</v>
      </c>
      <c r="F1645" s="2">
        <v>46370</v>
      </c>
      <c r="G1645" s="2">
        <v>4</v>
      </c>
      <c r="H1645" s="5">
        <v>44736.62</v>
      </c>
      <c r="I1645" t="s">
        <v>12</v>
      </c>
      <c r="J1645" s="6" t="s">
        <v>30</v>
      </c>
      <c r="K1645" s="6" t="s">
        <v>26</v>
      </c>
      <c r="L1645" s="6" t="s">
        <v>41</v>
      </c>
      <c r="M1645" t="s">
        <v>13</v>
      </c>
      <c r="N1645" s="6" t="s">
        <v>61</v>
      </c>
      <c r="O1645" t="s">
        <v>19</v>
      </c>
      <c r="P1645" s="4">
        <v>51</v>
      </c>
      <c r="Q1645" t="str">
        <f>TEXT(ChargesTable[[#This Row],[CHG_COUNTY_NUM]], "000") &amp; "-" &amp; TEXT(ChargesTable[[#This Row],[CHG_CASE_NUMBER]], "0000000")</f>
        <v>005-0000107</v>
      </c>
      <c r="R1645">
        <f t="shared" si="51"/>
        <v>55</v>
      </c>
      <c r="S1645">
        <f t="shared" si="52"/>
        <v>2022</v>
      </c>
    </row>
    <row r="1646" spans="1:19">
      <c r="A1646" s="1">
        <v>5</v>
      </c>
      <c r="B1646">
        <v>107</v>
      </c>
      <c r="C1646">
        <v>1</v>
      </c>
      <c r="D1646" s="3">
        <v>44685</v>
      </c>
      <c r="E1646" s="2">
        <v>463700</v>
      </c>
      <c r="F1646" s="2">
        <v>46370</v>
      </c>
      <c r="G1646" s="2">
        <v>0</v>
      </c>
      <c r="H1646" s="5">
        <v>44740.38</v>
      </c>
      <c r="I1646" t="s">
        <v>12</v>
      </c>
      <c r="J1646" s="6" t="s">
        <v>30</v>
      </c>
      <c r="K1646" s="6" t="s">
        <v>26</v>
      </c>
      <c r="L1646" s="6" t="s">
        <v>37</v>
      </c>
      <c r="M1646" t="s">
        <v>13</v>
      </c>
      <c r="N1646" s="6" t="s">
        <v>54</v>
      </c>
      <c r="O1646" t="s">
        <v>19</v>
      </c>
      <c r="P1646" s="4">
        <v>55</v>
      </c>
      <c r="Q1646" t="str">
        <f>TEXT(ChargesTable[[#This Row],[CHG_COUNTY_NUM]], "000") &amp; "-" &amp; TEXT(ChargesTable[[#This Row],[CHG_CASE_NUMBER]], "0000000")</f>
        <v>005-0000107</v>
      </c>
      <c r="R1646">
        <f t="shared" si="51"/>
        <v>55</v>
      </c>
      <c r="S1646">
        <f t="shared" si="52"/>
        <v>2022</v>
      </c>
    </row>
    <row r="1647" spans="1:19">
      <c r="A1647" s="1">
        <v>5</v>
      </c>
      <c r="B1647">
        <v>108</v>
      </c>
      <c r="C1647">
        <v>1</v>
      </c>
      <c r="D1647" s="3">
        <v>44686</v>
      </c>
      <c r="E1647" s="2">
        <v>463721</v>
      </c>
      <c r="F1647" s="2">
        <v>46372</v>
      </c>
      <c r="G1647" s="2">
        <v>1</v>
      </c>
      <c r="H1647" s="5">
        <v>44696.91</v>
      </c>
      <c r="I1647" t="s">
        <v>12</v>
      </c>
      <c r="J1647" s="6" t="s">
        <v>31</v>
      </c>
      <c r="K1647" s="6" t="s">
        <v>28</v>
      </c>
      <c r="L1647" s="6" t="s">
        <v>38</v>
      </c>
      <c r="M1647" t="s">
        <v>13</v>
      </c>
      <c r="N1647" s="6" t="s">
        <v>87</v>
      </c>
      <c r="O1647" t="s">
        <v>19</v>
      </c>
      <c r="P1647" s="4">
        <v>10</v>
      </c>
      <c r="Q1647" t="str">
        <f>TEXT(ChargesTable[[#This Row],[CHG_COUNTY_NUM]], "000") &amp; "-" &amp; TEXT(ChargesTable[[#This Row],[CHG_CASE_NUMBER]], "0000000")</f>
        <v>005-0000108</v>
      </c>
      <c r="R1647">
        <f t="shared" si="51"/>
        <v>11</v>
      </c>
      <c r="S1647">
        <f t="shared" si="52"/>
        <v>2022</v>
      </c>
    </row>
    <row r="1648" spans="1:19">
      <c r="A1648" s="1">
        <v>5</v>
      </c>
      <c r="B1648">
        <v>108</v>
      </c>
      <c r="C1648">
        <v>2</v>
      </c>
      <c r="D1648" s="3">
        <v>44686</v>
      </c>
      <c r="E1648" s="2">
        <v>3400</v>
      </c>
      <c r="F1648" s="2">
        <v>340</v>
      </c>
      <c r="G1648" s="2">
        <v>0</v>
      </c>
      <c r="H1648" s="5">
        <v>44697.7</v>
      </c>
      <c r="I1648" t="s">
        <v>12</v>
      </c>
      <c r="J1648" s="6" t="s">
        <v>25</v>
      </c>
      <c r="K1648" s="6" t="s">
        <v>26</v>
      </c>
      <c r="L1648" s="6" t="s">
        <v>37</v>
      </c>
      <c r="M1648" t="s">
        <v>13</v>
      </c>
      <c r="N1648" s="6" t="s">
        <v>55</v>
      </c>
      <c r="O1648" t="s">
        <v>19</v>
      </c>
      <c r="P1648" s="4">
        <v>11</v>
      </c>
      <c r="Q1648" t="str">
        <f>TEXT(ChargesTable[[#This Row],[CHG_COUNTY_NUM]], "000") &amp; "-" &amp; TEXT(ChargesTable[[#This Row],[CHG_CASE_NUMBER]], "0000000")</f>
        <v>005-0000108</v>
      </c>
      <c r="R1648">
        <f t="shared" si="51"/>
        <v>11</v>
      </c>
      <c r="S1648">
        <f t="shared" si="52"/>
        <v>2022</v>
      </c>
    </row>
    <row r="1649" spans="1:19">
      <c r="A1649" s="1">
        <v>5</v>
      </c>
      <c r="B1649">
        <v>109</v>
      </c>
      <c r="C1649">
        <v>2</v>
      </c>
      <c r="D1649" s="3">
        <v>44688</v>
      </c>
      <c r="E1649" s="2">
        <v>463700</v>
      </c>
      <c r="F1649" s="2">
        <v>46370</v>
      </c>
      <c r="G1649" s="2">
        <v>0</v>
      </c>
      <c r="H1649" s="5">
        <v>44690.55</v>
      </c>
      <c r="I1649" t="s">
        <v>7</v>
      </c>
      <c r="J1649" s="6" t="s">
        <v>30</v>
      </c>
      <c r="K1649" s="6" t="s">
        <v>26</v>
      </c>
      <c r="L1649" s="6" t="s">
        <v>37</v>
      </c>
      <c r="M1649" t="s">
        <v>8</v>
      </c>
      <c r="N1649" s="6" t="s">
        <v>54</v>
      </c>
      <c r="O1649" t="s">
        <v>19</v>
      </c>
      <c r="P1649" s="4">
        <v>2</v>
      </c>
      <c r="Q1649" t="str">
        <f>TEXT(ChargesTable[[#This Row],[CHG_COUNTY_NUM]], "000") &amp; "-" &amp; TEXT(ChargesTable[[#This Row],[CHG_CASE_NUMBER]], "0000000")</f>
        <v>005-0000109</v>
      </c>
      <c r="R1649">
        <f t="shared" si="51"/>
        <v>7</v>
      </c>
      <c r="S1649">
        <f t="shared" si="52"/>
        <v>2022</v>
      </c>
    </row>
    <row r="1650" spans="1:19">
      <c r="A1650" s="1">
        <v>5</v>
      </c>
      <c r="B1650">
        <v>109</v>
      </c>
      <c r="C1650">
        <v>3</v>
      </c>
      <c r="D1650" s="3">
        <v>44688</v>
      </c>
      <c r="E1650" s="2">
        <v>3400</v>
      </c>
      <c r="F1650" s="2">
        <v>340</v>
      </c>
      <c r="G1650" s="2">
        <v>0</v>
      </c>
      <c r="H1650" s="5">
        <v>44692.85</v>
      </c>
      <c r="I1650" t="s">
        <v>10</v>
      </c>
      <c r="J1650" s="6" t="s">
        <v>25</v>
      </c>
      <c r="K1650" s="6" t="s">
        <v>26</v>
      </c>
      <c r="L1650" s="6" t="s">
        <v>37</v>
      </c>
      <c r="M1650" t="s">
        <v>11</v>
      </c>
      <c r="N1650" s="6" t="s">
        <v>55</v>
      </c>
      <c r="O1650" t="s">
        <v>19</v>
      </c>
      <c r="P1650" s="4">
        <v>4</v>
      </c>
      <c r="Q1650" t="str">
        <f>TEXT(ChargesTable[[#This Row],[CHG_COUNTY_NUM]], "000") &amp; "-" &amp; TEXT(ChargesTable[[#This Row],[CHG_CASE_NUMBER]], "0000000")</f>
        <v>005-0000109</v>
      </c>
      <c r="R1650">
        <f t="shared" si="51"/>
        <v>7</v>
      </c>
      <c r="S1650">
        <f t="shared" si="52"/>
        <v>2022</v>
      </c>
    </row>
    <row r="1651" spans="1:19">
      <c r="A1651" s="1">
        <v>5</v>
      </c>
      <c r="B1651">
        <v>109</v>
      </c>
      <c r="C1651">
        <v>1</v>
      </c>
      <c r="D1651" s="3">
        <v>44688</v>
      </c>
      <c r="E1651" s="2">
        <v>3400</v>
      </c>
      <c r="F1651" s="2">
        <v>340</v>
      </c>
      <c r="G1651" s="2">
        <v>0</v>
      </c>
      <c r="H1651" s="5">
        <v>44695.05</v>
      </c>
      <c r="I1651" t="s">
        <v>10</v>
      </c>
      <c r="J1651" s="6" t="s">
        <v>25</v>
      </c>
      <c r="K1651" s="6" t="s">
        <v>26</v>
      </c>
      <c r="L1651" s="6" t="s">
        <v>37</v>
      </c>
      <c r="M1651" t="s">
        <v>11</v>
      </c>
      <c r="N1651" s="6" t="s">
        <v>55</v>
      </c>
      <c r="O1651" t="s">
        <v>19</v>
      </c>
      <c r="P1651" s="4">
        <v>7</v>
      </c>
      <c r="Q1651" t="str">
        <f>TEXT(ChargesTable[[#This Row],[CHG_COUNTY_NUM]], "000") &amp; "-" &amp; TEXT(ChargesTable[[#This Row],[CHG_CASE_NUMBER]], "0000000")</f>
        <v>005-0000109</v>
      </c>
      <c r="R1651">
        <f t="shared" si="51"/>
        <v>7</v>
      </c>
      <c r="S1651">
        <f t="shared" si="52"/>
        <v>2022</v>
      </c>
    </row>
    <row r="1652" spans="1:19">
      <c r="A1652" s="1">
        <v>5</v>
      </c>
      <c r="B1652">
        <v>110</v>
      </c>
      <c r="C1652">
        <v>1</v>
      </c>
      <c r="D1652" s="3">
        <v>44692</v>
      </c>
      <c r="E1652" s="2">
        <v>463700</v>
      </c>
      <c r="F1652" s="2">
        <v>46370</v>
      </c>
      <c r="G1652" s="2">
        <v>0</v>
      </c>
      <c r="H1652" s="5">
        <v>44755.3</v>
      </c>
      <c r="I1652" t="s">
        <v>10</v>
      </c>
      <c r="J1652" s="6" t="s">
        <v>30</v>
      </c>
      <c r="K1652" s="6" t="s">
        <v>26</v>
      </c>
      <c r="L1652" s="6" t="s">
        <v>37</v>
      </c>
      <c r="M1652" t="s">
        <v>11</v>
      </c>
      <c r="N1652" s="6" t="s">
        <v>54</v>
      </c>
      <c r="O1652" t="s">
        <v>19</v>
      </c>
      <c r="P1652" s="4">
        <v>63</v>
      </c>
      <c r="Q1652" t="str">
        <f>TEXT(ChargesTable[[#This Row],[CHG_COUNTY_NUM]], "000") &amp; "-" &amp; TEXT(ChargesTable[[#This Row],[CHG_CASE_NUMBER]], "0000000")</f>
        <v>005-0000110</v>
      </c>
      <c r="R1652">
        <f t="shared" si="51"/>
        <v>63</v>
      </c>
      <c r="S1652">
        <f t="shared" si="52"/>
        <v>2022</v>
      </c>
    </row>
    <row r="1653" spans="1:19">
      <c r="A1653" s="1">
        <v>5</v>
      </c>
      <c r="B1653">
        <v>111</v>
      </c>
      <c r="C1653">
        <v>1</v>
      </c>
      <c r="D1653" s="3">
        <v>44692</v>
      </c>
      <c r="E1653" s="2">
        <v>463720</v>
      </c>
      <c r="F1653" s="2">
        <v>46372</v>
      </c>
      <c r="G1653" s="2">
        <v>0</v>
      </c>
      <c r="H1653" s="5">
        <v>44745.120000000003</v>
      </c>
      <c r="I1653" t="s">
        <v>10</v>
      </c>
      <c r="J1653" s="6" t="s">
        <v>31</v>
      </c>
      <c r="K1653" s="6" t="s">
        <v>28</v>
      </c>
      <c r="L1653" s="6" t="s">
        <v>37</v>
      </c>
      <c r="M1653" t="s">
        <v>11</v>
      </c>
      <c r="N1653" s="6" t="s">
        <v>72</v>
      </c>
      <c r="O1653" t="s">
        <v>19</v>
      </c>
      <c r="P1653" s="4">
        <v>53</v>
      </c>
      <c r="Q1653" t="str">
        <f>TEXT(ChargesTable[[#This Row],[CHG_COUNTY_NUM]], "000") &amp; "-" &amp; TEXT(ChargesTable[[#This Row],[CHG_CASE_NUMBER]], "0000000")</f>
        <v>005-0000111</v>
      </c>
      <c r="R1653">
        <f t="shared" si="51"/>
        <v>54</v>
      </c>
      <c r="S1653">
        <f t="shared" si="52"/>
        <v>2022</v>
      </c>
    </row>
    <row r="1654" spans="1:19">
      <c r="A1654" s="1">
        <v>5</v>
      </c>
      <c r="B1654">
        <v>111</v>
      </c>
      <c r="C1654">
        <v>2</v>
      </c>
      <c r="D1654" s="3">
        <v>44692</v>
      </c>
      <c r="E1654" s="2">
        <v>3400</v>
      </c>
      <c r="F1654" s="2">
        <v>340</v>
      </c>
      <c r="G1654" s="2">
        <v>0</v>
      </c>
      <c r="H1654" s="5">
        <v>44746.19</v>
      </c>
      <c r="I1654" t="s">
        <v>10</v>
      </c>
      <c r="J1654" s="6" t="s">
        <v>25</v>
      </c>
      <c r="K1654" s="6" t="s">
        <v>26</v>
      </c>
      <c r="L1654" s="6" t="s">
        <v>37</v>
      </c>
      <c r="M1654" t="s">
        <v>11</v>
      </c>
      <c r="N1654" s="6" t="s">
        <v>55</v>
      </c>
      <c r="O1654" t="s">
        <v>19</v>
      </c>
      <c r="P1654" s="4">
        <v>54</v>
      </c>
      <c r="Q1654" t="str">
        <f>TEXT(ChargesTable[[#This Row],[CHG_COUNTY_NUM]], "000") &amp; "-" &amp; TEXT(ChargesTable[[#This Row],[CHG_CASE_NUMBER]], "0000000")</f>
        <v>005-0000111</v>
      </c>
      <c r="R1654">
        <f t="shared" si="51"/>
        <v>54</v>
      </c>
      <c r="S1654">
        <f t="shared" si="52"/>
        <v>2022</v>
      </c>
    </row>
    <row r="1655" spans="1:19">
      <c r="A1655" s="1">
        <v>5</v>
      </c>
      <c r="B1655">
        <v>112</v>
      </c>
      <c r="C1655">
        <v>2</v>
      </c>
      <c r="D1655" s="3">
        <v>44693</v>
      </c>
      <c r="E1655" s="2">
        <v>463706</v>
      </c>
      <c r="F1655" s="2">
        <v>46370</v>
      </c>
      <c r="G1655" s="2">
        <v>6</v>
      </c>
      <c r="H1655" s="5">
        <v>44700.345995370371</v>
      </c>
      <c r="I1655" t="s">
        <v>12</v>
      </c>
      <c r="J1655" s="6" t="s">
        <v>30</v>
      </c>
      <c r="K1655" s="6" t="s">
        <v>26</v>
      </c>
      <c r="L1655" s="6" t="s">
        <v>43</v>
      </c>
      <c r="M1655" t="s">
        <v>13</v>
      </c>
      <c r="N1655" s="6" t="s">
        <v>69</v>
      </c>
      <c r="O1655" t="s">
        <v>19</v>
      </c>
      <c r="P1655" s="4">
        <v>7</v>
      </c>
      <c r="Q1655" t="str">
        <f>TEXT(ChargesTable[[#This Row],[CHG_COUNTY_NUM]], "000") &amp; "-" &amp; TEXT(ChargesTable[[#This Row],[CHG_CASE_NUMBER]], "0000000")</f>
        <v>005-0000112</v>
      </c>
      <c r="R1655">
        <f t="shared" si="51"/>
        <v>8</v>
      </c>
      <c r="S1655">
        <f t="shared" si="52"/>
        <v>2022</v>
      </c>
    </row>
    <row r="1656" spans="1:19">
      <c r="A1656" s="1">
        <v>5</v>
      </c>
      <c r="B1656">
        <v>112</v>
      </c>
      <c r="C1656">
        <v>1</v>
      </c>
      <c r="D1656" s="3">
        <v>44693</v>
      </c>
      <c r="E1656" s="2">
        <v>3470</v>
      </c>
      <c r="F1656" s="2">
        <v>347</v>
      </c>
      <c r="G1656" s="2">
        <v>0</v>
      </c>
      <c r="H1656" s="5">
        <v>44701.855995370373</v>
      </c>
      <c r="I1656" t="s">
        <v>12</v>
      </c>
      <c r="J1656" s="6" t="s">
        <v>29</v>
      </c>
      <c r="K1656" s="6" t="s">
        <v>28</v>
      </c>
      <c r="L1656" s="6" t="s">
        <v>37</v>
      </c>
      <c r="M1656" t="s">
        <v>13</v>
      </c>
      <c r="N1656" s="6" t="s">
        <v>51</v>
      </c>
      <c r="O1656" t="s">
        <v>19</v>
      </c>
      <c r="P1656" s="4">
        <v>8</v>
      </c>
      <c r="Q1656" t="str">
        <f>TEXT(ChargesTable[[#This Row],[CHG_COUNTY_NUM]], "000") &amp; "-" &amp; TEXT(ChargesTable[[#This Row],[CHG_CASE_NUMBER]], "0000000")</f>
        <v>005-0000112</v>
      </c>
      <c r="R1656">
        <f t="shared" si="51"/>
        <v>8</v>
      </c>
      <c r="S1656">
        <f t="shared" si="52"/>
        <v>2022</v>
      </c>
    </row>
    <row r="1657" spans="1:19">
      <c r="A1657" s="1">
        <v>5</v>
      </c>
      <c r="B1657">
        <v>113</v>
      </c>
      <c r="C1657">
        <v>2</v>
      </c>
      <c r="D1657" s="3">
        <v>44693</v>
      </c>
      <c r="E1657" s="2">
        <v>3401</v>
      </c>
      <c r="F1657" s="2">
        <v>340</v>
      </c>
      <c r="G1657" s="2">
        <v>1</v>
      </c>
      <c r="H1657" s="5">
        <v>44745.53</v>
      </c>
      <c r="I1657" t="s">
        <v>10</v>
      </c>
      <c r="J1657" s="6" t="s">
        <v>25</v>
      </c>
      <c r="K1657" s="6" t="s">
        <v>26</v>
      </c>
      <c r="L1657" s="6" t="s">
        <v>38</v>
      </c>
      <c r="M1657" t="s">
        <v>11</v>
      </c>
      <c r="N1657" s="6" t="s">
        <v>56</v>
      </c>
      <c r="O1657" t="s">
        <v>19</v>
      </c>
      <c r="P1657" s="4">
        <v>52</v>
      </c>
      <c r="Q1657" t="str">
        <f>TEXT(ChargesTable[[#This Row],[CHG_COUNTY_NUM]], "000") &amp; "-" &amp; TEXT(ChargesTable[[#This Row],[CHG_CASE_NUMBER]], "0000000")</f>
        <v>005-0000113</v>
      </c>
      <c r="R1657">
        <f t="shared" si="51"/>
        <v>52</v>
      </c>
      <c r="S1657">
        <f t="shared" si="52"/>
        <v>2022</v>
      </c>
    </row>
    <row r="1658" spans="1:19">
      <c r="A1658" s="1">
        <v>5</v>
      </c>
      <c r="B1658">
        <v>113</v>
      </c>
      <c r="C1658">
        <v>3</v>
      </c>
      <c r="D1658" s="3">
        <v>44693</v>
      </c>
      <c r="E1658" s="2">
        <v>3401</v>
      </c>
      <c r="F1658" s="2">
        <v>340</v>
      </c>
      <c r="G1658" s="2">
        <v>1</v>
      </c>
      <c r="H1658" s="5">
        <v>44745.274004629631</v>
      </c>
      <c r="I1658" t="s">
        <v>12</v>
      </c>
      <c r="J1658" s="6" t="s">
        <v>25</v>
      </c>
      <c r="K1658" s="6" t="s">
        <v>26</v>
      </c>
      <c r="L1658" s="6" t="s">
        <v>38</v>
      </c>
      <c r="M1658" t="s">
        <v>13</v>
      </c>
      <c r="N1658" s="6" t="s">
        <v>56</v>
      </c>
      <c r="O1658" t="s">
        <v>19</v>
      </c>
      <c r="P1658" s="4">
        <v>52</v>
      </c>
      <c r="Q1658" t="str">
        <f>TEXT(ChargesTable[[#This Row],[CHG_COUNTY_NUM]], "000") &amp; "-" &amp; TEXT(ChargesTable[[#This Row],[CHG_CASE_NUMBER]], "0000000")</f>
        <v>005-0000113</v>
      </c>
      <c r="R1658">
        <f t="shared" si="51"/>
        <v>52</v>
      </c>
      <c r="S1658">
        <f t="shared" si="52"/>
        <v>2022</v>
      </c>
    </row>
    <row r="1659" spans="1:19">
      <c r="A1659" s="1">
        <v>5</v>
      </c>
      <c r="B1659">
        <v>114</v>
      </c>
      <c r="C1659">
        <v>1</v>
      </c>
      <c r="D1659" s="3">
        <v>44693</v>
      </c>
      <c r="E1659" s="2">
        <v>3460</v>
      </c>
      <c r="F1659" s="2">
        <v>346</v>
      </c>
      <c r="G1659" s="2">
        <v>0</v>
      </c>
      <c r="H1659" s="5">
        <v>44734.5</v>
      </c>
      <c r="I1659" t="s">
        <v>7</v>
      </c>
      <c r="J1659" s="6" t="s">
        <v>27</v>
      </c>
      <c r="K1659" s="6" t="s">
        <v>28</v>
      </c>
      <c r="L1659" s="6" t="s">
        <v>37</v>
      </c>
      <c r="M1659" t="s">
        <v>8</v>
      </c>
      <c r="N1659" s="6" t="s">
        <v>52</v>
      </c>
      <c r="O1659" t="s">
        <v>19</v>
      </c>
      <c r="P1659" s="4">
        <v>41</v>
      </c>
      <c r="Q1659" t="str">
        <f>TEXT(ChargesTable[[#This Row],[CHG_COUNTY_NUM]], "000") &amp; "-" &amp; TEXT(ChargesTable[[#This Row],[CHG_CASE_NUMBER]], "0000000")</f>
        <v>005-0000114</v>
      </c>
      <c r="R1659">
        <f t="shared" si="51"/>
        <v>42</v>
      </c>
      <c r="S1659">
        <f t="shared" si="52"/>
        <v>2022</v>
      </c>
    </row>
    <row r="1660" spans="1:19">
      <c r="A1660" s="1">
        <v>5</v>
      </c>
      <c r="B1660">
        <v>114</v>
      </c>
      <c r="C1660">
        <v>2</v>
      </c>
      <c r="D1660" s="3">
        <v>44693</v>
      </c>
      <c r="E1660" s="2">
        <v>463700</v>
      </c>
      <c r="F1660" s="2">
        <v>46370</v>
      </c>
      <c r="G1660" s="2">
        <v>0</v>
      </c>
      <c r="H1660" s="5">
        <v>44735.73</v>
      </c>
      <c r="I1660" t="s">
        <v>10</v>
      </c>
      <c r="J1660" s="6" t="s">
        <v>30</v>
      </c>
      <c r="K1660" s="6" t="s">
        <v>26</v>
      </c>
      <c r="L1660" s="6" t="s">
        <v>37</v>
      </c>
      <c r="M1660" t="s">
        <v>11</v>
      </c>
      <c r="N1660" s="6" t="s">
        <v>54</v>
      </c>
      <c r="O1660" t="s">
        <v>19</v>
      </c>
      <c r="P1660" s="4">
        <v>42</v>
      </c>
      <c r="Q1660" t="str">
        <f>TEXT(ChargesTable[[#This Row],[CHG_COUNTY_NUM]], "000") &amp; "-" &amp; TEXT(ChargesTable[[#This Row],[CHG_CASE_NUMBER]], "0000000")</f>
        <v>005-0000114</v>
      </c>
      <c r="R1660">
        <f t="shared" si="51"/>
        <v>42</v>
      </c>
      <c r="S1660">
        <f t="shared" si="52"/>
        <v>2022</v>
      </c>
    </row>
    <row r="1661" spans="1:19">
      <c r="A1661" s="1">
        <v>5</v>
      </c>
      <c r="B1661">
        <v>115</v>
      </c>
      <c r="C1661">
        <v>2</v>
      </c>
      <c r="D1661" s="3">
        <v>44694</v>
      </c>
      <c r="E1661" s="2">
        <v>3400</v>
      </c>
      <c r="F1661" s="2">
        <v>340</v>
      </c>
      <c r="G1661" s="2">
        <v>0</v>
      </c>
      <c r="H1661" s="5">
        <v>44957.447002314817</v>
      </c>
      <c r="I1661" t="s">
        <v>10</v>
      </c>
      <c r="J1661" s="6" t="s">
        <v>25</v>
      </c>
      <c r="K1661" s="6" t="s">
        <v>26</v>
      </c>
      <c r="L1661" s="6" t="s">
        <v>37</v>
      </c>
      <c r="M1661" t="s">
        <v>11</v>
      </c>
      <c r="N1661" s="6" t="s">
        <v>55</v>
      </c>
      <c r="O1661" t="s">
        <v>19</v>
      </c>
      <c r="P1661" s="4">
        <v>263</v>
      </c>
      <c r="Q1661" t="str">
        <f>TEXT(ChargesTable[[#This Row],[CHG_COUNTY_NUM]], "000") &amp; "-" &amp; TEXT(ChargesTable[[#This Row],[CHG_CASE_NUMBER]], "0000000")</f>
        <v>005-0000115</v>
      </c>
      <c r="R1661">
        <f t="shared" si="51"/>
        <v>265</v>
      </c>
      <c r="S1661">
        <f t="shared" si="52"/>
        <v>2023</v>
      </c>
    </row>
    <row r="1662" spans="1:19">
      <c r="A1662" s="1">
        <v>5</v>
      </c>
      <c r="B1662">
        <v>115</v>
      </c>
      <c r="C1662">
        <v>1</v>
      </c>
      <c r="D1662" s="3">
        <v>44694</v>
      </c>
      <c r="E1662" s="2">
        <v>3400</v>
      </c>
      <c r="F1662" s="2">
        <v>340</v>
      </c>
      <c r="G1662" s="2">
        <v>0</v>
      </c>
      <c r="H1662" s="5">
        <v>44959.199999999997</v>
      </c>
      <c r="I1662" t="s">
        <v>10</v>
      </c>
      <c r="J1662" s="6" t="s">
        <v>25</v>
      </c>
      <c r="K1662" s="6" t="s">
        <v>26</v>
      </c>
      <c r="L1662" s="6" t="s">
        <v>37</v>
      </c>
      <c r="M1662" t="s">
        <v>11</v>
      </c>
      <c r="N1662" s="6" t="s">
        <v>55</v>
      </c>
      <c r="O1662" t="s">
        <v>19</v>
      </c>
      <c r="P1662" s="4">
        <v>265</v>
      </c>
      <c r="Q1662" t="str">
        <f>TEXT(ChargesTable[[#This Row],[CHG_COUNTY_NUM]], "000") &amp; "-" &amp; TEXT(ChargesTable[[#This Row],[CHG_CASE_NUMBER]], "0000000")</f>
        <v>005-0000115</v>
      </c>
      <c r="R1662">
        <f t="shared" si="51"/>
        <v>265</v>
      </c>
      <c r="S1662">
        <f t="shared" si="52"/>
        <v>2023</v>
      </c>
    </row>
    <row r="1663" spans="1:19">
      <c r="A1663" s="1">
        <v>5</v>
      </c>
      <c r="B1663">
        <v>116</v>
      </c>
      <c r="C1663">
        <v>1</v>
      </c>
      <c r="D1663" s="3">
        <v>44695</v>
      </c>
      <c r="E1663" s="2">
        <v>3400</v>
      </c>
      <c r="F1663" s="2">
        <v>340</v>
      </c>
      <c r="G1663" s="2">
        <v>0</v>
      </c>
      <c r="H1663" s="5">
        <v>44698.09</v>
      </c>
      <c r="I1663" t="s">
        <v>12</v>
      </c>
      <c r="J1663" s="6" t="s">
        <v>25</v>
      </c>
      <c r="K1663" s="6" t="s">
        <v>26</v>
      </c>
      <c r="L1663" s="6" t="s">
        <v>37</v>
      </c>
      <c r="M1663" t="s">
        <v>13</v>
      </c>
      <c r="N1663" s="6" t="s">
        <v>55</v>
      </c>
      <c r="O1663" t="s">
        <v>19</v>
      </c>
      <c r="P1663" s="4">
        <v>3</v>
      </c>
      <c r="Q1663" t="str">
        <f>TEXT(ChargesTable[[#This Row],[CHG_COUNTY_NUM]], "000") &amp; "-" &amp; TEXT(ChargesTable[[#This Row],[CHG_CASE_NUMBER]], "0000000")</f>
        <v>005-0000116</v>
      </c>
      <c r="R1663">
        <f t="shared" si="51"/>
        <v>3</v>
      </c>
      <c r="S1663">
        <f t="shared" si="52"/>
        <v>2022</v>
      </c>
    </row>
    <row r="1664" spans="1:19">
      <c r="A1664" s="1">
        <v>5</v>
      </c>
      <c r="B1664">
        <v>117</v>
      </c>
      <c r="C1664">
        <v>3</v>
      </c>
      <c r="D1664" s="3">
        <v>44695</v>
      </c>
      <c r="E1664" s="2">
        <v>3460</v>
      </c>
      <c r="F1664" s="2">
        <v>346</v>
      </c>
      <c r="G1664" s="2">
        <v>0</v>
      </c>
      <c r="H1664" s="5">
        <v>44763.91</v>
      </c>
      <c r="I1664" t="s">
        <v>12</v>
      </c>
      <c r="J1664" s="6" t="s">
        <v>27</v>
      </c>
      <c r="K1664" s="6" t="s">
        <v>28</v>
      </c>
      <c r="L1664" s="6" t="s">
        <v>37</v>
      </c>
      <c r="M1664" t="s">
        <v>13</v>
      </c>
      <c r="N1664" s="6" t="s">
        <v>52</v>
      </c>
      <c r="O1664" t="s">
        <v>19</v>
      </c>
      <c r="P1664" s="4">
        <v>68</v>
      </c>
      <c r="Q1664" t="str">
        <f>TEXT(ChargesTable[[#This Row],[CHG_COUNTY_NUM]], "000") &amp; "-" &amp; TEXT(ChargesTable[[#This Row],[CHG_CASE_NUMBER]], "0000000")</f>
        <v>005-0000117</v>
      </c>
      <c r="R1664">
        <f t="shared" si="51"/>
        <v>70</v>
      </c>
      <c r="S1664">
        <f t="shared" si="52"/>
        <v>2022</v>
      </c>
    </row>
    <row r="1665" spans="1:19">
      <c r="A1665" s="1">
        <v>5</v>
      </c>
      <c r="B1665">
        <v>117</v>
      </c>
      <c r="C1665">
        <v>1</v>
      </c>
      <c r="D1665" s="3">
        <v>44695</v>
      </c>
      <c r="E1665" s="2">
        <v>3400</v>
      </c>
      <c r="F1665" s="2">
        <v>340</v>
      </c>
      <c r="G1665" s="2">
        <v>0</v>
      </c>
      <c r="H1665" s="5">
        <v>44764.28</v>
      </c>
      <c r="I1665" t="s">
        <v>7</v>
      </c>
      <c r="J1665" s="6" t="s">
        <v>25</v>
      </c>
      <c r="K1665" s="6" t="s">
        <v>26</v>
      </c>
      <c r="L1665" s="6" t="s">
        <v>37</v>
      </c>
      <c r="M1665" t="s">
        <v>8</v>
      </c>
      <c r="N1665" s="6" t="s">
        <v>55</v>
      </c>
      <c r="O1665" t="s">
        <v>19</v>
      </c>
      <c r="P1665" s="4">
        <v>69</v>
      </c>
      <c r="Q1665" t="str">
        <f>TEXT(ChargesTable[[#This Row],[CHG_COUNTY_NUM]], "000") &amp; "-" &amp; TEXT(ChargesTable[[#This Row],[CHG_CASE_NUMBER]], "0000000")</f>
        <v>005-0000117</v>
      </c>
      <c r="R1665">
        <f t="shared" si="51"/>
        <v>70</v>
      </c>
      <c r="S1665">
        <f t="shared" si="52"/>
        <v>2022</v>
      </c>
    </row>
    <row r="1666" spans="1:19">
      <c r="A1666" s="1">
        <v>5</v>
      </c>
      <c r="B1666">
        <v>117</v>
      </c>
      <c r="C1666">
        <v>2</v>
      </c>
      <c r="D1666" s="3">
        <v>44695</v>
      </c>
      <c r="E1666" s="2">
        <v>3400</v>
      </c>
      <c r="F1666" s="2">
        <v>340</v>
      </c>
      <c r="G1666" s="2">
        <v>0</v>
      </c>
      <c r="H1666" s="5">
        <v>44765.279999999999</v>
      </c>
      <c r="I1666" t="s">
        <v>12</v>
      </c>
      <c r="J1666" s="6" t="s">
        <v>25</v>
      </c>
      <c r="K1666" s="6" t="s">
        <v>26</v>
      </c>
      <c r="L1666" s="6" t="s">
        <v>37</v>
      </c>
      <c r="M1666" t="s">
        <v>13</v>
      </c>
      <c r="N1666" s="6" t="s">
        <v>55</v>
      </c>
      <c r="O1666" t="s">
        <v>19</v>
      </c>
      <c r="P1666" s="4">
        <v>70</v>
      </c>
      <c r="Q1666" t="str">
        <f>TEXT(ChargesTable[[#This Row],[CHG_COUNTY_NUM]], "000") &amp; "-" &amp; TEXT(ChargesTable[[#This Row],[CHG_CASE_NUMBER]], "0000000")</f>
        <v>005-0000117</v>
      </c>
      <c r="R1666">
        <f t="shared" ref="R1666:R1729" si="53">_xlfn.MAXIFS(P:P, Q:Q, Q1666)</f>
        <v>70</v>
      </c>
      <c r="S1666">
        <f t="shared" ref="S1666:S1729" si="54">+YEAR(H1666)</f>
        <v>2022</v>
      </c>
    </row>
    <row r="1667" spans="1:19">
      <c r="A1667" s="1">
        <v>5</v>
      </c>
      <c r="B1667">
        <v>118</v>
      </c>
      <c r="C1667">
        <v>1</v>
      </c>
      <c r="D1667" s="3">
        <v>44696</v>
      </c>
      <c r="E1667" s="2">
        <v>463720</v>
      </c>
      <c r="F1667" s="2">
        <v>46372</v>
      </c>
      <c r="G1667" s="2">
        <v>0</v>
      </c>
      <c r="H1667" s="5">
        <v>44709.58</v>
      </c>
      <c r="I1667" t="s">
        <v>7</v>
      </c>
      <c r="J1667" s="6" t="s">
        <v>31</v>
      </c>
      <c r="K1667" s="6" t="s">
        <v>28</v>
      </c>
      <c r="L1667" s="6" t="s">
        <v>37</v>
      </c>
      <c r="M1667" t="s">
        <v>8</v>
      </c>
      <c r="N1667" s="6" t="s">
        <v>72</v>
      </c>
      <c r="O1667" t="s">
        <v>19</v>
      </c>
      <c r="P1667" s="4">
        <v>13</v>
      </c>
      <c r="Q1667" t="str">
        <f>TEXT(ChargesTable[[#This Row],[CHG_COUNTY_NUM]], "000") &amp; "-" &amp; TEXT(ChargesTable[[#This Row],[CHG_CASE_NUMBER]], "0000000")</f>
        <v>005-0000118</v>
      </c>
      <c r="R1667">
        <f t="shared" si="53"/>
        <v>16</v>
      </c>
      <c r="S1667">
        <f t="shared" si="54"/>
        <v>2022</v>
      </c>
    </row>
    <row r="1668" spans="1:19">
      <c r="A1668" s="1">
        <v>5</v>
      </c>
      <c r="B1668">
        <v>118</v>
      </c>
      <c r="C1668">
        <v>2</v>
      </c>
      <c r="D1668" s="3">
        <v>44696</v>
      </c>
      <c r="E1668" s="2">
        <v>463700</v>
      </c>
      <c r="F1668" s="2">
        <v>46370</v>
      </c>
      <c r="G1668" s="2">
        <v>0</v>
      </c>
      <c r="H1668" s="5">
        <v>44709.82</v>
      </c>
      <c r="I1668" t="s">
        <v>10</v>
      </c>
      <c r="J1668" s="6" t="s">
        <v>30</v>
      </c>
      <c r="K1668" s="6" t="s">
        <v>26</v>
      </c>
      <c r="L1668" s="6" t="s">
        <v>37</v>
      </c>
      <c r="M1668" t="s">
        <v>11</v>
      </c>
      <c r="N1668" s="6" t="s">
        <v>54</v>
      </c>
      <c r="O1668" t="s">
        <v>19</v>
      </c>
      <c r="P1668" s="4">
        <v>13</v>
      </c>
      <c r="Q1668" t="str">
        <f>TEXT(ChargesTable[[#This Row],[CHG_COUNTY_NUM]], "000") &amp; "-" &amp; TEXT(ChargesTable[[#This Row],[CHG_CASE_NUMBER]], "0000000")</f>
        <v>005-0000118</v>
      </c>
      <c r="R1668">
        <f t="shared" si="53"/>
        <v>16</v>
      </c>
      <c r="S1668">
        <f t="shared" si="54"/>
        <v>2022</v>
      </c>
    </row>
    <row r="1669" spans="1:19">
      <c r="A1669" s="1">
        <v>5</v>
      </c>
      <c r="B1669">
        <v>118</v>
      </c>
      <c r="C1669">
        <v>3</v>
      </c>
      <c r="D1669" s="3">
        <v>44696</v>
      </c>
      <c r="E1669" s="2">
        <v>3401</v>
      </c>
      <c r="F1669" s="2">
        <v>340</v>
      </c>
      <c r="G1669" s="2">
        <v>1</v>
      </c>
      <c r="H1669" s="5">
        <v>44712.56</v>
      </c>
      <c r="I1669" t="s">
        <v>10</v>
      </c>
      <c r="J1669" s="6" t="s">
        <v>25</v>
      </c>
      <c r="K1669" s="6" t="s">
        <v>26</v>
      </c>
      <c r="L1669" s="6" t="s">
        <v>38</v>
      </c>
      <c r="M1669" t="s">
        <v>11</v>
      </c>
      <c r="N1669" s="6" t="s">
        <v>56</v>
      </c>
      <c r="O1669" t="s">
        <v>19</v>
      </c>
      <c r="P1669" s="4">
        <v>16</v>
      </c>
      <c r="Q1669" t="str">
        <f>TEXT(ChargesTable[[#This Row],[CHG_COUNTY_NUM]], "000") &amp; "-" &amp; TEXT(ChargesTable[[#This Row],[CHG_CASE_NUMBER]], "0000000")</f>
        <v>005-0000118</v>
      </c>
      <c r="R1669">
        <f t="shared" si="53"/>
        <v>16</v>
      </c>
      <c r="S1669">
        <f t="shared" si="54"/>
        <v>2022</v>
      </c>
    </row>
    <row r="1670" spans="1:19">
      <c r="A1670" s="1">
        <v>5</v>
      </c>
      <c r="B1670">
        <v>119</v>
      </c>
      <c r="C1670">
        <v>2</v>
      </c>
      <c r="D1670" s="3">
        <v>44696</v>
      </c>
      <c r="E1670" s="2">
        <v>3462</v>
      </c>
      <c r="F1670" s="2">
        <v>346</v>
      </c>
      <c r="G1670" s="2">
        <v>2</v>
      </c>
      <c r="H1670" s="5">
        <v>44698.36</v>
      </c>
      <c r="I1670" t="s">
        <v>12</v>
      </c>
      <c r="J1670" s="6" t="s">
        <v>27</v>
      </c>
      <c r="K1670" s="6" t="s">
        <v>28</v>
      </c>
      <c r="L1670" s="6" t="s">
        <v>39</v>
      </c>
      <c r="M1670" t="s">
        <v>13</v>
      </c>
      <c r="N1670" s="6" t="s">
        <v>73</v>
      </c>
      <c r="O1670" t="s">
        <v>19</v>
      </c>
      <c r="P1670" s="4">
        <v>2</v>
      </c>
      <c r="Q1670" t="str">
        <f>TEXT(ChargesTable[[#This Row],[CHG_COUNTY_NUM]], "000") &amp; "-" &amp; TEXT(ChargesTable[[#This Row],[CHG_CASE_NUMBER]], "0000000")</f>
        <v>005-0000119</v>
      </c>
      <c r="R1670">
        <f t="shared" si="53"/>
        <v>4</v>
      </c>
      <c r="S1670">
        <f t="shared" si="54"/>
        <v>2022</v>
      </c>
    </row>
    <row r="1671" spans="1:19">
      <c r="A1671" s="1">
        <v>5</v>
      </c>
      <c r="B1671">
        <v>119</v>
      </c>
      <c r="C1671">
        <v>4</v>
      </c>
      <c r="D1671" s="3">
        <v>44696</v>
      </c>
      <c r="E1671" s="2">
        <v>470000</v>
      </c>
      <c r="F1671" s="2">
        <v>47000</v>
      </c>
      <c r="G1671" s="2">
        <v>0</v>
      </c>
      <c r="H1671" s="5">
        <v>44698.16</v>
      </c>
      <c r="I1671" t="s">
        <v>10</v>
      </c>
      <c r="J1671" s="6" t="s">
        <v>34</v>
      </c>
      <c r="K1671" s="6" t="s">
        <v>35</v>
      </c>
      <c r="L1671" s="6" t="s">
        <v>37</v>
      </c>
      <c r="M1671" t="s">
        <v>11</v>
      </c>
      <c r="N1671" s="6" t="s">
        <v>67</v>
      </c>
      <c r="O1671" t="s">
        <v>19</v>
      </c>
      <c r="P1671" s="4">
        <v>2</v>
      </c>
      <c r="Q1671" t="str">
        <f>TEXT(ChargesTable[[#This Row],[CHG_COUNTY_NUM]], "000") &amp; "-" &amp; TEXT(ChargesTable[[#This Row],[CHG_CASE_NUMBER]], "0000000")</f>
        <v>005-0000119</v>
      </c>
      <c r="R1671">
        <f t="shared" si="53"/>
        <v>4</v>
      </c>
      <c r="S1671">
        <f t="shared" si="54"/>
        <v>2022</v>
      </c>
    </row>
    <row r="1672" spans="1:19">
      <c r="A1672" s="1">
        <v>5</v>
      </c>
      <c r="B1672">
        <v>119</v>
      </c>
      <c r="C1672">
        <v>5</v>
      </c>
      <c r="D1672" s="3">
        <v>44696</v>
      </c>
      <c r="E1672" s="2">
        <v>463700</v>
      </c>
      <c r="F1672" s="2">
        <v>46370</v>
      </c>
      <c r="G1672" s="2">
        <v>0</v>
      </c>
      <c r="H1672" s="5">
        <v>44698.46</v>
      </c>
      <c r="I1672" t="s">
        <v>10</v>
      </c>
      <c r="J1672" s="6" t="s">
        <v>30</v>
      </c>
      <c r="K1672" s="6" t="s">
        <v>26</v>
      </c>
      <c r="L1672" s="6" t="s">
        <v>37</v>
      </c>
      <c r="M1672" t="s">
        <v>11</v>
      </c>
      <c r="N1672" s="6" t="s">
        <v>54</v>
      </c>
      <c r="O1672" t="s">
        <v>19</v>
      </c>
      <c r="P1672" s="4">
        <v>2</v>
      </c>
      <c r="Q1672" t="str">
        <f>TEXT(ChargesTable[[#This Row],[CHG_COUNTY_NUM]], "000") &amp; "-" &amp; TEXT(ChargesTable[[#This Row],[CHG_CASE_NUMBER]], "0000000")</f>
        <v>005-0000119</v>
      </c>
      <c r="R1672">
        <f t="shared" si="53"/>
        <v>4</v>
      </c>
      <c r="S1672">
        <f t="shared" si="54"/>
        <v>2022</v>
      </c>
    </row>
    <row r="1673" spans="1:19">
      <c r="A1673" s="1">
        <v>5</v>
      </c>
      <c r="B1673">
        <v>119</v>
      </c>
      <c r="C1673">
        <v>3</v>
      </c>
      <c r="D1673" s="3">
        <v>44696</v>
      </c>
      <c r="E1673" s="2">
        <v>3400</v>
      </c>
      <c r="F1673" s="2">
        <v>340</v>
      </c>
      <c r="G1673" s="2">
        <v>0</v>
      </c>
      <c r="H1673" s="5">
        <v>44699.25</v>
      </c>
      <c r="I1673" t="s">
        <v>12</v>
      </c>
      <c r="J1673" s="6" t="s">
        <v>25</v>
      </c>
      <c r="K1673" s="6" t="s">
        <v>26</v>
      </c>
      <c r="L1673" s="6" t="s">
        <v>37</v>
      </c>
      <c r="M1673" t="s">
        <v>13</v>
      </c>
      <c r="N1673" s="6" t="s">
        <v>55</v>
      </c>
      <c r="O1673" t="s">
        <v>19</v>
      </c>
      <c r="P1673" s="4">
        <v>3</v>
      </c>
      <c r="Q1673" t="str">
        <f>TEXT(ChargesTable[[#This Row],[CHG_COUNTY_NUM]], "000") &amp; "-" &amp; TEXT(ChargesTable[[#This Row],[CHG_CASE_NUMBER]], "0000000")</f>
        <v>005-0000119</v>
      </c>
      <c r="R1673">
        <f t="shared" si="53"/>
        <v>4</v>
      </c>
      <c r="S1673">
        <f t="shared" si="54"/>
        <v>2022</v>
      </c>
    </row>
    <row r="1674" spans="1:19">
      <c r="A1674" s="1">
        <v>5</v>
      </c>
      <c r="B1674">
        <v>119</v>
      </c>
      <c r="C1674">
        <v>1</v>
      </c>
      <c r="D1674" s="3">
        <v>44696</v>
      </c>
      <c r="E1674" s="2">
        <v>3471</v>
      </c>
      <c r="F1674" s="2">
        <v>347</v>
      </c>
      <c r="G1674" s="2">
        <v>1</v>
      </c>
      <c r="H1674" s="5">
        <v>44700.51</v>
      </c>
      <c r="I1674" t="s">
        <v>12</v>
      </c>
      <c r="J1674" s="6" t="s">
        <v>29</v>
      </c>
      <c r="K1674" s="6" t="s">
        <v>28</v>
      </c>
      <c r="L1674" s="6" t="s">
        <v>38</v>
      </c>
      <c r="M1674" t="s">
        <v>13</v>
      </c>
      <c r="N1674" s="6" t="s">
        <v>101</v>
      </c>
      <c r="O1674" t="s">
        <v>19</v>
      </c>
      <c r="P1674" s="4">
        <v>4</v>
      </c>
      <c r="Q1674" t="str">
        <f>TEXT(ChargesTable[[#This Row],[CHG_COUNTY_NUM]], "000") &amp; "-" &amp; TEXT(ChargesTable[[#This Row],[CHG_CASE_NUMBER]], "0000000")</f>
        <v>005-0000119</v>
      </c>
      <c r="R1674">
        <f t="shared" si="53"/>
        <v>4</v>
      </c>
      <c r="S1674">
        <f t="shared" si="54"/>
        <v>2022</v>
      </c>
    </row>
    <row r="1675" spans="1:19">
      <c r="A1675" s="1">
        <v>5</v>
      </c>
      <c r="B1675">
        <v>120</v>
      </c>
      <c r="C1675">
        <v>1</v>
      </c>
      <c r="D1675" s="3">
        <v>44698</v>
      </c>
      <c r="E1675" s="2">
        <v>782200</v>
      </c>
      <c r="F1675" s="2">
        <v>78220</v>
      </c>
      <c r="G1675" s="2">
        <v>0</v>
      </c>
      <c r="H1675" s="5">
        <v>44763.8</v>
      </c>
      <c r="I1675" t="s">
        <v>12</v>
      </c>
      <c r="J1675" s="6" t="s">
        <v>36</v>
      </c>
      <c r="K1675" s="6" t="s">
        <v>35</v>
      </c>
      <c r="L1675" s="6" t="s">
        <v>37</v>
      </c>
      <c r="M1675" t="s">
        <v>13</v>
      </c>
      <c r="N1675" s="6" t="s">
        <v>53</v>
      </c>
      <c r="O1675" t="s">
        <v>19</v>
      </c>
      <c r="P1675" s="4">
        <v>65</v>
      </c>
      <c r="Q1675" t="str">
        <f>TEXT(ChargesTable[[#This Row],[CHG_COUNTY_NUM]], "000") &amp; "-" &amp; TEXT(ChargesTable[[#This Row],[CHG_CASE_NUMBER]], "0000000")</f>
        <v>005-0000120</v>
      </c>
      <c r="R1675">
        <f t="shared" si="53"/>
        <v>70</v>
      </c>
      <c r="S1675">
        <f t="shared" si="54"/>
        <v>2022</v>
      </c>
    </row>
    <row r="1676" spans="1:19">
      <c r="A1676" s="1">
        <v>5</v>
      </c>
      <c r="B1676">
        <v>120</v>
      </c>
      <c r="C1676">
        <v>3</v>
      </c>
      <c r="D1676" s="3">
        <v>44698</v>
      </c>
      <c r="E1676" s="2">
        <v>3400</v>
      </c>
      <c r="F1676" s="2">
        <v>340</v>
      </c>
      <c r="G1676" s="2">
        <v>0</v>
      </c>
      <c r="H1676" s="5">
        <v>44767.839999999997</v>
      </c>
      <c r="I1676" t="s">
        <v>7</v>
      </c>
      <c r="J1676" s="6" t="s">
        <v>25</v>
      </c>
      <c r="K1676" s="6" t="s">
        <v>26</v>
      </c>
      <c r="L1676" s="6" t="s">
        <v>37</v>
      </c>
      <c r="M1676" t="s">
        <v>8</v>
      </c>
      <c r="N1676" s="6" t="s">
        <v>55</v>
      </c>
      <c r="O1676" t="s">
        <v>19</v>
      </c>
      <c r="P1676" s="4">
        <v>69</v>
      </c>
      <c r="Q1676" t="str">
        <f>TEXT(ChargesTable[[#This Row],[CHG_COUNTY_NUM]], "000") &amp; "-" &amp; TEXT(ChargesTable[[#This Row],[CHG_CASE_NUMBER]], "0000000")</f>
        <v>005-0000120</v>
      </c>
      <c r="R1676">
        <f t="shared" si="53"/>
        <v>70</v>
      </c>
      <c r="S1676">
        <f t="shared" si="54"/>
        <v>2022</v>
      </c>
    </row>
    <row r="1677" spans="1:19">
      <c r="A1677" s="1">
        <v>5</v>
      </c>
      <c r="B1677">
        <v>120</v>
      </c>
      <c r="C1677">
        <v>4</v>
      </c>
      <c r="D1677" s="3">
        <v>44698</v>
      </c>
      <c r="E1677" s="2">
        <v>3406</v>
      </c>
      <c r="F1677" s="2">
        <v>340</v>
      </c>
      <c r="G1677" s="2">
        <v>6</v>
      </c>
      <c r="H1677" s="5">
        <v>44768.1</v>
      </c>
      <c r="I1677" t="s">
        <v>14</v>
      </c>
      <c r="J1677" s="6" t="s">
        <v>25</v>
      </c>
      <c r="K1677" s="6" t="s">
        <v>26</v>
      </c>
      <c r="L1677" s="6" t="s">
        <v>43</v>
      </c>
      <c r="M1677" t="s">
        <v>15</v>
      </c>
      <c r="N1677" s="6" t="s">
        <v>65</v>
      </c>
      <c r="O1677" t="s">
        <v>19</v>
      </c>
      <c r="P1677" s="4">
        <v>70</v>
      </c>
      <c r="Q1677" t="str">
        <f>TEXT(ChargesTable[[#This Row],[CHG_COUNTY_NUM]], "000") &amp; "-" &amp; TEXT(ChargesTable[[#This Row],[CHG_CASE_NUMBER]], "0000000")</f>
        <v>005-0000120</v>
      </c>
      <c r="R1677">
        <f t="shared" si="53"/>
        <v>70</v>
      </c>
      <c r="S1677">
        <f t="shared" si="54"/>
        <v>2022</v>
      </c>
    </row>
    <row r="1678" spans="1:19">
      <c r="A1678" s="1">
        <v>5</v>
      </c>
      <c r="B1678">
        <v>121</v>
      </c>
      <c r="C1678">
        <v>2</v>
      </c>
      <c r="D1678" s="3">
        <v>44698</v>
      </c>
      <c r="E1678" s="2">
        <v>3400</v>
      </c>
      <c r="F1678" s="2">
        <v>340</v>
      </c>
      <c r="G1678" s="2">
        <v>0</v>
      </c>
      <c r="H1678" s="5">
        <v>44737.86</v>
      </c>
      <c r="I1678" t="s">
        <v>10</v>
      </c>
      <c r="J1678" s="6" t="s">
        <v>25</v>
      </c>
      <c r="K1678" s="6" t="s">
        <v>26</v>
      </c>
      <c r="L1678" s="6" t="s">
        <v>37</v>
      </c>
      <c r="M1678" t="s">
        <v>11</v>
      </c>
      <c r="N1678" s="6" t="s">
        <v>55</v>
      </c>
      <c r="O1678" t="s">
        <v>19</v>
      </c>
      <c r="P1678" s="4">
        <v>39</v>
      </c>
      <c r="Q1678" t="str">
        <f>TEXT(ChargesTable[[#This Row],[CHG_COUNTY_NUM]], "000") &amp; "-" &amp; TEXT(ChargesTable[[#This Row],[CHG_CASE_NUMBER]], "0000000")</f>
        <v>005-0000121</v>
      </c>
      <c r="R1678">
        <f t="shared" si="53"/>
        <v>41</v>
      </c>
      <c r="S1678">
        <f t="shared" si="54"/>
        <v>2022</v>
      </c>
    </row>
    <row r="1679" spans="1:19">
      <c r="A1679" s="1">
        <v>5</v>
      </c>
      <c r="B1679">
        <v>121</v>
      </c>
      <c r="C1679">
        <v>3</v>
      </c>
      <c r="D1679" s="3">
        <v>44698</v>
      </c>
      <c r="E1679" s="2">
        <v>3400</v>
      </c>
      <c r="F1679" s="2">
        <v>340</v>
      </c>
      <c r="G1679" s="2">
        <v>0</v>
      </c>
      <c r="H1679" s="5">
        <v>44737.31</v>
      </c>
      <c r="I1679" t="s">
        <v>10</v>
      </c>
      <c r="J1679" s="6" t="s">
        <v>25</v>
      </c>
      <c r="K1679" s="6" t="s">
        <v>26</v>
      </c>
      <c r="L1679" s="6" t="s">
        <v>37</v>
      </c>
      <c r="M1679" t="s">
        <v>11</v>
      </c>
      <c r="N1679" s="6" t="s">
        <v>55</v>
      </c>
      <c r="O1679" t="s">
        <v>19</v>
      </c>
      <c r="P1679" s="4">
        <v>39</v>
      </c>
      <c r="Q1679" t="str">
        <f>TEXT(ChargesTable[[#This Row],[CHG_COUNTY_NUM]], "000") &amp; "-" &amp; TEXT(ChargesTable[[#This Row],[CHG_CASE_NUMBER]], "0000000")</f>
        <v>005-0000121</v>
      </c>
      <c r="R1679">
        <f t="shared" si="53"/>
        <v>41</v>
      </c>
      <c r="S1679">
        <f t="shared" si="54"/>
        <v>2022</v>
      </c>
    </row>
    <row r="1680" spans="1:19">
      <c r="A1680" s="1">
        <v>5</v>
      </c>
      <c r="B1680">
        <v>121</v>
      </c>
      <c r="C1680">
        <v>4</v>
      </c>
      <c r="D1680" s="3">
        <v>44698</v>
      </c>
      <c r="E1680" s="2">
        <v>3401</v>
      </c>
      <c r="F1680" s="2">
        <v>340</v>
      </c>
      <c r="G1680" s="2">
        <v>1</v>
      </c>
      <c r="H1680" s="5">
        <v>44737.279999999999</v>
      </c>
      <c r="I1680" t="s">
        <v>7</v>
      </c>
      <c r="J1680" s="6" t="s">
        <v>25</v>
      </c>
      <c r="K1680" s="6" t="s">
        <v>26</v>
      </c>
      <c r="L1680" s="6" t="s">
        <v>38</v>
      </c>
      <c r="M1680" t="s">
        <v>8</v>
      </c>
      <c r="N1680" s="6" t="s">
        <v>56</v>
      </c>
      <c r="O1680" t="s">
        <v>19</v>
      </c>
      <c r="P1680" s="4">
        <v>39</v>
      </c>
      <c r="Q1680" t="str">
        <f>TEXT(ChargesTable[[#This Row],[CHG_COUNTY_NUM]], "000") &amp; "-" &amp; TEXT(ChargesTable[[#This Row],[CHG_CASE_NUMBER]], "0000000")</f>
        <v>005-0000121</v>
      </c>
      <c r="R1680">
        <f t="shared" si="53"/>
        <v>41</v>
      </c>
      <c r="S1680">
        <f t="shared" si="54"/>
        <v>2022</v>
      </c>
    </row>
    <row r="1681" spans="1:19">
      <c r="A1681" s="1">
        <v>5</v>
      </c>
      <c r="B1681">
        <v>121</v>
      </c>
      <c r="C1681">
        <v>1</v>
      </c>
      <c r="D1681" s="3">
        <v>44698</v>
      </c>
      <c r="E1681" s="2">
        <v>3460</v>
      </c>
      <c r="F1681" s="2">
        <v>346</v>
      </c>
      <c r="G1681" s="2">
        <v>0</v>
      </c>
      <c r="H1681" s="5">
        <v>44739.199999999997</v>
      </c>
      <c r="I1681" t="s">
        <v>10</v>
      </c>
      <c r="J1681" s="6" t="s">
        <v>27</v>
      </c>
      <c r="K1681" s="6" t="s">
        <v>28</v>
      </c>
      <c r="L1681" s="6" t="s">
        <v>37</v>
      </c>
      <c r="M1681" t="s">
        <v>11</v>
      </c>
      <c r="N1681" s="6" t="s">
        <v>52</v>
      </c>
      <c r="O1681" t="s">
        <v>19</v>
      </c>
      <c r="P1681" s="4">
        <v>41</v>
      </c>
      <c r="Q1681" t="str">
        <f>TEXT(ChargesTable[[#This Row],[CHG_COUNTY_NUM]], "000") &amp; "-" &amp; TEXT(ChargesTable[[#This Row],[CHG_CASE_NUMBER]], "0000000")</f>
        <v>005-0000121</v>
      </c>
      <c r="R1681">
        <f t="shared" si="53"/>
        <v>41</v>
      </c>
      <c r="S1681">
        <f t="shared" si="54"/>
        <v>2022</v>
      </c>
    </row>
    <row r="1682" spans="1:19">
      <c r="A1682" s="1">
        <v>5</v>
      </c>
      <c r="B1682">
        <v>122</v>
      </c>
      <c r="C1682">
        <v>1</v>
      </c>
      <c r="D1682" s="3">
        <v>44698</v>
      </c>
      <c r="E1682" s="2">
        <v>3470</v>
      </c>
      <c r="F1682" s="2">
        <v>347</v>
      </c>
      <c r="G1682" s="2">
        <v>0</v>
      </c>
      <c r="H1682" s="5">
        <v>44707.81</v>
      </c>
      <c r="I1682" t="s">
        <v>10</v>
      </c>
      <c r="J1682" s="6" t="s">
        <v>29</v>
      </c>
      <c r="K1682" s="6" t="s">
        <v>28</v>
      </c>
      <c r="L1682" s="6" t="s">
        <v>37</v>
      </c>
      <c r="M1682" t="s">
        <v>11</v>
      </c>
      <c r="N1682" s="6" t="s">
        <v>51</v>
      </c>
      <c r="O1682" t="s">
        <v>19</v>
      </c>
      <c r="P1682" s="4">
        <v>9</v>
      </c>
      <c r="Q1682" t="str">
        <f>TEXT(ChargesTable[[#This Row],[CHG_COUNTY_NUM]], "000") &amp; "-" &amp; TEXT(ChargesTable[[#This Row],[CHG_CASE_NUMBER]], "0000000")</f>
        <v>005-0000122</v>
      </c>
      <c r="R1682">
        <f t="shared" si="53"/>
        <v>11</v>
      </c>
      <c r="S1682">
        <f t="shared" si="54"/>
        <v>2022</v>
      </c>
    </row>
    <row r="1683" spans="1:19">
      <c r="A1683" s="1">
        <v>5</v>
      </c>
      <c r="B1683">
        <v>122</v>
      </c>
      <c r="C1683">
        <v>4</v>
      </c>
      <c r="D1683" s="3">
        <v>44698</v>
      </c>
      <c r="E1683" s="2">
        <v>782200</v>
      </c>
      <c r="F1683" s="2">
        <v>78220</v>
      </c>
      <c r="G1683" s="2">
        <v>0</v>
      </c>
      <c r="H1683" s="5">
        <v>44708.14</v>
      </c>
      <c r="I1683" t="s">
        <v>10</v>
      </c>
      <c r="J1683" s="6" t="s">
        <v>36</v>
      </c>
      <c r="K1683" s="6" t="s">
        <v>35</v>
      </c>
      <c r="L1683" s="6" t="s">
        <v>37</v>
      </c>
      <c r="M1683" t="s">
        <v>11</v>
      </c>
      <c r="N1683" s="6" t="s">
        <v>53</v>
      </c>
      <c r="O1683" t="s">
        <v>19</v>
      </c>
      <c r="P1683" s="4">
        <v>10</v>
      </c>
      <c r="Q1683" t="str">
        <f>TEXT(ChargesTable[[#This Row],[CHG_COUNTY_NUM]], "000") &amp; "-" &amp; TEXT(ChargesTable[[#This Row],[CHG_CASE_NUMBER]], "0000000")</f>
        <v>005-0000122</v>
      </c>
      <c r="R1683">
        <f t="shared" si="53"/>
        <v>11</v>
      </c>
      <c r="S1683">
        <f t="shared" si="54"/>
        <v>2022</v>
      </c>
    </row>
    <row r="1684" spans="1:19">
      <c r="A1684" s="1">
        <v>5</v>
      </c>
      <c r="B1684">
        <v>122</v>
      </c>
      <c r="C1684">
        <v>2</v>
      </c>
      <c r="D1684" s="3">
        <v>44698</v>
      </c>
      <c r="E1684" s="2">
        <v>463720</v>
      </c>
      <c r="F1684" s="2">
        <v>46372</v>
      </c>
      <c r="G1684" s="2">
        <v>0</v>
      </c>
      <c r="H1684" s="5">
        <v>44709.3</v>
      </c>
      <c r="I1684" t="s">
        <v>10</v>
      </c>
      <c r="J1684" s="6" t="s">
        <v>31</v>
      </c>
      <c r="K1684" s="6" t="s">
        <v>28</v>
      </c>
      <c r="L1684" s="6" t="s">
        <v>37</v>
      </c>
      <c r="M1684" t="s">
        <v>11</v>
      </c>
      <c r="N1684" s="6" t="s">
        <v>72</v>
      </c>
      <c r="O1684" t="s">
        <v>19</v>
      </c>
      <c r="P1684" s="4">
        <v>11</v>
      </c>
      <c r="Q1684" t="str">
        <f>TEXT(ChargesTable[[#This Row],[CHG_COUNTY_NUM]], "000") &amp; "-" &amp; TEXT(ChargesTable[[#This Row],[CHG_CASE_NUMBER]], "0000000")</f>
        <v>005-0000122</v>
      </c>
      <c r="R1684">
        <f t="shared" si="53"/>
        <v>11</v>
      </c>
      <c r="S1684">
        <f t="shared" si="54"/>
        <v>2022</v>
      </c>
    </row>
    <row r="1685" spans="1:19">
      <c r="A1685" s="1">
        <v>5</v>
      </c>
      <c r="B1685">
        <v>123</v>
      </c>
      <c r="C1685">
        <v>4</v>
      </c>
      <c r="D1685" s="3">
        <v>44701</v>
      </c>
      <c r="E1685" s="2">
        <v>3400</v>
      </c>
      <c r="F1685" s="2">
        <v>340</v>
      </c>
      <c r="G1685" s="2">
        <v>0</v>
      </c>
      <c r="H1685" s="5">
        <v>44795.4</v>
      </c>
      <c r="I1685" t="s">
        <v>12</v>
      </c>
      <c r="J1685" s="6" t="s">
        <v>25</v>
      </c>
      <c r="K1685" s="6" t="s">
        <v>26</v>
      </c>
      <c r="L1685" s="6" t="s">
        <v>37</v>
      </c>
      <c r="M1685" t="s">
        <v>13</v>
      </c>
      <c r="N1685" s="6" t="s">
        <v>55</v>
      </c>
      <c r="O1685" t="s">
        <v>19</v>
      </c>
      <c r="P1685" s="4">
        <v>94</v>
      </c>
      <c r="Q1685" t="str">
        <f>TEXT(ChargesTable[[#This Row],[CHG_COUNTY_NUM]], "000") &amp; "-" &amp; TEXT(ChargesTable[[#This Row],[CHG_CASE_NUMBER]], "0000000")</f>
        <v>005-0000123</v>
      </c>
      <c r="R1685">
        <f t="shared" si="53"/>
        <v>96</v>
      </c>
      <c r="S1685">
        <f t="shared" si="54"/>
        <v>2022</v>
      </c>
    </row>
    <row r="1686" spans="1:19">
      <c r="A1686" s="1">
        <v>5</v>
      </c>
      <c r="B1686">
        <v>123</v>
      </c>
      <c r="C1686">
        <v>2</v>
      </c>
      <c r="D1686" s="3">
        <v>44701</v>
      </c>
      <c r="E1686" s="2">
        <v>3400</v>
      </c>
      <c r="F1686" s="2">
        <v>340</v>
      </c>
      <c r="G1686" s="2">
        <v>0</v>
      </c>
      <c r="H1686" s="5">
        <v>44796.12</v>
      </c>
      <c r="I1686" t="s">
        <v>7</v>
      </c>
      <c r="J1686" s="6" t="s">
        <v>25</v>
      </c>
      <c r="K1686" s="6" t="s">
        <v>26</v>
      </c>
      <c r="L1686" s="6" t="s">
        <v>37</v>
      </c>
      <c r="M1686" t="s">
        <v>8</v>
      </c>
      <c r="N1686" s="6" t="s">
        <v>55</v>
      </c>
      <c r="O1686" t="s">
        <v>19</v>
      </c>
      <c r="P1686" s="4">
        <v>95</v>
      </c>
      <c r="Q1686" t="str">
        <f>TEXT(ChargesTable[[#This Row],[CHG_COUNTY_NUM]], "000") &amp; "-" &amp; TEXT(ChargesTable[[#This Row],[CHG_CASE_NUMBER]], "0000000")</f>
        <v>005-0000123</v>
      </c>
      <c r="R1686">
        <f t="shared" si="53"/>
        <v>96</v>
      </c>
      <c r="S1686">
        <f t="shared" si="54"/>
        <v>2022</v>
      </c>
    </row>
    <row r="1687" spans="1:19">
      <c r="A1687" s="1">
        <v>5</v>
      </c>
      <c r="B1687">
        <v>123</v>
      </c>
      <c r="C1687">
        <v>3</v>
      </c>
      <c r="D1687" s="3">
        <v>44701</v>
      </c>
      <c r="E1687" s="2">
        <v>463720</v>
      </c>
      <c r="F1687" s="2">
        <v>46372</v>
      </c>
      <c r="G1687" s="2">
        <v>0</v>
      </c>
      <c r="H1687" s="5">
        <v>44796.7</v>
      </c>
      <c r="I1687" t="s">
        <v>7</v>
      </c>
      <c r="J1687" s="6" t="s">
        <v>31</v>
      </c>
      <c r="K1687" s="6" t="s">
        <v>28</v>
      </c>
      <c r="L1687" s="6" t="s">
        <v>37</v>
      </c>
      <c r="M1687" t="s">
        <v>8</v>
      </c>
      <c r="N1687" s="6" t="s">
        <v>72</v>
      </c>
      <c r="O1687" t="s">
        <v>19</v>
      </c>
      <c r="P1687" s="4">
        <v>95</v>
      </c>
      <c r="Q1687" t="str">
        <f>TEXT(ChargesTable[[#This Row],[CHG_COUNTY_NUM]], "000") &amp; "-" &amp; TEXT(ChargesTable[[#This Row],[CHG_CASE_NUMBER]], "0000000")</f>
        <v>005-0000123</v>
      </c>
      <c r="R1687">
        <f t="shared" si="53"/>
        <v>96</v>
      </c>
      <c r="S1687">
        <f t="shared" si="54"/>
        <v>2022</v>
      </c>
    </row>
    <row r="1688" spans="1:19">
      <c r="A1688" s="1">
        <v>5</v>
      </c>
      <c r="B1688">
        <v>123</v>
      </c>
      <c r="C1688">
        <v>1</v>
      </c>
      <c r="D1688" s="3">
        <v>44701</v>
      </c>
      <c r="E1688" s="2">
        <v>463700</v>
      </c>
      <c r="F1688" s="2">
        <v>46370</v>
      </c>
      <c r="G1688" s="2">
        <v>0</v>
      </c>
      <c r="H1688" s="5">
        <v>44797.5</v>
      </c>
      <c r="I1688" t="s">
        <v>7</v>
      </c>
      <c r="J1688" s="6" t="s">
        <v>30</v>
      </c>
      <c r="K1688" s="6" t="s">
        <v>26</v>
      </c>
      <c r="L1688" s="6" t="s">
        <v>37</v>
      </c>
      <c r="M1688" t="s">
        <v>8</v>
      </c>
      <c r="N1688" s="6" t="s">
        <v>54</v>
      </c>
      <c r="O1688" t="s">
        <v>19</v>
      </c>
      <c r="P1688" s="4">
        <v>96</v>
      </c>
      <c r="Q1688" t="str">
        <f>TEXT(ChargesTable[[#This Row],[CHG_COUNTY_NUM]], "000") &amp; "-" &amp; TEXT(ChargesTable[[#This Row],[CHG_CASE_NUMBER]], "0000000")</f>
        <v>005-0000123</v>
      </c>
      <c r="R1688">
        <f t="shared" si="53"/>
        <v>96</v>
      </c>
      <c r="S1688">
        <f t="shared" si="54"/>
        <v>2022</v>
      </c>
    </row>
    <row r="1689" spans="1:19">
      <c r="A1689" s="1">
        <v>5</v>
      </c>
      <c r="B1689">
        <v>124</v>
      </c>
      <c r="C1689">
        <v>2</v>
      </c>
      <c r="D1689" s="3">
        <v>44701</v>
      </c>
      <c r="E1689" s="2">
        <v>3400</v>
      </c>
      <c r="F1689" s="2">
        <v>340</v>
      </c>
      <c r="G1689" s="2">
        <v>0</v>
      </c>
      <c r="H1689" s="5">
        <v>44729.94</v>
      </c>
      <c r="I1689" t="s">
        <v>7</v>
      </c>
      <c r="J1689" s="6" t="s">
        <v>25</v>
      </c>
      <c r="K1689" s="6" t="s">
        <v>26</v>
      </c>
      <c r="L1689" s="6" t="s">
        <v>37</v>
      </c>
      <c r="M1689" t="s">
        <v>8</v>
      </c>
      <c r="N1689" s="6" t="s">
        <v>55</v>
      </c>
      <c r="O1689" t="s">
        <v>19</v>
      </c>
      <c r="P1689" s="4">
        <v>28</v>
      </c>
      <c r="Q1689" t="str">
        <f>TEXT(ChargesTable[[#This Row],[CHG_COUNTY_NUM]], "000") &amp; "-" &amp; TEXT(ChargesTable[[#This Row],[CHG_CASE_NUMBER]], "0000000")</f>
        <v>005-0000124</v>
      </c>
      <c r="R1689">
        <f t="shared" si="53"/>
        <v>31</v>
      </c>
      <c r="S1689">
        <f t="shared" si="54"/>
        <v>2022</v>
      </c>
    </row>
    <row r="1690" spans="1:19">
      <c r="A1690" s="1">
        <v>5</v>
      </c>
      <c r="B1690">
        <v>124</v>
      </c>
      <c r="C1690">
        <v>4</v>
      </c>
      <c r="D1690" s="3">
        <v>44701</v>
      </c>
      <c r="E1690" s="2">
        <v>3400</v>
      </c>
      <c r="F1690" s="2">
        <v>340</v>
      </c>
      <c r="G1690" s="2">
        <v>0</v>
      </c>
      <c r="H1690" s="5">
        <v>44729.440000000002</v>
      </c>
      <c r="I1690" t="s">
        <v>10</v>
      </c>
      <c r="J1690" s="6" t="s">
        <v>25</v>
      </c>
      <c r="K1690" s="6" t="s">
        <v>26</v>
      </c>
      <c r="L1690" s="6" t="s">
        <v>37</v>
      </c>
      <c r="M1690" t="s">
        <v>11</v>
      </c>
      <c r="N1690" s="6" t="s">
        <v>55</v>
      </c>
      <c r="O1690" t="s">
        <v>19</v>
      </c>
      <c r="P1690" s="4">
        <v>28</v>
      </c>
      <c r="Q1690" t="str">
        <f>TEXT(ChargesTable[[#This Row],[CHG_COUNTY_NUM]], "000") &amp; "-" &amp; TEXT(ChargesTable[[#This Row],[CHG_CASE_NUMBER]], "0000000")</f>
        <v>005-0000124</v>
      </c>
      <c r="R1690">
        <f t="shared" si="53"/>
        <v>31</v>
      </c>
      <c r="S1690">
        <f t="shared" si="54"/>
        <v>2022</v>
      </c>
    </row>
    <row r="1691" spans="1:19">
      <c r="A1691" s="1">
        <v>5</v>
      </c>
      <c r="B1691">
        <v>124</v>
      </c>
      <c r="C1691">
        <v>1</v>
      </c>
      <c r="D1691" s="3">
        <v>44701</v>
      </c>
      <c r="E1691" s="2">
        <v>463700</v>
      </c>
      <c r="F1691" s="2">
        <v>46370</v>
      </c>
      <c r="G1691" s="2">
        <v>0</v>
      </c>
      <c r="H1691" s="5">
        <v>44731.8</v>
      </c>
      <c r="I1691" t="s">
        <v>12</v>
      </c>
      <c r="J1691" s="6" t="s">
        <v>30</v>
      </c>
      <c r="K1691" s="6" t="s">
        <v>26</v>
      </c>
      <c r="L1691" s="6" t="s">
        <v>37</v>
      </c>
      <c r="M1691" t="s">
        <v>13</v>
      </c>
      <c r="N1691" s="6" t="s">
        <v>54</v>
      </c>
      <c r="O1691" t="s">
        <v>19</v>
      </c>
      <c r="P1691" s="4">
        <v>30</v>
      </c>
      <c r="Q1691" t="str">
        <f>TEXT(ChargesTable[[#This Row],[CHG_COUNTY_NUM]], "000") &amp; "-" &amp; TEXT(ChargesTable[[#This Row],[CHG_CASE_NUMBER]], "0000000")</f>
        <v>005-0000124</v>
      </c>
      <c r="R1691">
        <f t="shared" si="53"/>
        <v>31</v>
      </c>
      <c r="S1691">
        <f t="shared" si="54"/>
        <v>2022</v>
      </c>
    </row>
    <row r="1692" spans="1:19">
      <c r="A1692" s="1">
        <v>5</v>
      </c>
      <c r="B1692">
        <v>124</v>
      </c>
      <c r="C1692">
        <v>3</v>
      </c>
      <c r="D1692" s="3">
        <v>44701</v>
      </c>
      <c r="E1692" s="2">
        <v>463741</v>
      </c>
      <c r="F1692" s="2">
        <v>46374</v>
      </c>
      <c r="G1692" s="2">
        <v>1</v>
      </c>
      <c r="H1692" s="5">
        <v>44732.34</v>
      </c>
      <c r="I1692" t="s">
        <v>10</v>
      </c>
      <c r="J1692" s="6" t="s">
        <v>32</v>
      </c>
      <c r="K1692" s="6" t="s">
        <v>33</v>
      </c>
      <c r="L1692" s="6" t="s">
        <v>38</v>
      </c>
      <c r="M1692" t="s">
        <v>11</v>
      </c>
      <c r="N1692" s="6" t="s">
        <v>58</v>
      </c>
      <c r="O1692" t="s">
        <v>19</v>
      </c>
      <c r="P1692" s="4">
        <v>31</v>
      </c>
      <c r="Q1692" t="str">
        <f>TEXT(ChargesTable[[#This Row],[CHG_COUNTY_NUM]], "000") &amp; "-" &amp; TEXT(ChargesTable[[#This Row],[CHG_CASE_NUMBER]], "0000000")</f>
        <v>005-0000124</v>
      </c>
      <c r="R1692">
        <f t="shared" si="53"/>
        <v>31</v>
      </c>
      <c r="S1692">
        <f t="shared" si="54"/>
        <v>2022</v>
      </c>
    </row>
    <row r="1693" spans="1:19">
      <c r="A1693" s="1">
        <v>5</v>
      </c>
      <c r="B1693">
        <v>125</v>
      </c>
      <c r="C1693">
        <v>2</v>
      </c>
      <c r="D1693" s="3">
        <v>44702</v>
      </c>
      <c r="E1693" s="2">
        <v>3400</v>
      </c>
      <c r="F1693" s="2">
        <v>340</v>
      </c>
      <c r="G1693" s="2">
        <v>0</v>
      </c>
      <c r="H1693" s="5">
        <v>44849.7</v>
      </c>
      <c r="I1693" t="s">
        <v>12</v>
      </c>
      <c r="J1693" s="6" t="s">
        <v>25</v>
      </c>
      <c r="K1693" s="6" t="s">
        <v>26</v>
      </c>
      <c r="L1693" s="6" t="s">
        <v>37</v>
      </c>
      <c r="M1693" t="s">
        <v>13</v>
      </c>
      <c r="N1693" s="6" t="s">
        <v>55</v>
      </c>
      <c r="O1693" t="s">
        <v>19</v>
      </c>
      <c r="P1693" s="4">
        <v>147</v>
      </c>
      <c r="Q1693" t="str">
        <f>TEXT(ChargesTable[[#This Row],[CHG_COUNTY_NUM]], "000") &amp; "-" &amp; TEXT(ChargesTable[[#This Row],[CHG_CASE_NUMBER]], "0000000")</f>
        <v>005-0000125</v>
      </c>
      <c r="R1693">
        <f t="shared" si="53"/>
        <v>149</v>
      </c>
      <c r="S1693">
        <f t="shared" si="54"/>
        <v>2022</v>
      </c>
    </row>
    <row r="1694" spans="1:19">
      <c r="A1694" s="1">
        <v>5</v>
      </c>
      <c r="B1694">
        <v>125</v>
      </c>
      <c r="C1694">
        <v>3</v>
      </c>
      <c r="D1694" s="3">
        <v>44702</v>
      </c>
      <c r="E1694" s="2">
        <v>463700</v>
      </c>
      <c r="F1694" s="2">
        <v>46370</v>
      </c>
      <c r="G1694" s="2">
        <v>0</v>
      </c>
      <c r="H1694" s="5">
        <v>44850.55</v>
      </c>
      <c r="I1694" t="s">
        <v>7</v>
      </c>
      <c r="J1694" s="6" t="s">
        <v>30</v>
      </c>
      <c r="K1694" s="6" t="s">
        <v>26</v>
      </c>
      <c r="L1694" s="6" t="s">
        <v>37</v>
      </c>
      <c r="M1694" t="s">
        <v>8</v>
      </c>
      <c r="N1694" s="6" t="s">
        <v>54</v>
      </c>
      <c r="O1694" t="s">
        <v>19</v>
      </c>
      <c r="P1694" s="4">
        <v>148</v>
      </c>
      <c r="Q1694" t="str">
        <f>TEXT(ChargesTable[[#This Row],[CHG_COUNTY_NUM]], "000") &amp; "-" &amp; TEXT(ChargesTable[[#This Row],[CHG_CASE_NUMBER]], "0000000")</f>
        <v>005-0000125</v>
      </c>
      <c r="R1694">
        <f t="shared" si="53"/>
        <v>149</v>
      </c>
      <c r="S1694">
        <f t="shared" si="54"/>
        <v>2022</v>
      </c>
    </row>
    <row r="1695" spans="1:19">
      <c r="A1695" s="1">
        <v>5</v>
      </c>
      <c r="B1695">
        <v>125</v>
      </c>
      <c r="C1695">
        <v>1</v>
      </c>
      <c r="D1695" s="3">
        <v>44702</v>
      </c>
      <c r="E1695" s="2">
        <v>3461</v>
      </c>
      <c r="F1695" s="2">
        <v>346</v>
      </c>
      <c r="G1695" s="2">
        <v>1</v>
      </c>
      <c r="H1695" s="5">
        <v>44851.5</v>
      </c>
      <c r="I1695" t="s">
        <v>10</v>
      </c>
      <c r="J1695" s="6" t="s">
        <v>27</v>
      </c>
      <c r="K1695" s="6" t="s">
        <v>28</v>
      </c>
      <c r="L1695" s="6" t="s">
        <v>38</v>
      </c>
      <c r="M1695" t="s">
        <v>11</v>
      </c>
      <c r="N1695" s="6" t="s">
        <v>90</v>
      </c>
      <c r="O1695" t="s">
        <v>19</v>
      </c>
      <c r="P1695" s="4">
        <v>149</v>
      </c>
      <c r="Q1695" t="str">
        <f>TEXT(ChargesTable[[#This Row],[CHG_COUNTY_NUM]], "000") &amp; "-" &amp; TEXT(ChargesTable[[#This Row],[CHG_CASE_NUMBER]], "0000000")</f>
        <v>005-0000125</v>
      </c>
      <c r="R1695">
        <f t="shared" si="53"/>
        <v>149</v>
      </c>
      <c r="S1695">
        <f t="shared" si="54"/>
        <v>2022</v>
      </c>
    </row>
    <row r="1696" spans="1:19">
      <c r="A1696" s="1">
        <v>5</v>
      </c>
      <c r="B1696">
        <v>126</v>
      </c>
      <c r="C1696">
        <v>1</v>
      </c>
      <c r="D1696" s="3">
        <v>44703</v>
      </c>
      <c r="E1696" s="2">
        <v>3470</v>
      </c>
      <c r="F1696" s="2">
        <v>347</v>
      </c>
      <c r="G1696" s="2">
        <v>0</v>
      </c>
      <c r="H1696" s="5">
        <v>44832.86</v>
      </c>
      <c r="I1696" t="s">
        <v>7</v>
      </c>
      <c r="J1696" s="6" t="s">
        <v>29</v>
      </c>
      <c r="K1696" s="6" t="s">
        <v>28</v>
      </c>
      <c r="L1696" s="6" t="s">
        <v>37</v>
      </c>
      <c r="M1696" t="s">
        <v>8</v>
      </c>
      <c r="N1696" s="6" t="s">
        <v>51</v>
      </c>
      <c r="O1696" t="s">
        <v>19</v>
      </c>
      <c r="P1696" s="4">
        <v>129</v>
      </c>
      <c r="Q1696" t="str">
        <f>TEXT(ChargesTable[[#This Row],[CHG_COUNTY_NUM]], "000") &amp; "-" &amp; TEXT(ChargesTable[[#This Row],[CHG_CASE_NUMBER]], "0000000")</f>
        <v>005-0000126</v>
      </c>
      <c r="R1696">
        <f t="shared" si="53"/>
        <v>133</v>
      </c>
      <c r="S1696">
        <f t="shared" si="54"/>
        <v>2022</v>
      </c>
    </row>
    <row r="1697" spans="1:19">
      <c r="A1697" s="1">
        <v>5</v>
      </c>
      <c r="B1697">
        <v>126</v>
      </c>
      <c r="C1697">
        <v>3</v>
      </c>
      <c r="D1697" s="3">
        <v>44703</v>
      </c>
      <c r="E1697" s="2">
        <v>470000</v>
      </c>
      <c r="F1697" s="2">
        <v>47000</v>
      </c>
      <c r="G1697" s="2">
        <v>0</v>
      </c>
      <c r="H1697" s="5">
        <v>44835.199999999997</v>
      </c>
      <c r="I1697" t="s">
        <v>12</v>
      </c>
      <c r="J1697" s="6" t="s">
        <v>34</v>
      </c>
      <c r="K1697" s="6" t="s">
        <v>35</v>
      </c>
      <c r="L1697" s="6" t="s">
        <v>37</v>
      </c>
      <c r="M1697" t="s">
        <v>13</v>
      </c>
      <c r="N1697" s="6" t="s">
        <v>67</v>
      </c>
      <c r="O1697" t="s">
        <v>19</v>
      </c>
      <c r="P1697" s="4">
        <v>132</v>
      </c>
      <c r="Q1697" t="str">
        <f>TEXT(ChargesTable[[#This Row],[CHG_COUNTY_NUM]], "000") &amp; "-" &amp; TEXT(ChargesTable[[#This Row],[CHG_CASE_NUMBER]], "0000000")</f>
        <v>005-0000126</v>
      </c>
      <c r="R1697">
        <f t="shared" si="53"/>
        <v>133</v>
      </c>
      <c r="S1697">
        <f t="shared" si="54"/>
        <v>2022</v>
      </c>
    </row>
    <row r="1698" spans="1:19">
      <c r="A1698" s="1">
        <v>5</v>
      </c>
      <c r="B1698">
        <v>126</v>
      </c>
      <c r="C1698">
        <v>2</v>
      </c>
      <c r="D1698" s="3">
        <v>44703</v>
      </c>
      <c r="E1698" s="2">
        <v>3460</v>
      </c>
      <c r="F1698" s="2">
        <v>346</v>
      </c>
      <c r="G1698" s="2">
        <v>0</v>
      </c>
      <c r="H1698" s="5">
        <v>44836.1</v>
      </c>
      <c r="I1698" t="s">
        <v>10</v>
      </c>
      <c r="J1698" s="6" t="s">
        <v>27</v>
      </c>
      <c r="K1698" s="6" t="s">
        <v>28</v>
      </c>
      <c r="L1698" s="6" t="s">
        <v>37</v>
      </c>
      <c r="M1698" t="s">
        <v>11</v>
      </c>
      <c r="N1698" s="6" t="s">
        <v>52</v>
      </c>
      <c r="O1698" t="s">
        <v>19</v>
      </c>
      <c r="P1698" s="4">
        <v>133</v>
      </c>
      <c r="Q1698" t="str">
        <f>TEXT(ChargesTable[[#This Row],[CHG_COUNTY_NUM]], "000") &amp; "-" &amp; TEXT(ChargesTable[[#This Row],[CHG_CASE_NUMBER]], "0000000")</f>
        <v>005-0000126</v>
      </c>
      <c r="R1698">
        <f t="shared" si="53"/>
        <v>133</v>
      </c>
      <c r="S1698">
        <f t="shared" si="54"/>
        <v>2022</v>
      </c>
    </row>
    <row r="1699" spans="1:19">
      <c r="A1699" s="1">
        <v>5</v>
      </c>
      <c r="B1699">
        <v>127</v>
      </c>
      <c r="C1699">
        <v>1</v>
      </c>
      <c r="D1699" s="3">
        <v>44704</v>
      </c>
      <c r="E1699" s="2">
        <v>782201</v>
      </c>
      <c r="F1699" s="2">
        <v>78220</v>
      </c>
      <c r="G1699" s="2">
        <v>1</v>
      </c>
      <c r="H1699" s="5">
        <v>44739.5</v>
      </c>
      <c r="I1699" t="s">
        <v>10</v>
      </c>
      <c r="J1699" s="6" t="s">
        <v>36</v>
      </c>
      <c r="K1699" s="6" t="s">
        <v>35</v>
      </c>
      <c r="L1699" s="6" t="s">
        <v>38</v>
      </c>
      <c r="M1699" t="s">
        <v>11</v>
      </c>
      <c r="N1699" s="6" t="s">
        <v>57</v>
      </c>
      <c r="O1699" t="s">
        <v>19</v>
      </c>
      <c r="P1699" s="4">
        <v>35</v>
      </c>
      <c r="Q1699" t="str">
        <f>TEXT(ChargesTable[[#This Row],[CHG_COUNTY_NUM]], "000") &amp; "-" &amp; TEXT(ChargesTable[[#This Row],[CHG_CASE_NUMBER]], "0000000")</f>
        <v>005-0000127</v>
      </c>
      <c r="R1699">
        <f t="shared" si="53"/>
        <v>37</v>
      </c>
      <c r="S1699">
        <f t="shared" si="54"/>
        <v>2022</v>
      </c>
    </row>
    <row r="1700" spans="1:19">
      <c r="A1700" s="1">
        <v>5</v>
      </c>
      <c r="B1700">
        <v>127</v>
      </c>
      <c r="C1700">
        <v>2</v>
      </c>
      <c r="D1700" s="3">
        <v>44704</v>
      </c>
      <c r="E1700" s="2">
        <v>3465</v>
      </c>
      <c r="F1700" s="2">
        <v>346</v>
      </c>
      <c r="G1700" s="2">
        <v>5</v>
      </c>
      <c r="H1700" s="5">
        <v>44741.65</v>
      </c>
      <c r="I1700" t="s">
        <v>10</v>
      </c>
      <c r="J1700" s="6" t="s">
        <v>27</v>
      </c>
      <c r="K1700" s="6" t="s">
        <v>28</v>
      </c>
      <c r="L1700" s="6" t="s">
        <v>42</v>
      </c>
      <c r="M1700" t="s">
        <v>11</v>
      </c>
      <c r="N1700" s="6" t="s">
        <v>84</v>
      </c>
      <c r="O1700" t="s">
        <v>19</v>
      </c>
      <c r="P1700" s="4">
        <v>37</v>
      </c>
      <c r="Q1700" t="str">
        <f>TEXT(ChargesTable[[#This Row],[CHG_COUNTY_NUM]], "000") &amp; "-" &amp; TEXT(ChargesTable[[#This Row],[CHG_CASE_NUMBER]], "0000000")</f>
        <v>005-0000127</v>
      </c>
      <c r="R1700">
        <f t="shared" si="53"/>
        <v>37</v>
      </c>
      <c r="S1700">
        <f t="shared" si="54"/>
        <v>2022</v>
      </c>
    </row>
    <row r="1701" spans="1:19">
      <c r="A1701" s="1">
        <v>5</v>
      </c>
      <c r="B1701">
        <v>127</v>
      </c>
      <c r="C1701">
        <v>3</v>
      </c>
      <c r="D1701" s="3">
        <v>44704</v>
      </c>
      <c r="E1701" s="2">
        <v>3405</v>
      </c>
      <c r="F1701" s="2">
        <v>340</v>
      </c>
      <c r="G1701" s="2">
        <v>5</v>
      </c>
      <c r="H1701" s="5">
        <v>44741.91</v>
      </c>
      <c r="I1701" t="s">
        <v>10</v>
      </c>
      <c r="J1701" s="6" t="s">
        <v>25</v>
      </c>
      <c r="K1701" s="6" t="s">
        <v>26</v>
      </c>
      <c r="L1701" s="6" t="s">
        <v>42</v>
      </c>
      <c r="M1701" t="s">
        <v>11</v>
      </c>
      <c r="N1701" s="6" t="s">
        <v>63</v>
      </c>
      <c r="O1701" t="s">
        <v>19</v>
      </c>
      <c r="P1701" s="4">
        <v>37</v>
      </c>
      <c r="Q1701" t="str">
        <f>TEXT(ChargesTable[[#This Row],[CHG_COUNTY_NUM]], "000") &amp; "-" &amp; TEXT(ChargesTable[[#This Row],[CHG_CASE_NUMBER]], "0000000")</f>
        <v>005-0000127</v>
      </c>
      <c r="R1701">
        <f t="shared" si="53"/>
        <v>37</v>
      </c>
      <c r="S1701">
        <f t="shared" si="54"/>
        <v>2022</v>
      </c>
    </row>
    <row r="1702" spans="1:19">
      <c r="A1702" s="1">
        <v>5</v>
      </c>
      <c r="B1702">
        <v>128</v>
      </c>
      <c r="C1702">
        <v>2</v>
      </c>
      <c r="D1702" s="3">
        <v>44704</v>
      </c>
      <c r="E1702" s="2">
        <v>3460</v>
      </c>
      <c r="F1702" s="2">
        <v>346</v>
      </c>
      <c r="G1702" s="2">
        <v>0</v>
      </c>
      <c r="H1702" s="5">
        <v>44877.17</v>
      </c>
      <c r="I1702" t="s">
        <v>12</v>
      </c>
      <c r="J1702" s="6" t="s">
        <v>27</v>
      </c>
      <c r="K1702" s="6" t="s">
        <v>28</v>
      </c>
      <c r="L1702" s="6" t="s">
        <v>37</v>
      </c>
      <c r="M1702" t="s">
        <v>13</v>
      </c>
      <c r="N1702" s="6" t="s">
        <v>52</v>
      </c>
      <c r="O1702" t="s">
        <v>19</v>
      </c>
      <c r="P1702" s="4">
        <v>173</v>
      </c>
      <c r="Q1702" t="str">
        <f>TEXT(ChargesTable[[#This Row],[CHG_COUNTY_NUM]], "000") &amp; "-" &amp; TEXT(ChargesTable[[#This Row],[CHG_CASE_NUMBER]], "0000000")</f>
        <v>005-0000128</v>
      </c>
      <c r="R1702">
        <f t="shared" si="53"/>
        <v>173</v>
      </c>
      <c r="S1702">
        <f t="shared" si="54"/>
        <v>2022</v>
      </c>
    </row>
    <row r="1703" spans="1:19">
      <c r="A1703" s="1">
        <v>5</v>
      </c>
      <c r="B1703">
        <v>129</v>
      </c>
      <c r="C1703">
        <v>2</v>
      </c>
      <c r="D1703" s="3">
        <v>44706</v>
      </c>
      <c r="E1703" s="2">
        <v>3400</v>
      </c>
      <c r="F1703" s="2">
        <v>340</v>
      </c>
      <c r="G1703" s="2">
        <v>0</v>
      </c>
      <c r="H1703" s="5">
        <v>44772.73</v>
      </c>
      <c r="I1703" t="s">
        <v>12</v>
      </c>
      <c r="J1703" s="6" t="s">
        <v>25</v>
      </c>
      <c r="K1703" s="6" t="s">
        <v>26</v>
      </c>
      <c r="L1703" s="6" t="s">
        <v>37</v>
      </c>
      <c r="M1703" t="s">
        <v>13</v>
      </c>
      <c r="N1703" s="6" t="s">
        <v>55</v>
      </c>
      <c r="O1703" t="s">
        <v>19</v>
      </c>
      <c r="P1703" s="4">
        <v>66</v>
      </c>
      <c r="Q1703" t="str">
        <f>TEXT(ChargesTable[[#This Row],[CHG_COUNTY_NUM]], "000") &amp; "-" &amp; TEXT(ChargesTable[[#This Row],[CHG_CASE_NUMBER]], "0000000")</f>
        <v>005-0000129</v>
      </c>
      <c r="R1703">
        <f t="shared" si="53"/>
        <v>67</v>
      </c>
      <c r="S1703">
        <f t="shared" si="54"/>
        <v>2022</v>
      </c>
    </row>
    <row r="1704" spans="1:19">
      <c r="A1704" s="1">
        <v>5</v>
      </c>
      <c r="B1704">
        <v>129</v>
      </c>
      <c r="C1704">
        <v>1</v>
      </c>
      <c r="D1704" s="3">
        <v>44706</v>
      </c>
      <c r="E1704" s="2">
        <v>463700</v>
      </c>
      <c r="F1704" s="2">
        <v>46370</v>
      </c>
      <c r="G1704" s="2">
        <v>0</v>
      </c>
      <c r="H1704" s="5">
        <v>44773.2</v>
      </c>
      <c r="I1704" t="s">
        <v>12</v>
      </c>
      <c r="J1704" s="6" t="s">
        <v>30</v>
      </c>
      <c r="K1704" s="6" t="s">
        <v>26</v>
      </c>
      <c r="L1704" s="6" t="s">
        <v>37</v>
      </c>
      <c r="M1704" t="s">
        <v>13</v>
      </c>
      <c r="N1704" s="6" t="s">
        <v>54</v>
      </c>
      <c r="O1704" t="s">
        <v>19</v>
      </c>
      <c r="P1704" s="4">
        <v>67</v>
      </c>
      <c r="Q1704" t="str">
        <f>TEXT(ChargesTable[[#This Row],[CHG_COUNTY_NUM]], "000") &amp; "-" &amp; TEXT(ChargesTable[[#This Row],[CHG_CASE_NUMBER]], "0000000")</f>
        <v>005-0000129</v>
      </c>
      <c r="R1704">
        <f t="shared" si="53"/>
        <v>67</v>
      </c>
      <c r="S1704">
        <f t="shared" si="54"/>
        <v>2022</v>
      </c>
    </row>
    <row r="1705" spans="1:19">
      <c r="A1705" s="1">
        <v>5</v>
      </c>
      <c r="B1705">
        <v>130</v>
      </c>
      <c r="C1705">
        <v>2</v>
      </c>
      <c r="D1705" s="3">
        <v>44707</v>
      </c>
      <c r="E1705" s="2">
        <v>463720</v>
      </c>
      <c r="F1705" s="2">
        <v>46372</v>
      </c>
      <c r="G1705" s="2">
        <v>0</v>
      </c>
      <c r="H1705" s="5">
        <v>45065.22</v>
      </c>
      <c r="I1705" t="s">
        <v>12</v>
      </c>
      <c r="J1705" s="6" t="s">
        <v>31</v>
      </c>
      <c r="K1705" s="6" t="s">
        <v>28</v>
      </c>
      <c r="L1705" s="6" t="s">
        <v>37</v>
      </c>
      <c r="M1705" t="s">
        <v>13</v>
      </c>
      <c r="N1705" s="6" t="s">
        <v>72</v>
      </c>
      <c r="O1705" t="s">
        <v>19</v>
      </c>
      <c r="P1705" s="4">
        <v>358</v>
      </c>
      <c r="Q1705" t="str">
        <f>TEXT(ChargesTable[[#This Row],[CHG_COUNTY_NUM]], "000") &amp; "-" &amp; TEXT(ChargesTable[[#This Row],[CHG_CASE_NUMBER]], "0000000")</f>
        <v>005-0000130</v>
      </c>
      <c r="R1705">
        <f t="shared" si="53"/>
        <v>379</v>
      </c>
      <c r="S1705">
        <f t="shared" si="54"/>
        <v>2023</v>
      </c>
    </row>
    <row r="1706" spans="1:19">
      <c r="A1706" s="1">
        <v>5</v>
      </c>
      <c r="B1706">
        <v>130</v>
      </c>
      <c r="C1706">
        <v>3</v>
      </c>
      <c r="D1706" s="3">
        <v>44707</v>
      </c>
      <c r="E1706" s="2">
        <v>3400</v>
      </c>
      <c r="F1706" s="2">
        <v>340</v>
      </c>
      <c r="G1706" s="2">
        <v>0</v>
      </c>
      <c r="H1706" s="5">
        <v>45065.25</v>
      </c>
      <c r="I1706" t="s">
        <v>10</v>
      </c>
      <c r="J1706" s="6" t="s">
        <v>25</v>
      </c>
      <c r="K1706" s="6" t="s">
        <v>26</v>
      </c>
      <c r="L1706" s="6" t="s">
        <v>37</v>
      </c>
      <c r="M1706" t="s">
        <v>11</v>
      </c>
      <c r="N1706" s="6" t="s">
        <v>55</v>
      </c>
      <c r="O1706" t="s">
        <v>19</v>
      </c>
      <c r="P1706" s="4">
        <v>358</v>
      </c>
      <c r="Q1706" t="str">
        <f>TEXT(ChargesTable[[#This Row],[CHG_COUNTY_NUM]], "000") &amp; "-" &amp; TEXT(ChargesTable[[#This Row],[CHG_CASE_NUMBER]], "0000000")</f>
        <v>005-0000130</v>
      </c>
      <c r="R1706">
        <f t="shared" si="53"/>
        <v>379</v>
      </c>
      <c r="S1706">
        <f t="shared" si="54"/>
        <v>2023</v>
      </c>
    </row>
    <row r="1707" spans="1:19">
      <c r="A1707" s="1">
        <v>5</v>
      </c>
      <c r="B1707">
        <v>130</v>
      </c>
      <c r="C1707">
        <v>1</v>
      </c>
      <c r="D1707" s="3">
        <v>44707</v>
      </c>
      <c r="E1707" s="2">
        <v>470000</v>
      </c>
      <c r="F1707" s="2">
        <v>47000</v>
      </c>
      <c r="G1707" s="2">
        <v>0</v>
      </c>
      <c r="H1707" s="5">
        <v>45086.400000000001</v>
      </c>
      <c r="I1707" t="s">
        <v>12</v>
      </c>
      <c r="J1707" s="6" t="s">
        <v>34</v>
      </c>
      <c r="K1707" s="6" t="s">
        <v>35</v>
      </c>
      <c r="L1707" s="6" t="s">
        <v>37</v>
      </c>
      <c r="M1707" t="s">
        <v>13</v>
      </c>
      <c r="N1707" s="6" t="s">
        <v>67</v>
      </c>
      <c r="O1707" t="s">
        <v>19</v>
      </c>
      <c r="P1707" s="4">
        <v>379</v>
      </c>
      <c r="Q1707" t="str">
        <f>TEXT(ChargesTable[[#This Row],[CHG_COUNTY_NUM]], "000") &amp; "-" &amp; TEXT(ChargesTable[[#This Row],[CHG_CASE_NUMBER]], "0000000")</f>
        <v>005-0000130</v>
      </c>
      <c r="R1707">
        <f t="shared" si="53"/>
        <v>379</v>
      </c>
      <c r="S1707">
        <f t="shared" si="54"/>
        <v>2023</v>
      </c>
    </row>
    <row r="1708" spans="1:19">
      <c r="A1708" s="1">
        <v>5</v>
      </c>
      <c r="B1708">
        <v>131</v>
      </c>
      <c r="C1708">
        <v>1</v>
      </c>
      <c r="D1708" s="3">
        <v>44708</v>
      </c>
      <c r="E1708" s="2">
        <v>3400</v>
      </c>
      <c r="F1708" s="2">
        <v>340</v>
      </c>
      <c r="G1708" s="2">
        <v>0</v>
      </c>
      <c r="H1708" s="5">
        <v>44727.94</v>
      </c>
      <c r="I1708" t="s">
        <v>12</v>
      </c>
      <c r="J1708" s="6" t="s">
        <v>25</v>
      </c>
      <c r="K1708" s="6" t="s">
        <v>26</v>
      </c>
      <c r="L1708" s="6" t="s">
        <v>37</v>
      </c>
      <c r="M1708" t="s">
        <v>13</v>
      </c>
      <c r="N1708" s="6" t="s">
        <v>55</v>
      </c>
      <c r="O1708" t="s">
        <v>19</v>
      </c>
      <c r="P1708" s="4">
        <v>19</v>
      </c>
      <c r="Q1708" t="str">
        <f>TEXT(ChargesTable[[#This Row],[CHG_COUNTY_NUM]], "000") &amp; "-" &amp; TEXT(ChargesTable[[#This Row],[CHG_CASE_NUMBER]], "0000000")</f>
        <v>005-0000131</v>
      </c>
      <c r="R1708">
        <f t="shared" si="53"/>
        <v>22</v>
      </c>
      <c r="S1708">
        <f t="shared" si="54"/>
        <v>2022</v>
      </c>
    </row>
    <row r="1709" spans="1:19">
      <c r="A1709" s="1">
        <v>5</v>
      </c>
      <c r="B1709">
        <v>131</v>
      </c>
      <c r="C1709">
        <v>4</v>
      </c>
      <c r="D1709" s="3">
        <v>44708</v>
      </c>
      <c r="E1709" s="2">
        <v>782200</v>
      </c>
      <c r="F1709" s="2">
        <v>78220</v>
      </c>
      <c r="G1709" s="2">
        <v>0</v>
      </c>
      <c r="H1709" s="5">
        <v>44728.49</v>
      </c>
      <c r="I1709" t="s">
        <v>7</v>
      </c>
      <c r="J1709" s="6" t="s">
        <v>36</v>
      </c>
      <c r="K1709" s="6" t="s">
        <v>35</v>
      </c>
      <c r="L1709" s="6" t="s">
        <v>37</v>
      </c>
      <c r="M1709" t="s">
        <v>8</v>
      </c>
      <c r="N1709" s="6" t="s">
        <v>53</v>
      </c>
      <c r="O1709" t="s">
        <v>19</v>
      </c>
      <c r="P1709" s="4">
        <v>20</v>
      </c>
      <c r="Q1709" t="str">
        <f>TEXT(ChargesTable[[#This Row],[CHG_COUNTY_NUM]], "000") &amp; "-" &amp; TEXT(ChargesTable[[#This Row],[CHG_CASE_NUMBER]], "0000000")</f>
        <v>005-0000131</v>
      </c>
      <c r="R1709">
        <f t="shared" si="53"/>
        <v>22</v>
      </c>
      <c r="S1709">
        <f t="shared" si="54"/>
        <v>2022</v>
      </c>
    </row>
    <row r="1710" spans="1:19">
      <c r="A1710" s="1">
        <v>5</v>
      </c>
      <c r="B1710">
        <v>131</v>
      </c>
      <c r="C1710">
        <v>2</v>
      </c>
      <c r="D1710" s="3">
        <v>44708</v>
      </c>
      <c r="E1710" s="2">
        <v>463725</v>
      </c>
      <c r="F1710" s="2">
        <v>46372</v>
      </c>
      <c r="G1710" s="2">
        <v>5</v>
      </c>
      <c r="H1710" s="5">
        <v>44729.27</v>
      </c>
      <c r="I1710" t="s">
        <v>12</v>
      </c>
      <c r="J1710" s="6" t="s">
        <v>31</v>
      </c>
      <c r="K1710" s="6" t="s">
        <v>28</v>
      </c>
      <c r="L1710" s="6" t="s">
        <v>42</v>
      </c>
      <c r="M1710" t="s">
        <v>13</v>
      </c>
      <c r="N1710" s="6" t="s">
        <v>75</v>
      </c>
      <c r="O1710" t="s">
        <v>19</v>
      </c>
      <c r="P1710" s="4">
        <v>21</v>
      </c>
      <c r="Q1710" t="str">
        <f>TEXT(ChargesTable[[#This Row],[CHG_COUNTY_NUM]], "000") &amp; "-" &amp; TEXT(ChargesTable[[#This Row],[CHG_CASE_NUMBER]], "0000000")</f>
        <v>005-0000131</v>
      </c>
      <c r="R1710">
        <f t="shared" si="53"/>
        <v>22</v>
      </c>
      <c r="S1710">
        <f t="shared" si="54"/>
        <v>2022</v>
      </c>
    </row>
    <row r="1711" spans="1:19">
      <c r="A1711" s="1">
        <v>5</v>
      </c>
      <c r="B1711">
        <v>131</v>
      </c>
      <c r="C1711">
        <v>3</v>
      </c>
      <c r="D1711" s="3">
        <v>44708</v>
      </c>
      <c r="E1711" s="2">
        <v>782200</v>
      </c>
      <c r="F1711" s="2">
        <v>78220</v>
      </c>
      <c r="G1711" s="2">
        <v>0</v>
      </c>
      <c r="H1711" s="5">
        <v>44730.67</v>
      </c>
      <c r="I1711" t="s">
        <v>7</v>
      </c>
      <c r="J1711" s="6" t="s">
        <v>36</v>
      </c>
      <c r="K1711" s="6" t="s">
        <v>35</v>
      </c>
      <c r="L1711" s="6" t="s">
        <v>37</v>
      </c>
      <c r="M1711" t="s">
        <v>8</v>
      </c>
      <c r="N1711" s="6" t="s">
        <v>53</v>
      </c>
      <c r="O1711" t="s">
        <v>19</v>
      </c>
      <c r="P1711" s="4">
        <v>22</v>
      </c>
      <c r="Q1711" t="str">
        <f>TEXT(ChargesTable[[#This Row],[CHG_COUNTY_NUM]], "000") &amp; "-" &amp; TEXT(ChargesTable[[#This Row],[CHG_CASE_NUMBER]], "0000000")</f>
        <v>005-0000131</v>
      </c>
      <c r="R1711">
        <f t="shared" si="53"/>
        <v>22</v>
      </c>
      <c r="S1711">
        <f t="shared" si="54"/>
        <v>2022</v>
      </c>
    </row>
    <row r="1712" spans="1:19">
      <c r="A1712" s="1">
        <v>5</v>
      </c>
      <c r="B1712">
        <v>132</v>
      </c>
      <c r="C1712">
        <v>2</v>
      </c>
      <c r="D1712" s="3">
        <v>44708</v>
      </c>
      <c r="E1712" s="2">
        <v>3460</v>
      </c>
      <c r="F1712" s="2">
        <v>346</v>
      </c>
      <c r="G1712" s="2">
        <v>0</v>
      </c>
      <c r="H1712" s="5">
        <v>44723.8</v>
      </c>
      <c r="I1712" t="s">
        <v>10</v>
      </c>
      <c r="J1712" s="6" t="s">
        <v>27</v>
      </c>
      <c r="K1712" s="6" t="s">
        <v>28</v>
      </c>
      <c r="L1712" s="6" t="s">
        <v>37</v>
      </c>
      <c r="M1712" t="s">
        <v>11</v>
      </c>
      <c r="N1712" s="6" t="s">
        <v>52</v>
      </c>
      <c r="O1712" t="s">
        <v>19</v>
      </c>
      <c r="P1712" s="4">
        <v>15</v>
      </c>
      <c r="Q1712" t="str">
        <f>TEXT(ChargesTable[[#This Row],[CHG_COUNTY_NUM]], "000") &amp; "-" &amp; TEXT(ChargesTable[[#This Row],[CHG_CASE_NUMBER]], "0000000")</f>
        <v>005-0000132</v>
      </c>
      <c r="R1712">
        <f t="shared" si="53"/>
        <v>15</v>
      </c>
      <c r="S1712">
        <f t="shared" si="54"/>
        <v>2022</v>
      </c>
    </row>
    <row r="1713" spans="1:19">
      <c r="A1713" s="1">
        <v>5</v>
      </c>
      <c r="B1713">
        <v>133</v>
      </c>
      <c r="C1713">
        <v>3</v>
      </c>
      <c r="D1713" s="3">
        <v>44709</v>
      </c>
      <c r="E1713" s="2">
        <v>463700</v>
      </c>
      <c r="F1713" s="2">
        <v>46370</v>
      </c>
      <c r="G1713" s="2">
        <v>0</v>
      </c>
      <c r="H1713" s="5">
        <v>44772.1</v>
      </c>
      <c r="I1713" t="s">
        <v>12</v>
      </c>
      <c r="J1713" s="6" t="s">
        <v>30</v>
      </c>
      <c r="K1713" s="6" t="s">
        <v>26</v>
      </c>
      <c r="L1713" s="6" t="s">
        <v>37</v>
      </c>
      <c r="M1713" t="s">
        <v>13</v>
      </c>
      <c r="N1713" s="6" t="s">
        <v>54</v>
      </c>
      <c r="O1713" t="s">
        <v>19</v>
      </c>
      <c r="P1713" s="4">
        <v>63</v>
      </c>
      <c r="Q1713" t="str">
        <f>TEXT(ChargesTable[[#This Row],[CHG_COUNTY_NUM]], "000") &amp; "-" &amp; TEXT(ChargesTable[[#This Row],[CHG_CASE_NUMBER]], "0000000")</f>
        <v>005-0000133</v>
      </c>
      <c r="R1713">
        <f t="shared" si="53"/>
        <v>93</v>
      </c>
      <c r="S1713">
        <f t="shared" si="54"/>
        <v>2022</v>
      </c>
    </row>
    <row r="1714" spans="1:19">
      <c r="A1714" s="1">
        <v>5</v>
      </c>
      <c r="B1714">
        <v>133</v>
      </c>
      <c r="C1714">
        <v>1</v>
      </c>
      <c r="D1714" s="3">
        <v>44709</v>
      </c>
      <c r="E1714" s="2">
        <v>3400</v>
      </c>
      <c r="F1714" s="2">
        <v>340</v>
      </c>
      <c r="G1714" s="2">
        <v>0</v>
      </c>
      <c r="H1714" s="5">
        <v>44774.052002314813</v>
      </c>
      <c r="I1714" t="s">
        <v>7</v>
      </c>
      <c r="J1714" s="6" t="s">
        <v>25</v>
      </c>
      <c r="K1714" s="6" t="s">
        <v>26</v>
      </c>
      <c r="L1714" s="6" t="s">
        <v>37</v>
      </c>
      <c r="M1714" t="s">
        <v>8</v>
      </c>
      <c r="N1714" s="6" t="s">
        <v>55</v>
      </c>
      <c r="O1714" t="s">
        <v>19</v>
      </c>
      <c r="P1714" s="4">
        <v>65</v>
      </c>
      <c r="Q1714" t="str">
        <f>TEXT(ChargesTable[[#This Row],[CHG_COUNTY_NUM]], "000") &amp; "-" &amp; TEXT(ChargesTable[[#This Row],[CHG_CASE_NUMBER]], "0000000")</f>
        <v>005-0000133</v>
      </c>
      <c r="R1714">
        <f t="shared" si="53"/>
        <v>93</v>
      </c>
      <c r="S1714">
        <f t="shared" si="54"/>
        <v>2022</v>
      </c>
    </row>
    <row r="1715" spans="1:19">
      <c r="A1715" s="1">
        <v>5</v>
      </c>
      <c r="B1715">
        <v>133</v>
      </c>
      <c r="C1715">
        <v>2</v>
      </c>
      <c r="D1715" s="3">
        <v>44709</v>
      </c>
      <c r="E1715" s="2">
        <v>3460</v>
      </c>
      <c r="F1715" s="2">
        <v>346</v>
      </c>
      <c r="G1715" s="2">
        <v>0</v>
      </c>
      <c r="H1715" s="5">
        <v>44802.1</v>
      </c>
      <c r="I1715" t="s">
        <v>12</v>
      </c>
      <c r="J1715" s="6" t="s">
        <v>27</v>
      </c>
      <c r="K1715" s="6" t="s">
        <v>28</v>
      </c>
      <c r="L1715" s="6" t="s">
        <v>37</v>
      </c>
      <c r="M1715" t="s">
        <v>13</v>
      </c>
      <c r="N1715" s="6" t="s">
        <v>52</v>
      </c>
      <c r="O1715" t="s">
        <v>19</v>
      </c>
      <c r="P1715" s="4">
        <v>93</v>
      </c>
      <c r="Q1715" t="str">
        <f>TEXT(ChargesTable[[#This Row],[CHG_COUNTY_NUM]], "000") &amp; "-" &amp; TEXT(ChargesTable[[#This Row],[CHG_CASE_NUMBER]], "0000000")</f>
        <v>005-0000133</v>
      </c>
      <c r="R1715">
        <f t="shared" si="53"/>
        <v>93</v>
      </c>
      <c r="S1715">
        <f t="shared" si="54"/>
        <v>2022</v>
      </c>
    </row>
    <row r="1716" spans="1:19">
      <c r="A1716" s="1">
        <v>5</v>
      </c>
      <c r="B1716">
        <v>134</v>
      </c>
      <c r="C1716">
        <v>1</v>
      </c>
      <c r="D1716" s="3">
        <v>44709</v>
      </c>
      <c r="E1716" s="2">
        <v>3400</v>
      </c>
      <c r="F1716" s="2">
        <v>340</v>
      </c>
      <c r="G1716" s="2">
        <v>0</v>
      </c>
      <c r="H1716" s="5">
        <v>44908.4</v>
      </c>
      <c r="I1716" t="s">
        <v>12</v>
      </c>
      <c r="J1716" s="6" t="s">
        <v>25</v>
      </c>
      <c r="K1716" s="6" t="s">
        <v>26</v>
      </c>
      <c r="L1716" s="6" t="s">
        <v>37</v>
      </c>
      <c r="M1716" t="s">
        <v>13</v>
      </c>
      <c r="N1716" s="6" t="s">
        <v>55</v>
      </c>
      <c r="O1716" t="s">
        <v>19</v>
      </c>
      <c r="P1716" s="4">
        <v>199</v>
      </c>
      <c r="Q1716" t="str">
        <f>TEXT(ChargesTable[[#This Row],[CHG_COUNTY_NUM]], "000") &amp; "-" &amp; TEXT(ChargesTable[[#This Row],[CHG_CASE_NUMBER]], "0000000")</f>
        <v>005-0000134</v>
      </c>
      <c r="R1716">
        <f t="shared" si="53"/>
        <v>202</v>
      </c>
      <c r="S1716">
        <f t="shared" si="54"/>
        <v>2022</v>
      </c>
    </row>
    <row r="1717" spans="1:19">
      <c r="A1717" s="1">
        <v>5</v>
      </c>
      <c r="B1717">
        <v>134</v>
      </c>
      <c r="C1717">
        <v>6</v>
      </c>
      <c r="D1717" s="3">
        <v>44709</v>
      </c>
      <c r="E1717" s="2">
        <v>3406</v>
      </c>
      <c r="F1717" s="2">
        <v>340</v>
      </c>
      <c r="G1717" s="2">
        <v>6</v>
      </c>
      <c r="H1717" s="5">
        <v>44909.95</v>
      </c>
      <c r="I1717" t="s">
        <v>12</v>
      </c>
      <c r="J1717" s="6" t="s">
        <v>25</v>
      </c>
      <c r="K1717" s="6" t="s">
        <v>26</v>
      </c>
      <c r="L1717" s="6" t="s">
        <v>43</v>
      </c>
      <c r="M1717" t="s">
        <v>13</v>
      </c>
      <c r="N1717" s="6" t="s">
        <v>65</v>
      </c>
      <c r="O1717" t="s">
        <v>19</v>
      </c>
      <c r="P1717" s="4">
        <v>200</v>
      </c>
      <c r="Q1717" t="str">
        <f>TEXT(ChargesTable[[#This Row],[CHG_COUNTY_NUM]], "000") &amp; "-" &amp; TEXT(ChargesTable[[#This Row],[CHG_CASE_NUMBER]], "0000000")</f>
        <v>005-0000134</v>
      </c>
      <c r="R1717">
        <f t="shared" si="53"/>
        <v>202</v>
      </c>
      <c r="S1717">
        <f t="shared" si="54"/>
        <v>2022</v>
      </c>
    </row>
    <row r="1718" spans="1:19">
      <c r="A1718" s="1">
        <v>5</v>
      </c>
      <c r="B1718">
        <v>134</v>
      </c>
      <c r="C1718">
        <v>2</v>
      </c>
      <c r="D1718" s="3">
        <v>44709</v>
      </c>
      <c r="E1718" s="2">
        <v>3400</v>
      </c>
      <c r="F1718" s="2">
        <v>340</v>
      </c>
      <c r="G1718" s="2">
        <v>0</v>
      </c>
      <c r="H1718" s="5">
        <v>44910.95</v>
      </c>
      <c r="I1718" t="s">
        <v>12</v>
      </c>
      <c r="J1718" s="6" t="s">
        <v>25</v>
      </c>
      <c r="K1718" s="6" t="s">
        <v>26</v>
      </c>
      <c r="L1718" s="6" t="s">
        <v>37</v>
      </c>
      <c r="M1718" t="s">
        <v>13</v>
      </c>
      <c r="N1718" s="6" t="s">
        <v>55</v>
      </c>
      <c r="O1718" t="s">
        <v>19</v>
      </c>
      <c r="P1718" s="4">
        <v>201</v>
      </c>
      <c r="Q1718" t="str">
        <f>TEXT(ChargesTable[[#This Row],[CHG_COUNTY_NUM]], "000") &amp; "-" &amp; TEXT(ChargesTable[[#This Row],[CHG_CASE_NUMBER]], "0000000")</f>
        <v>005-0000134</v>
      </c>
      <c r="R1718">
        <f t="shared" si="53"/>
        <v>202</v>
      </c>
      <c r="S1718">
        <f t="shared" si="54"/>
        <v>2022</v>
      </c>
    </row>
    <row r="1719" spans="1:19">
      <c r="A1719" s="1">
        <v>5</v>
      </c>
      <c r="B1719">
        <v>134</v>
      </c>
      <c r="C1719">
        <v>3</v>
      </c>
      <c r="D1719" s="3">
        <v>44709</v>
      </c>
      <c r="E1719" s="2">
        <v>782200</v>
      </c>
      <c r="F1719" s="2">
        <v>78220</v>
      </c>
      <c r="G1719" s="2">
        <v>0</v>
      </c>
      <c r="H1719" s="5">
        <v>44910.18</v>
      </c>
      <c r="I1719" t="s">
        <v>7</v>
      </c>
      <c r="J1719" s="6" t="s">
        <v>36</v>
      </c>
      <c r="K1719" s="6" t="s">
        <v>35</v>
      </c>
      <c r="L1719" s="6" t="s">
        <v>37</v>
      </c>
      <c r="M1719" t="s">
        <v>8</v>
      </c>
      <c r="N1719" s="6" t="s">
        <v>53</v>
      </c>
      <c r="O1719" t="s">
        <v>19</v>
      </c>
      <c r="P1719" s="4">
        <v>201</v>
      </c>
      <c r="Q1719" t="str">
        <f>TEXT(ChargesTable[[#This Row],[CHG_COUNTY_NUM]], "000") &amp; "-" &amp; TEXT(ChargesTable[[#This Row],[CHG_CASE_NUMBER]], "0000000")</f>
        <v>005-0000134</v>
      </c>
      <c r="R1719">
        <f t="shared" si="53"/>
        <v>202</v>
      </c>
      <c r="S1719">
        <f t="shared" si="54"/>
        <v>2022</v>
      </c>
    </row>
    <row r="1720" spans="1:19">
      <c r="A1720" s="1">
        <v>5</v>
      </c>
      <c r="B1720">
        <v>134</v>
      </c>
      <c r="C1720">
        <v>4</v>
      </c>
      <c r="D1720" s="3">
        <v>44709</v>
      </c>
      <c r="E1720" s="2">
        <v>3400</v>
      </c>
      <c r="F1720" s="2">
        <v>340</v>
      </c>
      <c r="G1720" s="2">
        <v>0</v>
      </c>
      <c r="H1720" s="5">
        <v>44910.75099537037</v>
      </c>
      <c r="I1720" t="s">
        <v>7</v>
      </c>
      <c r="J1720" s="6" t="s">
        <v>25</v>
      </c>
      <c r="K1720" s="6" t="s">
        <v>26</v>
      </c>
      <c r="L1720" s="6" t="s">
        <v>37</v>
      </c>
      <c r="M1720" t="s">
        <v>8</v>
      </c>
      <c r="N1720" s="6" t="s">
        <v>55</v>
      </c>
      <c r="O1720" t="s">
        <v>19</v>
      </c>
      <c r="P1720" s="4">
        <v>201</v>
      </c>
      <c r="Q1720" t="str">
        <f>TEXT(ChargesTable[[#This Row],[CHG_COUNTY_NUM]], "000") &amp; "-" &amp; TEXT(ChargesTable[[#This Row],[CHG_CASE_NUMBER]], "0000000")</f>
        <v>005-0000134</v>
      </c>
      <c r="R1720">
        <f t="shared" si="53"/>
        <v>202</v>
      </c>
      <c r="S1720">
        <f t="shared" si="54"/>
        <v>2022</v>
      </c>
    </row>
    <row r="1721" spans="1:19">
      <c r="A1721" s="1">
        <v>5</v>
      </c>
      <c r="B1721">
        <v>134</v>
      </c>
      <c r="C1721">
        <v>5</v>
      </c>
      <c r="D1721" s="3">
        <v>44709</v>
      </c>
      <c r="E1721" s="2">
        <v>3470</v>
      </c>
      <c r="F1721" s="2">
        <v>347</v>
      </c>
      <c r="G1721" s="2">
        <v>0</v>
      </c>
      <c r="H1721" s="5">
        <v>44911.9</v>
      </c>
      <c r="I1721" t="s">
        <v>12</v>
      </c>
      <c r="J1721" s="6" t="s">
        <v>29</v>
      </c>
      <c r="K1721" s="6" t="s">
        <v>28</v>
      </c>
      <c r="L1721" s="6" t="s">
        <v>37</v>
      </c>
      <c r="M1721" t="s">
        <v>13</v>
      </c>
      <c r="N1721" s="6" t="s">
        <v>51</v>
      </c>
      <c r="O1721" t="s">
        <v>19</v>
      </c>
      <c r="P1721" s="4">
        <v>202</v>
      </c>
      <c r="Q1721" t="str">
        <f>TEXT(ChargesTable[[#This Row],[CHG_COUNTY_NUM]], "000") &amp; "-" &amp; TEXT(ChargesTable[[#This Row],[CHG_CASE_NUMBER]], "0000000")</f>
        <v>005-0000134</v>
      </c>
      <c r="R1721">
        <f t="shared" si="53"/>
        <v>202</v>
      </c>
      <c r="S1721">
        <f t="shared" si="54"/>
        <v>2022</v>
      </c>
    </row>
    <row r="1722" spans="1:19">
      <c r="A1722" s="1">
        <v>5</v>
      </c>
      <c r="B1722">
        <v>135</v>
      </c>
      <c r="C1722">
        <v>2</v>
      </c>
      <c r="D1722" s="3">
        <v>44710</v>
      </c>
      <c r="E1722" s="2">
        <v>463724</v>
      </c>
      <c r="F1722" s="2">
        <v>46372</v>
      </c>
      <c r="G1722" s="2">
        <v>4</v>
      </c>
      <c r="H1722" s="5">
        <v>44817.31</v>
      </c>
      <c r="I1722" t="s">
        <v>10</v>
      </c>
      <c r="J1722" s="6" t="s">
        <v>31</v>
      </c>
      <c r="K1722" s="6" t="s">
        <v>28</v>
      </c>
      <c r="L1722" s="6" t="s">
        <v>41</v>
      </c>
      <c r="M1722" t="s">
        <v>11</v>
      </c>
      <c r="N1722" s="6" t="s">
        <v>93</v>
      </c>
      <c r="O1722" t="s">
        <v>19</v>
      </c>
      <c r="P1722" s="4">
        <v>107</v>
      </c>
      <c r="Q1722" t="str">
        <f>TEXT(ChargesTable[[#This Row],[CHG_COUNTY_NUM]], "000") &amp; "-" &amp; TEXT(ChargesTable[[#This Row],[CHG_CASE_NUMBER]], "0000000")</f>
        <v>005-0000135</v>
      </c>
      <c r="R1722">
        <f t="shared" si="53"/>
        <v>182</v>
      </c>
      <c r="S1722">
        <f t="shared" si="54"/>
        <v>2022</v>
      </c>
    </row>
    <row r="1723" spans="1:19">
      <c r="A1723" s="1">
        <v>5</v>
      </c>
      <c r="B1723">
        <v>135</v>
      </c>
      <c r="C1723">
        <v>1</v>
      </c>
      <c r="D1723" s="3">
        <v>44710</v>
      </c>
      <c r="E1723" s="2">
        <v>782200</v>
      </c>
      <c r="F1723" s="2">
        <v>78220</v>
      </c>
      <c r="G1723" s="2">
        <v>0</v>
      </c>
      <c r="H1723" s="5">
        <v>44818.71</v>
      </c>
      <c r="I1723" t="s">
        <v>7</v>
      </c>
      <c r="J1723" s="6" t="s">
        <v>36</v>
      </c>
      <c r="K1723" s="6" t="s">
        <v>35</v>
      </c>
      <c r="L1723" s="6" t="s">
        <v>37</v>
      </c>
      <c r="M1723" t="s">
        <v>8</v>
      </c>
      <c r="N1723" s="6" t="s">
        <v>53</v>
      </c>
      <c r="O1723" t="s">
        <v>19</v>
      </c>
      <c r="P1723" s="4">
        <v>108</v>
      </c>
      <c r="Q1723" t="str">
        <f>TEXT(ChargesTable[[#This Row],[CHG_COUNTY_NUM]], "000") &amp; "-" &amp; TEXT(ChargesTable[[#This Row],[CHG_CASE_NUMBER]], "0000000")</f>
        <v>005-0000135</v>
      </c>
      <c r="R1723">
        <f t="shared" si="53"/>
        <v>182</v>
      </c>
      <c r="S1723">
        <f t="shared" si="54"/>
        <v>2022</v>
      </c>
    </row>
    <row r="1724" spans="1:19">
      <c r="A1724" s="1">
        <v>5</v>
      </c>
      <c r="B1724">
        <v>135</v>
      </c>
      <c r="C1724">
        <v>4</v>
      </c>
      <c r="D1724" s="3">
        <v>44710</v>
      </c>
      <c r="E1724" s="2">
        <v>463700</v>
      </c>
      <c r="F1724" s="2">
        <v>46370</v>
      </c>
      <c r="G1724" s="2">
        <v>0</v>
      </c>
      <c r="H1724" s="5">
        <v>44818.57</v>
      </c>
      <c r="I1724" t="s">
        <v>12</v>
      </c>
      <c r="J1724" s="6" t="s">
        <v>30</v>
      </c>
      <c r="K1724" s="6" t="s">
        <v>26</v>
      </c>
      <c r="L1724" s="6" t="s">
        <v>37</v>
      </c>
      <c r="M1724" t="s">
        <v>13</v>
      </c>
      <c r="N1724" s="6" t="s">
        <v>54</v>
      </c>
      <c r="O1724" t="s">
        <v>19</v>
      </c>
      <c r="P1724" s="4">
        <v>108</v>
      </c>
      <c r="Q1724" t="str">
        <f>TEXT(ChargesTable[[#This Row],[CHG_COUNTY_NUM]], "000") &amp; "-" &amp; TEXT(ChargesTable[[#This Row],[CHG_CASE_NUMBER]], "0000000")</f>
        <v>005-0000135</v>
      </c>
      <c r="R1724">
        <f t="shared" si="53"/>
        <v>182</v>
      </c>
      <c r="S1724">
        <f t="shared" si="54"/>
        <v>2022</v>
      </c>
    </row>
    <row r="1725" spans="1:19">
      <c r="A1725" s="1">
        <v>5</v>
      </c>
      <c r="B1725">
        <v>135</v>
      </c>
      <c r="C1725">
        <v>3</v>
      </c>
      <c r="D1725" s="3">
        <v>44710</v>
      </c>
      <c r="E1725" s="2">
        <v>463700</v>
      </c>
      <c r="F1725" s="2">
        <v>46370</v>
      </c>
      <c r="G1725" s="2">
        <v>0</v>
      </c>
      <c r="H1725" s="5">
        <v>44892</v>
      </c>
      <c r="I1725" t="s">
        <v>7</v>
      </c>
      <c r="J1725" s="6" t="s">
        <v>30</v>
      </c>
      <c r="K1725" s="6" t="s">
        <v>26</v>
      </c>
      <c r="L1725" s="6" t="s">
        <v>37</v>
      </c>
      <c r="M1725" t="s">
        <v>8</v>
      </c>
      <c r="N1725" s="6" t="s">
        <v>54</v>
      </c>
      <c r="O1725" t="s">
        <v>19</v>
      </c>
      <c r="P1725" s="4">
        <v>182</v>
      </c>
      <c r="Q1725" t="str">
        <f>TEXT(ChargesTable[[#This Row],[CHG_COUNTY_NUM]], "000") &amp; "-" &amp; TEXT(ChargesTable[[#This Row],[CHG_CASE_NUMBER]], "0000000")</f>
        <v>005-0000135</v>
      </c>
      <c r="R1725">
        <f t="shared" si="53"/>
        <v>182</v>
      </c>
      <c r="S1725">
        <f t="shared" si="54"/>
        <v>2022</v>
      </c>
    </row>
    <row r="1726" spans="1:19">
      <c r="A1726" s="1">
        <v>5</v>
      </c>
      <c r="B1726">
        <v>136</v>
      </c>
      <c r="C1726">
        <v>2</v>
      </c>
      <c r="D1726" s="3">
        <v>44711</v>
      </c>
      <c r="E1726" s="2">
        <v>3400</v>
      </c>
      <c r="F1726" s="2">
        <v>340</v>
      </c>
      <c r="G1726" s="2">
        <v>0</v>
      </c>
      <c r="H1726" s="5">
        <v>44716.35</v>
      </c>
      <c r="I1726" t="s">
        <v>10</v>
      </c>
      <c r="J1726" s="6" t="s">
        <v>25</v>
      </c>
      <c r="K1726" s="6" t="s">
        <v>26</v>
      </c>
      <c r="L1726" s="6" t="s">
        <v>37</v>
      </c>
      <c r="M1726" t="s">
        <v>11</v>
      </c>
      <c r="N1726" s="6" t="s">
        <v>55</v>
      </c>
      <c r="O1726" t="s">
        <v>19</v>
      </c>
      <c r="P1726" s="4">
        <v>5</v>
      </c>
      <c r="Q1726" t="str">
        <f>TEXT(ChargesTable[[#This Row],[CHG_COUNTY_NUM]], "000") &amp; "-" &amp; TEXT(ChargesTable[[#This Row],[CHG_CASE_NUMBER]], "0000000")</f>
        <v>005-0000136</v>
      </c>
      <c r="R1726">
        <f t="shared" si="53"/>
        <v>6</v>
      </c>
      <c r="S1726">
        <f t="shared" si="54"/>
        <v>2022</v>
      </c>
    </row>
    <row r="1727" spans="1:19">
      <c r="A1727" s="1">
        <v>5</v>
      </c>
      <c r="B1727">
        <v>136</v>
      </c>
      <c r="C1727">
        <v>3</v>
      </c>
      <c r="D1727" s="3">
        <v>44711</v>
      </c>
      <c r="E1727" s="2">
        <v>3470</v>
      </c>
      <c r="F1727" s="2">
        <v>347</v>
      </c>
      <c r="G1727" s="2">
        <v>0</v>
      </c>
      <c r="H1727" s="5">
        <v>44716.480000000003</v>
      </c>
      <c r="I1727" t="s">
        <v>12</v>
      </c>
      <c r="J1727" s="6" t="s">
        <v>29</v>
      </c>
      <c r="K1727" s="6" t="s">
        <v>28</v>
      </c>
      <c r="L1727" s="6" t="s">
        <v>37</v>
      </c>
      <c r="M1727" t="s">
        <v>13</v>
      </c>
      <c r="N1727" s="6" t="s">
        <v>51</v>
      </c>
      <c r="O1727" t="s">
        <v>19</v>
      </c>
      <c r="P1727" s="4">
        <v>5</v>
      </c>
      <c r="Q1727" t="str">
        <f>TEXT(ChargesTable[[#This Row],[CHG_COUNTY_NUM]], "000") &amp; "-" &amp; TEXT(ChargesTable[[#This Row],[CHG_CASE_NUMBER]], "0000000")</f>
        <v>005-0000136</v>
      </c>
      <c r="R1727">
        <f t="shared" si="53"/>
        <v>6</v>
      </c>
      <c r="S1727">
        <f t="shared" si="54"/>
        <v>2022</v>
      </c>
    </row>
    <row r="1728" spans="1:19">
      <c r="A1728" s="1">
        <v>5</v>
      </c>
      <c r="B1728">
        <v>136</v>
      </c>
      <c r="C1728">
        <v>1</v>
      </c>
      <c r="D1728" s="3">
        <v>44711</v>
      </c>
      <c r="E1728" s="2">
        <v>3405</v>
      </c>
      <c r="F1728" s="2">
        <v>340</v>
      </c>
      <c r="G1728" s="2">
        <v>5</v>
      </c>
      <c r="H1728" s="5">
        <v>44717.45</v>
      </c>
      <c r="I1728" t="s">
        <v>10</v>
      </c>
      <c r="J1728" s="6" t="s">
        <v>25</v>
      </c>
      <c r="K1728" s="6" t="s">
        <v>26</v>
      </c>
      <c r="L1728" s="6" t="s">
        <v>42</v>
      </c>
      <c r="M1728" t="s">
        <v>11</v>
      </c>
      <c r="N1728" s="6" t="s">
        <v>63</v>
      </c>
      <c r="O1728" t="s">
        <v>19</v>
      </c>
      <c r="P1728" s="4">
        <v>6</v>
      </c>
      <c r="Q1728" t="str">
        <f>TEXT(ChargesTable[[#This Row],[CHG_COUNTY_NUM]], "000") &amp; "-" &amp; TEXT(ChargesTable[[#This Row],[CHG_CASE_NUMBER]], "0000000")</f>
        <v>005-0000136</v>
      </c>
      <c r="R1728">
        <f t="shared" si="53"/>
        <v>6</v>
      </c>
      <c r="S1728">
        <f t="shared" si="54"/>
        <v>2022</v>
      </c>
    </row>
    <row r="1729" spans="1:19">
      <c r="A1729" s="1">
        <v>5</v>
      </c>
      <c r="B1729">
        <v>137</v>
      </c>
      <c r="C1729">
        <v>1</v>
      </c>
      <c r="D1729" s="3">
        <v>44712</v>
      </c>
      <c r="E1729" s="2">
        <v>470001</v>
      </c>
      <c r="F1729" s="2">
        <v>47000</v>
      </c>
      <c r="G1729" s="2">
        <v>1</v>
      </c>
      <c r="H1729" s="5">
        <v>44775.66</v>
      </c>
      <c r="I1729" t="s">
        <v>10</v>
      </c>
      <c r="J1729" s="6" t="s">
        <v>34</v>
      </c>
      <c r="K1729" s="6" t="s">
        <v>35</v>
      </c>
      <c r="L1729" s="6" t="s">
        <v>38</v>
      </c>
      <c r="M1729" t="s">
        <v>11</v>
      </c>
      <c r="N1729" s="6" t="s">
        <v>76</v>
      </c>
      <c r="O1729" t="s">
        <v>19</v>
      </c>
      <c r="P1729" s="4">
        <v>63</v>
      </c>
      <c r="Q1729" t="str">
        <f>TEXT(ChargesTable[[#This Row],[CHG_COUNTY_NUM]], "000") &amp; "-" &amp; TEXT(ChargesTable[[#This Row],[CHG_CASE_NUMBER]], "0000000")</f>
        <v>005-0000137</v>
      </c>
      <c r="R1729">
        <f t="shared" si="53"/>
        <v>66</v>
      </c>
      <c r="S1729">
        <f t="shared" si="54"/>
        <v>2022</v>
      </c>
    </row>
    <row r="1730" spans="1:19">
      <c r="A1730" s="1">
        <v>5</v>
      </c>
      <c r="B1730">
        <v>137</v>
      </c>
      <c r="C1730">
        <v>3</v>
      </c>
      <c r="D1730" s="3">
        <v>44712</v>
      </c>
      <c r="E1730" s="2">
        <v>470000</v>
      </c>
      <c r="F1730" s="2">
        <v>47000</v>
      </c>
      <c r="G1730" s="2">
        <v>0</v>
      </c>
      <c r="H1730" s="5">
        <v>44777.7</v>
      </c>
      <c r="I1730" t="s">
        <v>10</v>
      </c>
      <c r="J1730" s="6" t="s">
        <v>34</v>
      </c>
      <c r="K1730" s="6" t="s">
        <v>35</v>
      </c>
      <c r="L1730" s="6" t="s">
        <v>37</v>
      </c>
      <c r="M1730" t="s">
        <v>11</v>
      </c>
      <c r="N1730" s="6" t="s">
        <v>67</v>
      </c>
      <c r="O1730" t="s">
        <v>19</v>
      </c>
      <c r="P1730" s="4">
        <v>65</v>
      </c>
      <c r="Q1730" t="str">
        <f>TEXT(ChargesTable[[#This Row],[CHG_COUNTY_NUM]], "000") &amp; "-" &amp; TEXT(ChargesTable[[#This Row],[CHG_CASE_NUMBER]], "0000000")</f>
        <v>005-0000137</v>
      </c>
      <c r="R1730">
        <f t="shared" ref="R1730:R1793" si="55">_xlfn.MAXIFS(P:P, Q:Q, Q1730)</f>
        <v>66</v>
      </c>
      <c r="S1730">
        <f t="shared" ref="S1730:S1793" si="56">+YEAR(H1730)</f>
        <v>2022</v>
      </c>
    </row>
    <row r="1731" spans="1:19">
      <c r="A1731" s="1">
        <v>5</v>
      </c>
      <c r="B1731">
        <v>137</v>
      </c>
      <c r="C1731">
        <v>2</v>
      </c>
      <c r="D1731" s="3">
        <v>44712</v>
      </c>
      <c r="E1731" s="2">
        <v>463720</v>
      </c>
      <c r="F1731" s="2">
        <v>46372</v>
      </c>
      <c r="G1731" s="2">
        <v>0</v>
      </c>
      <c r="H1731" s="5">
        <v>44778.96</v>
      </c>
      <c r="I1731" t="s">
        <v>12</v>
      </c>
      <c r="J1731" s="6" t="s">
        <v>31</v>
      </c>
      <c r="K1731" s="6" t="s">
        <v>28</v>
      </c>
      <c r="L1731" s="6" t="s">
        <v>37</v>
      </c>
      <c r="M1731" t="s">
        <v>13</v>
      </c>
      <c r="N1731" s="6" t="s">
        <v>72</v>
      </c>
      <c r="O1731" t="s">
        <v>19</v>
      </c>
      <c r="P1731" s="4">
        <v>66</v>
      </c>
      <c r="Q1731" t="str">
        <f>TEXT(ChargesTable[[#This Row],[CHG_COUNTY_NUM]], "000") &amp; "-" &amp; TEXT(ChargesTable[[#This Row],[CHG_CASE_NUMBER]], "0000000")</f>
        <v>005-0000137</v>
      </c>
      <c r="R1731">
        <f t="shared" si="55"/>
        <v>66</v>
      </c>
      <c r="S1731">
        <f t="shared" si="56"/>
        <v>2022</v>
      </c>
    </row>
    <row r="1732" spans="1:19">
      <c r="A1732" s="1">
        <v>5</v>
      </c>
      <c r="B1732">
        <v>138</v>
      </c>
      <c r="C1732">
        <v>1</v>
      </c>
      <c r="D1732" s="3">
        <v>44712</v>
      </c>
      <c r="E1732" s="2">
        <v>463701</v>
      </c>
      <c r="F1732" s="2">
        <v>46370</v>
      </c>
      <c r="G1732" s="2">
        <v>1</v>
      </c>
      <c r="H1732" s="5">
        <v>44712.963194444441</v>
      </c>
      <c r="I1732" t="s">
        <v>10</v>
      </c>
      <c r="J1732" s="6" t="s">
        <v>30</v>
      </c>
      <c r="K1732" s="6" t="s">
        <v>26</v>
      </c>
      <c r="L1732" s="6" t="s">
        <v>38</v>
      </c>
      <c r="M1732" t="s">
        <v>11</v>
      </c>
      <c r="N1732" s="6" t="s">
        <v>59</v>
      </c>
      <c r="O1732" t="s">
        <v>19</v>
      </c>
      <c r="P1732" s="4">
        <v>0</v>
      </c>
      <c r="Q1732" t="str">
        <f>TEXT(ChargesTable[[#This Row],[CHG_COUNTY_NUM]], "000") &amp; "-" &amp; TEXT(ChargesTable[[#This Row],[CHG_CASE_NUMBER]], "0000000")</f>
        <v>005-0000138</v>
      </c>
      <c r="R1732">
        <f t="shared" si="55"/>
        <v>2</v>
      </c>
      <c r="S1732">
        <f t="shared" si="56"/>
        <v>2022</v>
      </c>
    </row>
    <row r="1733" spans="1:19">
      <c r="A1733" s="1">
        <v>5</v>
      </c>
      <c r="B1733">
        <v>138</v>
      </c>
      <c r="C1733">
        <v>4</v>
      </c>
      <c r="D1733" s="3">
        <v>44712</v>
      </c>
      <c r="E1733" s="2">
        <v>463700</v>
      </c>
      <c r="F1733" s="2">
        <v>46370</v>
      </c>
      <c r="G1733" s="2">
        <v>0</v>
      </c>
      <c r="H1733" s="5">
        <v>44713.183194444442</v>
      </c>
      <c r="I1733" t="s">
        <v>7</v>
      </c>
      <c r="J1733" s="6" t="s">
        <v>30</v>
      </c>
      <c r="K1733" s="6" t="s">
        <v>26</v>
      </c>
      <c r="L1733" s="6" t="s">
        <v>37</v>
      </c>
      <c r="M1733" t="s">
        <v>8</v>
      </c>
      <c r="N1733" s="6" t="s">
        <v>54</v>
      </c>
      <c r="O1733" t="s">
        <v>19</v>
      </c>
      <c r="P1733" s="4">
        <v>1</v>
      </c>
      <c r="Q1733" t="str">
        <f>TEXT(ChargesTable[[#This Row],[CHG_COUNTY_NUM]], "000") &amp; "-" &amp; TEXT(ChargesTable[[#This Row],[CHG_CASE_NUMBER]], "0000000")</f>
        <v>005-0000138</v>
      </c>
      <c r="R1733">
        <f t="shared" si="55"/>
        <v>2</v>
      </c>
      <c r="S1733">
        <f t="shared" si="56"/>
        <v>2022</v>
      </c>
    </row>
    <row r="1734" spans="1:19">
      <c r="A1734" s="1">
        <v>5</v>
      </c>
      <c r="B1734">
        <v>138</v>
      </c>
      <c r="C1734">
        <v>2</v>
      </c>
      <c r="D1734" s="3">
        <v>44712</v>
      </c>
      <c r="E1734" s="2">
        <v>470000</v>
      </c>
      <c r="F1734" s="2">
        <v>47000</v>
      </c>
      <c r="G1734" s="2">
        <v>0</v>
      </c>
      <c r="H1734" s="5">
        <v>44714.183194444442</v>
      </c>
      <c r="I1734" t="s">
        <v>12</v>
      </c>
      <c r="J1734" s="6" t="s">
        <v>34</v>
      </c>
      <c r="K1734" s="6" t="s">
        <v>35</v>
      </c>
      <c r="L1734" s="6" t="s">
        <v>37</v>
      </c>
      <c r="M1734" t="s">
        <v>13</v>
      </c>
      <c r="N1734" s="6" t="s">
        <v>67</v>
      </c>
      <c r="O1734" t="s">
        <v>19</v>
      </c>
      <c r="P1734" s="4">
        <v>2</v>
      </c>
      <c r="Q1734" t="str">
        <f>TEXT(ChargesTable[[#This Row],[CHG_COUNTY_NUM]], "000") &amp; "-" &amp; TEXT(ChargesTable[[#This Row],[CHG_CASE_NUMBER]], "0000000")</f>
        <v>005-0000138</v>
      </c>
      <c r="R1734">
        <f t="shared" si="55"/>
        <v>2</v>
      </c>
      <c r="S1734">
        <f t="shared" si="56"/>
        <v>2022</v>
      </c>
    </row>
    <row r="1735" spans="1:19">
      <c r="A1735" s="1">
        <v>5</v>
      </c>
      <c r="B1735">
        <v>139</v>
      </c>
      <c r="C1735">
        <v>1</v>
      </c>
      <c r="D1735" s="3">
        <v>44713</v>
      </c>
      <c r="E1735" s="2">
        <v>3460</v>
      </c>
      <c r="F1735" s="2">
        <v>346</v>
      </c>
      <c r="G1735" s="2">
        <v>0</v>
      </c>
      <c r="H1735" s="5">
        <v>44760.26</v>
      </c>
      <c r="I1735" t="s">
        <v>12</v>
      </c>
      <c r="J1735" s="6" t="s">
        <v>27</v>
      </c>
      <c r="K1735" s="6" t="s">
        <v>28</v>
      </c>
      <c r="L1735" s="6" t="s">
        <v>37</v>
      </c>
      <c r="M1735" t="s">
        <v>13</v>
      </c>
      <c r="N1735" s="6" t="s">
        <v>52</v>
      </c>
      <c r="O1735" t="s">
        <v>19</v>
      </c>
      <c r="P1735" s="4">
        <v>47</v>
      </c>
      <c r="Q1735" t="str">
        <f>TEXT(ChargesTable[[#This Row],[CHG_COUNTY_NUM]], "000") &amp; "-" &amp; TEXT(ChargesTable[[#This Row],[CHG_CASE_NUMBER]], "0000000")</f>
        <v>005-0000139</v>
      </c>
      <c r="R1735">
        <f t="shared" si="55"/>
        <v>47</v>
      </c>
      <c r="S1735">
        <f t="shared" si="56"/>
        <v>2022</v>
      </c>
    </row>
    <row r="1736" spans="1:19">
      <c r="A1736" s="1">
        <v>5</v>
      </c>
      <c r="B1736">
        <v>140</v>
      </c>
      <c r="C1736">
        <v>1</v>
      </c>
      <c r="D1736" s="3">
        <v>44713</v>
      </c>
      <c r="E1736" s="2">
        <v>3460</v>
      </c>
      <c r="F1736" s="2">
        <v>346</v>
      </c>
      <c r="G1736" s="2">
        <v>0</v>
      </c>
      <c r="H1736" s="5">
        <v>44777.65</v>
      </c>
      <c r="I1736" t="s">
        <v>12</v>
      </c>
      <c r="J1736" s="6" t="s">
        <v>27</v>
      </c>
      <c r="K1736" s="6" t="s">
        <v>28</v>
      </c>
      <c r="L1736" s="6" t="s">
        <v>37</v>
      </c>
      <c r="M1736" t="s">
        <v>13</v>
      </c>
      <c r="N1736" s="6" t="s">
        <v>52</v>
      </c>
      <c r="O1736" t="s">
        <v>19</v>
      </c>
      <c r="P1736" s="4">
        <v>64</v>
      </c>
      <c r="Q1736" t="str">
        <f>TEXT(ChargesTable[[#This Row],[CHG_COUNTY_NUM]], "000") &amp; "-" &amp; TEXT(ChargesTable[[#This Row],[CHG_CASE_NUMBER]], "0000000")</f>
        <v>005-0000140</v>
      </c>
      <c r="R1736">
        <f t="shared" si="55"/>
        <v>66</v>
      </c>
      <c r="S1736">
        <f t="shared" si="56"/>
        <v>2022</v>
      </c>
    </row>
    <row r="1737" spans="1:19">
      <c r="A1737" s="1">
        <v>5</v>
      </c>
      <c r="B1737">
        <v>140</v>
      </c>
      <c r="C1737">
        <v>4</v>
      </c>
      <c r="D1737" s="3">
        <v>44713</v>
      </c>
      <c r="E1737" s="2">
        <v>3400</v>
      </c>
      <c r="F1737" s="2">
        <v>340</v>
      </c>
      <c r="G1737" s="2">
        <v>0</v>
      </c>
      <c r="H1737" s="5">
        <v>44777.08</v>
      </c>
      <c r="I1737" t="s">
        <v>12</v>
      </c>
      <c r="J1737" s="6" t="s">
        <v>25</v>
      </c>
      <c r="K1737" s="6" t="s">
        <v>26</v>
      </c>
      <c r="L1737" s="6" t="s">
        <v>37</v>
      </c>
      <c r="M1737" t="s">
        <v>13</v>
      </c>
      <c r="N1737" s="6" t="s">
        <v>55</v>
      </c>
      <c r="O1737" t="s">
        <v>19</v>
      </c>
      <c r="P1737" s="4">
        <v>64</v>
      </c>
      <c r="Q1737" t="str">
        <f>TEXT(ChargesTable[[#This Row],[CHG_COUNTY_NUM]], "000") &amp; "-" &amp; TEXT(ChargesTable[[#This Row],[CHG_CASE_NUMBER]], "0000000")</f>
        <v>005-0000140</v>
      </c>
      <c r="R1737">
        <f t="shared" si="55"/>
        <v>66</v>
      </c>
      <c r="S1737">
        <f t="shared" si="56"/>
        <v>2022</v>
      </c>
    </row>
    <row r="1738" spans="1:19">
      <c r="A1738" s="1">
        <v>5</v>
      </c>
      <c r="B1738">
        <v>140</v>
      </c>
      <c r="C1738">
        <v>2</v>
      </c>
      <c r="D1738" s="3">
        <v>44713</v>
      </c>
      <c r="E1738" s="2">
        <v>3400</v>
      </c>
      <c r="F1738" s="2">
        <v>340</v>
      </c>
      <c r="G1738" s="2">
        <v>0</v>
      </c>
      <c r="H1738" s="5">
        <v>44778.52</v>
      </c>
      <c r="I1738" t="s">
        <v>12</v>
      </c>
      <c r="J1738" s="6" t="s">
        <v>25</v>
      </c>
      <c r="K1738" s="6" t="s">
        <v>26</v>
      </c>
      <c r="L1738" s="6" t="s">
        <v>37</v>
      </c>
      <c r="M1738" t="s">
        <v>13</v>
      </c>
      <c r="N1738" s="6" t="s">
        <v>55</v>
      </c>
      <c r="O1738" t="s">
        <v>19</v>
      </c>
      <c r="P1738" s="4">
        <v>65</v>
      </c>
      <c r="Q1738" t="str">
        <f>TEXT(ChargesTable[[#This Row],[CHG_COUNTY_NUM]], "000") &amp; "-" &amp; TEXT(ChargesTable[[#This Row],[CHG_CASE_NUMBER]], "0000000")</f>
        <v>005-0000140</v>
      </c>
      <c r="R1738">
        <f t="shared" si="55"/>
        <v>66</v>
      </c>
      <c r="S1738">
        <f t="shared" si="56"/>
        <v>2022</v>
      </c>
    </row>
    <row r="1739" spans="1:19">
      <c r="A1739" s="1">
        <v>5</v>
      </c>
      <c r="B1739">
        <v>140</v>
      </c>
      <c r="C1739">
        <v>3</v>
      </c>
      <c r="D1739" s="3">
        <v>44713</v>
      </c>
      <c r="E1739" s="2">
        <v>3400</v>
      </c>
      <c r="F1739" s="2">
        <v>340</v>
      </c>
      <c r="G1739" s="2">
        <v>0</v>
      </c>
      <c r="H1739" s="5">
        <v>44779.58</v>
      </c>
      <c r="I1739" t="s">
        <v>12</v>
      </c>
      <c r="J1739" s="6" t="s">
        <v>25</v>
      </c>
      <c r="K1739" s="6" t="s">
        <v>26</v>
      </c>
      <c r="L1739" s="6" t="s">
        <v>37</v>
      </c>
      <c r="M1739" t="s">
        <v>13</v>
      </c>
      <c r="N1739" s="6" t="s">
        <v>55</v>
      </c>
      <c r="O1739" t="s">
        <v>19</v>
      </c>
      <c r="P1739" s="4">
        <v>66</v>
      </c>
      <c r="Q1739" t="str">
        <f>TEXT(ChargesTable[[#This Row],[CHG_COUNTY_NUM]], "000") &amp; "-" &amp; TEXT(ChargesTable[[#This Row],[CHG_CASE_NUMBER]], "0000000")</f>
        <v>005-0000140</v>
      </c>
      <c r="R1739">
        <f t="shared" si="55"/>
        <v>66</v>
      </c>
      <c r="S1739">
        <f t="shared" si="56"/>
        <v>2022</v>
      </c>
    </row>
    <row r="1740" spans="1:19">
      <c r="A1740" s="1">
        <v>5</v>
      </c>
      <c r="B1740">
        <v>141</v>
      </c>
      <c r="C1740">
        <v>1</v>
      </c>
      <c r="D1740" s="3">
        <v>44714</v>
      </c>
      <c r="E1740" s="2">
        <v>463700</v>
      </c>
      <c r="F1740" s="2">
        <v>46370</v>
      </c>
      <c r="G1740" s="2">
        <v>0</v>
      </c>
      <c r="H1740" s="5">
        <v>44775.05</v>
      </c>
      <c r="I1740" t="s">
        <v>10</v>
      </c>
      <c r="J1740" s="6" t="s">
        <v>30</v>
      </c>
      <c r="K1740" s="6" t="s">
        <v>26</v>
      </c>
      <c r="L1740" s="6" t="s">
        <v>37</v>
      </c>
      <c r="M1740" t="s">
        <v>11</v>
      </c>
      <c r="N1740" s="6" t="s">
        <v>54</v>
      </c>
      <c r="O1740" t="s">
        <v>19</v>
      </c>
      <c r="P1740" s="4">
        <v>61</v>
      </c>
      <c r="Q1740" t="str">
        <f>TEXT(ChargesTable[[#This Row],[CHG_COUNTY_NUM]], "000") &amp; "-" &amp; TEXT(ChargesTable[[#This Row],[CHG_CASE_NUMBER]], "0000000")</f>
        <v>005-0000141</v>
      </c>
      <c r="R1740">
        <f t="shared" si="55"/>
        <v>61</v>
      </c>
      <c r="S1740">
        <f t="shared" si="56"/>
        <v>2022</v>
      </c>
    </row>
    <row r="1741" spans="1:19">
      <c r="A1741" s="1">
        <v>5</v>
      </c>
      <c r="B1741">
        <v>142</v>
      </c>
      <c r="C1741">
        <v>3</v>
      </c>
      <c r="D1741" s="3">
        <v>44714</v>
      </c>
      <c r="E1741" s="2">
        <v>782206</v>
      </c>
      <c r="F1741" s="2">
        <v>78220</v>
      </c>
      <c r="G1741" s="2">
        <v>6</v>
      </c>
      <c r="H1741" s="5">
        <v>44752.66</v>
      </c>
      <c r="I1741" t="s">
        <v>10</v>
      </c>
      <c r="J1741" s="6" t="s">
        <v>36</v>
      </c>
      <c r="K1741" s="6" t="s">
        <v>35</v>
      </c>
      <c r="L1741" s="6" t="s">
        <v>43</v>
      </c>
      <c r="M1741" t="s">
        <v>11</v>
      </c>
      <c r="N1741" s="6" t="s">
        <v>64</v>
      </c>
      <c r="O1741" t="s">
        <v>19</v>
      </c>
      <c r="P1741" s="4">
        <v>38</v>
      </c>
      <c r="Q1741" t="str">
        <f>TEXT(ChargesTable[[#This Row],[CHG_COUNTY_NUM]], "000") &amp; "-" &amp; TEXT(ChargesTable[[#This Row],[CHG_CASE_NUMBER]], "0000000")</f>
        <v>005-0000142</v>
      </c>
      <c r="R1741">
        <f t="shared" si="55"/>
        <v>41</v>
      </c>
      <c r="S1741">
        <f t="shared" si="56"/>
        <v>2022</v>
      </c>
    </row>
    <row r="1742" spans="1:19">
      <c r="A1742" s="1">
        <v>5</v>
      </c>
      <c r="B1742">
        <v>142</v>
      </c>
      <c r="C1742">
        <v>2</v>
      </c>
      <c r="D1742" s="3">
        <v>44714</v>
      </c>
      <c r="E1742" s="2">
        <v>3464</v>
      </c>
      <c r="F1742" s="2">
        <v>346</v>
      </c>
      <c r="G1742" s="2">
        <v>4</v>
      </c>
      <c r="H1742" s="5">
        <v>44753.73</v>
      </c>
      <c r="I1742" t="s">
        <v>10</v>
      </c>
      <c r="J1742" s="6" t="s">
        <v>27</v>
      </c>
      <c r="K1742" s="6" t="s">
        <v>28</v>
      </c>
      <c r="L1742" s="6" t="s">
        <v>41</v>
      </c>
      <c r="M1742" t="s">
        <v>11</v>
      </c>
      <c r="N1742" s="6" t="s">
        <v>83</v>
      </c>
      <c r="O1742" t="s">
        <v>19</v>
      </c>
      <c r="P1742" s="4">
        <v>39</v>
      </c>
      <c r="Q1742" t="str">
        <f>TEXT(ChargesTable[[#This Row],[CHG_COUNTY_NUM]], "000") &amp; "-" &amp; TEXT(ChargesTable[[#This Row],[CHG_CASE_NUMBER]], "0000000")</f>
        <v>005-0000142</v>
      </c>
      <c r="R1742">
        <f t="shared" si="55"/>
        <v>41</v>
      </c>
      <c r="S1742">
        <f t="shared" si="56"/>
        <v>2022</v>
      </c>
    </row>
    <row r="1743" spans="1:19">
      <c r="A1743" s="1">
        <v>5</v>
      </c>
      <c r="B1743">
        <v>142</v>
      </c>
      <c r="C1743">
        <v>1</v>
      </c>
      <c r="D1743" s="3">
        <v>44714</v>
      </c>
      <c r="E1743" s="2">
        <v>3400</v>
      </c>
      <c r="F1743" s="2">
        <v>340</v>
      </c>
      <c r="G1743" s="2">
        <v>0</v>
      </c>
      <c r="H1743" s="5">
        <v>44755.86</v>
      </c>
      <c r="I1743" t="s">
        <v>12</v>
      </c>
      <c r="J1743" s="6" t="s">
        <v>25</v>
      </c>
      <c r="K1743" s="6" t="s">
        <v>26</v>
      </c>
      <c r="L1743" s="6" t="s">
        <v>37</v>
      </c>
      <c r="M1743" t="s">
        <v>13</v>
      </c>
      <c r="N1743" s="6" t="s">
        <v>55</v>
      </c>
      <c r="O1743" t="s">
        <v>19</v>
      </c>
      <c r="P1743" s="4">
        <v>41</v>
      </c>
      <c r="Q1743" t="str">
        <f>TEXT(ChargesTable[[#This Row],[CHG_COUNTY_NUM]], "000") &amp; "-" &amp; TEXT(ChargesTable[[#This Row],[CHG_CASE_NUMBER]], "0000000")</f>
        <v>005-0000142</v>
      </c>
      <c r="R1743">
        <f t="shared" si="55"/>
        <v>41</v>
      </c>
      <c r="S1743">
        <f t="shared" si="56"/>
        <v>2022</v>
      </c>
    </row>
    <row r="1744" spans="1:19">
      <c r="A1744" s="1">
        <v>5</v>
      </c>
      <c r="B1744">
        <v>143</v>
      </c>
      <c r="C1744">
        <v>1</v>
      </c>
      <c r="D1744" s="3">
        <v>44715</v>
      </c>
      <c r="E1744" s="2">
        <v>470000</v>
      </c>
      <c r="F1744" s="2">
        <v>47000</v>
      </c>
      <c r="G1744" s="2">
        <v>0</v>
      </c>
      <c r="H1744" s="5">
        <v>44906.09</v>
      </c>
      <c r="I1744" t="s">
        <v>10</v>
      </c>
      <c r="J1744" s="6" t="s">
        <v>34</v>
      </c>
      <c r="K1744" s="6" t="s">
        <v>35</v>
      </c>
      <c r="L1744" s="6" t="s">
        <v>37</v>
      </c>
      <c r="M1744" t="s">
        <v>11</v>
      </c>
      <c r="N1744" s="6" t="s">
        <v>67</v>
      </c>
      <c r="O1744" t="s">
        <v>19</v>
      </c>
      <c r="P1744" s="4">
        <v>191</v>
      </c>
      <c r="Q1744" t="str">
        <f>TEXT(ChargesTable[[#This Row],[CHG_COUNTY_NUM]], "000") &amp; "-" &amp; TEXT(ChargesTable[[#This Row],[CHG_CASE_NUMBER]], "0000000")</f>
        <v>005-0000143</v>
      </c>
      <c r="R1744">
        <f t="shared" si="55"/>
        <v>192</v>
      </c>
      <c r="S1744">
        <f t="shared" si="56"/>
        <v>2022</v>
      </c>
    </row>
    <row r="1745" spans="1:19">
      <c r="A1745" s="1">
        <v>5</v>
      </c>
      <c r="B1745">
        <v>143</v>
      </c>
      <c r="C1745">
        <v>2</v>
      </c>
      <c r="D1745" s="3">
        <v>44715</v>
      </c>
      <c r="E1745" s="2">
        <v>463700</v>
      </c>
      <c r="F1745" s="2">
        <v>46370</v>
      </c>
      <c r="G1745" s="2">
        <v>0</v>
      </c>
      <c r="H1745" s="5">
        <v>44907.03</v>
      </c>
      <c r="I1745" t="s">
        <v>10</v>
      </c>
      <c r="J1745" s="6" t="s">
        <v>30</v>
      </c>
      <c r="K1745" s="6" t="s">
        <v>26</v>
      </c>
      <c r="L1745" s="6" t="s">
        <v>37</v>
      </c>
      <c r="M1745" t="s">
        <v>11</v>
      </c>
      <c r="N1745" s="6" t="s">
        <v>54</v>
      </c>
      <c r="O1745" t="s">
        <v>19</v>
      </c>
      <c r="P1745" s="4">
        <v>192</v>
      </c>
      <c r="Q1745" t="str">
        <f>TEXT(ChargesTable[[#This Row],[CHG_COUNTY_NUM]], "000") &amp; "-" &amp; TEXT(ChargesTable[[#This Row],[CHG_CASE_NUMBER]], "0000000")</f>
        <v>005-0000143</v>
      </c>
      <c r="R1745">
        <f t="shared" si="55"/>
        <v>192</v>
      </c>
      <c r="S1745">
        <f t="shared" si="56"/>
        <v>2022</v>
      </c>
    </row>
    <row r="1746" spans="1:19">
      <c r="A1746" s="1">
        <v>5</v>
      </c>
      <c r="B1746">
        <v>143</v>
      </c>
      <c r="C1746">
        <v>3</v>
      </c>
      <c r="D1746" s="3">
        <v>44715</v>
      </c>
      <c r="E1746" s="2">
        <v>463720</v>
      </c>
      <c r="F1746" s="2">
        <v>46372</v>
      </c>
      <c r="G1746" s="2">
        <v>0</v>
      </c>
      <c r="H1746" s="5">
        <v>44907.8</v>
      </c>
      <c r="I1746" t="s">
        <v>10</v>
      </c>
      <c r="J1746" s="6" t="s">
        <v>31</v>
      </c>
      <c r="K1746" s="6" t="s">
        <v>28</v>
      </c>
      <c r="L1746" s="6" t="s">
        <v>37</v>
      </c>
      <c r="M1746" t="s">
        <v>11</v>
      </c>
      <c r="N1746" s="6" t="s">
        <v>72</v>
      </c>
      <c r="O1746" t="s">
        <v>19</v>
      </c>
      <c r="P1746" s="4">
        <v>192</v>
      </c>
      <c r="Q1746" t="str">
        <f>TEXT(ChargesTable[[#This Row],[CHG_COUNTY_NUM]], "000") &amp; "-" &amp; TEXT(ChargesTable[[#This Row],[CHG_CASE_NUMBER]], "0000000")</f>
        <v>005-0000143</v>
      </c>
      <c r="R1746">
        <f t="shared" si="55"/>
        <v>192</v>
      </c>
      <c r="S1746">
        <f t="shared" si="56"/>
        <v>2022</v>
      </c>
    </row>
    <row r="1747" spans="1:19">
      <c r="A1747" s="1">
        <v>5</v>
      </c>
      <c r="B1747">
        <v>144</v>
      </c>
      <c r="C1747">
        <v>5</v>
      </c>
      <c r="D1747" s="3">
        <v>44716</v>
      </c>
      <c r="E1747" s="2">
        <v>470000</v>
      </c>
      <c r="F1747" s="2">
        <v>47000</v>
      </c>
      <c r="G1747" s="2">
        <v>0</v>
      </c>
      <c r="H1747" s="5">
        <v>44739.839999999997</v>
      </c>
      <c r="I1747" t="s">
        <v>12</v>
      </c>
      <c r="J1747" s="6" t="s">
        <v>34</v>
      </c>
      <c r="K1747" s="6" t="s">
        <v>35</v>
      </c>
      <c r="L1747" s="6" t="s">
        <v>37</v>
      </c>
      <c r="M1747" t="s">
        <v>13</v>
      </c>
      <c r="N1747" s="6" t="s">
        <v>67</v>
      </c>
      <c r="O1747" t="s">
        <v>19</v>
      </c>
      <c r="P1747" s="4">
        <v>23</v>
      </c>
      <c r="Q1747" t="str">
        <f>TEXT(ChargesTable[[#This Row],[CHG_COUNTY_NUM]], "000") &amp; "-" &amp; TEXT(ChargesTable[[#This Row],[CHG_CASE_NUMBER]], "0000000")</f>
        <v>005-0000144</v>
      </c>
      <c r="R1747">
        <f t="shared" si="55"/>
        <v>26</v>
      </c>
      <c r="S1747">
        <f t="shared" si="56"/>
        <v>2022</v>
      </c>
    </row>
    <row r="1748" spans="1:19">
      <c r="A1748" s="1">
        <v>5</v>
      </c>
      <c r="B1748">
        <v>144</v>
      </c>
      <c r="C1748">
        <v>3</v>
      </c>
      <c r="D1748" s="3">
        <v>44716</v>
      </c>
      <c r="E1748" s="2">
        <v>3460</v>
      </c>
      <c r="F1748" s="2">
        <v>346</v>
      </c>
      <c r="G1748" s="2">
        <v>0</v>
      </c>
      <c r="H1748" s="5">
        <v>44740.46</v>
      </c>
      <c r="I1748" t="s">
        <v>12</v>
      </c>
      <c r="J1748" s="6" t="s">
        <v>27</v>
      </c>
      <c r="K1748" s="6" t="s">
        <v>28</v>
      </c>
      <c r="L1748" s="6" t="s">
        <v>37</v>
      </c>
      <c r="M1748" t="s">
        <v>13</v>
      </c>
      <c r="N1748" s="6" t="s">
        <v>52</v>
      </c>
      <c r="O1748" t="s">
        <v>19</v>
      </c>
      <c r="P1748" s="4">
        <v>24</v>
      </c>
      <c r="Q1748" t="str">
        <f>TEXT(ChargesTable[[#This Row],[CHG_COUNTY_NUM]], "000") &amp; "-" &amp; TEXT(ChargesTable[[#This Row],[CHG_CASE_NUMBER]], "0000000")</f>
        <v>005-0000144</v>
      </c>
      <c r="R1748">
        <f t="shared" si="55"/>
        <v>26</v>
      </c>
      <c r="S1748">
        <f t="shared" si="56"/>
        <v>2022</v>
      </c>
    </row>
    <row r="1749" spans="1:19">
      <c r="A1749" s="1">
        <v>5</v>
      </c>
      <c r="B1749">
        <v>144</v>
      </c>
      <c r="C1749">
        <v>2</v>
      </c>
      <c r="D1749" s="3">
        <v>44716</v>
      </c>
      <c r="E1749" s="2">
        <v>3460</v>
      </c>
      <c r="F1749" s="2">
        <v>346</v>
      </c>
      <c r="G1749" s="2">
        <v>0</v>
      </c>
      <c r="H1749" s="5">
        <v>44741.53</v>
      </c>
      <c r="I1749" t="s">
        <v>12</v>
      </c>
      <c r="J1749" s="6" t="s">
        <v>27</v>
      </c>
      <c r="K1749" s="6" t="s">
        <v>28</v>
      </c>
      <c r="L1749" s="6" t="s">
        <v>37</v>
      </c>
      <c r="M1749" t="s">
        <v>13</v>
      </c>
      <c r="N1749" s="6" t="s">
        <v>52</v>
      </c>
      <c r="O1749" t="s">
        <v>19</v>
      </c>
      <c r="P1749" s="4">
        <v>25</v>
      </c>
      <c r="Q1749" t="str">
        <f>TEXT(ChargesTable[[#This Row],[CHG_COUNTY_NUM]], "000") &amp; "-" &amp; TEXT(ChargesTable[[#This Row],[CHG_CASE_NUMBER]], "0000000")</f>
        <v>005-0000144</v>
      </c>
      <c r="R1749">
        <f t="shared" si="55"/>
        <v>26</v>
      </c>
      <c r="S1749">
        <f t="shared" si="56"/>
        <v>2022</v>
      </c>
    </row>
    <row r="1750" spans="1:19">
      <c r="A1750" s="1">
        <v>5</v>
      </c>
      <c r="B1750">
        <v>144</v>
      </c>
      <c r="C1750">
        <v>1</v>
      </c>
      <c r="D1750" s="3">
        <v>44716</v>
      </c>
      <c r="E1750" s="2">
        <v>3400</v>
      </c>
      <c r="F1750" s="2">
        <v>340</v>
      </c>
      <c r="G1750" s="2">
        <v>0</v>
      </c>
      <c r="H1750" s="5">
        <v>44742.64</v>
      </c>
      <c r="I1750" t="s">
        <v>12</v>
      </c>
      <c r="J1750" s="6" t="s">
        <v>25</v>
      </c>
      <c r="K1750" s="6" t="s">
        <v>26</v>
      </c>
      <c r="L1750" s="6" t="s">
        <v>37</v>
      </c>
      <c r="M1750" t="s">
        <v>13</v>
      </c>
      <c r="N1750" s="6" t="s">
        <v>55</v>
      </c>
      <c r="O1750" t="s">
        <v>19</v>
      </c>
      <c r="P1750" s="4">
        <v>26</v>
      </c>
      <c r="Q1750" t="str">
        <f>TEXT(ChargesTable[[#This Row],[CHG_COUNTY_NUM]], "000") &amp; "-" &amp; TEXT(ChargesTable[[#This Row],[CHG_CASE_NUMBER]], "0000000")</f>
        <v>005-0000144</v>
      </c>
      <c r="R1750">
        <f t="shared" si="55"/>
        <v>26</v>
      </c>
      <c r="S1750">
        <f t="shared" si="56"/>
        <v>2022</v>
      </c>
    </row>
    <row r="1751" spans="1:19">
      <c r="A1751" s="1">
        <v>5</v>
      </c>
      <c r="B1751">
        <v>144</v>
      </c>
      <c r="C1751">
        <v>4</v>
      </c>
      <c r="D1751" s="3">
        <v>44716</v>
      </c>
      <c r="E1751" s="2">
        <v>3460</v>
      </c>
      <c r="F1751" s="2">
        <v>346</v>
      </c>
      <c r="G1751" s="2">
        <v>0</v>
      </c>
      <c r="H1751" s="5">
        <v>44742.84</v>
      </c>
      <c r="I1751" t="s">
        <v>10</v>
      </c>
      <c r="J1751" s="6" t="s">
        <v>27</v>
      </c>
      <c r="K1751" s="6" t="s">
        <v>28</v>
      </c>
      <c r="L1751" s="6" t="s">
        <v>37</v>
      </c>
      <c r="M1751" t="s">
        <v>11</v>
      </c>
      <c r="N1751" s="6" t="s">
        <v>52</v>
      </c>
      <c r="O1751" t="s">
        <v>19</v>
      </c>
      <c r="P1751" s="4">
        <v>26</v>
      </c>
      <c r="Q1751" t="str">
        <f>TEXT(ChargesTable[[#This Row],[CHG_COUNTY_NUM]], "000") &amp; "-" &amp; TEXT(ChargesTable[[#This Row],[CHG_CASE_NUMBER]], "0000000")</f>
        <v>005-0000144</v>
      </c>
      <c r="R1751">
        <f t="shared" si="55"/>
        <v>26</v>
      </c>
      <c r="S1751">
        <f t="shared" si="56"/>
        <v>2022</v>
      </c>
    </row>
    <row r="1752" spans="1:19">
      <c r="A1752" s="1">
        <v>5</v>
      </c>
      <c r="B1752">
        <v>145</v>
      </c>
      <c r="C1752">
        <v>2</v>
      </c>
      <c r="D1752" s="3">
        <v>44717</v>
      </c>
      <c r="E1752" s="2">
        <v>3405</v>
      </c>
      <c r="F1752" s="2">
        <v>340</v>
      </c>
      <c r="G1752" s="2">
        <v>5</v>
      </c>
      <c r="H1752" s="5">
        <v>44731.98</v>
      </c>
      <c r="I1752" t="s">
        <v>10</v>
      </c>
      <c r="J1752" s="6" t="s">
        <v>25</v>
      </c>
      <c r="K1752" s="6" t="s">
        <v>26</v>
      </c>
      <c r="L1752" s="6" t="s">
        <v>42</v>
      </c>
      <c r="M1752" t="s">
        <v>11</v>
      </c>
      <c r="N1752" s="6" t="s">
        <v>63</v>
      </c>
      <c r="O1752" t="s">
        <v>19</v>
      </c>
      <c r="P1752" s="4">
        <v>14</v>
      </c>
      <c r="Q1752" t="str">
        <f>TEXT(ChargesTable[[#This Row],[CHG_COUNTY_NUM]], "000") &amp; "-" &amp; TEXT(ChargesTable[[#This Row],[CHG_CASE_NUMBER]], "0000000")</f>
        <v>005-0000145</v>
      </c>
      <c r="R1752">
        <f t="shared" si="55"/>
        <v>16</v>
      </c>
      <c r="S1752">
        <f t="shared" si="56"/>
        <v>2022</v>
      </c>
    </row>
    <row r="1753" spans="1:19">
      <c r="A1753" s="1">
        <v>5</v>
      </c>
      <c r="B1753">
        <v>145</v>
      </c>
      <c r="C1753">
        <v>1</v>
      </c>
      <c r="D1753" s="3">
        <v>44717</v>
      </c>
      <c r="E1753" s="2">
        <v>463706</v>
      </c>
      <c r="F1753" s="2">
        <v>46370</v>
      </c>
      <c r="G1753" s="2">
        <v>6</v>
      </c>
      <c r="H1753" s="5">
        <v>44733</v>
      </c>
      <c r="I1753" t="s">
        <v>7</v>
      </c>
      <c r="J1753" s="6" t="s">
        <v>30</v>
      </c>
      <c r="K1753" s="6" t="s">
        <v>26</v>
      </c>
      <c r="L1753" s="6" t="s">
        <v>43</v>
      </c>
      <c r="M1753" t="s">
        <v>8</v>
      </c>
      <c r="N1753" s="6" t="s">
        <v>69</v>
      </c>
      <c r="O1753" t="s">
        <v>19</v>
      </c>
      <c r="P1753" s="4">
        <v>16</v>
      </c>
      <c r="Q1753" t="str">
        <f>TEXT(ChargesTable[[#This Row],[CHG_COUNTY_NUM]], "000") &amp; "-" &amp; TEXT(ChargesTable[[#This Row],[CHG_CASE_NUMBER]], "0000000")</f>
        <v>005-0000145</v>
      </c>
      <c r="R1753">
        <f t="shared" si="55"/>
        <v>16</v>
      </c>
      <c r="S1753">
        <f t="shared" si="56"/>
        <v>2022</v>
      </c>
    </row>
    <row r="1754" spans="1:19">
      <c r="A1754" s="1">
        <v>5</v>
      </c>
      <c r="B1754">
        <v>146</v>
      </c>
      <c r="C1754">
        <v>3</v>
      </c>
      <c r="D1754" s="3">
        <v>44717</v>
      </c>
      <c r="E1754" s="2">
        <v>3460</v>
      </c>
      <c r="F1754" s="2">
        <v>346</v>
      </c>
      <c r="G1754" s="2">
        <v>0</v>
      </c>
      <c r="H1754" s="5">
        <v>44730.14</v>
      </c>
      <c r="I1754" t="s">
        <v>10</v>
      </c>
      <c r="J1754" s="6" t="s">
        <v>27</v>
      </c>
      <c r="K1754" s="6" t="s">
        <v>28</v>
      </c>
      <c r="L1754" s="6" t="s">
        <v>37</v>
      </c>
      <c r="M1754" t="s">
        <v>11</v>
      </c>
      <c r="N1754" s="6" t="s">
        <v>52</v>
      </c>
      <c r="O1754" t="s">
        <v>19</v>
      </c>
      <c r="P1754" s="4">
        <v>13</v>
      </c>
      <c r="Q1754" t="str">
        <f>TEXT(ChargesTable[[#This Row],[CHG_COUNTY_NUM]], "000") &amp; "-" &amp; TEXT(ChargesTable[[#This Row],[CHG_CASE_NUMBER]], "0000000")</f>
        <v>005-0000146</v>
      </c>
      <c r="R1754">
        <f t="shared" si="55"/>
        <v>14</v>
      </c>
      <c r="S1754">
        <f t="shared" si="56"/>
        <v>2022</v>
      </c>
    </row>
    <row r="1755" spans="1:19">
      <c r="A1755" s="1">
        <v>5</v>
      </c>
      <c r="B1755">
        <v>146</v>
      </c>
      <c r="C1755">
        <v>2</v>
      </c>
      <c r="D1755" s="3">
        <v>44717</v>
      </c>
      <c r="E1755" s="2">
        <v>463703</v>
      </c>
      <c r="F1755" s="2">
        <v>46370</v>
      </c>
      <c r="G1755" s="2">
        <v>3</v>
      </c>
      <c r="H1755" s="5">
        <v>44731.02</v>
      </c>
      <c r="I1755" t="s">
        <v>10</v>
      </c>
      <c r="J1755" s="6" t="s">
        <v>30</v>
      </c>
      <c r="K1755" s="6" t="s">
        <v>26</v>
      </c>
      <c r="L1755" s="6" t="s">
        <v>40</v>
      </c>
      <c r="M1755" t="s">
        <v>11</v>
      </c>
      <c r="N1755" s="6" t="s">
        <v>97</v>
      </c>
      <c r="O1755" t="s">
        <v>19</v>
      </c>
      <c r="P1755" s="4">
        <v>14</v>
      </c>
      <c r="Q1755" t="str">
        <f>TEXT(ChargesTable[[#This Row],[CHG_COUNTY_NUM]], "000") &amp; "-" &amp; TEXT(ChargesTable[[#This Row],[CHG_CASE_NUMBER]], "0000000")</f>
        <v>005-0000146</v>
      </c>
      <c r="R1755">
        <f t="shared" si="55"/>
        <v>14</v>
      </c>
      <c r="S1755">
        <f t="shared" si="56"/>
        <v>2022</v>
      </c>
    </row>
    <row r="1756" spans="1:19">
      <c r="A1756" s="1">
        <v>5</v>
      </c>
      <c r="B1756">
        <v>147</v>
      </c>
      <c r="C1756">
        <v>1</v>
      </c>
      <c r="D1756" s="3">
        <v>44717</v>
      </c>
      <c r="E1756" s="2">
        <v>470006</v>
      </c>
      <c r="F1756" s="2">
        <v>47000</v>
      </c>
      <c r="G1756" s="2">
        <v>6</v>
      </c>
      <c r="H1756" s="5">
        <v>44721.533599537041</v>
      </c>
      <c r="I1756" t="s">
        <v>10</v>
      </c>
      <c r="J1756" s="6" t="s">
        <v>34</v>
      </c>
      <c r="K1756" s="6" t="s">
        <v>35</v>
      </c>
      <c r="L1756" s="6" t="s">
        <v>43</v>
      </c>
      <c r="M1756" t="s">
        <v>11</v>
      </c>
      <c r="N1756" s="6" t="s">
        <v>71</v>
      </c>
      <c r="O1756" t="s">
        <v>19</v>
      </c>
      <c r="P1756" s="4">
        <v>4</v>
      </c>
      <c r="Q1756" t="str">
        <f>TEXT(ChargesTable[[#This Row],[CHG_COUNTY_NUM]], "000") &amp; "-" &amp; TEXT(ChargesTable[[#This Row],[CHG_CASE_NUMBER]], "0000000")</f>
        <v>005-0000147</v>
      </c>
      <c r="R1756">
        <f t="shared" si="55"/>
        <v>9</v>
      </c>
      <c r="S1756">
        <f t="shared" si="56"/>
        <v>2022</v>
      </c>
    </row>
    <row r="1757" spans="1:19">
      <c r="A1757" s="1">
        <v>5</v>
      </c>
      <c r="B1757">
        <v>147</v>
      </c>
      <c r="C1757">
        <v>2</v>
      </c>
      <c r="D1757" s="3">
        <v>44717</v>
      </c>
      <c r="E1757" s="2">
        <v>782200</v>
      </c>
      <c r="F1757" s="2">
        <v>78220</v>
      </c>
      <c r="G1757" s="2">
        <v>0</v>
      </c>
      <c r="H1757" s="5">
        <v>44722.283599537041</v>
      </c>
      <c r="I1757" t="s">
        <v>10</v>
      </c>
      <c r="J1757" s="6" t="s">
        <v>36</v>
      </c>
      <c r="K1757" s="6" t="s">
        <v>35</v>
      </c>
      <c r="L1757" s="6" t="s">
        <v>37</v>
      </c>
      <c r="M1757" t="s">
        <v>11</v>
      </c>
      <c r="N1757" s="6" t="s">
        <v>53</v>
      </c>
      <c r="O1757" t="s">
        <v>19</v>
      </c>
      <c r="P1757" s="4">
        <v>5</v>
      </c>
      <c r="Q1757" t="str">
        <f>TEXT(ChargesTable[[#This Row],[CHG_COUNTY_NUM]], "000") &amp; "-" &amp; TEXT(ChargesTable[[#This Row],[CHG_CASE_NUMBER]], "0000000")</f>
        <v>005-0000147</v>
      </c>
      <c r="R1757">
        <f t="shared" si="55"/>
        <v>9</v>
      </c>
      <c r="S1757">
        <f t="shared" si="56"/>
        <v>2022</v>
      </c>
    </row>
    <row r="1758" spans="1:19">
      <c r="A1758" s="1">
        <v>5</v>
      </c>
      <c r="B1758">
        <v>147</v>
      </c>
      <c r="C1758">
        <v>3</v>
      </c>
      <c r="D1758" s="3">
        <v>44717</v>
      </c>
      <c r="E1758" s="2">
        <v>470000</v>
      </c>
      <c r="F1758" s="2">
        <v>47000</v>
      </c>
      <c r="G1758" s="2">
        <v>0</v>
      </c>
      <c r="H1758" s="5">
        <v>44722.237604166665</v>
      </c>
      <c r="I1758" t="s">
        <v>12</v>
      </c>
      <c r="J1758" s="6" t="s">
        <v>34</v>
      </c>
      <c r="K1758" s="6" t="s">
        <v>35</v>
      </c>
      <c r="L1758" s="6" t="s">
        <v>37</v>
      </c>
      <c r="M1758" t="s">
        <v>13</v>
      </c>
      <c r="N1758" s="6" t="s">
        <v>67</v>
      </c>
      <c r="O1758" t="s">
        <v>19</v>
      </c>
      <c r="P1758" s="4">
        <v>5</v>
      </c>
      <c r="Q1758" t="str">
        <f>TEXT(ChargesTable[[#This Row],[CHG_COUNTY_NUM]], "000") &amp; "-" &amp; TEXT(ChargesTable[[#This Row],[CHG_CASE_NUMBER]], "0000000")</f>
        <v>005-0000147</v>
      </c>
      <c r="R1758">
        <f t="shared" si="55"/>
        <v>9</v>
      </c>
      <c r="S1758">
        <f t="shared" si="56"/>
        <v>2022</v>
      </c>
    </row>
    <row r="1759" spans="1:19">
      <c r="A1759" s="1">
        <v>5</v>
      </c>
      <c r="B1759">
        <v>147</v>
      </c>
      <c r="C1759">
        <v>4</v>
      </c>
      <c r="D1759" s="3">
        <v>44717</v>
      </c>
      <c r="E1759" s="2">
        <v>3470</v>
      </c>
      <c r="F1759" s="2">
        <v>347</v>
      </c>
      <c r="G1759" s="2">
        <v>0</v>
      </c>
      <c r="H1759" s="5">
        <v>44723.113599537035</v>
      </c>
      <c r="I1759" t="s">
        <v>7</v>
      </c>
      <c r="J1759" s="6" t="s">
        <v>29</v>
      </c>
      <c r="K1759" s="6" t="s">
        <v>28</v>
      </c>
      <c r="L1759" s="6" t="s">
        <v>37</v>
      </c>
      <c r="M1759" t="s">
        <v>8</v>
      </c>
      <c r="N1759" s="6" t="s">
        <v>51</v>
      </c>
      <c r="O1759" t="s">
        <v>19</v>
      </c>
      <c r="P1759" s="4">
        <v>6</v>
      </c>
      <c r="Q1759" t="str">
        <f>TEXT(ChargesTable[[#This Row],[CHG_COUNTY_NUM]], "000") &amp; "-" &amp; TEXT(ChargesTable[[#This Row],[CHG_CASE_NUMBER]], "0000000")</f>
        <v>005-0000147</v>
      </c>
      <c r="R1759">
        <f t="shared" si="55"/>
        <v>9</v>
      </c>
      <c r="S1759">
        <f t="shared" si="56"/>
        <v>2022</v>
      </c>
    </row>
    <row r="1760" spans="1:19">
      <c r="A1760" s="1">
        <v>5</v>
      </c>
      <c r="B1760">
        <v>147</v>
      </c>
      <c r="C1760">
        <v>5</v>
      </c>
      <c r="D1760" s="3">
        <v>44717</v>
      </c>
      <c r="E1760" s="2">
        <v>3470</v>
      </c>
      <c r="F1760" s="2">
        <v>347</v>
      </c>
      <c r="G1760" s="2">
        <v>0</v>
      </c>
      <c r="H1760" s="5">
        <v>44726.67359953704</v>
      </c>
      <c r="I1760" t="s">
        <v>10</v>
      </c>
      <c r="J1760" s="6" t="s">
        <v>29</v>
      </c>
      <c r="K1760" s="6" t="s">
        <v>28</v>
      </c>
      <c r="L1760" s="6" t="s">
        <v>37</v>
      </c>
      <c r="M1760" t="s">
        <v>11</v>
      </c>
      <c r="N1760" s="6" t="s">
        <v>51</v>
      </c>
      <c r="O1760" t="s">
        <v>19</v>
      </c>
      <c r="P1760" s="4">
        <v>9</v>
      </c>
      <c r="Q1760" t="str">
        <f>TEXT(ChargesTable[[#This Row],[CHG_COUNTY_NUM]], "000") &amp; "-" &amp; TEXT(ChargesTable[[#This Row],[CHG_CASE_NUMBER]], "0000000")</f>
        <v>005-0000147</v>
      </c>
      <c r="R1760">
        <f t="shared" si="55"/>
        <v>9</v>
      </c>
      <c r="S1760">
        <f t="shared" si="56"/>
        <v>2022</v>
      </c>
    </row>
    <row r="1761" spans="1:19">
      <c r="A1761" s="1">
        <v>5</v>
      </c>
      <c r="B1761">
        <v>148</v>
      </c>
      <c r="C1761">
        <v>2</v>
      </c>
      <c r="D1761" s="3">
        <v>44717</v>
      </c>
      <c r="E1761" s="2">
        <v>463700</v>
      </c>
      <c r="F1761" s="2">
        <v>46370</v>
      </c>
      <c r="G1761" s="2">
        <v>0</v>
      </c>
      <c r="H1761" s="5">
        <v>44724</v>
      </c>
      <c r="I1761" t="s">
        <v>10</v>
      </c>
      <c r="J1761" s="6" t="s">
        <v>30</v>
      </c>
      <c r="K1761" s="6" t="s">
        <v>26</v>
      </c>
      <c r="L1761" s="6" t="s">
        <v>37</v>
      </c>
      <c r="M1761" t="s">
        <v>11</v>
      </c>
      <c r="N1761" s="6" t="s">
        <v>54</v>
      </c>
      <c r="O1761" t="s">
        <v>19</v>
      </c>
      <c r="P1761" s="4">
        <v>7</v>
      </c>
      <c r="Q1761" t="str">
        <f>TEXT(ChargesTable[[#This Row],[CHG_COUNTY_NUM]], "000") &amp; "-" &amp; TEXT(ChargesTable[[#This Row],[CHG_CASE_NUMBER]], "0000000")</f>
        <v>005-0000148</v>
      </c>
      <c r="R1761">
        <f t="shared" si="55"/>
        <v>10</v>
      </c>
      <c r="S1761">
        <f t="shared" si="56"/>
        <v>2022</v>
      </c>
    </row>
    <row r="1762" spans="1:19">
      <c r="A1762" s="1">
        <v>5</v>
      </c>
      <c r="B1762">
        <v>148</v>
      </c>
      <c r="C1762">
        <v>1</v>
      </c>
      <c r="D1762" s="3">
        <v>44717</v>
      </c>
      <c r="E1762" s="2">
        <v>3405</v>
      </c>
      <c r="F1762" s="2">
        <v>340</v>
      </c>
      <c r="G1762" s="2">
        <v>5</v>
      </c>
      <c r="H1762" s="5">
        <v>44727.13</v>
      </c>
      <c r="I1762" t="s">
        <v>12</v>
      </c>
      <c r="J1762" s="6" t="s">
        <v>25</v>
      </c>
      <c r="K1762" s="6" t="s">
        <v>26</v>
      </c>
      <c r="L1762" s="6" t="s">
        <v>42</v>
      </c>
      <c r="M1762" t="s">
        <v>13</v>
      </c>
      <c r="N1762" s="6" t="s">
        <v>63</v>
      </c>
      <c r="O1762" t="s">
        <v>19</v>
      </c>
      <c r="P1762" s="4">
        <v>10</v>
      </c>
      <c r="Q1762" t="str">
        <f>TEXT(ChargesTable[[#This Row],[CHG_COUNTY_NUM]], "000") &amp; "-" &amp; TEXT(ChargesTable[[#This Row],[CHG_CASE_NUMBER]], "0000000")</f>
        <v>005-0000148</v>
      </c>
      <c r="R1762">
        <f t="shared" si="55"/>
        <v>10</v>
      </c>
      <c r="S1762">
        <f t="shared" si="56"/>
        <v>2022</v>
      </c>
    </row>
    <row r="1763" spans="1:19">
      <c r="A1763" s="1">
        <v>5</v>
      </c>
      <c r="B1763">
        <v>148</v>
      </c>
      <c r="C1763">
        <v>3</v>
      </c>
      <c r="D1763" s="3">
        <v>44717</v>
      </c>
      <c r="E1763" s="2">
        <v>782200</v>
      </c>
      <c r="F1763" s="2">
        <v>78220</v>
      </c>
      <c r="G1763" s="2">
        <v>0</v>
      </c>
      <c r="H1763" s="5">
        <v>44727.93</v>
      </c>
      <c r="I1763" t="s">
        <v>10</v>
      </c>
      <c r="J1763" s="6" t="s">
        <v>36</v>
      </c>
      <c r="K1763" s="6" t="s">
        <v>35</v>
      </c>
      <c r="L1763" s="6" t="s">
        <v>37</v>
      </c>
      <c r="M1763" t="s">
        <v>11</v>
      </c>
      <c r="N1763" s="6" t="s">
        <v>53</v>
      </c>
      <c r="O1763" t="s">
        <v>19</v>
      </c>
      <c r="P1763" s="4">
        <v>10</v>
      </c>
      <c r="Q1763" t="str">
        <f>TEXT(ChargesTable[[#This Row],[CHG_COUNTY_NUM]], "000") &amp; "-" &amp; TEXT(ChargesTable[[#This Row],[CHG_CASE_NUMBER]], "0000000")</f>
        <v>005-0000148</v>
      </c>
      <c r="R1763">
        <f t="shared" si="55"/>
        <v>10</v>
      </c>
      <c r="S1763">
        <f t="shared" si="56"/>
        <v>2022</v>
      </c>
    </row>
    <row r="1764" spans="1:19">
      <c r="A1764" s="1">
        <v>5</v>
      </c>
      <c r="B1764">
        <v>149</v>
      </c>
      <c r="C1764">
        <v>1</v>
      </c>
      <c r="D1764" s="3">
        <v>44718</v>
      </c>
      <c r="E1764" s="2">
        <v>463700</v>
      </c>
      <c r="F1764" s="2">
        <v>46370</v>
      </c>
      <c r="G1764" s="2">
        <v>0</v>
      </c>
      <c r="H1764" s="5">
        <v>44729.994004629632</v>
      </c>
      <c r="I1764" t="s">
        <v>12</v>
      </c>
      <c r="J1764" s="6" t="s">
        <v>30</v>
      </c>
      <c r="K1764" s="6" t="s">
        <v>26</v>
      </c>
      <c r="L1764" s="6" t="s">
        <v>37</v>
      </c>
      <c r="M1764" t="s">
        <v>13</v>
      </c>
      <c r="N1764" s="6" t="s">
        <v>54</v>
      </c>
      <c r="O1764" t="s">
        <v>19</v>
      </c>
      <c r="P1764" s="4">
        <v>11</v>
      </c>
      <c r="Q1764" t="str">
        <f>TEXT(ChargesTable[[#This Row],[CHG_COUNTY_NUM]], "000") &amp; "-" &amp; TEXT(ChargesTable[[#This Row],[CHG_CASE_NUMBER]], "0000000")</f>
        <v>005-0000149</v>
      </c>
      <c r="R1764">
        <f t="shared" si="55"/>
        <v>11</v>
      </c>
      <c r="S1764">
        <f t="shared" si="56"/>
        <v>2022</v>
      </c>
    </row>
    <row r="1765" spans="1:19">
      <c r="A1765" s="1">
        <v>5</v>
      </c>
      <c r="B1765">
        <v>150</v>
      </c>
      <c r="C1765">
        <v>1</v>
      </c>
      <c r="D1765" s="3">
        <v>44719</v>
      </c>
      <c r="E1765" s="2">
        <v>3400</v>
      </c>
      <c r="F1765" s="2">
        <v>340</v>
      </c>
      <c r="G1765" s="2">
        <v>0</v>
      </c>
      <c r="H1765" s="5">
        <v>44819</v>
      </c>
      <c r="I1765" t="s">
        <v>10</v>
      </c>
      <c r="J1765" s="6" t="s">
        <v>25</v>
      </c>
      <c r="K1765" s="6" t="s">
        <v>26</v>
      </c>
      <c r="L1765" s="6" t="s">
        <v>37</v>
      </c>
      <c r="M1765" t="s">
        <v>11</v>
      </c>
      <c r="N1765" s="6" t="s">
        <v>55</v>
      </c>
      <c r="O1765" t="s">
        <v>19</v>
      </c>
      <c r="P1765" s="4">
        <v>100</v>
      </c>
      <c r="Q1765" t="str">
        <f>TEXT(ChargesTable[[#This Row],[CHG_COUNTY_NUM]], "000") &amp; "-" &amp; TEXT(ChargesTable[[#This Row],[CHG_CASE_NUMBER]], "0000000")</f>
        <v>005-0000150</v>
      </c>
      <c r="R1765">
        <f t="shared" si="55"/>
        <v>102</v>
      </c>
      <c r="S1765">
        <f t="shared" si="56"/>
        <v>2022</v>
      </c>
    </row>
    <row r="1766" spans="1:19">
      <c r="A1766" s="1">
        <v>5</v>
      </c>
      <c r="B1766">
        <v>150</v>
      </c>
      <c r="C1766">
        <v>2</v>
      </c>
      <c r="D1766" s="3">
        <v>44719</v>
      </c>
      <c r="E1766" s="2">
        <v>3400</v>
      </c>
      <c r="F1766" s="2">
        <v>340</v>
      </c>
      <c r="G1766" s="2">
        <v>0</v>
      </c>
      <c r="H1766" s="5">
        <v>44819.1</v>
      </c>
      <c r="I1766" t="s">
        <v>7</v>
      </c>
      <c r="J1766" s="6" t="s">
        <v>25</v>
      </c>
      <c r="K1766" s="6" t="s">
        <v>26</v>
      </c>
      <c r="L1766" s="6" t="s">
        <v>37</v>
      </c>
      <c r="M1766" t="s">
        <v>8</v>
      </c>
      <c r="N1766" s="6" t="s">
        <v>55</v>
      </c>
      <c r="O1766" t="s">
        <v>19</v>
      </c>
      <c r="P1766" s="4">
        <v>100</v>
      </c>
      <c r="Q1766" t="str">
        <f>TEXT(ChargesTable[[#This Row],[CHG_COUNTY_NUM]], "000") &amp; "-" &amp; TEXT(ChargesTable[[#This Row],[CHG_CASE_NUMBER]], "0000000")</f>
        <v>005-0000150</v>
      </c>
      <c r="R1766">
        <f t="shared" si="55"/>
        <v>102</v>
      </c>
      <c r="S1766">
        <f t="shared" si="56"/>
        <v>2022</v>
      </c>
    </row>
    <row r="1767" spans="1:19">
      <c r="A1767" s="1">
        <v>5</v>
      </c>
      <c r="B1767">
        <v>150</v>
      </c>
      <c r="C1767">
        <v>4</v>
      </c>
      <c r="D1767" s="3">
        <v>44719</v>
      </c>
      <c r="E1767" s="2">
        <v>463740</v>
      </c>
      <c r="F1767" s="2">
        <v>46374</v>
      </c>
      <c r="G1767" s="2">
        <v>0</v>
      </c>
      <c r="H1767" s="5">
        <v>44819.48</v>
      </c>
      <c r="I1767" t="s">
        <v>7</v>
      </c>
      <c r="J1767" s="6" t="s">
        <v>32</v>
      </c>
      <c r="K1767" s="6" t="s">
        <v>33</v>
      </c>
      <c r="L1767" s="6" t="s">
        <v>37</v>
      </c>
      <c r="M1767" t="s">
        <v>8</v>
      </c>
      <c r="N1767" s="6" t="s">
        <v>60</v>
      </c>
      <c r="O1767" t="s">
        <v>19</v>
      </c>
      <c r="P1767" s="4">
        <v>100</v>
      </c>
      <c r="Q1767" t="str">
        <f>TEXT(ChargesTable[[#This Row],[CHG_COUNTY_NUM]], "000") &amp; "-" &amp; TEXT(ChargesTable[[#This Row],[CHG_CASE_NUMBER]], "0000000")</f>
        <v>005-0000150</v>
      </c>
      <c r="R1767">
        <f t="shared" si="55"/>
        <v>102</v>
      </c>
      <c r="S1767">
        <f t="shared" si="56"/>
        <v>2022</v>
      </c>
    </row>
    <row r="1768" spans="1:19">
      <c r="A1768" s="1">
        <v>5</v>
      </c>
      <c r="B1768">
        <v>150</v>
      </c>
      <c r="C1768">
        <v>3</v>
      </c>
      <c r="D1768" s="3">
        <v>44719</v>
      </c>
      <c r="E1768" s="2">
        <v>3460</v>
      </c>
      <c r="F1768" s="2">
        <v>346</v>
      </c>
      <c r="G1768" s="2">
        <v>0</v>
      </c>
      <c r="H1768" s="5">
        <v>44821.8</v>
      </c>
      <c r="I1768" t="s">
        <v>12</v>
      </c>
      <c r="J1768" s="6" t="s">
        <v>27</v>
      </c>
      <c r="K1768" s="6" t="s">
        <v>28</v>
      </c>
      <c r="L1768" s="6" t="s">
        <v>37</v>
      </c>
      <c r="M1768" t="s">
        <v>13</v>
      </c>
      <c r="N1768" s="6" t="s">
        <v>52</v>
      </c>
      <c r="O1768" t="s">
        <v>19</v>
      </c>
      <c r="P1768" s="4">
        <v>102</v>
      </c>
      <c r="Q1768" t="str">
        <f>TEXT(ChargesTable[[#This Row],[CHG_COUNTY_NUM]], "000") &amp; "-" &amp; TEXT(ChargesTable[[#This Row],[CHG_CASE_NUMBER]], "0000000")</f>
        <v>005-0000150</v>
      </c>
      <c r="R1768">
        <f t="shared" si="55"/>
        <v>102</v>
      </c>
      <c r="S1768">
        <f t="shared" si="56"/>
        <v>2022</v>
      </c>
    </row>
    <row r="1769" spans="1:19">
      <c r="A1769" s="1">
        <v>5</v>
      </c>
      <c r="B1769">
        <v>150</v>
      </c>
      <c r="C1769">
        <v>5</v>
      </c>
      <c r="D1769" s="3">
        <v>44719</v>
      </c>
      <c r="E1769" s="2">
        <v>3400</v>
      </c>
      <c r="F1769" s="2">
        <v>340</v>
      </c>
      <c r="G1769" s="2">
        <v>0</v>
      </c>
      <c r="H1769" s="5">
        <v>44821.9</v>
      </c>
      <c r="I1769" t="s">
        <v>7</v>
      </c>
      <c r="J1769" s="6" t="s">
        <v>25</v>
      </c>
      <c r="K1769" s="6" t="s">
        <v>26</v>
      </c>
      <c r="L1769" s="6" t="s">
        <v>37</v>
      </c>
      <c r="M1769" t="s">
        <v>8</v>
      </c>
      <c r="N1769" s="6" t="s">
        <v>55</v>
      </c>
      <c r="O1769" t="s">
        <v>19</v>
      </c>
      <c r="P1769" s="4">
        <v>102</v>
      </c>
      <c r="Q1769" t="str">
        <f>TEXT(ChargesTable[[#This Row],[CHG_COUNTY_NUM]], "000") &amp; "-" &amp; TEXT(ChargesTable[[#This Row],[CHG_CASE_NUMBER]], "0000000")</f>
        <v>005-0000150</v>
      </c>
      <c r="R1769">
        <f t="shared" si="55"/>
        <v>102</v>
      </c>
      <c r="S1769">
        <f t="shared" si="56"/>
        <v>2022</v>
      </c>
    </row>
    <row r="1770" spans="1:19">
      <c r="A1770" s="1">
        <v>5</v>
      </c>
      <c r="B1770">
        <v>151</v>
      </c>
      <c r="C1770">
        <v>3</v>
      </c>
      <c r="D1770" s="3">
        <v>44723</v>
      </c>
      <c r="E1770" s="2">
        <v>3460</v>
      </c>
      <c r="F1770" s="2">
        <v>346</v>
      </c>
      <c r="G1770" s="2">
        <v>0</v>
      </c>
      <c r="H1770" s="5">
        <v>44987.9</v>
      </c>
      <c r="I1770" t="s">
        <v>10</v>
      </c>
      <c r="J1770" s="6" t="s">
        <v>27</v>
      </c>
      <c r="K1770" s="6" t="s">
        <v>28</v>
      </c>
      <c r="L1770" s="6" t="s">
        <v>37</v>
      </c>
      <c r="M1770" t="s">
        <v>11</v>
      </c>
      <c r="N1770" s="6" t="s">
        <v>52</v>
      </c>
      <c r="O1770" t="s">
        <v>19</v>
      </c>
      <c r="P1770" s="4">
        <v>264</v>
      </c>
      <c r="Q1770" t="str">
        <f>TEXT(ChargesTable[[#This Row],[CHG_COUNTY_NUM]], "000") &amp; "-" &amp; TEXT(ChargesTable[[#This Row],[CHG_CASE_NUMBER]], "0000000")</f>
        <v>005-0000151</v>
      </c>
      <c r="R1770">
        <f t="shared" si="55"/>
        <v>267</v>
      </c>
      <c r="S1770">
        <f t="shared" si="56"/>
        <v>2023</v>
      </c>
    </row>
    <row r="1771" spans="1:19">
      <c r="A1771" s="1">
        <v>5</v>
      </c>
      <c r="B1771">
        <v>151</v>
      </c>
      <c r="C1771">
        <v>1</v>
      </c>
      <c r="D1771" s="3">
        <v>44723</v>
      </c>
      <c r="E1771" s="2">
        <v>3460</v>
      </c>
      <c r="F1771" s="2">
        <v>346</v>
      </c>
      <c r="G1771" s="2">
        <v>0</v>
      </c>
      <c r="H1771" s="5">
        <v>44988.1</v>
      </c>
      <c r="I1771" t="s">
        <v>10</v>
      </c>
      <c r="J1771" s="6" t="s">
        <v>27</v>
      </c>
      <c r="K1771" s="6" t="s">
        <v>28</v>
      </c>
      <c r="L1771" s="6" t="s">
        <v>37</v>
      </c>
      <c r="M1771" t="s">
        <v>11</v>
      </c>
      <c r="N1771" s="6" t="s">
        <v>52</v>
      </c>
      <c r="O1771" t="s">
        <v>19</v>
      </c>
      <c r="P1771" s="4">
        <v>265</v>
      </c>
      <c r="Q1771" t="str">
        <f>TEXT(ChargesTable[[#This Row],[CHG_COUNTY_NUM]], "000") &amp; "-" &amp; TEXT(ChargesTable[[#This Row],[CHG_CASE_NUMBER]], "0000000")</f>
        <v>005-0000151</v>
      </c>
      <c r="R1771">
        <f t="shared" si="55"/>
        <v>267</v>
      </c>
      <c r="S1771">
        <f t="shared" si="56"/>
        <v>2023</v>
      </c>
    </row>
    <row r="1772" spans="1:19">
      <c r="A1772" s="1">
        <v>5</v>
      </c>
      <c r="B1772">
        <v>151</v>
      </c>
      <c r="C1772">
        <v>2</v>
      </c>
      <c r="D1772" s="3">
        <v>44723</v>
      </c>
      <c r="E1772" s="2">
        <v>463726</v>
      </c>
      <c r="F1772" s="2">
        <v>46372</v>
      </c>
      <c r="G1772" s="2">
        <v>6</v>
      </c>
      <c r="H1772" s="5">
        <v>44990.71</v>
      </c>
      <c r="I1772" t="s">
        <v>7</v>
      </c>
      <c r="J1772" s="6" t="s">
        <v>31</v>
      </c>
      <c r="K1772" s="6" t="s">
        <v>28</v>
      </c>
      <c r="L1772" s="6" t="s">
        <v>43</v>
      </c>
      <c r="M1772" t="s">
        <v>8</v>
      </c>
      <c r="N1772" s="6" t="s">
        <v>100</v>
      </c>
      <c r="O1772" t="s">
        <v>19</v>
      </c>
      <c r="P1772" s="4">
        <v>267</v>
      </c>
      <c r="Q1772" t="str">
        <f>TEXT(ChargesTable[[#This Row],[CHG_COUNTY_NUM]], "000") &amp; "-" &amp; TEXT(ChargesTable[[#This Row],[CHG_CASE_NUMBER]], "0000000")</f>
        <v>005-0000151</v>
      </c>
      <c r="R1772">
        <f t="shared" si="55"/>
        <v>267</v>
      </c>
      <c r="S1772">
        <f t="shared" si="56"/>
        <v>2023</v>
      </c>
    </row>
    <row r="1773" spans="1:19">
      <c r="A1773" s="1">
        <v>5</v>
      </c>
      <c r="B1773">
        <v>152</v>
      </c>
      <c r="C1773">
        <v>2</v>
      </c>
      <c r="D1773" s="3">
        <v>44724</v>
      </c>
      <c r="E1773" s="2">
        <v>3470</v>
      </c>
      <c r="F1773" s="2">
        <v>347</v>
      </c>
      <c r="G1773" s="2">
        <v>0</v>
      </c>
      <c r="H1773" s="5">
        <v>44728.32</v>
      </c>
      <c r="I1773" t="s">
        <v>10</v>
      </c>
      <c r="J1773" s="6" t="s">
        <v>29</v>
      </c>
      <c r="K1773" s="6" t="s">
        <v>28</v>
      </c>
      <c r="L1773" s="6" t="s">
        <v>37</v>
      </c>
      <c r="M1773" t="s">
        <v>11</v>
      </c>
      <c r="N1773" s="6" t="s">
        <v>51</v>
      </c>
      <c r="O1773" t="s">
        <v>19</v>
      </c>
      <c r="P1773" s="4">
        <v>4</v>
      </c>
      <c r="Q1773" t="str">
        <f>TEXT(ChargesTable[[#This Row],[CHG_COUNTY_NUM]], "000") &amp; "-" &amp; TEXT(ChargesTable[[#This Row],[CHG_CASE_NUMBER]], "0000000")</f>
        <v>005-0000152</v>
      </c>
      <c r="R1773">
        <f t="shared" si="55"/>
        <v>8</v>
      </c>
      <c r="S1773">
        <f t="shared" si="56"/>
        <v>2022</v>
      </c>
    </row>
    <row r="1774" spans="1:19">
      <c r="A1774" s="1">
        <v>5</v>
      </c>
      <c r="B1774">
        <v>152</v>
      </c>
      <c r="C1774">
        <v>1</v>
      </c>
      <c r="D1774" s="3">
        <v>44724</v>
      </c>
      <c r="E1774" s="2">
        <v>470000</v>
      </c>
      <c r="F1774" s="2">
        <v>47000</v>
      </c>
      <c r="G1774" s="2">
        <v>0</v>
      </c>
      <c r="H1774" s="5">
        <v>44731.17</v>
      </c>
      <c r="I1774" t="s">
        <v>10</v>
      </c>
      <c r="J1774" s="6" t="s">
        <v>34</v>
      </c>
      <c r="K1774" s="6" t="s">
        <v>35</v>
      </c>
      <c r="L1774" s="6" t="s">
        <v>37</v>
      </c>
      <c r="M1774" t="s">
        <v>11</v>
      </c>
      <c r="N1774" s="6" t="s">
        <v>67</v>
      </c>
      <c r="O1774" t="s">
        <v>19</v>
      </c>
      <c r="P1774" s="4">
        <v>7</v>
      </c>
      <c r="Q1774" t="str">
        <f>TEXT(ChargesTable[[#This Row],[CHG_COUNTY_NUM]], "000") &amp; "-" &amp; TEXT(ChargesTable[[#This Row],[CHG_CASE_NUMBER]], "0000000")</f>
        <v>005-0000152</v>
      </c>
      <c r="R1774">
        <f t="shared" si="55"/>
        <v>8</v>
      </c>
      <c r="S1774">
        <f t="shared" si="56"/>
        <v>2022</v>
      </c>
    </row>
    <row r="1775" spans="1:19">
      <c r="A1775" s="1">
        <v>5</v>
      </c>
      <c r="B1775">
        <v>152</v>
      </c>
      <c r="C1775">
        <v>3</v>
      </c>
      <c r="D1775" s="3">
        <v>44724</v>
      </c>
      <c r="E1775" s="2">
        <v>470000</v>
      </c>
      <c r="F1775" s="2">
        <v>47000</v>
      </c>
      <c r="G1775" s="2">
        <v>0</v>
      </c>
      <c r="H1775" s="5">
        <v>44732.22</v>
      </c>
      <c r="I1775" t="s">
        <v>10</v>
      </c>
      <c r="J1775" s="6" t="s">
        <v>34</v>
      </c>
      <c r="K1775" s="6" t="s">
        <v>35</v>
      </c>
      <c r="L1775" s="6" t="s">
        <v>37</v>
      </c>
      <c r="M1775" t="s">
        <v>11</v>
      </c>
      <c r="N1775" s="6" t="s">
        <v>67</v>
      </c>
      <c r="O1775" t="s">
        <v>19</v>
      </c>
      <c r="P1775" s="4">
        <v>8</v>
      </c>
      <c r="Q1775" t="str">
        <f>TEXT(ChargesTable[[#This Row],[CHG_COUNTY_NUM]], "000") &amp; "-" &amp; TEXT(ChargesTable[[#This Row],[CHG_CASE_NUMBER]], "0000000")</f>
        <v>005-0000152</v>
      </c>
      <c r="R1775">
        <f t="shared" si="55"/>
        <v>8</v>
      </c>
      <c r="S1775">
        <f t="shared" si="56"/>
        <v>2022</v>
      </c>
    </row>
    <row r="1776" spans="1:19">
      <c r="A1776" s="1">
        <v>5</v>
      </c>
      <c r="B1776">
        <v>153</v>
      </c>
      <c r="C1776">
        <v>1</v>
      </c>
      <c r="D1776" s="3">
        <v>44726</v>
      </c>
      <c r="E1776" s="2">
        <v>470003</v>
      </c>
      <c r="F1776" s="2">
        <v>47000</v>
      </c>
      <c r="G1776" s="2">
        <v>3</v>
      </c>
      <c r="H1776" s="5">
        <v>44857.279999999999</v>
      </c>
      <c r="I1776" t="s">
        <v>10</v>
      </c>
      <c r="J1776" s="6" t="s">
        <v>34</v>
      </c>
      <c r="K1776" s="6" t="s">
        <v>35</v>
      </c>
      <c r="L1776" s="6" t="s">
        <v>40</v>
      </c>
      <c r="M1776" t="s">
        <v>11</v>
      </c>
      <c r="N1776" s="6" t="s">
        <v>50</v>
      </c>
      <c r="O1776" t="s">
        <v>19</v>
      </c>
      <c r="P1776" s="4">
        <v>131</v>
      </c>
      <c r="Q1776" t="str">
        <f>TEXT(ChargesTable[[#This Row],[CHG_COUNTY_NUM]], "000") &amp; "-" &amp; TEXT(ChargesTable[[#This Row],[CHG_CASE_NUMBER]], "0000000")</f>
        <v>005-0000153</v>
      </c>
      <c r="R1776">
        <f t="shared" si="55"/>
        <v>140</v>
      </c>
      <c r="S1776">
        <f t="shared" si="56"/>
        <v>2022</v>
      </c>
    </row>
    <row r="1777" spans="1:19">
      <c r="A1777" s="1">
        <v>5</v>
      </c>
      <c r="B1777">
        <v>153</v>
      </c>
      <c r="C1777">
        <v>2</v>
      </c>
      <c r="D1777" s="3">
        <v>44726</v>
      </c>
      <c r="E1777" s="2">
        <v>782200</v>
      </c>
      <c r="F1777" s="2">
        <v>78220</v>
      </c>
      <c r="G1777" s="2">
        <v>0</v>
      </c>
      <c r="H1777" s="5">
        <v>44857.82</v>
      </c>
      <c r="I1777" t="s">
        <v>12</v>
      </c>
      <c r="J1777" s="6" t="s">
        <v>36</v>
      </c>
      <c r="K1777" s="6" t="s">
        <v>35</v>
      </c>
      <c r="L1777" s="6" t="s">
        <v>37</v>
      </c>
      <c r="M1777" t="s">
        <v>13</v>
      </c>
      <c r="N1777" s="6" t="s">
        <v>53</v>
      </c>
      <c r="O1777" t="s">
        <v>19</v>
      </c>
      <c r="P1777" s="4">
        <v>131</v>
      </c>
      <c r="Q1777" t="str">
        <f>TEXT(ChargesTable[[#This Row],[CHG_COUNTY_NUM]], "000") &amp; "-" &amp; TEXT(ChargesTable[[#This Row],[CHG_CASE_NUMBER]], "0000000")</f>
        <v>005-0000153</v>
      </c>
      <c r="R1777">
        <f t="shared" si="55"/>
        <v>140</v>
      </c>
      <c r="S1777">
        <f t="shared" si="56"/>
        <v>2022</v>
      </c>
    </row>
    <row r="1778" spans="1:19">
      <c r="A1778" s="1">
        <v>5</v>
      </c>
      <c r="B1778">
        <v>153</v>
      </c>
      <c r="C1778">
        <v>4</v>
      </c>
      <c r="D1778" s="3">
        <v>44726</v>
      </c>
      <c r="E1778" s="2">
        <v>463700</v>
      </c>
      <c r="F1778" s="2">
        <v>46370</v>
      </c>
      <c r="G1778" s="2">
        <v>0</v>
      </c>
      <c r="H1778" s="5">
        <v>44857.16</v>
      </c>
      <c r="I1778" t="s">
        <v>7</v>
      </c>
      <c r="J1778" s="6" t="s">
        <v>30</v>
      </c>
      <c r="K1778" s="6" t="s">
        <v>26</v>
      </c>
      <c r="L1778" s="6" t="s">
        <v>37</v>
      </c>
      <c r="M1778" t="s">
        <v>8</v>
      </c>
      <c r="N1778" s="6" t="s">
        <v>54</v>
      </c>
      <c r="O1778" t="s">
        <v>19</v>
      </c>
      <c r="P1778" s="4">
        <v>131</v>
      </c>
      <c r="Q1778" t="str">
        <f>TEXT(ChargesTable[[#This Row],[CHG_COUNTY_NUM]], "000") &amp; "-" &amp; TEXT(ChargesTable[[#This Row],[CHG_CASE_NUMBER]], "0000000")</f>
        <v>005-0000153</v>
      </c>
      <c r="R1778">
        <f t="shared" si="55"/>
        <v>140</v>
      </c>
      <c r="S1778">
        <f t="shared" si="56"/>
        <v>2022</v>
      </c>
    </row>
    <row r="1779" spans="1:19">
      <c r="A1779" s="1">
        <v>5</v>
      </c>
      <c r="B1779">
        <v>153</v>
      </c>
      <c r="C1779">
        <v>3</v>
      </c>
      <c r="D1779" s="3">
        <v>44726</v>
      </c>
      <c r="E1779" s="2">
        <v>3466</v>
      </c>
      <c r="F1779" s="2">
        <v>346</v>
      </c>
      <c r="G1779" s="2">
        <v>6</v>
      </c>
      <c r="H1779" s="5">
        <v>44866.9</v>
      </c>
      <c r="I1779" t="s">
        <v>10</v>
      </c>
      <c r="J1779" s="6" t="s">
        <v>27</v>
      </c>
      <c r="K1779" s="6" t="s">
        <v>28</v>
      </c>
      <c r="L1779" s="6" t="s">
        <v>43</v>
      </c>
      <c r="M1779" t="s">
        <v>11</v>
      </c>
      <c r="N1779" s="6" t="s">
        <v>66</v>
      </c>
      <c r="O1779" t="s">
        <v>19</v>
      </c>
      <c r="P1779" s="4">
        <v>140</v>
      </c>
      <c r="Q1779" t="str">
        <f>TEXT(ChargesTable[[#This Row],[CHG_COUNTY_NUM]], "000") &amp; "-" &amp; TEXT(ChargesTable[[#This Row],[CHG_CASE_NUMBER]], "0000000")</f>
        <v>005-0000153</v>
      </c>
      <c r="R1779">
        <f t="shared" si="55"/>
        <v>140</v>
      </c>
      <c r="S1779">
        <f t="shared" si="56"/>
        <v>2022</v>
      </c>
    </row>
    <row r="1780" spans="1:19">
      <c r="A1780" s="1">
        <v>5</v>
      </c>
      <c r="B1780">
        <v>154</v>
      </c>
      <c r="C1780">
        <v>1</v>
      </c>
      <c r="D1780" s="3">
        <v>44728</v>
      </c>
      <c r="E1780" s="2">
        <v>3400</v>
      </c>
      <c r="F1780" s="2">
        <v>340</v>
      </c>
      <c r="G1780" s="2">
        <v>0</v>
      </c>
      <c r="H1780" s="5">
        <v>44752.74</v>
      </c>
      <c r="I1780" t="s">
        <v>12</v>
      </c>
      <c r="J1780" s="6" t="s">
        <v>25</v>
      </c>
      <c r="K1780" s="6" t="s">
        <v>26</v>
      </c>
      <c r="L1780" s="6" t="s">
        <v>37</v>
      </c>
      <c r="M1780" t="s">
        <v>13</v>
      </c>
      <c r="N1780" s="6" t="s">
        <v>55</v>
      </c>
      <c r="O1780" t="s">
        <v>19</v>
      </c>
      <c r="P1780" s="4">
        <v>24</v>
      </c>
      <c r="Q1780" t="str">
        <f>TEXT(ChargesTable[[#This Row],[CHG_COUNTY_NUM]], "000") &amp; "-" &amp; TEXT(ChargesTable[[#This Row],[CHG_CASE_NUMBER]], "0000000")</f>
        <v>005-0000154</v>
      </c>
      <c r="R1780">
        <f t="shared" si="55"/>
        <v>24</v>
      </c>
      <c r="S1780">
        <f t="shared" si="56"/>
        <v>2022</v>
      </c>
    </row>
    <row r="1781" spans="1:19">
      <c r="A1781" s="1">
        <v>5</v>
      </c>
      <c r="B1781">
        <v>154</v>
      </c>
      <c r="C1781">
        <v>2</v>
      </c>
      <c r="D1781" s="3">
        <v>44728</v>
      </c>
      <c r="E1781" s="2">
        <v>463701</v>
      </c>
      <c r="F1781" s="2">
        <v>46370</v>
      </c>
      <c r="G1781" s="2">
        <v>1</v>
      </c>
      <c r="H1781" s="5">
        <v>44752.02</v>
      </c>
      <c r="I1781" t="s">
        <v>12</v>
      </c>
      <c r="J1781" s="6" t="s">
        <v>30</v>
      </c>
      <c r="K1781" s="6" t="s">
        <v>26</v>
      </c>
      <c r="L1781" s="6" t="s">
        <v>38</v>
      </c>
      <c r="M1781" t="s">
        <v>13</v>
      </c>
      <c r="N1781" s="6" t="s">
        <v>59</v>
      </c>
      <c r="O1781" t="s">
        <v>19</v>
      </c>
      <c r="P1781" s="4">
        <v>24</v>
      </c>
      <c r="Q1781" t="str">
        <f>TEXT(ChargesTable[[#This Row],[CHG_COUNTY_NUM]], "000") &amp; "-" &amp; TEXT(ChargesTable[[#This Row],[CHG_CASE_NUMBER]], "0000000")</f>
        <v>005-0000154</v>
      </c>
      <c r="R1781">
        <f t="shared" si="55"/>
        <v>24</v>
      </c>
      <c r="S1781">
        <f t="shared" si="56"/>
        <v>2022</v>
      </c>
    </row>
    <row r="1782" spans="1:19">
      <c r="A1782" s="1">
        <v>5</v>
      </c>
      <c r="B1782">
        <v>155</v>
      </c>
      <c r="C1782">
        <v>3</v>
      </c>
      <c r="D1782" s="3">
        <v>44732</v>
      </c>
      <c r="E1782" s="2">
        <v>463720</v>
      </c>
      <c r="F1782" s="2">
        <v>46372</v>
      </c>
      <c r="G1782" s="2">
        <v>0</v>
      </c>
      <c r="H1782" s="5">
        <v>44779.1</v>
      </c>
      <c r="I1782" t="s">
        <v>10</v>
      </c>
      <c r="J1782" s="6" t="s">
        <v>31</v>
      </c>
      <c r="K1782" s="6" t="s">
        <v>28</v>
      </c>
      <c r="L1782" s="6" t="s">
        <v>37</v>
      </c>
      <c r="M1782" t="s">
        <v>11</v>
      </c>
      <c r="N1782" s="6" t="s">
        <v>72</v>
      </c>
      <c r="O1782" t="s">
        <v>19</v>
      </c>
      <c r="P1782" s="4">
        <v>47</v>
      </c>
      <c r="Q1782" t="str">
        <f>TEXT(ChargesTable[[#This Row],[CHG_COUNTY_NUM]], "000") &amp; "-" &amp; TEXT(ChargesTable[[#This Row],[CHG_CASE_NUMBER]], "0000000")</f>
        <v>005-0000155</v>
      </c>
      <c r="R1782">
        <f t="shared" si="55"/>
        <v>48</v>
      </c>
      <c r="S1782">
        <f t="shared" si="56"/>
        <v>2022</v>
      </c>
    </row>
    <row r="1783" spans="1:19">
      <c r="A1783" s="1">
        <v>5</v>
      </c>
      <c r="B1783">
        <v>155</v>
      </c>
      <c r="C1783">
        <v>1</v>
      </c>
      <c r="D1783" s="3">
        <v>44732</v>
      </c>
      <c r="E1783" s="2">
        <v>3460</v>
      </c>
      <c r="F1783" s="2">
        <v>346</v>
      </c>
      <c r="G1783" s="2">
        <v>0</v>
      </c>
      <c r="H1783" s="5">
        <v>44780.462002314816</v>
      </c>
      <c r="I1783" t="s">
        <v>7</v>
      </c>
      <c r="J1783" s="6" t="s">
        <v>27</v>
      </c>
      <c r="K1783" s="6" t="s">
        <v>28</v>
      </c>
      <c r="L1783" s="6" t="s">
        <v>37</v>
      </c>
      <c r="M1783" t="s">
        <v>8</v>
      </c>
      <c r="N1783" s="6" t="s">
        <v>52</v>
      </c>
      <c r="O1783" t="s">
        <v>19</v>
      </c>
      <c r="P1783" s="4">
        <v>48</v>
      </c>
      <c r="Q1783" t="str">
        <f>TEXT(ChargesTable[[#This Row],[CHG_COUNTY_NUM]], "000") &amp; "-" &amp; TEXT(ChargesTable[[#This Row],[CHG_CASE_NUMBER]], "0000000")</f>
        <v>005-0000155</v>
      </c>
      <c r="R1783">
        <f t="shared" si="55"/>
        <v>48</v>
      </c>
      <c r="S1783">
        <f t="shared" si="56"/>
        <v>2022</v>
      </c>
    </row>
    <row r="1784" spans="1:19">
      <c r="A1784" s="1">
        <v>5</v>
      </c>
      <c r="B1784">
        <v>155</v>
      </c>
      <c r="C1784">
        <v>2</v>
      </c>
      <c r="D1784" s="3">
        <v>44732</v>
      </c>
      <c r="E1784" s="2">
        <v>3400</v>
      </c>
      <c r="F1784" s="2">
        <v>340</v>
      </c>
      <c r="G1784" s="2">
        <v>0</v>
      </c>
      <c r="H1784" s="5">
        <v>44780.427002314813</v>
      </c>
      <c r="I1784" t="s">
        <v>12</v>
      </c>
      <c r="J1784" s="6" t="s">
        <v>25</v>
      </c>
      <c r="K1784" s="6" t="s">
        <v>26</v>
      </c>
      <c r="L1784" s="6" t="s">
        <v>37</v>
      </c>
      <c r="M1784" t="s">
        <v>13</v>
      </c>
      <c r="N1784" s="6" t="s">
        <v>55</v>
      </c>
      <c r="O1784" t="s">
        <v>19</v>
      </c>
      <c r="P1784" s="4">
        <v>48</v>
      </c>
      <c r="Q1784" t="str">
        <f>TEXT(ChargesTable[[#This Row],[CHG_COUNTY_NUM]], "000") &amp; "-" &amp; TEXT(ChargesTable[[#This Row],[CHG_CASE_NUMBER]], "0000000")</f>
        <v>005-0000155</v>
      </c>
      <c r="R1784">
        <f t="shared" si="55"/>
        <v>48</v>
      </c>
      <c r="S1784">
        <f t="shared" si="56"/>
        <v>2022</v>
      </c>
    </row>
    <row r="1785" spans="1:19">
      <c r="A1785" s="1">
        <v>5</v>
      </c>
      <c r="B1785">
        <v>156</v>
      </c>
      <c r="C1785">
        <v>2</v>
      </c>
      <c r="D1785" s="3">
        <v>44734</v>
      </c>
      <c r="E1785" s="2">
        <v>3400</v>
      </c>
      <c r="F1785" s="2">
        <v>340</v>
      </c>
      <c r="G1785" s="2">
        <v>0</v>
      </c>
      <c r="H1785" s="5">
        <v>44787.9</v>
      </c>
      <c r="I1785" t="s">
        <v>7</v>
      </c>
      <c r="J1785" s="6" t="s">
        <v>25</v>
      </c>
      <c r="K1785" s="6" t="s">
        <v>26</v>
      </c>
      <c r="L1785" s="6" t="s">
        <v>37</v>
      </c>
      <c r="M1785" t="s">
        <v>8</v>
      </c>
      <c r="N1785" s="6" t="s">
        <v>55</v>
      </c>
      <c r="O1785" t="s">
        <v>19</v>
      </c>
      <c r="P1785" s="4">
        <v>53</v>
      </c>
      <c r="Q1785" t="str">
        <f>TEXT(ChargesTable[[#This Row],[CHG_COUNTY_NUM]], "000") &amp; "-" &amp; TEXT(ChargesTable[[#This Row],[CHG_CASE_NUMBER]], "0000000")</f>
        <v>005-0000156</v>
      </c>
      <c r="R1785">
        <f t="shared" si="55"/>
        <v>57</v>
      </c>
      <c r="S1785">
        <f t="shared" si="56"/>
        <v>2022</v>
      </c>
    </row>
    <row r="1786" spans="1:19">
      <c r="A1786" s="1">
        <v>5</v>
      </c>
      <c r="B1786">
        <v>156</v>
      </c>
      <c r="C1786">
        <v>4</v>
      </c>
      <c r="D1786" s="3">
        <v>44734</v>
      </c>
      <c r="E1786" s="2">
        <v>3463</v>
      </c>
      <c r="F1786" s="2">
        <v>346</v>
      </c>
      <c r="G1786" s="2">
        <v>3</v>
      </c>
      <c r="H1786" s="5">
        <v>44788.9</v>
      </c>
      <c r="I1786" t="s">
        <v>10</v>
      </c>
      <c r="J1786" s="6" t="s">
        <v>27</v>
      </c>
      <c r="K1786" s="6" t="s">
        <v>28</v>
      </c>
      <c r="L1786" s="6" t="s">
        <v>40</v>
      </c>
      <c r="M1786" t="s">
        <v>11</v>
      </c>
      <c r="N1786" s="6" t="s">
        <v>80</v>
      </c>
      <c r="O1786" t="s">
        <v>19</v>
      </c>
      <c r="P1786" s="4">
        <v>54</v>
      </c>
      <c r="Q1786" t="str">
        <f>TEXT(ChargesTable[[#This Row],[CHG_COUNTY_NUM]], "000") &amp; "-" &amp; TEXT(ChargesTable[[#This Row],[CHG_CASE_NUMBER]], "0000000")</f>
        <v>005-0000156</v>
      </c>
      <c r="R1786">
        <f t="shared" si="55"/>
        <v>57</v>
      </c>
      <c r="S1786">
        <f t="shared" si="56"/>
        <v>2022</v>
      </c>
    </row>
    <row r="1787" spans="1:19">
      <c r="A1787" s="1">
        <v>5</v>
      </c>
      <c r="B1787">
        <v>156</v>
      </c>
      <c r="C1787">
        <v>1</v>
      </c>
      <c r="D1787" s="3">
        <v>44734</v>
      </c>
      <c r="E1787" s="2">
        <v>782200</v>
      </c>
      <c r="F1787" s="2">
        <v>78220</v>
      </c>
      <c r="G1787" s="2">
        <v>0</v>
      </c>
      <c r="H1787" s="5">
        <v>44791.77</v>
      </c>
      <c r="I1787" t="s">
        <v>10</v>
      </c>
      <c r="J1787" s="6" t="s">
        <v>36</v>
      </c>
      <c r="K1787" s="6" t="s">
        <v>35</v>
      </c>
      <c r="L1787" s="6" t="s">
        <v>37</v>
      </c>
      <c r="M1787" t="s">
        <v>11</v>
      </c>
      <c r="N1787" s="6" t="s">
        <v>53</v>
      </c>
      <c r="O1787" t="s">
        <v>19</v>
      </c>
      <c r="P1787" s="4">
        <v>57</v>
      </c>
      <c r="Q1787" t="str">
        <f>TEXT(ChargesTable[[#This Row],[CHG_COUNTY_NUM]], "000") &amp; "-" &amp; TEXT(ChargesTable[[#This Row],[CHG_CASE_NUMBER]], "0000000")</f>
        <v>005-0000156</v>
      </c>
      <c r="R1787">
        <f t="shared" si="55"/>
        <v>57</v>
      </c>
      <c r="S1787">
        <f t="shared" si="56"/>
        <v>2022</v>
      </c>
    </row>
    <row r="1788" spans="1:19">
      <c r="A1788" s="1">
        <v>5</v>
      </c>
      <c r="B1788">
        <v>156</v>
      </c>
      <c r="C1788">
        <v>3</v>
      </c>
      <c r="D1788" s="3">
        <v>44734</v>
      </c>
      <c r="E1788" s="2">
        <v>782200</v>
      </c>
      <c r="F1788" s="2">
        <v>78220</v>
      </c>
      <c r="G1788" s="2">
        <v>0</v>
      </c>
      <c r="H1788" s="5">
        <v>44791.93</v>
      </c>
      <c r="I1788" t="s">
        <v>10</v>
      </c>
      <c r="J1788" s="6" t="s">
        <v>36</v>
      </c>
      <c r="K1788" s="6" t="s">
        <v>35</v>
      </c>
      <c r="L1788" s="6" t="s">
        <v>37</v>
      </c>
      <c r="M1788" t="s">
        <v>11</v>
      </c>
      <c r="N1788" s="6" t="s">
        <v>53</v>
      </c>
      <c r="O1788" t="s">
        <v>19</v>
      </c>
      <c r="P1788" s="4">
        <v>57</v>
      </c>
      <c r="Q1788" t="str">
        <f>TEXT(ChargesTable[[#This Row],[CHG_COUNTY_NUM]], "000") &amp; "-" &amp; TEXT(ChargesTable[[#This Row],[CHG_CASE_NUMBER]], "0000000")</f>
        <v>005-0000156</v>
      </c>
      <c r="R1788">
        <f t="shared" si="55"/>
        <v>57</v>
      </c>
      <c r="S1788">
        <f t="shared" si="56"/>
        <v>2022</v>
      </c>
    </row>
    <row r="1789" spans="1:19">
      <c r="A1789" s="1">
        <v>5</v>
      </c>
      <c r="B1789">
        <v>157</v>
      </c>
      <c r="C1789">
        <v>2</v>
      </c>
      <c r="D1789" s="3">
        <v>44735</v>
      </c>
      <c r="E1789" s="2">
        <v>3400</v>
      </c>
      <c r="F1789" s="2">
        <v>340</v>
      </c>
      <c r="G1789" s="2">
        <v>0</v>
      </c>
      <c r="H1789" s="5">
        <v>44800.66</v>
      </c>
      <c r="I1789" t="s">
        <v>10</v>
      </c>
      <c r="J1789" s="6" t="s">
        <v>25</v>
      </c>
      <c r="K1789" s="6" t="s">
        <v>26</v>
      </c>
      <c r="L1789" s="6" t="s">
        <v>37</v>
      </c>
      <c r="M1789" t="s">
        <v>11</v>
      </c>
      <c r="N1789" s="6" t="s">
        <v>55</v>
      </c>
      <c r="O1789" t="s">
        <v>19</v>
      </c>
      <c r="P1789" s="4">
        <v>65</v>
      </c>
      <c r="Q1789" t="str">
        <f>TEXT(ChargesTable[[#This Row],[CHG_COUNTY_NUM]], "000") &amp; "-" &amp; TEXT(ChargesTable[[#This Row],[CHG_CASE_NUMBER]], "0000000")</f>
        <v>005-0000157</v>
      </c>
      <c r="R1789">
        <f t="shared" si="55"/>
        <v>65</v>
      </c>
      <c r="S1789">
        <f t="shared" si="56"/>
        <v>2022</v>
      </c>
    </row>
    <row r="1790" spans="1:19">
      <c r="A1790" s="1">
        <v>5</v>
      </c>
      <c r="B1790">
        <v>157</v>
      </c>
      <c r="C1790">
        <v>3</v>
      </c>
      <c r="D1790" s="3">
        <v>44735</v>
      </c>
      <c r="E1790" s="2">
        <v>3460</v>
      </c>
      <c r="F1790" s="2">
        <v>346</v>
      </c>
      <c r="G1790" s="2">
        <v>0</v>
      </c>
      <c r="H1790" s="5">
        <v>44800.22</v>
      </c>
      <c r="I1790" t="s">
        <v>10</v>
      </c>
      <c r="J1790" s="6" t="s">
        <v>27</v>
      </c>
      <c r="K1790" s="6" t="s">
        <v>28</v>
      </c>
      <c r="L1790" s="6" t="s">
        <v>37</v>
      </c>
      <c r="M1790" t="s">
        <v>11</v>
      </c>
      <c r="N1790" s="6" t="s">
        <v>52</v>
      </c>
      <c r="O1790" t="s">
        <v>19</v>
      </c>
      <c r="P1790" s="4">
        <v>65</v>
      </c>
      <c r="Q1790" t="str">
        <f>TEXT(ChargesTable[[#This Row],[CHG_COUNTY_NUM]], "000") &amp; "-" &amp; TEXT(ChargesTable[[#This Row],[CHG_CASE_NUMBER]], "0000000")</f>
        <v>005-0000157</v>
      </c>
      <c r="R1790">
        <f t="shared" si="55"/>
        <v>65</v>
      </c>
      <c r="S1790">
        <f t="shared" si="56"/>
        <v>2022</v>
      </c>
    </row>
    <row r="1791" spans="1:19">
      <c r="A1791" s="1">
        <v>5</v>
      </c>
      <c r="B1791">
        <v>158</v>
      </c>
      <c r="C1791">
        <v>2</v>
      </c>
      <c r="D1791" s="3">
        <v>44736</v>
      </c>
      <c r="E1791" s="2">
        <v>463740</v>
      </c>
      <c r="F1791" s="2">
        <v>46374</v>
      </c>
      <c r="G1791" s="2">
        <v>0</v>
      </c>
      <c r="H1791" s="5">
        <v>45080.2</v>
      </c>
      <c r="I1791" t="s">
        <v>7</v>
      </c>
      <c r="J1791" s="6" t="s">
        <v>32</v>
      </c>
      <c r="K1791" s="6" t="s">
        <v>33</v>
      </c>
      <c r="L1791" s="6" t="s">
        <v>37</v>
      </c>
      <c r="M1791" t="s">
        <v>8</v>
      </c>
      <c r="N1791" s="6" t="s">
        <v>60</v>
      </c>
      <c r="O1791" t="s">
        <v>19</v>
      </c>
      <c r="P1791" s="4">
        <v>344</v>
      </c>
      <c r="Q1791" t="str">
        <f>TEXT(ChargesTable[[#This Row],[CHG_COUNTY_NUM]], "000") &amp; "-" &amp; TEXT(ChargesTable[[#This Row],[CHG_CASE_NUMBER]], "0000000")</f>
        <v>005-0000158</v>
      </c>
      <c r="R1791">
        <f t="shared" si="55"/>
        <v>368</v>
      </c>
      <c r="S1791">
        <f t="shared" si="56"/>
        <v>2023</v>
      </c>
    </row>
    <row r="1792" spans="1:19">
      <c r="A1792" s="1">
        <v>5</v>
      </c>
      <c r="B1792">
        <v>158</v>
      </c>
      <c r="C1792">
        <v>1</v>
      </c>
      <c r="D1792" s="3">
        <v>44736</v>
      </c>
      <c r="E1792" s="2">
        <v>3460</v>
      </c>
      <c r="F1792" s="2">
        <v>346</v>
      </c>
      <c r="G1792" s="2">
        <v>0</v>
      </c>
      <c r="H1792" s="5">
        <v>45101.61</v>
      </c>
      <c r="I1792" t="s">
        <v>12</v>
      </c>
      <c r="J1792" s="6" t="s">
        <v>27</v>
      </c>
      <c r="K1792" s="6" t="s">
        <v>28</v>
      </c>
      <c r="L1792" s="6" t="s">
        <v>37</v>
      </c>
      <c r="M1792" t="s">
        <v>13</v>
      </c>
      <c r="N1792" s="6" t="s">
        <v>52</v>
      </c>
      <c r="O1792" t="s">
        <v>19</v>
      </c>
      <c r="P1792" s="4">
        <v>365</v>
      </c>
      <c r="Q1792" t="str">
        <f>TEXT(ChargesTable[[#This Row],[CHG_COUNTY_NUM]], "000") &amp; "-" &amp; TEXT(ChargesTable[[#This Row],[CHG_CASE_NUMBER]], "0000000")</f>
        <v>005-0000158</v>
      </c>
      <c r="R1792">
        <f t="shared" si="55"/>
        <v>368</v>
      </c>
      <c r="S1792">
        <f t="shared" si="56"/>
        <v>2023</v>
      </c>
    </row>
    <row r="1793" spans="1:19">
      <c r="A1793" s="1">
        <v>5</v>
      </c>
      <c r="B1793">
        <v>158</v>
      </c>
      <c r="C1793">
        <v>3</v>
      </c>
      <c r="D1793" s="3">
        <v>44736</v>
      </c>
      <c r="E1793" s="2">
        <v>463700</v>
      </c>
      <c r="F1793" s="2">
        <v>46370</v>
      </c>
      <c r="G1793" s="2">
        <v>0</v>
      </c>
      <c r="H1793" s="5">
        <v>45104.2</v>
      </c>
      <c r="I1793" t="s">
        <v>7</v>
      </c>
      <c r="J1793" s="6" t="s">
        <v>30</v>
      </c>
      <c r="K1793" s="6" t="s">
        <v>26</v>
      </c>
      <c r="L1793" s="6" t="s">
        <v>37</v>
      </c>
      <c r="M1793" t="s">
        <v>8</v>
      </c>
      <c r="N1793" s="6" t="s">
        <v>54</v>
      </c>
      <c r="O1793" t="s">
        <v>19</v>
      </c>
      <c r="P1793" s="4">
        <v>368</v>
      </c>
      <c r="Q1793" t="str">
        <f>TEXT(ChargesTable[[#This Row],[CHG_COUNTY_NUM]], "000") &amp; "-" &amp; TEXT(ChargesTable[[#This Row],[CHG_CASE_NUMBER]], "0000000")</f>
        <v>005-0000158</v>
      </c>
      <c r="R1793">
        <f t="shared" si="55"/>
        <v>368</v>
      </c>
      <c r="S1793">
        <f t="shared" si="56"/>
        <v>2023</v>
      </c>
    </row>
    <row r="1794" spans="1:19">
      <c r="A1794" s="1">
        <v>5</v>
      </c>
      <c r="B1794">
        <v>159</v>
      </c>
      <c r="C1794">
        <v>2</v>
      </c>
      <c r="D1794" s="3">
        <v>44737</v>
      </c>
      <c r="E1794" s="2">
        <v>3470</v>
      </c>
      <c r="F1794" s="2">
        <v>347</v>
      </c>
      <c r="G1794" s="2">
        <v>0</v>
      </c>
      <c r="H1794" s="5">
        <v>44838.2</v>
      </c>
      <c r="I1794" t="s">
        <v>7</v>
      </c>
      <c r="J1794" s="6" t="s">
        <v>29</v>
      </c>
      <c r="K1794" s="6" t="s">
        <v>28</v>
      </c>
      <c r="L1794" s="6" t="s">
        <v>37</v>
      </c>
      <c r="M1794" t="s">
        <v>8</v>
      </c>
      <c r="N1794" s="6" t="s">
        <v>51</v>
      </c>
      <c r="O1794" t="s">
        <v>19</v>
      </c>
      <c r="P1794" s="4">
        <v>101</v>
      </c>
      <c r="Q1794" t="str">
        <f>TEXT(ChargesTable[[#This Row],[CHG_COUNTY_NUM]], "000") &amp; "-" &amp; TEXT(ChargesTable[[#This Row],[CHG_CASE_NUMBER]], "0000000")</f>
        <v>005-0000159</v>
      </c>
      <c r="R1794">
        <f t="shared" ref="R1794:R1857" si="57">_xlfn.MAXIFS(P:P, Q:Q, Q1794)</f>
        <v>104</v>
      </c>
      <c r="S1794">
        <f t="shared" ref="S1794:S1857" si="58">+YEAR(H1794)</f>
        <v>2022</v>
      </c>
    </row>
    <row r="1795" spans="1:19">
      <c r="A1795" s="1">
        <v>5</v>
      </c>
      <c r="B1795">
        <v>159</v>
      </c>
      <c r="C1795">
        <v>3</v>
      </c>
      <c r="D1795" s="3">
        <v>44737</v>
      </c>
      <c r="E1795" s="2">
        <v>463723</v>
      </c>
      <c r="F1795" s="2">
        <v>46372</v>
      </c>
      <c r="G1795" s="2">
        <v>3</v>
      </c>
      <c r="H1795" s="5">
        <v>44840.61</v>
      </c>
      <c r="I1795" t="s">
        <v>10</v>
      </c>
      <c r="J1795" s="6" t="s">
        <v>31</v>
      </c>
      <c r="K1795" s="6" t="s">
        <v>28</v>
      </c>
      <c r="L1795" s="6" t="s">
        <v>40</v>
      </c>
      <c r="M1795" t="s">
        <v>11</v>
      </c>
      <c r="N1795" s="6" t="s">
        <v>85</v>
      </c>
      <c r="O1795" t="s">
        <v>19</v>
      </c>
      <c r="P1795" s="4">
        <v>103</v>
      </c>
      <c r="Q1795" t="str">
        <f>TEXT(ChargesTable[[#This Row],[CHG_COUNTY_NUM]], "000") &amp; "-" &amp; TEXT(ChargesTable[[#This Row],[CHG_CASE_NUMBER]], "0000000")</f>
        <v>005-0000159</v>
      </c>
      <c r="R1795">
        <f t="shared" si="57"/>
        <v>104</v>
      </c>
      <c r="S1795">
        <f t="shared" si="58"/>
        <v>2022</v>
      </c>
    </row>
    <row r="1796" spans="1:19">
      <c r="A1796" s="1">
        <v>5</v>
      </c>
      <c r="B1796">
        <v>159</v>
      </c>
      <c r="C1796">
        <v>1</v>
      </c>
      <c r="D1796" s="3">
        <v>44737</v>
      </c>
      <c r="E1796" s="2">
        <v>3460</v>
      </c>
      <c r="F1796" s="2">
        <v>346</v>
      </c>
      <c r="G1796" s="2">
        <v>0</v>
      </c>
      <c r="H1796" s="5">
        <v>44841.8</v>
      </c>
      <c r="I1796" t="s">
        <v>7</v>
      </c>
      <c r="J1796" s="6" t="s">
        <v>27</v>
      </c>
      <c r="K1796" s="6" t="s">
        <v>28</v>
      </c>
      <c r="L1796" s="6" t="s">
        <v>37</v>
      </c>
      <c r="M1796" t="s">
        <v>8</v>
      </c>
      <c r="N1796" s="6" t="s">
        <v>52</v>
      </c>
      <c r="O1796" t="s">
        <v>19</v>
      </c>
      <c r="P1796" s="4">
        <v>104</v>
      </c>
      <c r="Q1796" t="str">
        <f>TEXT(ChargesTable[[#This Row],[CHG_COUNTY_NUM]], "000") &amp; "-" &amp; TEXT(ChargesTable[[#This Row],[CHG_CASE_NUMBER]], "0000000")</f>
        <v>005-0000159</v>
      </c>
      <c r="R1796">
        <f t="shared" si="57"/>
        <v>104</v>
      </c>
      <c r="S1796">
        <f t="shared" si="58"/>
        <v>2022</v>
      </c>
    </row>
    <row r="1797" spans="1:19">
      <c r="A1797" s="1">
        <v>5</v>
      </c>
      <c r="B1797">
        <v>160</v>
      </c>
      <c r="C1797">
        <v>2</v>
      </c>
      <c r="D1797" s="3">
        <v>44737</v>
      </c>
      <c r="E1797" s="2">
        <v>3400</v>
      </c>
      <c r="F1797" s="2">
        <v>340</v>
      </c>
      <c r="G1797" s="2">
        <v>0</v>
      </c>
      <c r="H1797" s="5">
        <v>44744.36</v>
      </c>
      <c r="I1797" t="s">
        <v>10</v>
      </c>
      <c r="J1797" s="6" t="s">
        <v>25</v>
      </c>
      <c r="K1797" s="6" t="s">
        <v>26</v>
      </c>
      <c r="L1797" s="6" t="s">
        <v>37</v>
      </c>
      <c r="M1797" t="s">
        <v>11</v>
      </c>
      <c r="N1797" s="6" t="s">
        <v>55</v>
      </c>
      <c r="O1797" t="s">
        <v>19</v>
      </c>
      <c r="P1797" s="4">
        <v>7</v>
      </c>
      <c r="Q1797" t="str">
        <f>TEXT(ChargesTable[[#This Row],[CHG_COUNTY_NUM]], "000") &amp; "-" &amp; TEXT(ChargesTable[[#This Row],[CHG_CASE_NUMBER]], "0000000")</f>
        <v>005-0000160</v>
      </c>
      <c r="R1797">
        <f t="shared" si="57"/>
        <v>10</v>
      </c>
      <c r="S1797">
        <f t="shared" si="58"/>
        <v>2022</v>
      </c>
    </row>
    <row r="1798" spans="1:19">
      <c r="A1798" s="1">
        <v>5</v>
      </c>
      <c r="B1798">
        <v>160</v>
      </c>
      <c r="C1798">
        <v>1</v>
      </c>
      <c r="D1798" s="3">
        <v>44737</v>
      </c>
      <c r="E1798" s="2">
        <v>3400</v>
      </c>
      <c r="F1798" s="2">
        <v>340</v>
      </c>
      <c r="G1798" s="2">
        <v>0</v>
      </c>
      <c r="H1798" s="5">
        <v>44747.46</v>
      </c>
      <c r="I1798" t="s">
        <v>7</v>
      </c>
      <c r="J1798" s="6" t="s">
        <v>25</v>
      </c>
      <c r="K1798" s="6" t="s">
        <v>26</v>
      </c>
      <c r="L1798" s="6" t="s">
        <v>37</v>
      </c>
      <c r="M1798" t="s">
        <v>8</v>
      </c>
      <c r="N1798" s="6" t="s">
        <v>55</v>
      </c>
      <c r="O1798" t="s">
        <v>19</v>
      </c>
      <c r="P1798" s="4">
        <v>10</v>
      </c>
      <c r="Q1798" t="str">
        <f>TEXT(ChargesTable[[#This Row],[CHG_COUNTY_NUM]], "000") &amp; "-" &amp; TEXT(ChargesTable[[#This Row],[CHG_CASE_NUMBER]], "0000000")</f>
        <v>005-0000160</v>
      </c>
      <c r="R1798">
        <f t="shared" si="57"/>
        <v>10</v>
      </c>
      <c r="S1798">
        <f t="shared" si="58"/>
        <v>2022</v>
      </c>
    </row>
    <row r="1799" spans="1:19">
      <c r="A1799" s="1">
        <v>5</v>
      </c>
      <c r="B1799">
        <v>161</v>
      </c>
      <c r="C1799">
        <v>1</v>
      </c>
      <c r="D1799" s="3">
        <v>44739</v>
      </c>
      <c r="E1799" s="2">
        <v>463700</v>
      </c>
      <c r="F1799" s="2">
        <v>46370</v>
      </c>
      <c r="G1799" s="2">
        <v>0</v>
      </c>
      <c r="H1799" s="5">
        <v>44817.9</v>
      </c>
      <c r="I1799" t="s">
        <v>10</v>
      </c>
      <c r="J1799" s="6" t="s">
        <v>30</v>
      </c>
      <c r="K1799" s="6" t="s">
        <v>26</v>
      </c>
      <c r="L1799" s="6" t="s">
        <v>37</v>
      </c>
      <c r="M1799" t="s">
        <v>11</v>
      </c>
      <c r="N1799" s="6" t="s">
        <v>54</v>
      </c>
      <c r="O1799" t="s">
        <v>19</v>
      </c>
      <c r="P1799" s="4">
        <v>78</v>
      </c>
      <c r="Q1799" t="str">
        <f>TEXT(ChargesTable[[#This Row],[CHG_COUNTY_NUM]], "000") &amp; "-" &amp; TEXT(ChargesTable[[#This Row],[CHG_CASE_NUMBER]], "0000000")</f>
        <v>005-0000161</v>
      </c>
      <c r="R1799">
        <f t="shared" si="57"/>
        <v>80</v>
      </c>
      <c r="S1799">
        <f t="shared" si="58"/>
        <v>2022</v>
      </c>
    </row>
    <row r="1800" spans="1:19">
      <c r="A1800" s="1">
        <v>5</v>
      </c>
      <c r="B1800">
        <v>161</v>
      </c>
      <c r="C1800">
        <v>2</v>
      </c>
      <c r="D1800" s="3">
        <v>44739</v>
      </c>
      <c r="E1800" s="2">
        <v>470005</v>
      </c>
      <c r="F1800" s="2">
        <v>47000</v>
      </c>
      <c r="G1800" s="2">
        <v>5</v>
      </c>
      <c r="H1800" s="5">
        <v>44819.5</v>
      </c>
      <c r="I1800" t="s">
        <v>12</v>
      </c>
      <c r="J1800" s="6" t="s">
        <v>34</v>
      </c>
      <c r="K1800" s="6" t="s">
        <v>35</v>
      </c>
      <c r="L1800" s="6" t="s">
        <v>42</v>
      </c>
      <c r="M1800" t="s">
        <v>13</v>
      </c>
      <c r="N1800" s="6" t="s">
        <v>92</v>
      </c>
      <c r="O1800" t="s">
        <v>19</v>
      </c>
      <c r="P1800" s="4">
        <v>80</v>
      </c>
      <c r="Q1800" t="str">
        <f>TEXT(ChargesTable[[#This Row],[CHG_COUNTY_NUM]], "000") &amp; "-" &amp; TEXT(ChargesTable[[#This Row],[CHG_CASE_NUMBER]], "0000000")</f>
        <v>005-0000161</v>
      </c>
      <c r="R1800">
        <f t="shared" si="57"/>
        <v>80</v>
      </c>
      <c r="S1800">
        <f t="shared" si="58"/>
        <v>2022</v>
      </c>
    </row>
    <row r="1801" spans="1:19">
      <c r="A1801" s="1">
        <v>5</v>
      </c>
      <c r="B1801">
        <v>162</v>
      </c>
      <c r="C1801">
        <v>2</v>
      </c>
      <c r="D1801" s="3">
        <v>44739</v>
      </c>
      <c r="E1801" s="2">
        <v>463720</v>
      </c>
      <c r="F1801" s="2">
        <v>46372</v>
      </c>
      <c r="G1801" s="2">
        <v>0</v>
      </c>
      <c r="H1801" s="5">
        <v>44783.199999999997</v>
      </c>
      <c r="I1801" t="s">
        <v>12</v>
      </c>
      <c r="J1801" s="6" t="s">
        <v>31</v>
      </c>
      <c r="K1801" s="6" t="s">
        <v>28</v>
      </c>
      <c r="L1801" s="6" t="s">
        <v>37</v>
      </c>
      <c r="M1801" t="s">
        <v>13</v>
      </c>
      <c r="N1801" s="6" t="s">
        <v>72</v>
      </c>
      <c r="O1801" t="s">
        <v>19</v>
      </c>
      <c r="P1801" s="4">
        <v>44</v>
      </c>
      <c r="Q1801" t="str">
        <f>TEXT(ChargesTable[[#This Row],[CHG_COUNTY_NUM]], "000") &amp; "-" &amp; TEXT(ChargesTable[[#This Row],[CHG_CASE_NUMBER]], "0000000")</f>
        <v>005-0000162</v>
      </c>
      <c r="R1801">
        <f t="shared" si="57"/>
        <v>52</v>
      </c>
      <c r="S1801">
        <f t="shared" si="58"/>
        <v>2022</v>
      </c>
    </row>
    <row r="1802" spans="1:19">
      <c r="A1802" s="1">
        <v>5</v>
      </c>
      <c r="B1802">
        <v>162</v>
      </c>
      <c r="C1802">
        <v>1</v>
      </c>
      <c r="D1802" s="3">
        <v>44739</v>
      </c>
      <c r="E1802" s="2">
        <v>3460</v>
      </c>
      <c r="F1802" s="2">
        <v>346</v>
      </c>
      <c r="G1802" s="2">
        <v>0</v>
      </c>
      <c r="H1802" s="5">
        <v>44791.83</v>
      </c>
      <c r="I1802" t="s">
        <v>12</v>
      </c>
      <c r="J1802" s="6" t="s">
        <v>27</v>
      </c>
      <c r="K1802" s="6" t="s">
        <v>28</v>
      </c>
      <c r="L1802" s="6" t="s">
        <v>37</v>
      </c>
      <c r="M1802" t="s">
        <v>13</v>
      </c>
      <c r="N1802" s="6" t="s">
        <v>52</v>
      </c>
      <c r="O1802" t="s">
        <v>19</v>
      </c>
      <c r="P1802" s="4">
        <v>52</v>
      </c>
      <c r="Q1802" t="str">
        <f>TEXT(ChargesTable[[#This Row],[CHG_COUNTY_NUM]], "000") &amp; "-" &amp; TEXT(ChargesTable[[#This Row],[CHG_CASE_NUMBER]], "0000000")</f>
        <v>005-0000162</v>
      </c>
      <c r="R1802">
        <f t="shared" si="57"/>
        <v>52</v>
      </c>
      <c r="S1802">
        <f t="shared" si="58"/>
        <v>2022</v>
      </c>
    </row>
    <row r="1803" spans="1:19">
      <c r="A1803" s="1">
        <v>5</v>
      </c>
      <c r="B1803">
        <v>163</v>
      </c>
      <c r="C1803">
        <v>4</v>
      </c>
      <c r="D1803" s="3">
        <v>44740</v>
      </c>
      <c r="E1803" s="2">
        <v>3400</v>
      </c>
      <c r="F1803" s="2">
        <v>340</v>
      </c>
      <c r="G1803" s="2">
        <v>0</v>
      </c>
      <c r="H1803" s="5">
        <v>45058.1</v>
      </c>
      <c r="I1803" t="s">
        <v>7</v>
      </c>
      <c r="J1803" s="6" t="s">
        <v>25</v>
      </c>
      <c r="K1803" s="6" t="s">
        <v>26</v>
      </c>
      <c r="L1803" s="6" t="s">
        <v>37</v>
      </c>
      <c r="M1803" t="s">
        <v>8</v>
      </c>
      <c r="N1803" s="6" t="s">
        <v>55</v>
      </c>
      <c r="O1803" t="s">
        <v>19</v>
      </c>
      <c r="P1803" s="4">
        <v>318</v>
      </c>
      <c r="Q1803" t="str">
        <f>TEXT(ChargesTable[[#This Row],[CHG_COUNTY_NUM]], "000") &amp; "-" &amp; TEXT(ChargesTable[[#This Row],[CHG_CASE_NUMBER]], "0000000")</f>
        <v>005-0000163</v>
      </c>
      <c r="R1803">
        <f t="shared" si="57"/>
        <v>321</v>
      </c>
      <c r="S1803">
        <f t="shared" si="58"/>
        <v>2023</v>
      </c>
    </row>
    <row r="1804" spans="1:19">
      <c r="A1804" s="1">
        <v>5</v>
      </c>
      <c r="B1804">
        <v>163</v>
      </c>
      <c r="C1804">
        <v>2</v>
      </c>
      <c r="D1804" s="3">
        <v>44740</v>
      </c>
      <c r="E1804" s="2">
        <v>3400</v>
      </c>
      <c r="F1804" s="2">
        <v>340</v>
      </c>
      <c r="G1804" s="2">
        <v>0</v>
      </c>
      <c r="H1804" s="5">
        <v>45060.17</v>
      </c>
      <c r="I1804" t="s">
        <v>10</v>
      </c>
      <c r="J1804" s="6" t="s">
        <v>25</v>
      </c>
      <c r="K1804" s="6" t="s">
        <v>26</v>
      </c>
      <c r="L1804" s="6" t="s">
        <v>37</v>
      </c>
      <c r="M1804" t="s">
        <v>11</v>
      </c>
      <c r="N1804" s="6" t="s">
        <v>55</v>
      </c>
      <c r="O1804" t="s">
        <v>19</v>
      </c>
      <c r="P1804" s="4">
        <v>320</v>
      </c>
      <c r="Q1804" t="str">
        <f>TEXT(ChargesTable[[#This Row],[CHG_COUNTY_NUM]], "000") &amp; "-" &amp; TEXT(ChargesTable[[#This Row],[CHG_CASE_NUMBER]], "0000000")</f>
        <v>005-0000163</v>
      </c>
      <c r="R1804">
        <f t="shared" si="57"/>
        <v>321</v>
      </c>
      <c r="S1804">
        <f t="shared" si="58"/>
        <v>2023</v>
      </c>
    </row>
    <row r="1805" spans="1:19">
      <c r="A1805" s="1">
        <v>5</v>
      </c>
      <c r="B1805">
        <v>163</v>
      </c>
      <c r="C1805">
        <v>3</v>
      </c>
      <c r="D1805" s="3">
        <v>44740</v>
      </c>
      <c r="E1805" s="2">
        <v>3460</v>
      </c>
      <c r="F1805" s="2">
        <v>346</v>
      </c>
      <c r="G1805" s="2">
        <v>0</v>
      </c>
      <c r="H1805" s="5">
        <v>45060.14</v>
      </c>
      <c r="I1805" t="s">
        <v>10</v>
      </c>
      <c r="J1805" s="6" t="s">
        <v>27</v>
      </c>
      <c r="K1805" s="6" t="s">
        <v>28</v>
      </c>
      <c r="L1805" s="6" t="s">
        <v>37</v>
      </c>
      <c r="M1805" t="s">
        <v>11</v>
      </c>
      <c r="N1805" s="6" t="s">
        <v>52</v>
      </c>
      <c r="O1805" t="s">
        <v>19</v>
      </c>
      <c r="P1805" s="4">
        <v>320</v>
      </c>
      <c r="Q1805" t="str">
        <f>TEXT(ChargesTable[[#This Row],[CHG_COUNTY_NUM]], "000") &amp; "-" &amp; TEXT(ChargesTable[[#This Row],[CHG_CASE_NUMBER]], "0000000")</f>
        <v>005-0000163</v>
      </c>
      <c r="R1805">
        <f t="shared" si="57"/>
        <v>321</v>
      </c>
      <c r="S1805">
        <f t="shared" si="58"/>
        <v>2023</v>
      </c>
    </row>
    <row r="1806" spans="1:19">
      <c r="A1806" s="1">
        <v>5</v>
      </c>
      <c r="B1806">
        <v>163</v>
      </c>
      <c r="C1806">
        <v>1</v>
      </c>
      <c r="D1806" s="3">
        <v>44740</v>
      </c>
      <c r="E1806" s="2">
        <v>3465</v>
      </c>
      <c r="F1806" s="2">
        <v>346</v>
      </c>
      <c r="G1806" s="2">
        <v>5</v>
      </c>
      <c r="H1806" s="5">
        <v>45061.83</v>
      </c>
      <c r="I1806" t="s">
        <v>12</v>
      </c>
      <c r="J1806" s="6" t="s">
        <v>27</v>
      </c>
      <c r="K1806" s="6" t="s">
        <v>28</v>
      </c>
      <c r="L1806" s="6" t="s">
        <v>42</v>
      </c>
      <c r="M1806" t="s">
        <v>13</v>
      </c>
      <c r="N1806" s="6" t="s">
        <v>84</v>
      </c>
      <c r="O1806" t="s">
        <v>19</v>
      </c>
      <c r="P1806" s="4">
        <v>321</v>
      </c>
      <c r="Q1806" t="str">
        <f>TEXT(ChargesTable[[#This Row],[CHG_COUNTY_NUM]], "000") &amp; "-" &amp; TEXT(ChargesTable[[#This Row],[CHG_CASE_NUMBER]], "0000000")</f>
        <v>005-0000163</v>
      </c>
      <c r="R1806">
        <f t="shared" si="57"/>
        <v>321</v>
      </c>
      <c r="S1806">
        <f t="shared" si="58"/>
        <v>2023</v>
      </c>
    </row>
    <row r="1807" spans="1:19">
      <c r="A1807" s="1">
        <v>5</v>
      </c>
      <c r="B1807">
        <v>164</v>
      </c>
      <c r="C1807">
        <v>1</v>
      </c>
      <c r="D1807" s="3">
        <v>44743</v>
      </c>
      <c r="E1807" s="2">
        <v>3470</v>
      </c>
      <c r="F1807" s="2">
        <v>347</v>
      </c>
      <c r="G1807" s="2">
        <v>0</v>
      </c>
      <c r="H1807" s="5">
        <v>44792.84</v>
      </c>
      <c r="I1807" t="s">
        <v>7</v>
      </c>
      <c r="J1807" s="6" t="s">
        <v>29</v>
      </c>
      <c r="K1807" s="6" t="s">
        <v>28</v>
      </c>
      <c r="L1807" s="6" t="s">
        <v>37</v>
      </c>
      <c r="M1807" t="s">
        <v>8</v>
      </c>
      <c r="N1807" s="6" t="s">
        <v>51</v>
      </c>
      <c r="O1807" t="s">
        <v>19</v>
      </c>
      <c r="P1807" s="4">
        <v>49</v>
      </c>
      <c r="Q1807" t="str">
        <f>TEXT(ChargesTable[[#This Row],[CHG_COUNTY_NUM]], "000") &amp; "-" &amp; TEXT(ChargesTable[[#This Row],[CHG_CASE_NUMBER]], "0000000")</f>
        <v>005-0000164</v>
      </c>
      <c r="R1807">
        <f t="shared" si="57"/>
        <v>52</v>
      </c>
      <c r="S1807">
        <f t="shared" si="58"/>
        <v>2022</v>
      </c>
    </row>
    <row r="1808" spans="1:19">
      <c r="A1808" s="1">
        <v>5</v>
      </c>
      <c r="B1808">
        <v>164</v>
      </c>
      <c r="C1808">
        <v>2</v>
      </c>
      <c r="D1808" s="3">
        <v>44743</v>
      </c>
      <c r="E1808" s="2">
        <v>3400</v>
      </c>
      <c r="F1808" s="2">
        <v>340</v>
      </c>
      <c r="G1808" s="2">
        <v>0</v>
      </c>
      <c r="H1808" s="5">
        <v>44792.44</v>
      </c>
      <c r="I1808" t="s">
        <v>7</v>
      </c>
      <c r="J1808" s="6" t="s">
        <v>25</v>
      </c>
      <c r="K1808" s="6" t="s">
        <v>26</v>
      </c>
      <c r="L1808" s="6" t="s">
        <v>37</v>
      </c>
      <c r="M1808" t="s">
        <v>8</v>
      </c>
      <c r="N1808" s="6" t="s">
        <v>55</v>
      </c>
      <c r="O1808" t="s">
        <v>19</v>
      </c>
      <c r="P1808" s="4">
        <v>49</v>
      </c>
      <c r="Q1808" t="str">
        <f>TEXT(ChargesTable[[#This Row],[CHG_COUNTY_NUM]], "000") &amp; "-" &amp; TEXT(ChargesTable[[#This Row],[CHG_CASE_NUMBER]], "0000000")</f>
        <v>005-0000164</v>
      </c>
      <c r="R1808">
        <f t="shared" si="57"/>
        <v>52</v>
      </c>
      <c r="S1808">
        <f t="shared" si="58"/>
        <v>2022</v>
      </c>
    </row>
    <row r="1809" spans="1:19">
      <c r="A1809" s="1">
        <v>5</v>
      </c>
      <c r="B1809">
        <v>164</v>
      </c>
      <c r="C1809">
        <v>4</v>
      </c>
      <c r="D1809" s="3">
        <v>44743</v>
      </c>
      <c r="E1809" s="2">
        <v>3400</v>
      </c>
      <c r="F1809" s="2">
        <v>340</v>
      </c>
      <c r="G1809" s="2">
        <v>0</v>
      </c>
      <c r="H1809" s="5">
        <v>44794.63</v>
      </c>
      <c r="I1809" t="s">
        <v>12</v>
      </c>
      <c r="J1809" s="6" t="s">
        <v>25</v>
      </c>
      <c r="K1809" s="6" t="s">
        <v>26</v>
      </c>
      <c r="L1809" s="6" t="s">
        <v>37</v>
      </c>
      <c r="M1809" t="s">
        <v>13</v>
      </c>
      <c r="N1809" s="6" t="s">
        <v>55</v>
      </c>
      <c r="O1809" t="s">
        <v>19</v>
      </c>
      <c r="P1809" s="4">
        <v>51</v>
      </c>
      <c r="Q1809" t="str">
        <f>TEXT(ChargesTable[[#This Row],[CHG_COUNTY_NUM]], "000") &amp; "-" &amp; TEXT(ChargesTable[[#This Row],[CHG_CASE_NUMBER]], "0000000")</f>
        <v>005-0000164</v>
      </c>
      <c r="R1809">
        <f t="shared" si="57"/>
        <v>52</v>
      </c>
      <c r="S1809">
        <f t="shared" si="58"/>
        <v>2022</v>
      </c>
    </row>
    <row r="1810" spans="1:19">
      <c r="A1810" s="1">
        <v>5</v>
      </c>
      <c r="B1810">
        <v>164</v>
      </c>
      <c r="C1810">
        <v>5</v>
      </c>
      <c r="D1810" s="3">
        <v>44743</v>
      </c>
      <c r="E1810" s="2">
        <v>3470</v>
      </c>
      <c r="F1810" s="2">
        <v>347</v>
      </c>
      <c r="G1810" s="2">
        <v>0</v>
      </c>
      <c r="H1810" s="5">
        <v>44794.54</v>
      </c>
      <c r="I1810" t="s">
        <v>10</v>
      </c>
      <c r="J1810" s="6" t="s">
        <v>29</v>
      </c>
      <c r="K1810" s="6" t="s">
        <v>28</v>
      </c>
      <c r="L1810" s="6" t="s">
        <v>37</v>
      </c>
      <c r="M1810" t="s">
        <v>11</v>
      </c>
      <c r="N1810" s="6" t="s">
        <v>51</v>
      </c>
      <c r="O1810" t="s">
        <v>19</v>
      </c>
      <c r="P1810" s="4">
        <v>51</v>
      </c>
      <c r="Q1810" t="str">
        <f>TEXT(ChargesTable[[#This Row],[CHG_COUNTY_NUM]], "000") &amp; "-" &amp; TEXT(ChargesTable[[#This Row],[CHG_CASE_NUMBER]], "0000000")</f>
        <v>005-0000164</v>
      </c>
      <c r="R1810">
        <f t="shared" si="57"/>
        <v>52</v>
      </c>
      <c r="S1810">
        <f t="shared" si="58"/>
        <v>2022</v>
      </c>
    </row>
    <row r="1811" spans="1:19">
      <c r="A1811" s="1">
        <v>5</v>
      </c>
      <c r="B1811">
        <v>164</v>
      </c>
      <c r="C1811">
        <v>3</v>
      </c>
      <c r="D1811" s="3">
        <v>44743</v>
      </c>
      <c r="E1811" s="2">
        <v>3400</v>
      </c>
      <c r="F1811" s="2">
        <v>340</v>
      </c>
      <c r="G1811" s="2">
        <v>0</v>
      </c>
      <c r="H1811" s="5">
        <v>44795.18</v>
      </c>
      <c r="I1811" t="s">
        <v>10</v>
      </c>
      <c r="J1811" s="6" t="s">
        <v>25</v>
      </c>
      <c r="K1811" s="6" t="s">
        <v>26</v>
      </c>
      <c r="L1811" s="6" t="s">
        <v>37</v>
      </c>
      <c r="M1811" t="s">
        <v>11</v>
      </c>
      <c r="N1811" s="6" t="s">
        <v>55</v>
      </c>
      <c r="O1811" t="s">
        <v>19</v>
      </c>
      <c r="P1811" s="4">
        <v>52</v>
      </c>
      <c r="Q1811" t="str">
        <f>TEXT(ChargesTable[[#This Row],[CHG_COUNTY_NUM]], "000") &amp; "-" &amp; TEXT(ChargesTable[[#This Row],[CHG_CASE_NUMBER]], "0000000")</f>
        <v>005-0000164</v>
      </c>
      <c r="R1811">
        <f t="shared" si="57"/>
        <v>52</v>
      </c>
      <c r="S1811">
        <f t="shared" si="58"/>
        <v>2022</v>
      </c>
    </row>
    <row r="1812" spans="1:19">
      <c r="A1812" s="1">
        <v>5</v>
      </c>
      <c r="B1812">
        <v>165</v>
      </c>
      <c r="C1812">
        <v>1</v>
      </c>
      <c r="D1812" s="3">
        <v>44743</v>
      </c>
      <c r="E1812" s="2">
        <v>463702</v>
      </c>
      <c r="F1812" s="2">
        <v>46370</v>
      </c>
      <c r="G1812" s="2">
        <v>2</v>
      </c>
      <c r="H1812" s="5">
        <v>44781.88</v>
      </c>
      <c r="I1812" t="s">
        <v>7</v>
      </c>
      <c r="J1812" s="6" t="s">
        <v>30</v>
      </c>
      <c r="K1812" s="6" t="s">
        <v>26</v>
      </c>
      <c r="L1812" s="6" t="s">
        <v>39</v>
      </c>
      <c r="M1812" t="s">
        <v>8</v>
      </c>
      <c r="N1812" s="6" t="s">
        <v>82</v>
      </c>
      <c r="O1812" t="s">
        <v>19</v>
      </c>
      <c r="P1812" s="4">
        <v>38</v>
      </c>
      <c r="Q1812" t="str">
        <f>TEXT(ChargesTable[[#This Row],[CHG_COUNTY_NUM]], "000") &amp; "-" &amp; TEXT(ChargesTable[[#This Row],[CHG_CASE_NUMBER]], "0000000")</f>
        <v>005-0000165</v>
      </c>
      <c r="R1812">
        <f t="shared" si="57"/>
        <v>42</v>
      </c>
      <c r="S1812">
        <f t="shared" si="58"/>
        <v>2022</v>
      </c>
    </row>
    <row r="1813" spans="1:19">
      <c r="A1813" s="1">
        <v>5</v>
      </c>
      <c r="B1813">
        <v>165</v>
      </c>
      <c r="C1813">
        <v>2</v>
      </c>
      <c r="D1813" s="3">
        <v>44743</v>
      </c>
      <c r="E1813" s="2">
        <v>470005</v>
      </c>
      <c r="F1813" s="2">
        <v>47000</v>
      </c>
      <c r="G1813" s="2">
        <v>5</v>
      </c>
      <c r="H1813" s="5">
        <v>44785.907002314816</v>
      </c>
      <c r="I1813" t="s">
        <v>7</v>
      </c>
      <c r="J1813" s="6" t="s">
        <v>34</v>
      </c>
      <c r="K1813" s="6" t="s">
        <v>35</v>
      </c>
      <c r="L1813" s="6" t="s">
        <v>42</v>
      </c>
      <c r="M1813" t="s">
        <v>8</v>
      </c>
      <c r="N1813" s="6" t="s">
        <v>92</v>
      </c>
      <c r="O1813" t="s">
        <v>19</v>
      </c>
      <c r="P1813" s="4">
        <v>42</v>
      </c>
      <c r="Q1813" t="str">
        <f>TEXT(ChargesTable[[#This Row],[CHG_COUNTY_NUM]], "000") &amp; "-" &amp; TEXT(ChargesTable[[#This Row],[CHG_CASE_NUMBER]], "0000000")</f>
        <v>005-0000165</v>
      </c>
      <c r="R1813">
        <f t="shared" si="57"/>
        <v>42</v>
      </c>
      <c r="S1813">
        <f t="shared" si="58"/>
        <v>2022</v>
      </c>
    </row>
    <row r="1814" spans="1:19">
      <c r="A1814" s="1">
        <v>5</v>
      </c>
      <c r="B1814">
        <v>166</v>
      </c>
      <c r="C1814">
        <v>2</v>
      </c>
      <c r="D1814" s="3">
        <v>44743</v>
      </c>
      <c r="E1814" s="2">
        <v>3461</v>
      </c>
      <c r="F1814" s="2">
        <v>346</v>
      </c>
      <c r="G1814" s="2">
        <v>1</v>
      </c>
      <c r="H1814" s="5">
        <v>44760</v>
      </c>
      <c r="I1814" t="s">
        <v>10</v>
      </c>
      <c r="J1814" s="6" t="s">
        <v>27</v>
      </c>
      <c r="K1814" s="6" t="s">
        <v>28</v>
      </c>
      <c r="L1814" s="6" t="s">
        <v>38</v>
      </c>
      <c r="M1814" t="s">
        <v>11</v>
      </c>
      <c r="N1814" s="6" t="s">
        <v>90</v>
      </c>
      <c r="O1814" t="s">
        <v>19</v>
      </c>
      <c r="P1814" s="4">
        <v>17</v>
      </c>
      <c r="Q1814" t="str">
        <f>TEXT(ChargesTable[[#This Row],[CHG_COUNTY_NUM]], "000") &amp; "-" &amp; TEXT(ChargesTable[[#This Row],[CHG_CASE_NUMBER]], "0000000")</f>
        <v>005-0000166</v>
      </c>
      <c r="R1814">
        <f t="shared" si="57"/>
        <v>18</v>
      </c>
      <c r="S1814">
        <f t="shared" si="58"/>
        <v>2022</v>
      </c>
    </row>
    <row r="1815" spans="1:19">
      <c r="A1815" s="1">
        <v>5</v>
      </c>
      <c r="B1815">
        <v>166</v>
      </c>
      <c r="C1815">
        <v>1</v>
      </c>
      <c r="D1815" s="3">
        <v>44743</v>
      </c>
      <c r="E1815" s="2">
        <v>3460</v>
      </c>
      <c r="F1815" s="2">
        <v>346</v>
      </c>
      <c r="G1815" s="2">
        <v>0</v>
      </c>
      <c r="H1815" s="5">
        <v>44761.4</v>
      </c>
      <c r="I1815" t="s">
        <v>12</v>
      </c>
      <c r="J1815" s="6" t="s">
        <v>27</v>
      </c>
      <c r="K1815" s="6" t="s">
        <v>28</v>
      </c>
      <c r="L1815" s="6" t="s">
        <v>37</v>
      </c>
      <c r="M1815" t="s">
        <v>13</v>
      </c>
      <c r="N1815" s="6" t="s">
        <v>52</v>
      </c>
      <c r="O1815" t="s">
        <v>19</v>
      </c>
      <c r="P1815" s="4">
        <v>18</v>
      </c>
      <c r="Q1815" t="str">
        <f>TEXT(ChargesTable[[#This Row],[CHG_COUNTY_NUM]], "000") &amp; "-" &amp; TEXT(ChargesTable[[#This Row],[CHG_CASE_NUMBER]], "0000000")</f>
        <v>005-0000166</v>
      </c>
      <c r="R1815">
        <f t="shared" si="57"/>
        <v>18</v>
      </c>
      <c r="S1815">
        <f t="shared" si="58"/>
        <v>2022</v>
      </c>
    </row>
    <row r="1816" spans="1:19">
      <c r="A1816" s="1">
        <v>5</v>
      </c>
      <c r="B1816">
        <v>167</v>
      </c>
      <c r="C1816">
        <v>2</v>
      </c>
      <c r="D1816" s="3">
        <v>44744</v>
      </c>
      <c r="E1816" s="2">
        <v>3400</v>
      </c>
      <c r="F1816" s="2">
        <v>340</v>
      </c>
      <c r="G1816" s="2">
        <v>0</v>
      </c>
      <c r="H1816" s="5">
        <v>45231</v>
      </c>
      <c r="I1816" t="s">
        <v>14</v>
      </c>
      <c r="J1816" s="6" t="s">
        <v>25</v>
      </c>
      <c r="K1816" s="6" t="s">
        <v>26</v>
      </c>
      <c r="L1816" s="6" t="s">
        <v>37</v>
      </c>
      <c r="M1816" t="s">
        <v>15</v>
      </c>
      <c r="N1816" s="6" t="s">
        <v>55</v>
      </c>
      <c r="O1816" t="s">
        <v>19</v>
      </c>
      <c r="P1816" s="4">
        <v>487</v>
      </c>
      <c r="Q1816" t="str">
        <f>TEXT(ChargesTable[[#This Row],[CHG_COUNTY_NUM]], "000") &amp; "-" &amp; TEXT(ChargesTable[[#This Row],[CHG_CASE_NUMBER]], "0000000")</f>
        <v>005-0000167</v>
      </c>
      <c r="R1816">
        <f t="shared" si="57"/>
        <v>492</v>
      </c>
      <c r="S1816">
        <f t="shared" si="58"/>
        <v>2023</v>
      </c>
    </row>
    <row r="1817" spans="1:19">
      <c r="A1817" s="1">
        <v>5</v>
      </c>
      <c r="B1817">
        <v>167</v>
      </c>
      <c r="C1817">
        <v>1</v>
      </c>
      <c r="D1817" s="3">
        <v>44744</v>
      </c>
      <c r="E1817" s="2">
        <v>3400</v>
      </c>
      <c r="F1817" s="2">
        <v>340</v>
      </c>
      <c r="G1817" s="2">
        <v>0</v>
      </c>
      <c r="H1817" s="5">
        <v>45233.23</v>
      </c>
      <c r="I1817" t="s">
        <v>10</v>
      </c>
      <c r="J1817" s="6" t="s">
        <v>25</v>
      </c>
      <c r="K1817" s="6" t="s">
        <v>26</v>
      </c>
      <c r="L1817" s="6" t="s">
        <v>37</v>
      </c>
      <c r="M1817" t="s">
        <v>11</v>
      </c>
      <c r="N1817" s="6" t="s">
        <v>55</v>
      </c>
      <c r="O1817" t="s">
        <v>19</v>
      </c>
      <c r="P1817" s="4">
        <v>489</v>
      </c>
      <c r="Q1817" t="str">
        <f>TEXT(ChargesTable[[#This Row],[CHG_COUNTY_NUM]], "000") &amp; "-" &amp; TEXT(ChargesTable[[#This Row],[CHG_CASE_NUMBER]], "0000000")</f>
        <v>005-0000167</v>
      </c>
      <c r="R1817">
        <f t="shared" si="57"/>
        <v>492</v>
      </c>
      <c r="S1817">
        <f t="shared" si="58"/>
        <v>2023</v>
      </c>
    </row>
    <row r="1818" spans="1:19">
      <c r="A1818" s="1">
        <v>5</v>
      </c>
      <c r="B1818">
        <v>167</v>
      </c>
      <c r="C1818">
        <v>4</v>
      </c>
      <c r="D1818" s="3">
        <v>44744</v>
      </c>
      <c r="E1818" s="2">
        <v>782201</v>
      </c>
      <c r="F1818" s="2">
        <v>78220</v>
      </c>
      <c r="G1818" s="2">
        <v>1</v>
      </c>
      <c r="H1818" s="5">
        <v>45233.64</v>
      </c>
      <c r="I1818" t="s">
        <v>12</v>
      </c>
      <c r="J1818" s="6" t="s">
        <v>36</v>
      </c>
      <c r="K1818" s="6" t="s">
        <v>35</v>
      </c>
      <c r="L1818" s="6" t="s">
        <v>38</v>
      </c>
      <c r="M1818" t="s">
        <v>13</v>
      </c>
      <c r="N1818" s="6" t="s">
        <v>57</v>
      </c>
      <c r="O1818" t="s">
        <v>19</v>
      </c>
      <c r="P1818" s="4">
        <v>489</v>
      </c>
      <c r="Q1818" t="str">
        <f>TEXT(ChargesTable[[#This Row],[CHG_COUNTY_NUM]], "000") &amp; "-" &amp; TEXT(ChargesTable[[#This Row],[CHG_CASE_NUMBER]], "0000000")</f>
        <v>005-0000167</v>
      </c>
      <c r="R1818">
        <f t="shared" si="57"/>
        <v>492</v>
      </c>
      <c r="S1818">
        <f t="shared" si="58"/>
        <v>2023</v>
      </c>
    </row>
    <row r="1819" spans="1:19">
      <c r="A1819" s="1">
        <v>5</v>
      </c>
      <c r="B1819">
        <v>167</v>
      </c>
      <c r="C1819">
        <v>5</v>
      </c>
      <c r="D1819" s="3">
        <v>44744</v>
      </c>
      <c r="E1819" s="2">
        <v>463700</v>
      </c>
      <c r="F1819" s="2">
        <v>46370</v>
      </c>
      <c r="G1819" s="2">
        <v>0</v>
      </c>
      <c r="H1819" s="5">
        <v>45233.36</v>
      </c>
      <c r="I1819" t="s">
        <v>12</v>
      </c>
      <c r="J1819" s="6" t="s">
        <v>30</v>
      </c>
      <c r="K1819" s="6" t="s">
        <v>26</v>
      </c>
      <c r="L1819" s="6" t="s">
        <v>37</v>
      </c>
      <c r="M1819" t="s">
        <v>13</v>
      </c>
      <c r="N1819" s="6" t="s">
        <v>54</v>
      </c>
      <c r="O1819" t="s">
        <v>19</v>
      </c>
      <c r="P1819" s="4">
        <v>489</v>
      </c>
      <c r="Q1819" t="str">
        <f>TEXT(ChargesTable[[#This Row],[CHG_COUNTY_NUM]], "000") &amp; "-" &amp; TEXT(ChargesTable[[#This Row],[CHG_CASE_NUMBER]], "0000000")</f>
        <v>005-0000167</v>
      </c>
      <c r="R1819">
        <f t="shared" si="57"/>
        <v>492</v>
      </c>
      <c r="S1819">
        <f t="shared" si="58"/>
        <v>2023</v>
      </c>
    </row>
    <row r="1820" spans="1:19">
      <c r="A1820" s="1">
        <v>5</v>
      </c>
      <c r="B1820">
        <v>167</v>
      </c>
      <c r="C1820">
        <v>3</v>
      </c>
      <c r="D1820" s="3">
        <v>44744</v>
      </c>
      <c r="E1820" s="2">
        <v>3400</v>
      </c>
      <c r="F1820" s="2">
        <v>340</v>
      </c>
      <c r="G1820" s="2">
        <v>0</v>
      </c>
      <c r="H1820" s="5">
        <v>45236.9</v>
      </c>
      <c r="I1820" t="s">
        <v>12</v>
      </c>
      <c r="J1820" s="6" t="s">
        <v>25</v>
      </c>
      <c r="K1820" s="6" t="s">
        <v>26</v>
      </c>
      <c r="L1820" s="6" t="s">
        <v>37</v>
      </c>
      <c r="M1820" t="s">
        <v>13</v>
      </c>
      <c r="N1820" s="6" t="s">
        <v>55</v>
      </c>
      <c r="O1820" t="s">
        <v>19</v>
      </c>
      <c r="P1820" s="4">
        <v>492</v>
      </c>
      <c r="Q1820" t="str">
        <f>TEXT(ChargesTable[[#This Row],[CHG_COUNTY_NUM]], "000") &amp; "-" &amp; TEXT(ChargesTable[[#This Row],[CHG_CASE_NUMBER]], "0000000")</f>
        <v>005-0000167</v>
      </c>
      <c r="R1820">
        <f t="shared" si="57"/>
        <v>492</v>
      </c>
      <c r="S1820">
        <f t="shared" si="58"/>
        <v>2023</v>
      </c>
    </row>
    <row r="1821" spans="1:19">
      <c r="A1821" s="1">
        <v>5</v>
      </c>
      <c r="B1821">
        <v>168</v>
      </c>
      <c r="C1821">
        <v>1</v>
      </c>
      <c r="D1821" s="3">
        <v>44745</v>
      </c>
      <c r="E1821" s="2">
        <v>3406</v>
      </c>
      <c r="F1821" s="2">
        <v>340</v>
      </c>
      <c r="G1821" s="2">
        <v>6</v>
      </c>
      <c r="H1821" s="5">
        <v>44835.199999999997</v>
      </c>
      <c r="I1821" t="s">
        <v>14</v>
      </c>
      <c r="J1821" s="6" t="s">
        <v>25</v>
      </c>
      <c r="K1821" s="6" t="s">
        <v>26</v>
      </c>
      <c r="L1821" s="6" t="s">
        <v>43</v>
      </c>
      <c r="M1821" t="s">
        <v>15</v>
      </c>
      <c r="N1821" s="6" t="s">
        <v>65</v>
      </c>
      <c r="O1821" t="s">
        <v>19</v>
      </c>
      <c r="P1821" s="4">
        <v>90</v>
      </c>
      <c r="Q1821" t="str">
        <f>TEXT(ChargesTable[[#This Row],[CHG_COUNTY_NUM]], "000") &amp; "-" &amp; TEXT(ChargesTable[[#This Row],[CHG_CASE_NUMBER]], "0000000")</f>
        <v>005-0000168</v>
      </c>
      <c r="R1821">
        <f t="shared" si="57"/>
        <v>94</v>
      </c>
      <c r="S1821">
        <f t="shared" si="58"/>
        <v>2022</v>
      </c>
    </row>
    <row r="1822" spans="1:19">
      <c r="A1822" s="1">
        <v>5</v>
      </c>
      <c r="B1822">
        <v>168</v>
      </c>
      <c r="C1822">
        <v>4</v>
      </c>
      <c r="D1822" s="3">
        <v>44745</v>
      </c>
      <c r="E1822" s="2">
        <v>3400</v>
      </c>
      <c r="F1822" s="2">
        <v>340</v>
      </c>
      <c r="G1822" s="2">
        <v>0</v>
      </c>
      <c r="H1822" s="5">
        <v>44835.199999999997</v>
      </c>
      <c r="I1822" t="s">
        <v>7</v>
      </c>
      <c r="J1822" s="6" t="s">
        <v>25</v>
      </c>
      <c r="K1822" s="6" t="s">
        <v>26</v>
      </c>
      <c r="L1822" s="6" t="s">
        <v>37</v>
      </c>
      <c r="M1822" t="s">
        <v>8</v>
      </c>
      <c r="N1822" s="6" t="s">
        <v>55</v>
      </c>
      <c r="O1822" t="s">
        <v>19</v>
      </c>
      <c r="P1822" s="4">
        <v>90</v>
      </c>
      <c r="Q1822" t="str">
        <f>TEXT(ChargesTable[[#This Row],[CHG_COUNTY_NUM]], "000") &amp; "-" &amp; TEXT(ChargesTable[[#This Row],[CHG_CASE_NUMBER]], "0000000")</f>
        <v>005-0000168</v>
      </c>
      <c r="R1822">
        <f t="shared" si="57"/>
        <v>94</v>
      </c>
      <c r="S1822">
        <f t="shared" si="58"/>
        <v>2022</v>
      </c>
    </row>
    <row r="1823" spans="1:19">
      <c r="A1823" s="1">
        <v>5</v>
      </c>
      <c r="B1823">
        <v>168</v>
      </c>
      <c r="C1823">
        <v>2</v>
      </c>
      <c r="D1823" s="3">
        <v>44745</v>
      </c>
      <c r="E1823" s="2">
        <v>463720</v>
      </c>
      <c r="F1823" s="2">
        <v>46372</v>
      </c>
      <c r="G1823" s="2">
        <v>0</v>
      </c>
      <c r="H1823" s="5">
        <v>44836.432997685188</v>
      </c>
      <c r="I1823" t="s">
        <v>10</v>
      </c>
      <c r="J1823" s="6" t="s">
        <v>31</v>
      </c>
      <c r="K1823" s="6" t="s">
        <v>28</v>
      </c>
      <c r="L1823" s="6" t="s">
        <v>37</v>
      </c>
      <c r="M1823" t="s">
        <v>11</v>
      </c>
      <c r="N1823" s="6" t="s">
        <v>72</v>
      </c>
      <c r="O1823" t="s">
        <v>19</v>
      </c>
      <c r="P1823" s="4">
        <v>91</v>
      </c>
      <c r="Q1823" t="str">
        <f>TEXT(ChargesTable[[#This Row],[CHG_COUNTY_NUM]], "000") &amp; "-" &amp; TEXT(ChargesTable[[#This Row],[CHG_CASE_NUMBER]], "0000000")</f>
        <v>005-0000168</v>
      </c>
      <c r="R1823">
        <f t="shared" si="57"/>
        <v>94</v>
      </c>
      <c r="S1823">
        <f t="shared" si="58"/>
        <v>2022</v>
      </c>
    </row>
    <row r="1824" spans="1:19">
      <c r="A1824" s="1">
        <v>5</v>
      </c>
      <c r="B1824">
        <v>168</v>
      </c>
      <c r="C1824">
        <v>3</v>
      </c>
      <c r="D1824" s="3">
        <v>44745</v>
      </c>
      <c r="E1824" s="2">
        <v>463700</v>
      </c>
      <c r="F1824" s="2">
        <v>46370</v>
      </c>
      <c r="G1824" s="2">
        <v>0</v>
      </c>
      <c r="H1824" s="5">
        <v>44839.199999999997</v>
      </c>
      <c r="I1824" t="s">
        <v>10</v>
      </c>
      <c r="J1824" s="6" t="s">
        <v>30</v>
      </c>
      <c r="K1824" s="6" t="s">
        <v>26</v>
      </c>
      <c r="L1824" s="6" t="s">
        <v>37</v>
      </c>
      <c r="M1824" t="s">
        <v>11</v>
      </c>
      <c r="N1824" s="6" t="s">
        <v>54</v>
      </c>
      <c r="O1824" t="s">
        <v>19</v>
      </c>
      <c r="P1824" s="4">
        <v>94</v>
      </c>
      <c r="Q1824" t="str">
        <f>TEXT(ChargesTable[[#This Row],[CHG_COUNTY_NUM]], "000") &amp; "-" &amp; TEXT(ChargesTable[[#This Row],[CHG_CASE_NUMBER]], "0000000")</f>
        <v>005-0000168</v>
      </c>
      <c r="R1824">
        <f t="shared" si="57"/>
        <v>94</v>
      </c>
      <c r="S1824">
        <f t="shared" si="58"/>
        <v>2022</v>
      </c>
    </row>
    <row r="1825" spans="1:19">
      <c r="A1825" s="1">
        <v>5</v>
      </c>
      <c r="B1825">
        <v>169</v>
      </c>
      <c r="C1825">
        <v>1</v>
      </c>
      <c r="D1825" s="3">
        <v>44749</v>
      </c>
      <c r="E1825" s="2">
        <v>3400</v>
      </c>
      <c r="F1825" s="2">
        <v>340</v>
      </c>
      <c r="G1825" s="2">
        <v>0</v>
      </c>
      <c r="H1825" s="5">
        <v>44772.15</v>
      </c>
      <c r="I1825" t="s">
        <v>10</v>
      </c>
      <c r="J1825" s="6" t="s">
        <v>25</v>
      </c>
      <c r="K1825" s="6" t="s">
        <v>26</v>
      </c>
      <c r="L1825" s="6" t="s">
        <v>37</v>
      </c>
      <c r="M1825" t="s">
        <v>11</v>
      </c>
      <c r="N1825" s="6" t="s">
        <v>55</v>
      </c>
      <c r="O1825" t="s">
        <v>19</v>
      </c>
      <c r="P1825" s="4">
        <v>23</v>
      </c>
      <c r="Q1825" t="str">
        <f>TEXT(ChargesTable[[#This Row],[CHG_COUNTY_NUM]], "000") &amp; "-" &amp; TEXT(ChargesTable[[#This Row],[CHG_CASE_NUMBER]], "0000000")</f>
        <v>005-0000169</v>
      </c>
      <c r="R1825">
        <f t="shared" si="57"/>
        <v>24</v>
      </c>
      <c r="S1825">
        <f t="shared" si="58"/>
        <v>2022</v>
      </c>
    </row>
    <row r="1826" spans="1:19">
      <c r="A1826" s="1">
        <v>5</v>
      </c>
      <c r="B1826">
        <v>169</v>
      </c>
      <c r="C1826">
        <v>2</v>
      </c>
      <c r="D1826" s="3">
        <v>44749</v>
      </c>
      <c r="E1826" s="2">
        <v>3400</v>
      </c>
      <c r="F1826" s="2">
        <v>340</v>
      </c>
      <c r="G1826" s="2">
        <v>0</v>
      </c>
      <c r="H1826" s="5">
        <v>44773.5</v>
      </c>
      <c r="I1826" t="s">
        <v>12</v>
      </c>
      <c r="J1826" s="6" t="s">
        <v>25</v>
      </c>
      <c r="K1826" s="6" t="s">
        <v>26</v>
      </c>
      <c r="L1826" s="6" t="s">
        <v>37</v>
      </c>
      <c r="M1826" t="s">
        <v>13</v>
      </c>
      <c r="N1826" s="6" t="s">
        <v>55</v>
      </c>
      <c r="O1826" t="s">
        <v>19</v>
      </c>
      <c r="P1826" s="4">
        <v>24</v>
      </c>
      <c r="Q1826" t="str">
        <f>TEXT(ChargesTable[[#This Row],[CHG_COUNTY_NUM]], "000") &amp; "-" &amp; TEXT(ChargesTable[[#This Row],[CHG_CASE_NUMBER]], "0000000")</f>
        <v>005-0000169</v>
      </c>
      <c r="R1826">
        <f t="shared" si="57"/>
        <v>24</v>
      </c>
      <c r="S1826">
        <f t="shared" si="58"/>
        <v>2022</v>
      </c>
    </row>
    <row r="1827" spans="1:19">
      <c r="A1827" s="1">
        <v>5</v>
      </c>
      <c r="B1827">
        <v>170</v>
      </c>
      <c r="C1827">
        <v>6</v>
      </c>
      <c r="D1827" s="3">
        <v>44750</v>
      </c>
      <c r="E1827" s="2">
        <v>3460</v>
      </c>
      <c r="F1827" s="2">
        <v>346</v>
      </c>
      <c r="G1827" s="2">
        <v>0</v>
      </c>
      <c r="H1827" s="5">
        <v>44767.86</v>
      </c>
      <c r="I1827" t="s">
        <v>10</v>
      </c>
      <c r="J1827" s="6" t="s">
        <v>27</v>
      </c>
      <c r="K1827" s="6" t="s">
        <v>28</v>
      </c>
      <c r="L1827" s="6" t="s">
        <v>37</v>
      </c>
      <c r="M1827" t="s">
        <v>11</v>
      </c>
      <c r="N1827" s="6" t="s">
        <v>52</v>
      </c>
      <c r="O1827" t="s">
        <v>19</v>
      </c>
      <c r="P1827" s="4">
        <v>17</v>
      </c>
      <c r="Q1827" t="str">
        <f>TEXT(ChargesTable[[#This Row],[CHG_COUNTY_NUM]], "000") &amp; "-" &amp; TEXT(ChargesTable[[#This Row],[CHG_CASE_NUMBER]], "0000000")</f>
        <v>005-0000170</v>
      </c>
      <c r="R1827">
        <f t="shared" si="57"/>
        <v>20</v>
      </c>
      <c r="S1827">
        <f t="shared" si="58"/>
        <v>2022</v>
      </c>
    </row>
    <row r="1828" spans="1:19">
      <c r="A1828" s="1">
        <v>5</v>
      </c>
      <c r="B1828">
        <v>170</v>
      </c>
      <c r="C1828">
        <v>3</v>
      </c>
      <c r="D1828" s="3">
        <v>44750</v>
      </c>
      <c r="E1828" s="2">
        <v>3400</v>
      </c>
      <c r="F1828" s="2">
        <v>340</v>
      </c>
      <c r="G1828" s="2">
        <v>0</v>
      </c>
      <c r="H1828" s="5">
        <v>44768.74</v>
      </c>
      <c r="I1828" t="s">
        <v>7</v>
      </c>
      <c r="J1828" s="6" t="s">
        <v>25</v>
      </c>
      <c r="K1828" s="6" t="s">
        <v>26</v>
      </c>
      <c r="L1828" s="6" t="s">
        <v>37</v>
      </c>
      <c r="M1828" t="s">
        <v>8</v>
      </c>
      <c r="N1828" s="6" t="s">
        <v>55</v>
      </c>
      <c r="O1828" t="s">
        <v>19</v>
      </c>
      <c r="P1828" s="4">
        <v>18</v>
      </c>
      <c r="Q1828" t="str">
        <f>TEXT(ChargesTable[[#This Row],[CHG_COUNTY_NUM]], "000") &amp; "-" &amp; TEXT(ChargesTable[[#This Row],[CHG_CASE_NUMBER]], "0000000")</f>
        <v>005-0000170</v>
      </c>
      <c r="R1828">
        <f t="shared" si="57"/>
        <v>20</v>
      </c>
      <c r="S1828">
        <f t="shared" si="58"/>
        <v>2022</v>
      </c>
    </row>
    <row r="1829" spans="1:19">
      <c r="A1829" s="1">
        <v>5</v>
      </c>
      <c r="B1829">
        <v>170</v>
      </c>
      <c r="C1829">
        <v>4</v>
      </c>
      <c r="D1829" s="3">
        <v>44750</v>
      </c>
      <c r="E1829" s="2">
        <v>3460</v>
      </c>
      <c r="F1829" s="2">
        <v>346</v>
      </c>
      <c r="G1829" s="2">
        <v>0</v>
      </c>
      <c r="H1829" s="5">
        <v>44768.480000000003</v>
      </c>
      <c r="I1829" t="s">
        <v>10</v>
      </c>
      <c r="J1829" s="6" t="s">
        <v>27</v>
      </c>
      <c r="K1829" s="6" t="s">
        <v>28</v>
      </c>
      <c r="L1829" s="6" t="s">
        <v>37</v>
      </c>
      <c r="M1829" t="s">
        <v>11</v>
      </c>
      <c r="N1829" s="6" t="s">
        <v>52</v>
      </c>
      <c r="O1829" t="s">
        <v>19</v>
      </c>
      <c r="P1829" s="4">
        <v>18</v>
      </c>
      <c r="Q1829" t="str">
        <f>TEXT(ChargesTable[[#This Row],[CHG_COUNTY_NUM]], "000") &amp; "-" &amp; TEXT(ChargesTable[[#This Row],[CHG_CASE_NUMBER]], "0000000")</f>
        <v>005-0000170</v>
      </c>
      <c r="R1829">
        <f t="shared" si="57"/>
        <v>20</v>
      </c>
      <c r="S1829">
        <f t="shared" si="58"/>
        <v>2022</v>
      </c>
    </row>
    <row r="1830" spans="1:19">
      <c r="A1830" s="1">
        <v>5</v>
      </c>
      <c r="B1830">
        <v>170</v>
      </c>
      <c r="C1830">
        <v>5</v>
      </c>
      <c r="D1830" s="3">
        <v>44750</v>
      </c>
      <c r="E1830" s="2">
        <v>470000</v>
      </c>
      <c r="F1830" s="2">
        <v>47000</v>
      </c>
      <c r="G1830" s="2">
        <v>0</v>
      </c>
      <c r="H1830" s="5">
        <v>44768.28</v>
      </c>
      <c r="I1830" t="s">
        <v>12</v>
      </c>
      <c r="J1830" s="6" t="s">
        <v>34</v>
      </c>
      <c r="K1830" s="6" t="s">
        <v>35</v>
      </c>
      <c r="L1830" s="6" t="s">
        <v>37</v>
      </c>
      <c r="M1830" t="s">
        <v>13</v>
      </c>
      <c r="N1830" s="6" t="s">
        <v>67</v>
      </c>
      <c r="O1830" t="s">
        <v>19</v>
      </c>
      <c r="P1830" s="4">
        <v>18</v>
      </c>
      <c r="Q1830" t="str">
        <f>TEXT(ChargesTable[[#This Row],[CHG_COUNTY_NUM]], "000") &amp; "-" &amp; TEXT(ChargesTable[[#This Row],[CHG_CASE_NUMBER]], "0000000")</f>
        <v>005-0000170</v>
      </c>
      <c r="R1830">
        <f t="shared" si="57"/>
        <v>20</v>
      </c>
      <c r="S1830">
        <f t="shared" si="58"/>
        <v>2022</v>
      </c>
    </row>
    <row r="1831" spans="1:19">
      <c r="A1831" s="1">
        <v>5</v>
      </c>
      <c r="B1831">
        <v>170</v>
      </c>
      <c r="C1831">
        <v>2</v>
      </c>
      <c r="D1831" s="3">
        <v>44750</v>
      </c>
      <c r="E1831" s="2">
        <v>463720</v>
      </c>
      <c r="F1831" s="2">
        <v>46372</v>
      </c>
      <c r="G1831" s="2">
        <v>0</v>
      </c>
      <c r="H1831" s="5">
        <v>44769.64</v>
      </c>
      <c r="I1831" t="s">
        <v>10</v>
      </c>
      <c r="J1831" s="6" t="s">
        <v>31</v>
      </c>
      <c r="K1831" s="6" t="s">
        <v>28</v>
      </c>
      <c r="L1831" s="6" t="s">
        <v>37</v>
      </c>
      <c r="M1831" t="s">
        <v>11</v>
      </c>
      <c r="N1831" s="6" t="s">
        <v>72</v>
      </c>
      <c r="O1831" t="s">
        <v>19</v>
      </c>
      <c r="P1831" s="4">
        <v>19</v>
      </c>
      <c r="Q1831" t="str">
        <f>TEXT(ChargesTable[[#This Row],[CHG_COUNTY_NUM]], "000") &amp; "-" &amp; TEXT(ChargesTable[[#This Row],[CHG_CASE_NUMBER]], "0000000")</f>
        <v>005-0000170</v>
      </c>
      <c r="R1831">
        <f t="shared" si="57"/>
        <v>20</v>
      </c>
      <c r="S1831">
        <f t="shared" si="58"/>
        <v>2022</v>
      </c>
    </row>
    <row r="1832" spans="1:19">
      <c r="A1832" s="1">
        <v>5</v>
      </c>
      <c r="B1832">
        <v>170</v>
      </c>
      <c r="C1832">
        <v>1</v>
      </c>
      <c r="D1832" s="3">
        <v>44750</v>
      </c>
      <c r="E1832" s="2">
        <v>782206</v>
      </c>
      <c r="F1832" s="2">
        <v>78220</v>
      </c>
      <c r="G1832" s="2">
        <v>6</v>
      </c>
      <c r="H1832" s="5">
        <v>44770.239999999998</v>
      </c>
      <c r="I1832" t="s">
        <v>10</v>
      </c>
      <c r="J1832" s="6" t="s">
        <v>36</v>
      </c>
      <c r="K1832" s="6" t="s">
        <v>35</v>
      </c>
      <c r="L1832" s="6" t="s">
        <v>43</v>
      </c>
      <c r="M1832" t="s">
        <v>11</v>
      </c>
      <c r="N1832" s="6" t="s">
        <v>64</v>
      </c>
      <c r="O1832" t="s">
        <v>19</v>
      </c>
      <c r="P1832" s="4">
        <v>20</v>
      </c>
      <c r="Q1832" t="str">
        <f>TEXT(ChargesTable[[#This Row],[CHG_COUNTY_NUM]], "000") &amp; "-" &amp; TEXT(ChargesTable[[#This Row],[CHG_CASE_NUMBER]], "0000000")</f>
        <v>005-0000170</v>
      </c>
      <c r="R1832">
        <f t="shared" si="57"/>
        <v>20</v>
      </c>
      <c r="S1832">
        <f t="shared" si="58"/>
        <v>2022</v>
      </c>
    </row>
    <row r="1833" spans="1:19">
      <c r="A1833" s="1">
        <v>5</v>
      </c>
      <c r="B1833">
        <v>171</v>
      </c>
      <c r="C1833">
        <v>1</v>
      </c>
      <c r="D1833" s="3">
        <v>44755</v>
      </c>
      <c r="E1833" s="2">
        <v>463700</v>
      </c>
      <c r="F1833" s="2">
        <v>46370</v>
      </c>
      <c r="G1833" s="2">
        <v>0</v>
      </c>
      <c r="H1833" s="5">
        <v>44802.67</v>
      </c>
      <c r="I1833" t="s">
        <v>7</v>
      </c>
      <c r="J1833" s="6" t="s">
        <v>30</v>
      </c>
      <c r="K1833" s="6" t="s">
        <v>26</v>
      </c>
      <c r="L1833" s="6" t="s">
        <v>37</v>
      </c>
      <c r="M1833" t="s">
        <v>8</v>
      </c>
      <c r="N1833" s="6" t="s">
        <v>54</v>
      </c>
      <c r="O1833" t="s">
        <v>19</v>
      </c>
      <c r="P1833" s="4">
        <v>47</v>
      </c>
      <c r="Q1833" t="str">
        <f>TEXT(ChargesTable[[#This Row],[CHG_COUNTY_NUM]], "000") &amp; "-" &amp; TEXT(ChargesTable[[#This Row],[CHG_CASE_NUMBER]], "0000000")</f>
        <v>005-0000171</v>
      </c>
      <c r="R1833">
        <f t="shared" si="57"/>
        <v>47</v>
      </c>
      <c r="S1833">
        <f t="shared" si="58"/>
        <v>2022</v>
      </c>
    </row>
    <row r="1834" spans="1:19">
      <c r="A1834" s="1">
        <v>5</v>
      </c>
      <c r="B1834">
        <v>171</v>
      </c>
      <c r="C1834">
        <v>2</v>
      </c>
      <c r="D1834" s="3">
        <v>44755</v>
      </c>
      <c r="E1834" s="2">
        <v>3400</v>
      </c>
      <c r="F1834" s="2">
        <v>340</v>
      </c>
      <c r="G1834" s="2">
        <v>0</v>
      </c>
      <c r="H1834" s="5">
        <v>44802.26</v>
      </c>
      <c r="I1834" t="s">
        <v>10</v>
      </c>
      <c r="J1834" s="6" t="s">
        <v>25</v>
      </c>
      <c r="K1834" s="6" t="s">
        <v>26</v>
      </c>
      <c r="L1834" s="6" t="s">
        <v>37</v>
      </c>
      <c r="M1834" t="s">
        <v>11</v>
      </c>
      <c r="N1834" s="6" t="s">
        <v>55</v>
      </c>
      <c r="O1834" t="s">
        <v>19</v>
      </c>
      <c r="P1834" s="4">
        <v>47</v>
      </c>
      <c r="Q1834" t="str">
        <f>TEXT(ChargesTable[[#This Row],[CHG_COUNTY_NUM]], "000") &amp; "-" &amp; TEXT(ChargesTable[[#This Row],[CHG_CASE_NUMBER]], "0000000")</f>
        <v>005-0000171</v>
      </c>
      <c r="R1834">
        <f t="shared" si="57"/>
        <v>47</v>
      </c>
      <c r="S1834">
        <f t="shared" si="58"/>
        <v>2022</v>
      </c>
    </row>
    <row r="1835" spans="1:19">
      <c r="A1835" s="1">
        <v>5</v>
      </c>
      <c r="B1835">
        <v>172</v>
      </c>
      <c r="C1835">
        <v>1</v>
      </c>
      <c r="D1835" s="3">
        <v>44755</v>
      </c>
      <c r="E1835" s="2">
        <v>782200</v>
      </c>
      <c r="F1835" s="2">
        <v>78220</v>
      </c>
      <c r="G1835" s="2">
        <v>0</v>
      </c>
      <c r="H1835" s="5">
        <v>44756.122002314813</v>
      </c>
      <c r="I1835" t="s">
        <v>10</v>
      </c>
      <c r="J1835" s="6" t="s">
        <v>36</v>
      </c>
      <c r="K1835" s="6" t="s">
        <v>35</v>
      </c>
      <c r="L1835" s="6" t="s">
        <v>37</v>
      </c>
      <c r="M1835" t="s">
        <v>11</v>
      </c>
      <c r="N1835" s="6" t="s">
        <v>53</v>
      </c>
      <c r="O1835" t="s">
        <v>19</v>
      </c>
      <c r="P1835" s="4">
        <v>1</v>
      </c>
      <c r="Q1835" t="str">
        <f>TEXT(ChargesTable[[#This Row],[CHG_COUNTY_NUM]], "000") &amp; "-" &amp; TEXT(ChargesTable[[#This Row],[CHG_CASE_NUMBER]], "0000000")</f>
        <v>005-0000172</v>
      </c>
      <c r="R1835">
        <f t="shared" si="57"/>
        <v>3</v>
      </c>
      <c r="S1835">
        <f t="shared" si="58"/>
        <v>2022</v>
      </c>
    </row>
    <row r="1836" spans="1:19">
      <c r="A1836" s="1">
        <v>5</v>
      </c>
      <c r="B1836">
        <v>172</v>
      </c>
      <c r="C1836">
        <v>3</v>
      </c>
      <c r="D1836" s="3">
        <v>44755</v>
      </c>
      <c r="E1836" s="2">
        <v>3404</v>
      </c>
      <c r="F1836" s="2">
        <v>340</v>
      </c>
      <c r="G1836" s="2">
        <v>4</v>
      </c>
      <c r="H1836" s="5">
        <v>44757.362002314818</v>
      </c>
      <c r="I1836" t="s">
        <v>12</v>
      </c>
      <c r="J1836" s="6" t="s">
        <v>25</v>
      </c>
      <c r="K1836" s="6" t="s">
        <v>26</v>
      </c>
      <c r="L1836" s="6" t="s">
        <v>41</v>
      </c>
      <c r="M1836" t="s">
        <v>13</v>
      </c>
      <c r="N1836" s="6" t="s">
        <v>86</v>
      </c>
      <c r="O1836" t="s">
        <v>19</v>
      </c>
      <c r="P1836" s="4">
        <v>2</v>
      </c>
      <c r="Q1836" t="str">
        <f>TEXT(ChargesTable[[#This Row],[CHG_COUNTY_NUM]], "000") &amp; "-" &amp; TEXT(ChargesTable[[#This Row],[CHG_CASE_NUMBER]], "0000000")</f>
        <v>005-0000172</v>
      </c>
      <c r="R1836">
        <f t="shared" si="57"/>
        <v>3</v>
      </c>
      <c r="S1836">
        <f t="shared" si="58"/>
        <v>2022</v>
      </c>
    </row>
    <row r="1837" spans="1:19">
      <c r="A1837" s="1">
        <v>5</v>
      </c>
      <c r="B1837">
        <v>172</v>
      </c>
      <c r="C1837">
        <v>2</v>
      </c>
      <c r="D1837" s="3">
        <v>44755</v>
      </c>
      <c r="E1837" s="2">
        <v>470005</v>
      </c>
      <c r="F1837" s="2">
        <v>47000</v>
      </c>
      <c r="G1837" s="2">
        <v>5</v>
      </c>
      <c r="H1837" s="5">
        <v>44758.692002314812</v>
      </c>
      <c r="I1837" t="s">
        <v>10</v>
      </c>
      <c r="J1837" s="6" t="s">
        <v>34</v>
      </c>
      <c r="K1837" s="6" t="s">
        <v>35</v>
      </c>
      <c r="L1837" s="6" t="s">
        <v>42</v>
      </c>
      <c r="M1837" t="s">
        <v>11</v>
      </c>
      <c r="N1837" s="6" t="s">
        <v>92</v>
      </c>
      <c r="O1837" t="s">
        <v>19</v>
      </c>
      <c r="P1837" s="4">
        <v>3</v>
      </c>
      <c r="Q1837" t="str">
        <f>TEXT(ChargesTable[[#This Row],[CHG_COUNTY_NUM]], "000") &amp; "-" &amp; TEXT(ChargesTable[[#This Row],[CHG_CASE_NUMBER]], "0000000")</f>
        <v>005-0000172</v>
      </c>
      <c r="R1837">
        <f t="shared" si="57"/>
        <v>3</v>
      </c>
      <c r="S1837">
        <f t="shared" si="58"/>
        <v>2022</v>
      </c>
    </row>
    <row r="1838" spans="1:19">
      <c r="A1838" s="1">
        <v>5</v>
      </c>
      <c r="B1838">
        <v>173</v>
      </c>
      <c r="C1838">
        <v>1</v>
      </c>
      <c r="D1838" s="3">
        <v>44756</v>
      </c>
      <c r="E1838" s="2">
        <v>3400</v>
      </c>
      <c r="F1838" s="2">
        <v>340</v>
      </c>
      <c r="G1838" s="2">
        <v>0</v>
      </c>
      <c r="H1838" s="5">
        <v>44886.09</v>
      </c>
      <c r="I1838" t="s">
        <v>10</v>
      </c>
      <c r="J1838" s="6" t="s">
        <v>25</v>
      </c>
      <c r="K1838" s="6" t="s">
        <v>26</v>
      </c>
      <c r="L1838" s="6" t="s">
        <v>37</v>
      </c>
      <c r="M1838" t="s">
        <v>11</v>
      </c>
      <c r="N1838" s="6" t="s">
        <v>55</v>
      </c>
      <c r="O1838" t="s">
        <v>19</v>
      </c>
      <c r="P1838" s="4">
        <v>130</v>
      </c>
      <c r="Q1838" t="str">
        <f>TEXT(ChargesTable[[#This Row],[CHG_COUNTY_NUM]], "000") &amp; "-" &amp; TEXT(ChargesTable[[#This Row],[CHG_CASE_NUMBER]], "0000000")</f>
        <v>005-0000173</v>
      </c>
      <c r="R1838">
        <f t="shared" si="57"/>
        <v>130</v>
      </c>
      <c r="S1838">
        <f t="shared" si="58"/>
        <v>2022</v>
      </c>
    </row>
    <row r="1839" spans="1:19">
      <c r="A1839" s="1">
        <v>5</v>
      </c>
      <c r="B1839">
        <v>174</v>
      </c>
      <c r="C1839">
        <v>1</v>
      </c>
      <c r="D1839" s="3">
        <v>44758</v>
      </c>
      <c r="E1839" s="2">
        <v>782200</v>
      </c>
      <c r="F1839" s="2">
        <v>78220</v>
      </c>
      <c r="G1839" s="2">
        <v>0</v>
      </c>
      <c r="H1839" s="5">
        <v>44762.607997685183</v>
      </c>
      <c r="I1839" t="s">
        <v>12</v>
      </c>
      <c r="J1839" s="6" t="s">
        <v>36</v>
      </c>
      <c r="K1839" s="6" t="s">
        <v>35</v>
      </c>
      <c r="L1839" s="6" t="s">
        <v>37</v>
      </c>
      <c r="M1839" t="s">
        <v>13</v>
      </c>
      <c r="N1839" s="6" t="s">
        <v>53</v>
      </c>
      <c r="O1839" t="s">
        <v>19</v>
      </c>
      <c r="P1839" s="4">
        <v>4</v>
      </c>
      <c r="Q1839" t="str">
        <f>TEXT(ChargesTable[[#This Row],[CHG_COUNTY_NUM]], "000") &amp; "-" &amp; TEXT(ChargesTable[[#This Row],[CHG_CASE_NUMBER]], "0000000")</f>
        <v>005-0000174</v>
      </c>
      <c r="R1839">
        <f t="shared" si="57"/>
        <v>4</v>
      </c>
      <c r="S1839">
        <f t="shared" si="58"/>
        <v>2022</v>
      </c>
    </row>
    <row r="1840" spans="1:19">
      <c r="A1840" s="1">
        <v>5</v>
      </c>
      <c r="B1840">
        <v>175</v>
      </c>
      <c r="C1840">
        <v>5</v>
      </c>
      <c r="D1840" s="3">
        <v>44759</v>
      </c>
      <c r="E1840" s="2">
        <v>463720</v>
      </c>
      <c r="F1840" s="2">
        <v>46372</v>
      </c>
      <c r="G1840" s="2">
        <v>0</v>
      </c>
      <c r="H1840" s="5">
        <v>45164.7</v>
      </c>
      <c r="I1840" t="s">
        <v>12</v>
      </c>
      <c r="J1840" s="6" t="s">
        <v>31</v>
      </c>
      <c r="K1840" s="6" t="s">
        <v>28</v>
      </c>
      <c r="L1840" s="6" t="s">
        <v>37</v>
      </c>
      <c r="M1840" t="s">
        <v>13</v>
      </c>
      <c r="N1840" s="6" t="s">
        <v>72</v>
      </c>
      <c r="O1840" t="s">
        <v>19</v>
      </c>
      <c r="P1840" s="4">
        <v>405</v>
      </c>
      <c r="Q1840" t="str">
        <f>TEXT(ChargesTable[[#This Row],[CHG_COUNTY_NUM]], "000") &amp; "-" &amp; TEXT(ChargesTable[[#This Row],[CHG_CASE_NUMBER]], "0000000")</f>
        <v>005-0000175</v>
      </c>
      <c r="R1840">
        <f t="shared" si="57"/>
        <v>409</v>
      </c>
      <c r="S1840">
        <f t="shared" si="58"/>
        <v>2023</v>
      </c>
    </row>
    <row r="1841" spans="1:19">
      <c r="A1841" s="1">
        <v>5</v>
      </c>
      <c r="B1841">
        <v>175</v>
      </c>
      <c r="C1841">
        <v>2</v>
      </c>
      <c r="D1841" s="3">
        <v>44759</v>
      </c>
      <c r="E1841" s="2">
        <v>470000</v>
      </c>
      <c r="F1841" s="2">
        <v>47000</v>
      </c>
      <c r="G1841" s="2">
        <v>0</v>
      </c>
      <c r="H1841" s="5">
        <v>45167.199999999997</v>
      </c>
      <c r="I1841" t="s">
        <v>10</v>
      </c>
      <c r="J1841" s="6" t="s">
        <v>34</v>
      </c>
      <c r="K1841" s="6" t="s">
        <v>35</v>
      </c>
      <c r="L1841" s="6" t="s">
        <v>37</v>
      </c>
      <c r="M1841" t="s">
        <v>11</v>
      </c>
      <c r="N1841" s="6" t="s">
        <v>67</v>
      </c>
      <c r="O1841" t="s">
        <v>19</v>
      </c>
      <c r="P1841" s="4">
        <v>408</v>
      </c>
      <c r="Q1841" t="str">
        <f>TEXT(ChargesTable[[#This Row],[CHG_COUNTY_NUM]], "000") &amp; "-" &amp; TEXT(ChargesTable[[#This Row],[CHG_CASE_NUMBER]], "0000000")</f>
        <v>005-0000175</v>
      </c>
      <c r="R1841">
        <f t="shared" si="57"/>
        <v>409</v>
      </c>
      <c r="S1841">
        <f t="shared" si="58"/>
        <v>2023</v>
      </c>
    </row>
    <row r="1842" spans="1:19">
      <c r="A1842" s="1">
        <v>5</v>
      </c>
      <c r="B1842">
        <v>175</v>
      </c>
      <c r="C1842">
        <v>3</v>
      </c>
      <c r="D1842" s="3">
        <v>44759</v>
      </c>
      <c r="E1842" s="2">
        <v>3400</v>
      </c>
      <c r="F1842" s="2">
        <v>340</v>
      </c>
      <c r="G1842" s="2">
        <v>0</v>
      </c>
      <c r="H1842" s="5">
        <v>45167.79</v>
      </c>
      <c r="I1842" t="s">
        <v>12</v>
      </c>
      <c r="J1842" s="6" t="s">
        <v>25</v>
      </c>
      <c r="K1842" s="6" t="s">
        <v>26</v>
      </c>
      <c r="L1842" s="6" t="s">
        <v>37</v>
      </c>
      <c r="M1842" t="s">
        <v>13</v>
      </c>
      <c r="N1842" s="6" t="s">
        <v>55</v>
      </c>
      <c r="O1842" t="s">
        <v>19</v>
      </c>
      <c r="P1842" s="4">
        <v>408</v>
      </c>
      <c r="Q1842" t="str">
        <f>TEXT(ChargesTable[[#This Row],[CHG_COUNTY_NUM]], "000") &amp; "-" &amp; TEXT(ChargesTable[[#This Row],[CHG_CASE_NUMBER]], "0000000")</f>
        <v>005-0000175</v>
      </c>
      <c r="R1842">
        <f t="shared" si="57"/>
        <v>409</v>
      </c>
      <c r="S1842">
        <f t="shared" si="58"/>
        <v>2023</v>
      </c>
    </row>
    <row r="1843" spans="1:19">
      <c r="A1843" s="1">
        <v>5</v>
      </c>
      <c r="B1843">
        <v>175</v>
      </c>
      <c r="C1843">
        <v>1</v>
      </c>
      <c r="D1843" s="3">
        <v>44759</v>
      </c>
      <c r="E1843" s="2">
        <v>3400</v>
      </c>
      <c r="F1843" s="2">
        <v>340</v>
      </c>
      <c r="G1843" s="2">
        <v>0</v>
      </c>
      <c r="H1843" s="5">
        <v>45168.3</v>
      </c>
      <c r="I1843" t="s">
        <v>7</v>
      </c>
      <c r="J1843" s="6" t="s">
        <v>25</v>
      </c>
      <c r="K1843" s="6" t="s">
        <v>26</v>
      </c>
      <c r="L1843" s="6" t="s">
        <v>37</v>
      </c>
      <c r="M1843" t="s">
        <v>8</v>
      </c>
      <c r="N1843" s="6" t="s">
        <v>55</v>
      </c>
      <c r="O1843" t="s">
        <v>19</v>
      </c>
      <c r="P1843" s="4">
        <v>409</v>
      </c>
      <c r="Q1843" t="str">
        <f>TEXT(ChargesTable[[#This Row],[CHG_COUNTY_NUM]], "000") &amp; "-" &amp; TEXT(ChargesTable[[#This Row],[CHG_CASE_NUMBER]], "0000000")</f>
        <v>005-0000175</v>
      </c>
      <c r="R1843">
        <f t="shared" si="57"/>
        <v>409</v>
      </c>
      <c r="S1843">
        <f t="shared" si="58"/>
        <v>2023</v>
      </c>
    </row>
    <row r="1844" spans="1:19">
      <c r="A1844" s="1">
        <v>5</v>
      </c>
      <c r="B1844">
        <v>175</v>
      </c>
      <c r="C1844">
        <v>4</v>
      </c>
      <c r="D1844" s="3">
        <v>44759</v>
      </c>
      <c r="E1844" s="2">
        <v>3400</v>
      </c>
      <c r="F1844" s="2">
        <v>340</v>
      </c>
      <c r="G1844" s="2">
        <v>0</v>
      </c>
      <c r="H1844" s="5">
        <v>45168.1</v>
      </c>
      <c r="I1844" t="s">
        <v>12</v>
      </c>
      <c r="J1844" s="6" t="s">
        <v>25</v>
      </c>
      <c r="K1844" s="6" t="s">
        <v>26</v>
      </c>
      <c r="L1844" s="6" t="s">
        <v>37</v>
      </c>
      <c r="M1844" t="s">
        <v>13</v>
      </c>
      <c r="N1844" s="6" t="s">
        <v>55</v>
      </c>
      <c r="O1844" t="s">
        <v>19</v>
      </c>
      <c r="P1844" s="4">
        <v>409</v>
      </c>
      <c r="Q1844" t="str">
        <f>TEXT(ChargesTable[[#This Row],[CHG_COUNTY_NUM]], "000") &amp; "-" &amp; TEXT(ChargesTable[[#This Row],[CHG_CASE_NUMBER]], "0000000")</f>
        <v>005-0000175</v>
      </c>
      <c r="R1844">
        <f t="shared" si="57"/>
        <v>409</v>
      </c>
      <c r="S1844">
        <f t="shared" si="58"/>
        <v>2023</v>
      </c>
    </row>
    <row r="1845" spans="1:19">
      <c r="A1845" s="1">
        <v>5</v>
      </c>
      <c r="B1845">
        <v>176</v>
      </c>
      <c r="C1845">
        <v>1</v>
      </c>
      <c r="D1845" s="3">
        <v>44759</v>
      </c>
      <c r="E1845" s="2">
        <v>463700</v>
      </c>
      <c r="F1845" s="2">
        <v>46370</v>
      </c>
      <c r="G1845" s="2">
        <v>0</v>
      </c>
      <c r="H1845" s="5">
        <v>44765.752002314817</v>
      </c>
      <c r="I1845" t="s">
        <v>12</v>
      </c>
      <c r="J1845" s="6" t="s">
        <v>30</v>
      </c>
      <c r="K1845" s="6" t="s">
        <v>26</v>
      </c>
      <c r="L1845" s="6" t="s">
        <v>37</v>
      </c>
      <c r="M1845" t="s">
        <v>13</v>
      </c>
      <c r="N1845" s="6" t="s">
        <v>54</v>
      </c>
      <c r="O1845" t="s">
        <v>19</v>
      </c>
      <c r="P1845" s="4">
        <v>6</v>
      </c>
      <c r="Q1845" t="str">
        <f>TEXT(ChargesTable[[#This Row],[CHG_COUNTY_NUM]], "000") &amp; "-" &amp; TEXT(ChargesTable[[#This Row],[CHG_CASE_NUMBER]], "0000000")</f>
        <v>005-0000176</v>
      </c>
      <c r="R1845">
        <f t="shared" si="57"/>
        <v>8</v>
      </c>
      <c r="S1845">
        <f t="shared" si="58"/>
        <v>2022</v>
      </c>
    </row>
    <row r="1846" spans="1:19">
      <c r="A1846" s="1">
        <v>5</v>
      </c>
      <c r="B1846">
        <v>176</v>
      </c>
      <c r="C1846">
        <v>2</v>
      </c>
      <c r="D1846" s="3">
        <v>44759</v>
      </c>
      <c r="E1846" s="2">
        <v>463700</v>
      </c>
      <c r="F1846" s="2">
        <v>46370</v>
      </c>
      <c r="G1846" s="2">
        <v>0</v>
      </c>
      <c r="H1846" s="5">
        <v>44767.35</v>
      </c>
      <c r="I1846" t="s">
        <v>12</v>
      </c>
      <c r="J1846" s="6" t="s">
        <v>30</v>
      </c>
      <c r="K1846" s="6" t="s">
        <v>26</v>
      </c>
      <c r="L1846" s="6" t="s">
        <v>37</v>
      </c>
      <c r="M1846" t="s">
        <v>13</v>
      </c>
      <c r="N1846" s="6" t="s">
        <v>54</v>
      </c>
      <c r="O1846" t="s">
        <v>19</v>
      </c>
      <c r="P1846" s="4">
        <v>8</v>
      </c>
      <c r="Q1846" t="str">
        <f>TEXT(ChargesTable[[#This Row],[CHG_COUNTY_NUM]], "000") &amp; "-" &amp; TEXT(ChargesTable[[#This Row],[CHG_CASE_NUMBER]], "0000000")</f>
        <v>005-0000176</v>
      </c>
      <c r="R1846">
        <f t="shared" si="57"/>
        <v>8</v>
      </c>
      <c r="S1846">
        <f t="shared" si="58"/>
        <v>2022</v>
      </c>
    </row>
    <row r="1847" spans="1:19">
      <c r="A1847" s="1">
        <v>5</v>
      </c>
      <c r="B1847">
        <v>177</v>
      </c>
      <c r="C1847">
        <v>1</v>
      </c>
      <c r="D1847" s="3">
        <v>44760</v>
      </c>
      <c r="E1847" s="2">
        <v>463720</v>
      </c>
      <c r="F1847" s="2">
        <v>46372</v>
      </c>
      <c r="G1847" s="2">
        <v>0</v>
      </c>
      <c r="H1847" s="5">
        <v>44822.74</v>
      </c>
      <c r="I1847" t="s">
        <v>7</v>
      </c>
      <c r="J1847" s="6" t="s">
        <v>31</v>
      </c>
      <c r="K1847" s="6" t="s">
        <v>28</v>
      </c>
      <c r="L1847" s="6" t="s">
        <v>37</v>
      </c>
      <c r="M1847" t="s">
        <v>8</v>
      </c>
      <c r="N1847" s="6" t="s">
        <v>72</v>
      </c>
      <c r="O1847" t="s">
        <v>19</v>
      </c>
      <c r="P1847" s="4">
        <v>62</v>
      </c>
      <c r="Q1847" t="str">
        <f>TEXT(ChargesTable[[#This Row],[CHG_COUNTY_NUM]], "000") &amp; "-" &amp; TEXT(ChargesTable[[#This Row],[CHG_CASE_NUMBER]], "0000000")</f>
        <v>005-0000177</v>
      </c>
      <c r="R1847">
        <f t="shared" si="57"/>
        <v>65</v>
      </c>
      <c r="S1847">
        <f t="shared" si="58"/>
        <v>2022</v>
      </c>
    </row>
    <row r="1848" spans="1:19">
      <c r="A1848" s="1">
        <v>5</v>
      </c>
      <c r="B1848">
        <v>177</v>
      </c>
      <c r="C1848">
        <v>2</v>
      </c>
      <c r="D1848" s="3">
        <v>44760</v>
      </c>
      <c r="E1848" s="2">
        <v>3460</v>
      </c>
      <c r="F1848" s="2">
        <v>346</v>
      </c>
      <c r="G1848" s="2">
        <v>0</v>
      </c>
      <c r="H1848" s="5">
        <v>44825.8</v>
      </c>
      <c r="I1848" t="s">
        <v>10</v>
      </c>
      <c r="J1848" s="6" t="s">
        <v>27</v>
      </c>
      <c r="K1848" s="6" t="s">
        <v>28</v>
      </c>
      <c r="L1848" s="6" t="s">
        <v>37</v>
      </c>
      <c r="M1848" t="s">
        <v>11</v>
      </c>
      <c r="N1848" s="6" t="s">
        <v>52</v>
      </c>
      <c r="O1848" t="s">
        <v>19</v>
      </c>
      <c r="P1848" s="4">
        <v>65</v>
      </c>
      <c r="Q1848" t="str">
        <f>TEXT(ChargesTable[[#This Row],[CHG_COUNTY_NUM]], "000") &amp; "-" &amp; TEXT(ChargesTable[[#This Row],[CHG_CASE_NUMBER]], "0000000")</f>
        <v>005-0000177</v>
      </c>
      <c r="R1848">
        <f t="shared" si="57"/>
        <v>65</v>
      </c>
      <c r="S1848">
        <f t="shared" si="58"/>
        <v>2022</v>
      </c>
    </row>
    <row r="1849" spans="1:19">
      <c r="A1849" s="1">
        <v>5</v>
      </c>
      <c r="B1849">
        <v>177</v>
      </c>
      <c r="C1849">
        <v>3</v>
      </c>
      <c r="D1849" s="3">
        <v>44760</v>
      </c>
      <c r="E1849" s="2">
        <v>3400</v>
      </c>
      <c r="F1849" s="2">
        <v>340</v>
      </c>
      <c r="G1849" s="2">
        <v>0</v>
      </c>
      <c r="H1849" s="5">
        <v>44825</v>
      </c>
      <c r="I1849" t="s">
        <v>10</v>
      </c>
      <c r="J1849" s="6" t="s">
        <v>25</v>
      </c>
      <c r="K1849" s="6" t="s">
        <v>26</v>
      </c>
      <c r="L1849" s="6" t="s">
        <v>37</v>
      </c>
      <c r="M1849" t="s">
        <v>11</v>
      </c>
      <c r="N1849" s="6" t="s">
        <v>55</v>
      </c>
      <c r="O1849" t="s">
        <v>19</v>
      </c>
      <c r="P1849" s="4">
        <v>65</v>
      </c>
      <c r="Q1849" t="str">
        <f>TEXT(ChargesTable[[#This Row],[CHG_COUNTY_NUM]], "000") &amp; "-" &amp; TEXT(ChargesTable[[#This Row],[CHG_CASE_NUMBER]], "0000000")</f>
        <v>005-0000177</v>
      </c>
      <c r="R1849">
        <f t="shared" si="57"/>
        <v>65</v>
      </c>
      <c r="S1849">
        <f t="shared" si="58"/>
        <v>2022</v>
      </c>
    </row>
    <row r="1850" spans="1:19">
      <c r="A1850" s="1">
        <v>5</v>
      </c>
      <c r="B1850">
        <v>178</v>
      </c>
      <c r="C1850">
        <v>1</v>
      </c>
      <c r="D1850" s="3">
        <v>44762</v>
      </c>
      <c r="E1850" s="2">
        <v>470000</v>
      </c>
      <c r="F1850" s="2">
        <v>47000</v>
      </c>
      <c r="G1850" s="2">
        <v>0</v>
      </c>
      <c r="H1850" s="5">
        <v>44763.450995370367</v>
      </c>
      <c r="I1850" t="s">
        <v>10</v>
      </c>
      <c r="J1850" s="6" t="s">
        <v>34</v>
      </c>
      <c r="K1850" s="6" t="s">
        <v>35</v>
      </c>
      <c r="L1850" s="6" t="s">
        <v>37</v>
      </c>
      <c r="M1850" t="s">
        <v>11</v>
      </c>
      <c r="N1850" s="6" t="s">
        <v>67</v>
      </c>
      <c r="O1850" t="s">
        <v>19</v>
      </c>
      <c r="P1850" s="4">
        <v>1</v>
      </c>
      <c r="Q1850" t="str">
        <f>TEXT(ChargesTable[[#This Row],[CHG_COUNTY_NUM]], "000") &amp; "-" &amp; TEXT(ChargesTable[[#This Row],[CHG_CASE_NUMBER]], "0000000")</f>
        <v>005-0000178</v>
      </c>
      <c r="R1850">
        <f t="shared" si="57"/>
        <v>6</v>
      </c>
      <c r="S1850">
        <f t="shared" si="58"/>
        <v>2022</v>
      </c>
    </row>
    <row r="1851" spans="1:19">
      <c r="A1851" s="1">
        <v>5</v>
      </c>
      <c r="B1851">
        <v>178</v>
      </c>
      <c r="C1851">
        <v>3</v>
      </c>
      <c r="D1851" s="3">
        <v>44762</v>
      </c>
      <c r="E1851" s="2">
        <v>463740</v>
      </c>
      <c r="F1851" s="2">
        <v>46374</v>
      </c>
      <c r="G1851" s="2">
        <v>0</v>
      </c>
      <c r="H1851" s="5">
        <v>44766.75099537037</v>
      </c>
      <c r="I1851" t="s">
        <v>10</v>
      </c>
      <c r="J1851" s="6" t="s">
        <v>32</v>
      </c>
      <c r="K1851" s="6" t="s">
        <v>33</v>
      </c>
      <c r="L1851" s="6" t="s">
        <v>37</v>
      </c>
      <c r="M1851" t="s">
        <v>11</v>
      </c>
      <c r="N1851" s="6" t="s">
        <v>60</v>
      </c>
      <c r="O1851" t="s">
        <v>19</v>
      </c>
      <c r="P1851" s="4">
        <v>4</v>
      </c>
      <c r="Q1851" t="str">
        <f>TEXT(ChargesTable[[#This Row],[CHG_COUNTY_NUM]], "000") &amp; "-" &amp; TEXT(ChargesTable[[#This Row],[CHG_CASE_NUMBER]], "0000000")</f>
        <v>005-0000178</v>
      </c>
      <c r="R1851">
        <f t="shared" si="57"/>
        <v>6</v>
      </c>
      <c r="S1851">
        <f t="shared" si="58"/>
        <v>2022</v>
      </c>
    </row>
    <row r="1852" spans="1:19">
      <c r="A1852" s="1">
        <v>5</v>
      </c>
      <c r="B1852">
        <v>178</v>
      </c>
      <c r="C1852">
        <v>4</v>
      </c>
      <c r="D1852" s="3">
        <v>44762</v>
      </c>
      <c r="E1852" s="2">
        <v>470000</v>
      </c>
      <c r="F1852" s="2">
        <v>47000</v>
      </c>
      <c r="G1852" s="2">
        <v>0</v>
      </c>
      <c r="H1852" s="5">
        <v>44767.450995370367</v>
      </c>
      <c r="I1852" t="s">
        <v>10</v>
      </c>
      <c r="J1852" s="6" t="s">
        <v>34</v>
      </c>
      <c r="K1852" s="6" t="s">
        <v>35</v>
      </c>
      <c r="L1852" s="6" t="s">
        <v>37</v>
      </c>
      <c r="M1852" t="s">
        <v>11</v>
      </c>
      <c r="N1852" s="6" t="s">
        <v>67</v>
      </c>
      <c r="O1852" t="s">
        <v>19</v>
      </c>
      <c r="P1852" s="4">
        <v>5</v>
      </c>
      <c r="Q1852" t="str">
        <f>TEXT(ChargesTable[[#This Row],[CHG_COUNTY_NUM]], "000") &amp; "-" &amp; TEXT(ChargesTable[[#This Row],[CHG_CASE_NUMBER]], "0000000")</f>
        <v>005-0000178</v>
      </c>
      <c r="R1852">
        <f t="shared" si="57"/>
        <v>6</v>
      </c>
      <c r="S1852">
        <f t="shared" si="58"/>
        <v>2022</v>
      </c>
    </row>
    <row r="1853" spans="1:19">
      <c r="A1853" s="1">
        <v>5</v>
      </c>
      <c r="B1853">
        <v>178</v>
      </c>
      <c r="C1853">
        <v>2</v>
      </c>
      <c r="D1853" s="3">
        <v>44762</v>
      </c>
      <c r="E1853" s="2">
        <v>3400</v>
      </c>
      <c r="F1853" s="2">
        <v>340</v>
      </c>
      <c r="G1853" s="2">
        <v>0</v>
      </c>
      <c r="H1853" s="5">
        <v>44768.450995370367</v>
      </c>
      <c r="I1853" t="s">
        <v>7</v>
      </c>
      <c r="J1853" s="6" t="s">
        <v>25</v>
      </c>
      <c r="K1853" s="6" t="s">
        <v>26</v>
      </c>
      <c r="L1853" s="6" t="s">
        <v>37</v>
      </c>
      <c r="M1853" t="s">
        <v>8</v>
      </c>
      <c r="N1853" s="6" t="s">
        <v>55</v>
      </c>
      <c r="O1853" t="s">
        <v>19</v>
      </c>
      <c r="P1853" s="4">
        <v>6</v>
      </c>
      <c r="Q1853" t="str">
        <f>TEXT(ChargesTable[[#This Row],[CHG_COUNTY_NUM]], "000") &amp; "-" &amp; TEXT(ChargesTable[[#This Row],[CHG_CASE_NUMBER]], "0000000")</f>
        <v>005-0000178</v>
      </c>
      <c r="R1853">
        <f t="shared" si="57"/>
        <v>6</v>
      </c>
      <c r="S1853">
        <f t="shared" si="58"/>
        <v>2022</v>
      </c>
    </row>
    <row r="1854" spans="1:19">
      <c r="A1854" s="1">
        <v>5</v>
      </c>
      <c r="B1854">
        <v>179</v>
      </c>
      <c r="C1854">
        <v>2</v>
      </c>
      <c r="D1854" s="3">
        <v>44765</v>
      </c>
      <c r="E1854" s="2">
        <v>470006</v>
      </c>
      <c r="F1854" s="2">
        <v>47000</v>
      </c>
      <c r="G1854" s="2">
        <v>6</v>
      </c>
      <c r="H1854" s="5">
        <v>44871.44</v>
      </c>
      <c r="I1854" t="s">
        <v>12</v>
      </c>
      <c r="J1854" s="6" t="s">
        <v>34</v>
      </c>
      <c r="K1854" s="6" t="s">
        <v>35</v>
      </c>
      <c r="L1854" s="6" t="s">
        <v>43</v>
      </c>
      <c r="M1854" t="s">
        <v>13</v>
      </c>
      <c r="N1854" s="6" t="s">
        <v>71</v>
      </c>
      <c r="O1854" t="s">
        <v>19</v>
      </c>
      <c r="P1854" s="4">
        <v>106</v>
      </c>
      <c r="Q1854" t="str">
        <f>TEXT(ChargesTable[[#This Row],[CHG_COUNTY_NUM]], "000") &amp; "-" &amp; TEXT(ChargesTable[[#This Row],[CHG_CASE_NUMBER]], "0000000")</f>
        <v>005-0000179</v>
      </c>
      <c r="R1854">
        <f t="shared" si="57"/>
        <v>838</v>
      </c>
      <c r="S1854">
        <f t="shared" si="58"/>
        <v>2022</v>
      </c>
    </row>
    <row r="1855" spans="1:19">
      <c r="A1855" s="1">
        <v>5</v>
      </c>
      <c r="B1855">
        <v>179</v>
      </c>
      <c r="C1855">
        <v>1</v>
      </c>
      <c r="D1855" s="3">
        <v>44765</v>
      </c>
      <c r="E1855" s="2">
        <v>3466</v>
      </c>
      <c r="F1855" s="2">
        <v>346</v>
      </c>
      <c r="G1855" s="2">
        <v>6</v>
      </c>
      <c r="H1855" s="5">
        <v>44872.2</v>
      </c>
      <c r="I1855" t="s">
        <v>12</v>
      </c>
      <c r="J1855" s="6" t="s">
        <v>27</v>
      </c>
      <c r="K1855" s="6" t="s">
        <v>28</v>
      </c>
      <c r="L1855" s="6" t="s">
        <v>43</v>
      </c>
      <c r="M1855" t="s">
        <v>13</v>
      </c>
      <c r="N1855" s="6" t="s">
        <v>66</v>
      </c>
      <c r="O1855" t="s">
        <v>19</v>
      </c>
      <c r="P1855" s="4">
        <v>107</v>
      </c>
      <c r="Q1855" t="str">
        <f>TEXT(ChargesTable[[#This Row],[CHG_COUNTY_NUM]], "000") &amp; "-" &amp; TEXT(ChargesTable[[#This Row],[CHG_CASE_NUMBER]], "0000000")</f>
        <v>005-0000179</v>
      </c>
      <c r="R1855">
        <f t="shared" si="57"/>
        <v>838</v>
      </c>
      <c r="S1855">
        <f t="shared" si="58"/>
        <v>2022</v>
      </c>
    </row>
    <row r="1856" spans="1:19">
      <c r="A1856" s="1">
        <v>5</v>
      </c>
      <c r="B1856">
        <v>179</v>
      </c>
      <c r="C1856">
        <v>4</v>
      </c>
      <c r="D1856" s="3">
        <v>44765</v>
      </c>
      <c r="E1856" s="2">
        <v>470000</v>
      </c>
      <c r="F1856" s="2">
        <v>47000</v>
      </c>
      <c r="G1856" s="2">
        <v>0</v>
      </c>
      <c r="H1856" s="5">
        <v>44873.2</v>
      </c>
      <c r="I1856" t="s">
        <v>10</v>
      </c>
      <c r="J1856" s="6" t="s">
        <v>34</v>
      </c>
      <c r="K1856" s="6" t="s">
        <v>35</v>
      </c>
      <c r="L1856" s="6" t="s">
        <v>37</v>
      </c>
      <c r="M1856" t="s">
        <v>11</v>
      </c>
      <c r="N1856" s="6" t="s">
        <v>67</v>
      </c>
      <c r="O1856" t="s">
        <v>19</v>
      </c>
      <c r="P1856" s="4">
        <v>108</v>
      </c>
      <c r="Q1856" t="str">
        <f>TEXT(ChargesTable[[#This Row],[CHG_COUNTY_NUM]], "000") &amp; "-" &amp; TEXT(ChargesTable[[#This Row],[CHG_CASE_NUMBER]], "0000000")</f>
        <v>005-0000179</v>
      </c>
      <c r="R1856">
        <f t="shared" si="57"/>
        <v>838</v>
      </c>
      <c r="S1856">
        <f t="shared" si="58"/>
        <v>2022</v>
      </c>
    </row>
    <row r="1857" spans="1:19">
      <c r="A1857" s="1">
        <v>5</v>
      </c>
      <c r="B1857">
        <v>179</v>
      </c>
      <c r="C1857">
        <v>3</v>
      </c>
      <c r="D1857" s="3">
        <v>44765</v>
      </c>
      <c r="E1857" s="2">
        <v>463700</v>
      </c>
      <c r="F1857" s="2">
        <v>46370</v>
      </c>
      <c r="G1857" s="2">
        <v>0</v>
      </c>
      <c r="H1857" s="5">
        <v>45603.02</v>
      </c>
      <c r="I1857" t="s">
        <v>12</v>
      </c>
      <c r="J1857" s="6" t="s">
        <v>30</v>
      </c>
      <c r="K1857" s="6" t="s">
        <v>26</v>
      </c>
      <c r="L1857" s="6" t="s">
        <v>37</v>
      </c>
      <c r="M1857" t="s">
        <v>13</v>
      </c>
      <c r="N1857" s="6" t="s">
        <v>54</v>
      </c>
      <c r="O1857" t="s">
        <v>19</v>
      </c>
      <c r="P1857" s="4">
        <v>838</v>
      </c>
      <c r="Q1857" t="str">
        <f>TEXT(ChargesTable[[#This Row],[CHG_COUNTY_NUM]], "000") &amp; "-" &amp; TEXT(ChargesTable[[#This Row],[CHG_CASE_NUMBER]], "0000000")</f>
        <v>005-0000179</v>
      </c>
      <c r="R1857">
        <f t="shared" si="57"/>
        <v>838</v>
      </c>
      <c r="S1857">
        <f t="shared" si="58"/>
        <v>2024</v>
      </c>
    </row>
    <row r="1858" spans="1:19">
      <c r="A1858" s="1">
        <v>5</v>
      </c>
      <c r="B1858">
        <v>180</v>
      </c>
      <c r="C1858">
        <v>3</v>
      </c>
      <c r="D1858" s="3">
        <v>44765</v>
      </c>
      <c r="E1858" s="2">
        <v>463721</v>
      </c>
      <c r="F1858" s="2">
        <v>46372</v>
      </c>
      <c r="G1858" s="2">
        <v>1</v>
      </c>
      <c r="H1858" s="5">
        <v>44783.63</v>
      </c>
      <c r="I1858" t="s">
        <v>12</v>
      </c>
      <c r="J1858" s="6" t="s">
        <v>31</v>
      </c>
      <c r="K1858" s="6" t="s">
        <v>28</v>
      </c>
      <c r="L1858" s="6" t="s">
        <v>38</v>
      </c>
      <c r="M1858" t="s">
        <v>13</v>
      </c>
      <c r="N1858" s="6" t="s">
        <v>87</v>
      </c>
      <c r="O1858" t="s">
        <v>19</v>
      </c>
      <c r="P1858" s="4">
        <v>18</v>
      </c>
      <c r="Q1858" t="str">
        <f>TEXT(ChargesTable[[#This Row],[CHG_COUNTY_NUM]], "000") &amp; "-" &amp; TEXT(ChargesTable[[#This Row],[CHG_CASE_NUMBER]], "0000000")</f>
        <v>005-0000180</v>
      </c>
      <c r="R1858">
        <f t="shared" ref="R1858:R1921" si="59">_xlfn.MAXIFS(P:P, Q:Q, Q1858)</f>
        <v>19</v>
      </c>
      <c r="S1858">
        <f t="shared" ref="S1858:S1921" si="60">+YEAR(H1858)</f>
        <v>2022</v>
      </c>
    </row>
    <row r="1859" spans="1:19">
      <c r="A1859" s="1">
        <v>5</v>
      </c>
      <c r="B1859">
        <v>180</v>
      </c>
      <c r="C1859">
        <v>1</v>
      </c>
      <c r="D1859" s="3">
        <v>44765</v>
      </c>
      <c r="E1859" s="2">
        <v>3400</v>
      </c>
      <c r="F1859" s="2">
        <v>340</v>
      </c>
      <c r="G1859" s="2">
        <v>0</v>
      </c>
      <c r="H1859" s="5">
        <v>44784.224999999999</v>
      </c>
      <c r="I1859" t="s">
        <v>10</v>
      </c>
      <c r="J1859" s="6" t="s">
        <v>25</v>
      </c>
      <c r="K1859" s="6" t="s">
        <v>26</v>
      </c>
      <c r="L1859" s="6" t="s">
        <v>37</v>
      </c>
      <c r="M1859" t="s">
        <v>11</v>
      </c>
      <c r="N1859" s="6" t="s">
        <v>55</v>
      </c>
      <c r="O1859" t="s">
        <v>19</v>
      </c>
      <c r="P1859" s="4">
        <v>19</v>
      </c>
      <c r="Q1859" t="str">
        <f>TEXT(ChargesTable[[#This Row],[CHG_COUNTY_NUM]], "000") &amp; "-" &amp; TEXT(ChargesTable[[#This Row],[CHG_CASE_NUMBER]], "0000000")</f>
        <v>005-0000180</v>
      </c>
      <c r="R1859">
        <f t="shared" si="59"/>
        <v>19</v>
      </c>
      <c r="S1859">
        <f t="shared" si="60"/>
        <v>2022</v>
      </c>
    </row>
    <row r="1860" spans="1:19">
      <c r="A1860" s="1">
        <v>5</v>
      </c>
      <c r="B1860">
        <v>180</v>
      </c>
      <c r="C1860">
        <v>2</v>
      </c>
      <c r="D1860" s="3">
        <v>44765</v>
      </c>
      <c r="E1860" s="2">
        <v>463705</v>
      </c>
      <c r="F1860" s="2">
        <v>46370</v>
      </c>
      <c r="G1860" s="2">
        <v>5</v>
      </c>
      <c r="H1860" s="5">
        <v>44784.06</v>
      </c>
      <c r="I1860" t="s">
        <v>12</v>
      </c>
      <c r="J1860" s="6" t="s">
        <v>30</v>
      </c>
      <c r="K1860" s="6" t="s">
        <v>26</v>
      </c>
      <c r="L1860" s="6" t="s">
        <v>42</v>
      </c>
      <c r="M1860" t="s">
        <v>13</v>
      </c>
      <c r="N1860" s="6" t="s">
        <v>70</v>
      </c>
      <c r="O1860" t="s">
        <v>19</v>
      </c>
      <c r="P1860" s="4">
        <v>19</v>
      </c>
      <c r="Q1860" t="str">
        <f>TEXT(ChargesTable[[#This Row],[CHG_COUNTY_NUM]], "000") &amp; "-" &amp; TEXT(ChargesTable[[#This Row],[CHG_CASE_NUMBER]], "0000000")</f>
        <v>005-0000180</v>
      </c>
      <c r="R1860">
        <f t="shared" si="59"/>
        <v>19</v>
      </c>
      <c r="S1860">
        <f t="shared" si="60"/>
        <v>2022</v>
      </c>
    </row>
    <row r="1861" spans="1:19">
      <c r="A1861" s="1">
        <v>5</v>
      </c>
      <c r="B1861">
        <v>180</v>
      </c>
      <c r="C1861">
        <v>4</v>
      </c>
      <c r="D1861" s="3">
        <v>44765</v>
      </c>
      <c r="E1861" s="2">
        <v>470001</v>
      </c>
      <c r="F1861" s="2">
        <v>47000</v>
      </c>
      <c r="G1861" s="2">
        <v>1</v>
      </c>
      <c r="H1861" s="5">
        <v>44784.92</v>
      </c>
      <c r="I1861" t="s">
        <v>7</v>
      </c>
      <c r="J1861" s="6" t="s">
        <v>34</v>
      </c>
      <c r="K1861" s="6" t="s">
        <v>35</v>
      </c>
      <c r="L1861" s="6" t="s">
        <v>38</v>
      </c>
      <c r="M1861" t="s">
        <v>8</v>
      </c>
      <c r="N1861" s="6" t="s">
        <v>76</v>
      </c>
      <c r="O1861" t="s">
        <v>19</v>
      </c>
      <c r="P1861" s="4">
        <v>19</v>
      </c>
      <c r="Q1861" t="str">
        <f>TEXT(ChargesTable[[#This Row],[CHG_COUNTY_NUM]], "000") &amp; "-" &amp; TEXT(ChargesTable[[#This Row],[CHG_CASE_NUMBER]], "0000000")</f>
        <v>005-0000180</v>
      </c>
      <c r="R1861">
        <f t="shared" si="59"/>
        <v>19</v>
      </c>
      <c r="S1861">
        <f t="shared" si="60"/>
        <v>2022</v>
      </c>
    </row>
    <row r="1862" spans="1:19">
      <c r="A1862" s="1">
        <v>5</v>
      </c>
      <c r="B1862">
        <v>181</v>
      </c>
      <c r="C1862">
        <v>1</v>
      </c>
      <c r="D1862" s="3">
        <v>44769</v>
      </c>
      <c r="E1862" s="2">
        <v>463700</v>
      </c>
      <c r="F1862" s="2">
        <v>46370</v>
      </c>
      <c r="G1862" s="2">
        <v>0</v>
      </c>
      <c r="H1862" s="5">
        <v>44871.9</v>
      </c>
      <c r="I1862" t="s">
        <v>10</v>
      </c>
      <c r="J1862" s="6" t="s">
        <v>30</v>
      </c>
      <c r="K1862" s="6" t="s">
        <v>26</v>
      </c>
      <c r="L1862" s="6" t="s">
        <v>37</v>
      </c>
      <c r="M1862" t="s">
        <v>11</v>
      </c>
      <c r="N1862" s="6" t="s">
        <v>54</v>
      </c>
      <c r="O1862" t="s">
        <v>19</v>
      </c>
      <c r="P1862" s="4">
        <v>102</v>
      </c>
      <c r="Q1862" t="str">
        <f>TEXT(ChargesTable[[#This Row],[CHG_COUNTY_NUM]], "000") &amp; "-" &amp; TEXT(ChargesTable[[#This Row],[CHG_CASE_NUMBER]], "0000000")</f>
        <v>005-0000181</v>
      </c>
      <c r="R1862">
        <f t="shared" si="59"/>
        <v>104</v>
      </c>
      <c r="S1862">
        <f t="shared" si="60"/>
        <v>2022</v>
      </c>
    </row>
    <row r="1863" spans="1:19">
      <c r="A1863" s="1">
        <v>5</v>
      </c>
      <c r="B1863">
        <v>181</v>
      </c>
      <c r="C1863">
        <v>2</v>
      </c>
      <c r="D1863" s="3">
        <v>44769</v>
      </c>
      <c r="E1863" s="2">
        <v>3400</v>
      </c>
      <c r="F1863" s="2">
        <v>340</v>
      </c>
      <c r="G1863" s="2">
        <v>0</v>
      </c>
      <c r="H1863" s="5">
        <v>44873.38</v>
      </c>
      <c r="I1863" t="s">
        <v>10</v>
      </c>
      <c r="J1863" s="6" t="s">
        <v>25</v>
      </c>
      <c r="K1863" s="6" t="s">
        <v>26</v>
      </c>
      <c r="L1863" s="6" t="s">
        <v>37</v>
      </c>
      <c r="M1863" t="s">
        <v>11</v>
      </c>
      <c r="N1863" s="6" t="s">
        <v>55</v>
      </c>
      <c r="O1863" t="s">
        <v>19</v>
      </c>
      <c r="P1863" s="4">
        <v>104</v>
      </c>
      <c r="Q1863" t="str">
        <f>TEXT(ChargesTable[[#This Row],[CHG_COUNTY_NUM]], "000") &amp; "-" &amp; TEXT(ChargesTable[[#This Row],[CHG_CASE_NUMBER]], "0000000")</f>
        <v>005-0000181</v>
      </c>
      <c r="R1863">
        <f t="shared" si="59"/>
        <v>104</v>
      </c>
      <c r="S1863">
        <f t="shared" si="60"/>
        <v>2022</v>
      </c>
    </row>
    <row r="1864" spans="1:19">
      <c r="A1864" s="1">
        <v>5</v>
      </c>
      <c r="B1864">
        <v>182</v>
      </c>
      <c r="C1864">
        <v>2</v>
      </c>
      <c r="D1864" s="3">
        <v>44773</v>
      </c>
      <c r="E1864" s="2">
        <v>3463</v>
      </c>
      <c r="F1864" s="2">
        <v>346</v>
      </c>
      <c r="G1864" s="2">
        <v>3</v>
      </c>
      <c r="H1864" s="5">
        <v>44800.92</v>
      </c>
      <c r="I1864" t="s">
        <v>12</v>
      </c>
      <c r="J1864" s="6" t="s">
        <v>27</v>
      </c>
      <c r="K1864" s="6" t="s">
        <v>28</v>
      </c>
      <c r="L1864" s="6" t="s">
        <v>40</v>
      </c>
      <c r="M1864" t="s">
        <v>13</v>
      </c>
      <c r="N1864" s="6" t="s">
        <v>80</v>
      </c>
      <c r="O1864" t="s">
        <v>19</v>
      </c>
      <c r="P1864" s="4">
        <v>27</v>
      </c>
      <c r="Q1864" t="str">
        <f>TEXT(ChargesTable[[#This Row],[CHG_COUNTY_NUM]], "000") &amp; "-" &amp; TEXT(ChargesTable[[#This Row],[CHG_CASE_NUMBER]], "0000000")</f>
        <v>005-0000182</v>
      </c>
      <c r="R1864">
        <f t="shared" si="59"/>
        <v>29</v>
      </c>
      <c r="S1864">
        <f t="shared" si="60"/>
        <v>2022</v>
      </c>
    </row>
    <row r="1865" spans="1:19">
      <c r="A1865" s="1">
        <v>5</v>
      </c>
      <c r="B1865">
        <v>182</v>
      </c>
      <c r="C1865">
        <v>1</v>
      </c>
      <c r="D1865" s="3">
        <v>44773</v>
      </c>
      <c r="E1865" s="2">
        <v>463706</v>
      </c>
      <c r="F1865" s="2">
        <v>46370</v>
      </c>
      <c r="G1865" s="2">
        <v>6</v>
      </c>
      <c r="H1865" s="5">
        <v>44802.05</v>
      </c>
      <c r="I1865" t="s">
        <v>7</v>
      </c>
      <c r="J1865" s="6" t="s">
        <v>30</v>
      </c>
      <c r="K1865" s="6" t="s">
        <v>26</v>
      </c>
      <c r="L1865" s="6" t="s">
        <v>43</v>
      </c>
      <c r="M1865" t="s">
        <v>8</v>
      </c>
      <c r="N1865" s="6" t="s">
        <v>69</v>
      </c>
      <c r="O1865" t="s">
        <v>19</v>
      </c>
      <c r="P1865" s="4">
        <v>29</v>
      </c>
      <c r="Q1865" t="str">
        <f>TEXT(ChargesTable[[#This Row],[CHG_COUNTY_NUM]], "000") &amp; "-" &amp; TEXT(ChargesTable[[#This Row],[CHG_CASE_NUMBER]], "0000000")</f>
        <v>005-0000182</v>
      </c>
      <c r="R1865">
        <f t="shared" si="59"/>
        <v>29</v>
      </c>
      <c r="S1865">
        <f t="shared" si="60"/>
        <v>2022</v>
      </c>
    </row>
    <row r="1866" spans="1:19">
      <c r="A1866" s="1">
        <v>5</v>
      </c>
      <c r="B1866">
        <v>182</v>
      </c>
      <c r="C1866">
        <v>3</v>
      </c>
      <c r="D1866" s="3">
        <v>44773</v>
      </c>
      <c r="E1866" s="2">
        <v>463700</v>
      </c>
      <c r="F1866" s="2">
        <v>46370</v>
      </c>
      <c r="G1866" s="2">
        <v>0</v>
      </c>
      <c r="H1866" s="5">
        <v>44802.1</v>
      </c>
      <c r="I1866" t="s">
        <v>10</v>
      </c>
      <c r="J1866" s="6" t="s">
        <v>30</v>
      </c>
      <c r="K1866" s="6" t="s">
        <v>26</v>
      </c>
      <c r="L1866" s="6" t="s">
        <v>37</v>
      </c>
      <c r="M1866" t="s">
        <v>11</v>
      </c>
      <c r="N1866" s="6" t="s">
        <v>54</v>
      </c>
      <c r="O1866" t="s">
        <v>19</v>
      </c>
      <c r="P1866" s="4">
        <v>29</v>
      </c>
      <c r="Q1866" t="str">
        <f>TEXT(ChargesTable[[#This Row],[CHG_COUNTY_NUM]], "000") &amp; "-" &amp; TEXT(ChargesTable[[#This Row],[CHG_CASE_NUMBER]], "0000000")</f>
        <v>005-0000182</v>
      </c>
      <c r="R1866">
        <f t="shared" si="59"/>
        <v>29</v>
      </c>
      <c r="S1866">
        <f t="shared" si="60"/>
        <v>2022</v>
      </c>
    </row>
    <row r="1867" spans="1:19">
      <c r="A1867" s="1">
        <v>5</v>
      </c>
      <c r="B1867">
        <v>183</v>
      </c>
      <c r="C1867">
        <v>2</v>
      </c>
      <c r="D1867" s="3">
        <v>44774</v>
      </c>
      <c r="E1867" s="2">
        <v>3400</v>
      </c>
      <c r="F1867" s="2">
        <v>340</v>
      </c>
      <c r="G1867" s="2">
        <v>0</v>
      </c>
      <c r="H1867" s="5">
        <v>44779.87</v>
      </c>
      <c r="I1867" t="s">
        <v>12</v>
      </c>
      <c r="J1867" s="6" t="s">
        <v>25</v>
      </c>
      <c r="K1867" s="6" t="s">
        <v>26</v>
      </c>
      <c r="L1867" s="6" t="s">
        <v>37</v>
      </c>
      <c r="M1867" t="s">
        <v>13</v>
      </c>
      <c r="N1867" s="6" t="s">
        <v>55</v>
      </c>
      <c r="O1867" t="s">
        <v>19</v>
      </c>
      <c r="P1867" s="4">
        <v>5</v>
      </c>
      <c r="Q1867" t="str">
        <f>TEXT(ChargesTable[[#This Row],[CHG_COUNTY_NUM]], "000") &amp; "-" &amp; TEXT(ChargesTable[[#This Row],[CHG_CASE_NUMBER]], "0000000")</f>
        <v>005-0000183</v>
      </c>
      <c r="R1867">
        <f t="shared" si="59"/>
        <v>6</v>
      </c>
      <c r="S1867">
        <f t="shared" si="60"/>
        <v>2022</v>
      </c>
    </row>
    <row r="1868" spans="1:19">
      <c r="A1868" s="1">
        <v>5</v>
      </c>
      <c r="B1868">
        <v>183</v>
      </c>
      <c r="C1868">
        <v>1</v>
      </c>
      <c r="D1868" s="3">
        <v>44774</v>
      </c>
      <c r="E1868" s="2">
        <v>3461</v>
      </c>
      <c r="F1868" s="2">
        <v>346</v>
      </c>
      <c r="G1868" s="2">
        <v>1</v>
      </c>
      <c r="H1868" s="5">
        <v>44780.2</v>
      </c>
      <c r="I1868" t="s">
        <v>10</v>
      </c>
      <c r="J1868" s="6" t="s">
        <v>27</v>
      </c>
      <c r="K1868" s="6" t="s">
        <v>28</v>
      </c>
      <c r="L1868" s="6" t="s">
        <v>38</v>
      </c>
      <c r="M1868" t="s">
        <v>11</v>
      </c>
      <c r="N1868" s="6" t="s">
        <v>90</v>
      </c>
      <c r="O1868" t="s">
        <v>19</v>
      </c>
      <c r="P1868" s="4">
        <v>6</v>
      </c>
      <c r="Q1868" t="str">
        <f>TEXT(ChargesTable[[#This Row],[CHG_COUNTY_NUM]], "000") &amp; "-" &amp; TEXT(ChargesTable[[#This Row],[CHG_CASE_NUMBER]], "0000000")</f>
        <v>005-0000183</v>
      </c>
      <c r="R1868">
        <f t="shared" si="59"/>
        <v>6</v>
      </c>
      <c r="S1868">
        <f t="shared" si="60"/>
        <v>2022</v>
      </c>
    </row>
    <row r="1869" spans="1:19">
      <c r="A1869" s="1">
        <v>5</v>
      </c>
      <c r="B1869">
        <v>184</v>
      </c>
      <c r="C1869">
        <v>2</v>
      </c>
      <c r="D1869" s="3">
        <v>44774</v>
      </c>
      <c r="E1869" s="2">
        <v>463740</v>
      </c>
      <c r="F1869" s="2">
        <v>46374</v>
      </c>
      <c r="G1869" s="2">
        <v>0</v>
      </c>
      <c r="H1869" s="5">
        <v>44831.28</v>
      </c>
      <c r="I1869" t="s">
        <v>7</v>
      </c>
      <c r="J1869" s="6" t="s">
        <v>32</v>
      </c>
      <c r="K1869" s="6" t="s">
        <v>33</v>
      </c>
      <c r="L1869" s="6" t="s">
        <v>37</v>
      </c>
      <c r="M1869" t="s">
        <v>8</v>
      </c>
      <c r="N1869" s="6" t="s">
        <v>60</v>
      </c>
      <c r="O1869" t="s">
        <v>19</v>
      </c>
      <c r="P1869" s="4">
        <v>57</v>
      </c>
      <c r="Q1869" t="str">
        <f>TEXT(ChargesTable[[#This Row],[CHG_COUNTY_NUM]], "000") &amp; "-" &amp; TEXT(ChargesTable[[#This Row],[CHG_CASE_NUMBER]], "0000000")</f>
        <v>005-0000184</v>
      </c>
      <c r="R1869">
        <f t="shared" si="59"/>
        <v>59</v>
      </c>
      <c r="S1869">
        <f t="shared" si="60"/>
        <v>2022</v>
      </c>
    </row>
    <row r="1870" spans="1:19">
      <c r="A1870" s="1">
        <v>5</v>
      </c>
      <c r="B1870">
        <v>184</v>
      </c>
      <c r="C1870">
        <v>1</v>
      </c>
      <c r="D1870" s="3">
        <v>44774</v>
      </c>
      <c r="E1870" s="2">
        <v>782200</v>
      </c>
      <c r="F1870" s="2">
        <v>78220</v>
      </c>
      <c r="G1870" s="2">
        <v>0</v>
      </c>
      <c r="H1870" s="5">
        <v>44832.29</v>
      </c>
      <c r="I1870" t="s">
        <v>7</v>
      </c>
      <c r="J1870" s="6" t="s">
        <v>36</v>
      </c>
      <c r="K1870" s="6" t="s">
        <v>35</v>
      </c>
      <c r="L1870" s="6" t="s">
        <v>37</v>
      </c>
      <c r="M1870" t="s">
        <v>8</v>
      </c>
      <c r="N1870" s="6" t="s">
        <v>53</v>
      </c>
      <c r="O1870" t="s">
        <v>19</v>
      </c>
      <c r="P1870" s="4">
        <v>58</v>
      </c>
      <c r="Q1870" t="str">
        <f>TEXT(ChargesTable[[#This Row],[CHG_COUNTY_NUM]], "000") &amp; "-" &amp; TEXT(ChargesTable[[#This Row],[CHG_CASE_NUMBER]], "0000000")</f>
        <v>005-0000184</v>
      </c>
      <c r="R1870">
        <f t="shared" si="59"/>
        <v>59</v>
      </c>
      <c r="S1870">
        <f t="shared" si="60"/>
        <v>2022</v>
      </c>
    </row>
    <row r="1871" spans="1:19">
      <c r="A1871" s="1">
        <v>5</v>
      </c>
      <c r="B1871">
        <v>184</v>
      </c>
      <c r="C1871">
        <v>3</v>
      </c>
      <c r="D1871" s="3">
        <v>44774</v>
      </c>
      <c r="E1871" s="2">
        <v>3400</v>
      </c>
      <c r="F1871" s="2">
        <v>340</v>
      </c>
      <c r="G1871" s="2">
        <v>0</v>
      </c>
      <c r="H1871" s="5">
        <v>44833.4</v>
      </c>
      <c r="I1871" t="s">
        <v>7</v>
      </c>
      <c r="J1871" s="6" t="s">
        <v>25</v>
      </c>
      <c r="K1871" s="6" t="s">
        <v>26</v>
      </c>
      <c r="L1871" s="6" t="s">
        <v>37</v>
      </c>
      <c r="M1871" t="s">
        <v>8</v>
      </c>
      <c r="N1871" s="6" t="s">
        <v>55</v>
      </c>
      <c r="O1871" t="s">
        <v>19</v>
      </c>
      <c r="P1871" s="4">
        <v>59</v>
      </c>
      <c r="Q1871" t="str">
        <f>TEXT(ChargesTable[[#This Row],[CHG_COUNTY_NUM]], "000") &amp; "-" &amp; TEXT(ChargesTable[[#This Row],[CHG_CASE_NUMBER]], "0000000")</f>
        <v>005-0000184</v>
      </c>
      <c r="R1871">
        <f t="shared" si="59"/>
        <v>59</v>
      </c>
      <c r="S1871">
        <f t="shared" si="60"/>
        <v>2022</v>
      </c>
    </row>
    <row r="1872" spans="1:19">
      <c r="A1872" s="1">
        <v>5</v>
      </c>
      <c r="B1872">
        <v>185</v>
      </c>
      <c r="C1872">
        <v>2</v>
      </c>
      <c r="D1872" s="3">
        <v>44776</v>
      </c>
      <c r="E1872" s="2">
        <v>3400</v>
      </c>
      <c r="F1872" s="2">
        <v>340</v>
      </c>
      <c r="G1872" s="2">
        <v>0</v>
      </c>
      <c r="H1872" s="5">
        <v>44939.76</v>
      </c>
      <c r="I1872" t="s">
        <v>10</v>
      </c>
      <c r="J1872" s="6" t="s">
        <v>25</v>
      </c>
      <c r="K1872" s="6" t="s">
        <v>26</v>
      </c>
      <c r="L1872" s="6" t="s">
        <v>37</v>
      </c>
      <c r="M1872" t="s">
        <v>11</v>
      </c>
      <c r="N1872" s="6" t="s">
        <v>55</v>
      </c>
      <c r="O1872" t="s">
        <v>19</v>
      </c>
      <c r="P1872" s="4">
        <v>163</v>
      </c>
      <c r="Q1872" t="str">
        <f>TEXT(ChargesTable[[#This Row],[CHG_COUNTY_NUM]], "000") &amp; "-" &amp; TEXT(ChargesTable[[#This Row],[CHG_CASE_NUMBER]], "0000000")</f>
        <v>005-0000185</v>
      </c>
      <c r="R1872">
        <f t="shared" si="59"/>
        <v>167</v>
      </c>
      <c r="S1872">
        <f t="shared" si="60"/>
        <v>2023</v>
      </c>
    </row>
    <row r="1873" spans="1:19">
      <c r="A1873" s="1">
        <v>5</v>
      </c>
      <c r="B1873">
        <v>185</v>
      </c>
      <c r="C1873">
        <v>1</v>
      </c>
      <c r="D1873" s="3">
        <v>44776</v>
      </c>
      <c r="E1873" s="2">
        <v>470006</v>
      </c>
      <c r="F1873" s="2">
        <v>47000</v>
      </c>
      <c r="G1873" s="2">
        <v>6</v>
      </c>
      <c r="H1873" s="5">
        <v>44943.4</v>
      </c>
      <c r="I1873" t="s">
        <v>10</v>
      </c>
      <c r="J1873" s="6" t="s">
        <v>34</v>
      </c>
      <c r="K1873" s="6" t="s">
        <v>35</v>
      </c>
      <c r="L1873" s="6" t="s">
        <v>43</v>
      </c>
      <c r="M1873" t="s">
        <v>11</v>
      </c>
      <c r="N1873" s="6" t="s">
        <v>71</v>
      </c>
      <c r="O1873" t="s">
        <v>19</v>
      </c>
      <c r="P1873" s="4">
        <v>167</v>
      </c>
      <c r="Q1873" t="str">
        <f>TEXT(ChargesTable[[#This Row],[CHG_COUNTY_NUM]], "000") &amp; "-" &amp; TEXT(ChargesTable[[#This Row],[CHG_CASE_NUMBER]], "0000000")</f>
        <v>005-0000185</v>
      </c>
      <c r="R1873">
        <f t="shared" si="59"/>
        <v>167</v>
      </c>
      <c r="S1873">
        <f t="shared" si="60"/>
        <v>2023</v>
      </c>
    </row>
    <row r="1874" spans="1:19">
      <c r="A1874" s="1">
        <v>5</v>
      </c>
      <c r="B1874">
        <v>186</v>
      </c>
      <c r="C1874">
        <v>2</v>
      </c>
      <c r="D1874" s="3">
        <v>44778</v>
      </c>
      <c r="E1874" s="2">
        <v>3400</v>
      </c>
      <c r="F1874" s="2">
        <v>340</v>
      </c>
      <c r="G1874" s="2">
        <v>0</v>
      </c>
      <c r="H1874" s="5">
        <v>44833.9</v>
      </c>
      <c r="I1874" t="s">
        <v>10</v>
      </c>
      <c r="J1874" s="6" t="s">
        <v>25</v>
      </c>
      <c r="K1874" s="6" t="s">
        <v>26</v>
      </c>
      <c r="L1874" s="6" t="s">
        <v>37</v>
      </c>
      <c r="M1874" t="s">
        <v>11</v>
      </c>
      <c r="N1874" s="6" t="s">
        <v>55</v>
      </c>
      <c r="O1874" t="s">
        <v>19</v>
      </c>
      <c r="P1874" s="4">
        <v>55</v>
      </c>
      <c r="Q1874" t="str">
        <f>TEXT(ChargesTable[[#This Row],[CHG_COUNTY_NUM]], "000") &amp; "-" &amp; TEXT(ChargesTable[[#This Row],[CHG_CASE_NUMBER]], "0000000")</f>
        <v>005-0000186</v>
      </c>
      <c r="R1874">
        <f t="shared" si="59"/>
        <v>57</v>
      </c>
      <c r="S1874">
        <f t="shared" si="60"/>
        <v>2022</v>
      </c>
    </row>
    <row r="1875" spans="1:19">
      <c r="A1875" s="1">
        <v>5</v>
      </c>
      <c r="B1875">
        <v>186</v>
      </c>
      <c r="C1875">
        <v>1</v>
      </c>
      <c r="D1875" s="3">
        <v>44778</v>
      </c>
      <c r="E1875" s="2">
        <v>3400</v>
      </c>
      <c r="F1875" s="2">
        <v>340</v>
      </c>
      <c r="G1875" s="2">
        <v>0</v>
      </c>
      <c r="H1875" s="5">
        <v>44834.46</v>
      </c>
      <c r="I1875" t="s">
        <v>10</v>
      </c>
      <c r="J1875" s="6" t="s">
        <v>25</v>
      </c>
      <c r="K1875" s="6" t="s">
        <v>26</v>
      </c>
      <c r="L1875" s="6" t="s">
        <v>37</v>
      </c>
      <c r="M1875" t="s">
        <v>11</v>
      </c>
      <c r="N1875" s="6" t="s">
        <v>55</v>
      </c>
      <c r="O1875" t="s">
        <v>19</v>
      </c>
      <c r="P1875" s="4">
        <v>56</v>
      </c>
      <c r="Q1875" t="str">
        <f>TEXT(ChargesTable[[#This Row],[CHG_COUNTY_NUM]], "000") &amp; "-" &amp; TEXT(ChargesTable[[#This Row],[CHG_CASE_NUMBER]], "0000000")</f>
        <v>005-0000186</v>
      </c>
      <c r="R1875">
        <f t="shared" si="59"/>
        <v>57</v>
      </c>
      <c r="S1875">
        <f t="shared" si="60"/>
        <v>2022</v>
      </c>
    </row>
    <row r="1876" spans="1:19">
      <c r="A1876" s="1">
        <v>5</v>
      </c>
      <c r="B1876">
        <v>186</v>
      </c>
      <c r="C1876">
        <v>3</v>
      </c>
      <c r="D1876" s="3">
        <v>44778</v>
      </c>
      <c r="E1876" s="2">
        <v>463700</v>
      </c>
      <c r="F1876" s="2">
        <v>46370</v>
      </c>
      <c r="G1876" s="2">
        <v>0</v>
      </c>
      <c r="H1876" s="5">
        <v>44835.089004629626</v>
      </c>
      <c r="I1876" t="s">
        <v>12</v>
      </c>
      <c r="J1876" s="6" t="s">
        <v>30</v>
      </c>
      <c r="K1876" s="6" t="s">
        <v>26</v>
      </c>
      <c r="L1876" s="6" t="s">
        <v>37</v>
      </c>
      <c r="M1876" t="s">
        <v>13</v>
      </c>
      <c r="N1876" s="6" t="s">
        <v>54</v>
      </c>
      <c r="O1876" t="s">
        <v>19</v>
      </c>
      <c r="P1876" s="4">
        <v>57</v>
      </c>
      <c r="Q1876" t="str">
        <f>TEXT(ChargesTable[[#This Row],[CHG_COUNTY_NUM]], "000") &amp; "-" &amp; TEXT(ChargesTable[[#This Row],[CHG_CASE_NUMBER]], "0000000")</f>
        <v>005-0000186</v>
      </c>
      <c r="R1876">
        <f t="shared" si="59"/>
        <v>57</v>
      </c>
      <c r="S1876">
        <f t="shared" si="60"/>
        <v>2022</v>
      </c>
    </row>
    <row r="1877" spans="1:19">
      <c r="A1877" s="1">
        <v>5</v>
      </c>
      <c r="B1877">
        <v>187</v>
      </c>
      <c r="C1877">
        <v>2</v>
      </c>
      <c r="D1877" s="3">
        <v>44782</v>
      </c>
      <c r="E1877" s="2">
        <v>3400</v>
      </c>
      <c r="F1877" s="2">
        <v>340</v>
      </c>
      <c r="G1877" s="2">
        <v>0</v>
      </c>
      <c r="H1877" s="5">
        <v>44840.7</v>
      </c>
      <c r="I1877" t="s">
        <v>12</v>
      </c>
      <c r="J1877" s="6" t="s">
        <v>25</v>
      </c>
      <c r="K1877" s="6" t="s">
        <v>26</v>
      </c>
      <c r="L1877" s="6" t="s">
        <v>37</v>
      </c>
      <c r="M1877" t="s">
        <v>13</v>
      </c>
      <c r="N1877" s="6" t="s">
        <v>55</v>
      </c>
      <c r="O1877" t="s">
        <v>19</v>
      </c>
      <c r="P1877" s="4">
        <v>58</v>
      </c>
      <c r="Q1877" t="str">
        <f>TEXT(ChargesTable[[#This Row],[CHG_COUNTY_NUM]], "000") &amp; "-" &amp; TEXT(ChargesTable[[#This Row],[CHG_CASE_NUMBER]], "0000000")</f>
        <v>005-0000187</v>
      </c>
      <c r="R1877">
        <f t="shared" si="59"/>
        <v>61</v>
      </c>
      <c r="S1877">
        <f t="shared" si="60"/>
        <v>2022</v>
      </c>
    </row>
    <row r="1878" spans="1:19">
      <c r="A1878" s="1">
        <v>5</v>
      </c>
      <c r="B1878">
        <v>187</v>
      </c>
      <c r="C1878">
        <v>1</v>
      </c>
      <c r="D1878" s="3">
        <v>44782</v>
      </c>
      <c r="E1878" s="2">
        <v>782200</v>
      </c>
      <c r="F1878" s="2">
        <v>78220</v>
      </c>
      <c r="G1878" s="2">
        <v>0</v>
      </c>
      <c r="H1878" s="5">
        <v>44842.36</v>
      </c>
      <c r="I1878" t="s">
        <v>12</v>
      </c>
      <c r="J1878" s="6" t="s">
        <v>36</v>
      </c>
      <c r="K1878" s="6" t="s">
        <v>35</v>
      </c>
      <c r="L1878" s="6" t="s">
        <v>37</v>
      </c>
      <c r="M1878" t="s">
        <v>13</v>
      </c>
      <c r="N1878" s="6" t="s">
        <v>53</v>
      </c>
      <c r="O1878" t="s">
        <v>19</v>
      </c>
      <c r="P1878" s="4">
        <v>60</v>
      </c>
      <c r="Q1878" t="str">
        <f>TEXT(ChargesTable[[#This Row],[CHG_COUNTY_NUM]], "000") &amp; "-" &amp; TEXT(ChargesTable[[#This Row],[CHG_CASE_NUMBER]], "0000000")</f>
        <v>005-0000187</v>
      </c>
      <c r="R1878">
        <f t="shared" si="59"/>
        <v>61</v>
      </c>
      <c r="S1878">
        <f t="shared" si="60"/>
        <v>2022</v>
      </c>
    </row>
    <row r="1879" spans="1:19">
      <c r="A1879" s="1">
        <v>5</v>
      </c>
      <c r="B1879">
        <v>187</v>
      </c>
      <c r="C1879">
        <v>3</v>
      </c>
      <c r="D1879" s="3">
        <v>44782</v>
      </c>
      <c r="E1879" s="2">
        <v>3460</v>
      </c>
      <c r="F1879" s="2">
        <v>346</v>
      </c>
      <c r="G1879" s="2">
        <v>0</v>
      </c>
      <c r="H1879" s="5">
        <v>44843.3</v>
      </c>
      <c r="I1879" t="s">
        <v>12</v>
      </c>
      <c r="J1879" s="6" t="s">
        <v>27</v>
      </c>
      <c r="K1879" s="6" t="s">
        <v>28</v>
      </c>
      <c r="L1879" s="6" t="s">
        <v>37</v>
      </c>
      <c r="M1879" t="s">
        <v>13</v>
      </c>
      <c r="N1879" s="6" t="s">
        <v>52</v>
      </c>
      <c r="O1879" t="s">
        <v>19</v>
      </c>
      <c r="P1879" s="4">
        <v>61</v>
      </c>
      <c r="Q1879" t="str">
        <f>TEXT(ChargesTable[[#This Row],[CHG_COUNTY_NUM]], "000") &amp; "-" &amp; TEXT(ChargesTable[[#This Row],[CHG_CASE_NUMBER]], "0000000")</f>
        <v>005-0000187</v>
      </c>
      <c r="R1879">
        <f t="shared" si="59"/>
        <v>61</v>
      </c>
      <c r="S1879">
        <f t="shared" si="60"/>
        <v>2022</v>
      </c>
    </row>
    <row r="1880" spans="1:19">
      <c r="A1880" s="1">
        <v>5</v>
      </c>
      <c r="B1880">
        <v>188</v>
      </c>
      <c r="C1880">
        <v>2</v>
      </c>
      <c r="D1880" s="3">
        <v>44786</v>
      </c>
      <c r="E1880" s="2">
        <v>3400</v>
      </c>
      <c r="F1880" s="2">
        <v>340</v>
      </c>
      <c r="G1880" s="2">
        <v>0</v>
      </c>
      <c r="H1880" s="5">
        <v>44795.360000000001</v>
      </c>
      <c r="I1880" t="s">
        <v>12</v>
      </c>
      <c r="J1880" s="6" t="s">
        <v>25</v>
      </c>
      <c r="K1880" s="6" t="s">
        <v>26</v>
      </c>
      <c r="L1880" s="6" t="s">
        <v>37</v>
      </c>
      <c r="M1880" t="s">
        <v>13</v>
      </c>
      <c r="N1880" s="6" t="s">
        <v>55</v>
      </c>
      <c r="O1880" t="s">
        <v>19</v>
      </c>
      <c r="P1880" s="4">
        <v>9</v>
      </c>
      <c r="Q1880" t="str">
        <f>TEXT(ChargesTable[[#This Row],[CHG_COUNTY_NUM]], "000") &amp; "-" &amp; TEXT(ChargesTable[[#This Row],[CHG_CASE_NUMBER]], "0000000")</f>
        <v>005-0000188</v>
      </c>
      <c r="R1880">
        <f t="shared" si="59"/>
        <v>10</v>
      </c>
      <c r="S1880">
        <f t="shared" si="60"/>
        <v>2022</v>
      </c>
    </row>
    <row r="1881" spans="1:19">
      <c r="A1881" s="1">
        <v>5</v>
      </c>
      <c r="B1881">
        <v>188</v>
      </c>
      <c r="C1881">
        <v>1</v>
      </c>
      <c r="D1881" s="3">
        <v>44786</v>
      </c>
      <c r="E1881" s="2">
        <v>463720</v>
      </c>
      <c r="F1881" s="2">
        <v>46372</v>
      </c>
      <c r="G1881" s="2">
        <v>0</v>
      </c>
      <c r="H1881" s="5">
        <v>44796.02</v>
      </c>
      <c r="I1881" t="s">
        <v>10</v>
      </c>
      <c r="J1881" s="6" t="s">
        <v>31</v>
      </c>
      <c r="K1881" s="6" t="s">
        <v>28</v>
      </c>
      <c r="L1881" s="6" t="s">
        <v>37</v>
      </c>
      <c r="M1881" t="s">
        <v>11</v>
      </c>
      <c r="N1881" s="6" t="s">
        <v>72</v>
      </c>
      <c r="O1881" t="s">
        <v>19</v>
      </c>
      <c r="P1881" s="4">
        <v>10</v>
      </c>
      <c r="Q1881" t="str">
        <f>TEXT(ChargesTable[[#This Row],[CHG_COUNTY_NUM]], "000") &amp; "-" &amp; TEXT(ChargesTable[[#This Row],[CHG_CASE_NUMBER]], "0000000")</f>
        <v>005-0000188</v>
      </c>
      <c r="R1881">
        <f t="shared" si="59"/>
        <v>10</v>
      </c>
      <c r="S1881">
        <f t="shared" si="60"/>
        <v>2022</v>
      </c>
    </row>
    <row r="1882" spans="1:19">
      <c r="A1882" s="1">
        <v>5</v>
      </c>
      <c r="B1882">
        <v>190</v>
      </c>
      <c r="C1882">
        <v>2</v>
      </c>
      <c r="D1882" s="3">
        <v>44789</v>
      </c>
      <c r="E1882" s="2">
        <v>3460</v>
      </c>
      <c r="F1882" s="2">
        <v>346</v>
      </c>
      <c r="G1882" s="2">
        <v>0</v>
      </c>
      <c r="H1882" s="5">
        <v>44824.92</v>
      </c>
      <c r="I1882" t="s">
        <v>7</v>
      </c>
      <c r="J1882" s="6" t="s">
        <v>27</v>
      </c>
      <c r="K1882" s="6" t="s">
        <v>28</v>
      </c>
      <c r="L1882" s="6" t="s">
        <v>37</v>
      </c>
      <c r="M1882" t="s">
        <v>8</v>
      </c>
      <c r="N1882" s="6" t="s">
        <v>52</v>
      </c>
      <c r="O1882" t="s">
        <v>19</v>
      </c>
      <c r="P1882" s="4">
        <v>35</v>
      </c>
      <c r="Q1882" t="str">
        <f>TEXT(ChargesTable[[#This Row],[CHG_COUNTY_NUM]], "000") &amp; "-" &amp; TEXT(ChargesTable[[#This Row],[CHG_CASE_NUMBER]], "0000000")</f>
        <v>005-0000190</v>
      </c>
      <c r="R1882">
        <f t="shared" si="59"/>
        <v>38</v>
      </c>
      <c r="S1882">
        <f t="shared" si="60"/>
        <v>2022</v>
      </c>
    </row>
    <row r="1883" spans="1:19">
      <c r="A1883" s="1">
        <v>5</v>
      </c>
      <c r="B1883">
        <v>190</v>
      </c>
      <c r="C1883">
        <v>3</v>
      </c>
      <c r="D1883" s="3">
        <v>44789</v>
      </c>
      <c r="E1883" s="2">
        <v>3400</v>
      </c>
      <c r="F1883" s="2">
        <v>340</v>
      </c>
      <c r="G1883" s="2">
        <v>0</v>
      </c>
      <c r="H1883" s="5">
        <v>44825.670995370368</v>
      </c>
      <c r="I1883" t="s">
        <v>10</v>
      </c>
      <c r="J1883" s="6" t="s">
        <v>25</v>
      </c>
      <c r="K1883" s="6" t="s">
        <v>26</v>
      </c>
      <c r="L1883" s="6" t="s">
        <v>37</v>
      </c>
      <c r="M1883" t="s">
        <v>11</v>
      </c>
      <c r="N1883" s="6" t="s">
        <v>55</v>
      </c>
      <c r="O1883" t="s">
        <v>19</v>
      </c>
      <c r="P1883" s="4">
        <v>36</v>
      </c>
      <c r="Q1883" t="str">
        <f>TEXT(ChargesTable[[#This Row],[CHG_COUNTY_NUM]], "000") &amp; "-" &amp; TEXT(ChargesTable[[#This Row],[CHG_CASE_NUMBER]], "0000000")</f>
        <v>005-0000190</v>
      </c>
      <c r="R1883">
        <f t="shared" si="59"/>
        <v>38</v>
      </c>
      <c r="S1883">
        <f t="shared" si="60"/>
        <v>2022</v>
      </c>
    </row>
    <row r="1884" spans="1:19">
      <c r="A1884" s="1">
        <v>5</v>
      </c>
      <c r="B1884">
        <v>190</v>
      </c>
      <c r="C1884">
        <v>1</v>
      </c>
      <c r="D1884" s="3">
        <v>44789</v>
      </c>
      <c r="E1884" s="2">
        <v>463720</v>
      </c>
      <c r="F1884" s="2">
        <v>46372</v>
      </c>
      <c r="G1884" s="2">
        <v>0</v>
      </c>
      <c r="H1884" s="5">
        <v>44827.23</v>
      </c>
      <c r="I1884" t="s">
        <v>12</v>
      </c>
      <c r="J1884" s="6" t="s">
        <v>31</v>
      </c>
      <c r="K1884" s="6" t="s">
        <v>28</v>
      </c>
      <c r="L1884" s="6" t="s">
        <v>37</v>
      </c>
      <c r="M1884" t="s">
        <v>13</v>
      </c>
      <c r="N1884" s="6" t="s">
        <v>72</v>
      </c>
      <c r="O1884" t="s">
        <v>19</v>
      </c>
      <c r="P1884" s="4">
        <v>38</v>
      </c>
      <c r="Q1884" t="str">
        <f>TEXT(ChargesTable[[#This Row],[CHG_COUNTY_NUM]], "000") &amp; "-" &amp; TEXT(ChargesTable[[#This Row],[CHG_CASE_NUMBER]], "0000000")</f>
        <v>005-0000190</v>
      </c>
      <c r="R1884">
        <f t="shared" si="59"/>
        <v>38</v>
      </c>
      <c r="S1884">
        <f t="shared" si="60"/>
        <v>2022</v>
      </c>
    </row>
    <row r="1885" spans="1:19">
      <c r="A1885" s="1">
        <v>5</v>
      </c>
      <c r="B1885">
        <v>191</v>
      </c>
      <c r="C1885">
        <v>1</v>
      </c>
      <c r="D1885" s="3">
        <v>44789</v>
      </c>
      <c r="E1885" s="2">
        <v>3402</v>
      </c>
      <c r="F1885" s="2">
        <v>340</v>
      </c>
      <c r="G1885" s="2">
        <v>2</v>
      </c>
      <c r="H1885" s="5">
        <v>44813.794999999998</v>
      </c>
      <c r="I1885" t="s">
        <v>12</v>
      </c>
      <c r="J1885" s="6" t="s">
        <v>25</v>
      </c>
      <c r="K1885" s="6" t="s">
        <v>26</v>
      </c>
      <c r="L1885" s="6" t="s">
        <v>39</v>
      </c>
      <c r="M1885" t="s">
        <v>13</v>
      </c>
      <c r="N1885" s="6" t="s">
        <v>62</v>
      </c>
      <c r="O1885" t="s">
        <v>19</v>
      </c>
      <c r="P1885" s="4">
        <v>24</v>
      </c>
      <c r="Q1885" t="str">
        <f>TEXT(ChargesTable[[#This Row],[CHG_COUNTY_NUM]], "000") &amp; "-" &amp; TEXT(ChargesTable[[#This Row],[CHG_CASE_NUMBER]], "0000000")</f>
        <v>005-0000191</v>
      </c>
      <c r="R1885">
        <f t="shared" si="59"/>
        <v>28</v>
      </c>
      <c r="S1885">
        <f t="shared" si="60"/>
        <v>2022</v>
      </c>
    </row>
    <row r="1886" spans="1:19">
      <c r="A1886" s="1">
        <v>5</v>
      </c>
      <c r="B1886">
        <v>191</v>
      </c>
      <c r="C1886">
        <v>2</v>
      </c>
      <c r="D1886" s="3">
        <v>44789</v>
      </c>
      <c r="E1886" s="2">
        <v>782203</v>
      </c>
      <c r="F1886" s="2">
        <v>78220</v>
      </c>
      <c r="G1886" s="2">
        <v>3</v>
      </c>
      <c r="H1886" s="5">
        <v>44817.08</v>
      </c>
      <c r="I1886" t="s">
        <v>10</v>
      </c>
      <c r="J1886" s="6" t="s">
        <v>36</v>
      </c>
      <c r="K1886" s="6" t="s">
        <v>35</v>
      </c>
      <c r="L1886" s="6" t="s">
        <v>40</v>
      </c>
      <c r="M1886" t="s">
        <v>11</v>
      </c>
      <c r="N1886" s="6" t="s">
        <v>81</v>
      </c>
      <c r="O1886" t="s">
        <v>19</v>
      </c>
      <c r="P1886" s="4">
        <v>28</v>
      </c>
      <c r="Q1886" t="str">
        <f>TEXT(ChargesTable[[#This Row],[CHG_COUNTY_NUM]], "000") &amp; "-" &amp; TEXT(ChargesTable[[#This Row],[CHG_CASE_NUMBER]], "0000000")</f>
        <v>005-0000191</v>
      </c>
      <c r="R1886">
        <f t="shared" si="59"/>
        <v>28</v>
      </c>
      <c r="S1886">
        <f t="shared" si="60"/>
        <v>2022</v>
      </c>
    </row>
    <row r="1887" spans="1:19">
      <c r="A1887" s="1">
        <v>5</v>
      </c>
      <c r="B1887">
        <v>192</v>
      </c>
      <c r="C1887">
        <v>2</v>
      </c>
      <c r="D1887" s="3">
        <v>44790</v>
      </c>
      <c r="E1887" s="2">
        <v>463700</v>
      </c>
      <c r="F1887" s="2">
        <v>46370</v>
      </c>
      <c r="G1887" s="2">
        <v>0</v>
      </c>
      <c r="H1887" s="5">
        <v>44864.71</v>
      </c>
      <c r="I1887" t="s">
        <v>10</v>
      </c>
      <c r="J1887" s="6" t="s">
        <v>30</v>
      </c>
      <c r="K1887" s="6" t="s">
        <v>26</v>
      </c>
      <c r="L1887" s="6" t="s">
        <v>37</v>
      </c>
      <c r="M1887" t="s">
        <v>11</v>
      </c>
      <c r="N1887" s="6" t="s">
        <v>54</v>
      </c>
      <c r="O1887" t="s">
        <v>19</v>
      </c>
      <c r="P1887" s="4">
        <v>74</v>
      </c>
      <c r="Q1887" t="str">
        <f>TEXT(ChargesTable[[#This Row],[CHG_COUNTY_NUM]], "000") &amp; "-" &amp; TEXT(ChargesTable[[#This Row],[CHG_CASE_NUMBER]], "0000000")</f>
        <v>005-0000192</v>
      </c>
      <c r="R1887">
        <f t="shared" si="59"/>
        <v>77</v>
      </c>
      <c r="S1887">
        <f t="shared" si="60"/>
        <v>2022</v>
      </c>
    </row>
    <row r="1888" spans="1:19">
      <c r="A1888" s="1">
        <v>5</v>
      </c>
      <c r="B1888">
        <v>192</v>
      </c>
      <c r="C1888">
        <v>1</v>
      </c>
      <c r="D1888" s="3">
        <v>44790</v>
      </c>
      <c r="E1888" s="2">
        <v>463706</v>
      </c>
      <c r="F1888" s="2">
        <v>46370</v>
      </c>
      <c r="G1888" s="2">
        <v>6</v>
      </c>
      <c r="H1888" s="5">
        <v>44866.21</v>
      </c>
      <c r="I1888" t="s">
        <v>7</v>
      </c>
      <c r="J1888" s="6" t="s">
        <v>30</v>
      </c>
      <c r="K1888" s="6" t="s">
        <v>26</v>
      </c>
      <c r="L1888" s="6" t="s">
        <v>43</v>
      </c>
      <c r="M1888" t="s">
        <v>8</v>
      </c>
      <c r="N1888" s="6" t="s">
        <v>69</v>
      </c>
      <c r="O1888" t="s">
        <v>19</v>
      </c>
      <c r="P1888" s="4">
        <v>76</v>
      </c>
      <c r="Q1888" t="str">
        <f>TEXT(ChargesTable[[#This Row],[CHG_COUNTY_NUM]], "000") &amp; "-" &amp; TEXT(ChargesTable[[#This Row],[CHG_CASE_NUMBER]], "0000000")</f>
        <v>005-0000192</v>
      </c>
      <c r="R1888">
        <f t="shared" si="59"/>
        <v>77</v>
      </c>
      <c r="S1888">
        <f t="shared" si="60"/>
        <v>2022</v>
      </c>
    </row>
    <row r="1889" spans="1:19">
      <c r="A1889" s="1">
        <v>5</v>
      </c>
      <c r="B1889">
        <v>192</v>
      </c>
      <c r="C1889">
        <v>3</v>
      </c>
      <c r="D1889" s="3">
        <v>44790</v>
      </c>
      <c r="E1889" s="2">
        <v>463700</v>
      </c>
      <c r="F1889" s="2">
        <v>46370</v>
      </c>
      <c r="G1889" s="2">
        <v>0</v>
      </c>
      <c r="H1889" s="5">
        <v>44867.51</v>
      </c>
      <c r="I1889" t="s">
        <v>12</v>
      </c>
      <c r="J1889" s="6" t="s">
        <v>30</v>
      </c>
      <c r="K1889" s="6" t="s">
        <v>26</v>
      </c>
      <c r="L1889" s="6" t="s">
        <v>37</v>
      </c>
      <c r="M1889" t="s">
        <v>13</v>
      </c>
      <c r="N1889" s="6" t="s">
        <v>54</v>
      </c>
      <c r="O1889" t="s">
        <v>19</v>
      </c>
      <c r="P1889" s="4">
        <v>77</v>
      </c>
      <c r="Q1889" t="str">
        <f>TEXT(ChargesTable[[#This Row],[CHG_COUNTY_NUM]], "000") &amp; "-" &amp; TEXT(ChargesTable[[#This Row],[CHG_CASE_NUMBER]], "0000000")</f>
        <v>005-0000192</v>
      </c>
      <c r="R1889">
        <f t="shared" si="59"/>
        <v>77</v>
      </c>
      <c r="S1889">
        <f t="shared" si="60"/>
        <v>2022</v>
      </c>
    </row>
    <row r="1890" spans="1:19">
      <c r="A1890" s="1">
        <v>5</v>
      </c>
      <c r="B1890">
        <v>193</v>
      </c>
      <c r="C1890">
        <v>2</v>
      </c>
      <c r="D1890" s="3">
        <v>44792</v>
      </c>
      <c r="E1890" s="2">
        <v>782200</v>
      </c>
      <c r="F1890" s="2">
        <v>78220</v>
      </c>
      <c r="G1890" s="2">
        <v>0</v>
      </c>
      <c r="H1890" s="5">
        <v>45068.800000000003</v>
      </c>
      <c r="I1890" t="s">
        <v>12</v>
      </c>
      <c r="J1890" s="6" t="s">
        <v>36</v>
      </c>
      <c r="K1890" s="6" t="s">
        <v>35</v>
      </c>
      <c r="L1890" s="6" t="s">
        <v>37</v>
      </c>
      <c r="M1890" t="s">
        <v>13</v>
      </c>
      <c r="N1890" s="6" t="s">
        <v>53</v>
      </c>
      <c r="O1890" t="s">
        <v>19</v>
      </c>
      <c r="P1890" s="4">
        <v>276</v>
      </c>
      <c r="Q1890" t="str">
        <f>TEXT(ChargesTable[[#This Row],[CHG_COUNTY_NUM]], "000") &amp; "-" &amp; TEXT(ChargesTable[[#This Row],[CHG_CASE_NUMBER]], "0000000")</f>
        <v>005-0000193</v>
      </c>
      <c r="R1890">
        <f t="shared" si="59"/>
        <v>278</v>
      </c>
      <c r="S1890">
        <f t="shared" si="60"/>
        <v>2023</v>
      </c>
    </row>
    <row r="1891" spans="1:19">
      <c r="A1891" s="1">
        <v>5</v>
      </c>
      <c r="B1891">
        <v>193</v>
      </c>
      <c r="C1891">
        <v>4</v>
      </c>
      <c r="D1891" s="3">
        <v>44792</v>
      </c>
      <c r="E1891" s="2">
        <v>782202</v>
      </c>
      <c r="F1891" s="2">
        <v>78220</v>
      </c>
      <c r="G1891" s="2">
        <v>2</v>
      </c>
      <c r="H1891" s="5">
        <v>45068</v>
      </c>
      <c r="I1891" t="s">
        <v>10</v>
      </c>
      <c r="J1891" s="6" t="s">
        <v>36</v>
      </c>
      <c r="K1891" s="6" t="s">
        <v>35</v>
      </c>
      <c r="L1891" s="6" t="s">
        <v>39</v>
      </c>
      <c r="M1891" t="s">
        <v>11</v>
      </c>
      <c r="N1891" s="6" t="s">
        <v>79</v>
      </c>
      <c r="O1891" t="s">
        <v>19</v>
      </c>
      <c r="P1891" s="4">
        <v>276</v>
      </c>
      <c r="Q1891" t="str">
        <f>TEXT(ChargesTable[[#This Row],[CHG_COUNTY_NUM]], "000") &amp; "-" &amp; TEXT(ChargesTable[[#This Row],[CHG_CASE_NUMBER]], "0000000")</f>
        <v>005-0000193</v>
      </c>
      <c r="R1891">
        <f t="shared" si="59"/>
        <v>278</v>
      </c>
      <c r="S1891">
        <f t="shared" si="60"/>
        <v>2023</v>
      </c>
    </row>
    <row r="1892" spans="1:19">
      <c r="A1892" s="1">
        <v>5</v>
      </c>
      <c r="B1892">
        <v>193</v>
      </c>
      <c r="C1892">
        <v>1</v>
      </c>
      <c r="D1892" s="3">
        <v>44792</v>
      </c>
      <c r="E1892" s="2">
        <v>3400</v>
      </c>
      <c r="F1892" s="2">
        <v>340</v>
      </c>
      <c r="G1892" s="2">
        <v>0</v>
      </c>
      <c r="H1892" s="5">
        <v>45070.69</v>
      </c>
      <c r="I1892" t="s">
        <v>10</v>
      </c>
      <c r="J1892" s="6" t="s">
        <v>25</v>
      </c>
      <c r="K1892" s="6" t="s">
        <v>26</v>
      </c>
      <c r="L1892" s="6" t="s">
        <v>37</v>
      </c>
      <c r="M1892" t="s">
        <v>11</v>
      </c>
      <c r="N1892" s="6" t="s">
        <v>55</v>
      </c>
      <c r="O1892" t="s">
        <v>19</v>
      </c>
      <c r="P1892" s="4">
        <v>278</v>
      </c>
      <c r="Q1892" t="str">
        <f>TEXT(ChargesTable[[#This Row],[CHG_COUNTY_NUM]], "000") &amp; "-" &amp; TEXT(ChargesTable[[#This Row],[CHG_CASE_NUMBER]], "0000000")</f>
        <v>005-0000193</v>
      </c>
      <c r="R1892">
        <f t="shared" si="59"/>
        <v>278</v>
      </c>
      <c r="S1892">
        <f t="shared" si="60"/>
        <v>2023</v>
      </c>
    </row>
    <row r="1893" spans="1:19">
      <c r="A1893" s="1">
        <v>5</v>
      </c>
      <c r="B1893">
        <v>193</v>
      </c>
      <c r="C1893">
        <v>3</v>
      </c>
      <c r="D1893" s="3">
        <v>44792</v>
      </c>
      <c r="E1893" s="2">
        <v>3400</v>
      </c>
      <c r="F1893" s="2">
        <v>340</v>
      </c>
      <c r="G1893" s="2">
        <v>0</v>
      </c>
      <c r="H1893" s="5">
        <v>45070.26</v>
      </c>
      <c r="I1893" t="s">
        <v>10</v>
      </c>
      <c r="J1893" s="6" t="s">
        <v>25</v>
      </c>
      <c r="K1893" s="6" t="s">
        <v>26</v>
      </c>
      <c r="L1893" s="6" t="s">
        <v>37</v>
      </c>
      <c r="M1893" t="s">
        <v>11</v>
      </c>
      <c r="N1893" s="6" t="s">
        <v>55</v>
      </c>
      <c r="O1893" t="s">
        <v>19</v>
      </c>
      <c r="P1893" s="4">
        <v>278</v>
      </c>
      <c r="Q1893" t="str">
        <f>TEXT(ChargesTable[[#This Row],[CHG_COUNTY_NUM]], "000") &amp; "-" &amp; TEXT(ChargesTable[[#This Row],[CHG_CASE_NUMBER]], "0000000")</f>
        <v>005-0000193</v>
      </c>
      <c r="R1893">
        <f t="shared" si="59"/>
        <v>278</v>
      </c>
      <c r="S1893">
        <f t="shared" si="60"/>
        <v>2023</v>
      </c>
    </row>
    <row r="1894" spans="1:19">
      <c r="A1894" s="1">
        <v>5</v>
      </c>
      <c r="B1894">
        <v>194</v>
      </c>
      <c r="C1894">
        <v>1</v>
      </c>
      <c r="D1894" s="3">
        <v>44795</v>
      </c>
      <c r="E1894" s="2">
        <v>3400</v>
      </c>
      <c r="F1894" s="2">
        <v>340</v>
      </c>
      <c r="G1894" s="2">
        <v>0</v>
      </c>
      <c r="H1894" s="5">
        <v>44828.5</v>
      </c>
      <c r="I1894" t="s">
        <v>12</v>
      </c>
      <c r="J1894" s="6" t="s">
        <v>25</v>
      </c>
      <c r="K1894" s="6" t="s">
        <v>26</v>
      </c>
      <c r="L1894" s="6" t="s">
        <v>37</v>
      </c>
      <c r="M1894" t="s">
        <v>13</v>
      </c>
      <c r="N1894" s="6" t="s">
        <v>55</v>
      </c>
      <c r="O1894" t="s">
        <v>19</v>
      </c>
      <c r="P1894" s="4">
        <v>33</v>
      </c>
      <c r="Q1894" t="str">
        <f>TEXT(ChargesTable[[#This Row],[CHG_COUNTY_NUM]], "000") &amp; "-" &amp; TEXT(ChargesTable[[#This Row],[CHG_CASE_NUMBER]], "0000000")</f>
        <v>005-0000194</v>
      </c>
      <c r="R1894">
        <f t="shared" si="59"/>
        <v>33</v>
      </c>
      <c r="S1894">
        <f t="shared" si="60"/>
        <v>2022</v>
      </c>
    </row>
    <row r="1895" spans="1:19">
      <c r="A1895" s="1">
        <v>5</v>
      </c>
      <c r="B1895">
        <v>194</v>
      </c>
      <c r="C1895">
        <v>2</v>
      </c>
      <c r="D1895" s="3">
        <v>44795</v>
      </c>
      <c r="E1895" s="2">
        <v>782200</v>
      </c>
      <c r="F1895" s="2">
        <v>78220</v>
      </c>
      <c r="G1895" s="2">
        <v>0</v>
      </c>
      <c r="H1895" s="5">
        <v>44828.5</v>
      </c>
      <c r="I1895" t="s">
        <v>12</v>
      </c>
      <c r="J1895" s="6" t="s">
        <v>36</v>
      </c>
      <c r="K1895" s="6" t="s">
        <v>35</v>
      </c>
      <c r="L1895" s="6" t="s">
        <v>37</v>
      </c>
      <c r="M1895" t="s">
        <v>13</v>
      </c>
      <c r="N1895" s="6" t="s">
        <v>53</v>
      </c>
      <c r="O1895" t="s">
        <v>19</v>
      </c>
      <c r="P1895" s="4">
        <v>33</v>
      </c>
      <c r="Q1895" t="str">
        <f>TEXT(ChargesTable[[#This Row],[CHG_COUNTY_NUM]], "000") &amp; "-" &amp; TEXT(ChargesTable[[#This Row],[CHG_CASE_NUMBER]], "0000000")</f>
        <v>005-0000194</v>
      </c>
      <c r="R1895">
        <f t="shared" si="59"/>
        <v>33</v>
      </c>
      <c r="S1895">
        <f t="shared" si="60"/>
        <v>2022</v>
      </c>
    </row>
    <row r="1896" spans="1:19">
      <c r="A1896" s="1">
        <v>5</v>
      </c>
      <c r="B1896">
        <v>195</v>
      </c>
      <c r="C1896">
        <v>2</v>
      </c>
      <c r="D1896" s="3">
        <v>44796</v>
      </c>
      <c r="E1896" s="2">
        <v>463720</v>
      </c>
      <c r="F1896" s="2">
        <v>46372</v>
      </c>
      <c r="G1896" s="2">
        <v>0</v>
      </c>
      <c r="H1896" s="5">
        <v>45330.559999999998</v>
      </c>
      <c r="I1896" t="s">
        <v>12</v>
      </c>
      <c r="J1896" s="6" t="s">
        <v>31</v>
      </c>
      <c r="K1896" s="6" t="s">
        <v>28</v>
      </c>
      <c r="L1896" s="6" t="s">
        <v>37</v>
      </c>
      <c r="M1896" t="s">
        <v>13</v>
      </c>
      <c r="N1896" s="6" t="s">
        <v>72</v>
      </c>
      <c r="O1896" t="s">
        <v>19</v>
      </c>
      <c r="P1896" s="4">
        <v>534</v>
      </c>
      <c r="Q1896" t="str">
        <f>TEXT(ChargesTable[[#This Row],[CHG_COUNTY_NUM]], "000") &amp; "-" &amp; TEXT(ChargesTable[[#This Row],[CHG_CASE_NUMBER]], "0000000")</f>
        <v>005-0000195</v>
      </c>
      <c r="R1896">
        <f t="shared" si="59"/>
        <v>534</v>
      </c>
      <c r="S1896">
        <f t="shared" si="60"/>
        <v>2024</v>
      </c>
    </row>
    <row r="1897" spans="1:19">
      <c r="A1897" s="1">
        <v>5</v>
      </c>
      <c r="B1897">
        <v>196</v>
      </c>
      <c r="C1897">
        <v>2</v>
      </c>
      <c r="D1897" s="3">
        <v>44797</v>
      </c>
      <c r="E1897" s="2">
        <v>3400</v>
      </c>
      <c r="F1897" s="2">
        <v>340</v>
      </c>
      <c r="G1897" s="2">
        <v>0</v>
      </c>
      <c r="H1897" s="5">
        <v>44818.68</v>
      </c>
      <c r="I1897" t="s">
        <v>10</v>
      </c>
      <c r="J1897" s="6" t="s">
        <v>25</v>
      </c>
      <c r="K1897" s="6" t="s">
        <v>26</v>
      </c>
      <c r="L1897" s="6" t="s">
        <v>37</v>
      </c>
      <c r="M1897" t="s">
        <v>11</v>
      </c>
      <c r="N1897" s="6" t="s">
        <v>55</v>
      </c>
      <c r="O1897" t="s">
        <v>19</v>
      </c>
      <c r="P1897" s="4">
        <v>21</v>
      </c>
      <c r="Q1897" t="str">
        <f>TEXT(ChargesTable[[#This Row],[CHG_COUNTY_NUM]], "000") &amp; "-" &amp; TEXT(ChargesTable[[#This Row],[CHG_CASE_NUMBER]], "0000000")</f>
        <v>005-0000196</v>
      </c>
      <c r="R1897">
        <f t="shared" si="59"/>
        <v>23</v>
      </c>
      <c r="S1897">
        <f t="shared" si="60"/>
        <v>2022</v>
      </c>
    </row>
    <row r="1898" spans="1:19">
      <c r="A1898" s="1">
        <v>5</v>
      </c>
      <c r="B1898">
        <v>196</v>
      </c>
      <c r="C1898">
        <v>3</v>
      </c>
      <c r="D1898" s="3">
        <v>44797</v>
      </c>
      <c r="E1898" s="2">
        <v>3460</v>
      </c>
      <c r="F1898" s="2">
        <v>346</v>
      </c>
      <c r="G1898" s="2">
        <v>0</v>
      </c>
      <c r="H1898" s="5">
        <v>44818.875</v>
      </c>
      <c r="I1898" t="s">
        <v>12</v>
      </c>
      <c r="J1898" s="6" t="s">
        <v>27</v>
      </c>
      <c r="K1898" s="6" t="s">
        <v>28</v>
      </c>
      <c r="L1898" s="6" t="s">
        <v>37</v>
      </c>
      <c r="M1898" t="s">
        <v>13</v>
      </c>
      <c r="N1898" s="6" t="s">
        <v>52</v>
      </c>
      <c r="O1898" t="s">
        <v>19</v>
      </c>
      <c r="P1898" s="4">
        <v>21</v>
      </c>
      <c r="Q1898" t="str">
        <f>TEXT(ChargesTable[[#This Row],[CHG_COUNTY_NUM]], "000") &amp; "-" &amp; TEXT(ChargesTable[[#This Row],[CHG_CASE_NUMBER]], "0000000")</f>
        <v>005-0000196</v>
      </c>
      <c r="R1898">
        <f t="shared" si="59"/>
        <v>23</v>
      </c>
      <c r="S1898">
        <f t="shared" si="60"/>
        <v>2022</v>
      </c>
    </row>
    <row r="1899" spans="1:19">
      <c r="A1899" s="1">
        <v>5</v>
      </c>
      <c r="B1899">
        <v>196</v>
      </c>
      <c r="C1899">
        <v>6</v>
      </c>
      <c r="D1899" s="3">
        <v>44797</v>
      </c>
      <c r="E1899" s="2">
        <v>470000</v>
      </c>
      <c r="F1899" s="2">
        <v>47000</v>
      </c>
      <c r="G1899" s="2">
        <v>0</v>
      </c>
      <c r="H1899" s="5">
        <v>44818.7</v>
      </c>
      <c r="I1899" t="s">
        <v>10</v>
      </c>
      <c r="J1899" s="6" t="s">
        <v>34</v>
      </c>
      <c r="K1899" s="6" t="s">
        <v>35</v>
      </c>
      <c r="L1899" s="6" t="s">
        <v>37</v>
      </c>
      <c r="M1899" t="s">
        <v>11</v>
      </c>
      <c r="N1899" s="6" t="s">
        <v>67</v>
      </c>
      <c r="O1899" t="s">
        <v>19</v>
      </c>
      <c r="P1899" s="4">
        <v>21</v>
      </c>
      <c r="Q1899" t="str">
        <f>TEXT(ChargesTable[[#This Row],[CHG_COUNTY_NUM]], "000") &amp; "-" &amp; TEXT(ChargesTable[[#This Row],[CHG_CASE_NUMBER]], "0000000")</f>
        <v>005-0000196</v>
      </c>
      <c r="R1899">
        <f t="shared" si="59"/>
        <v>23</v>
      </c>
      <c r="S1899">
        <f t="shared" si="60"/>
        <v>2022</v>
      </c>
    </row>
    <row r="1900" spans="1:19">
      <c r="A1900" s="1">
        <v>5</v>
      </c>
      <c r="B1900">
        <v>196</v>
      </c>
      <c r="C1900">
        <v>5</v>
      </c>
      <c r="D1900" s="3">
        <v>44797</v>
      </c>
      <c r="E1900" s="2">
        <v>3400</v>
      </c>
      <c r="F1900" s="2">
        <v>340</v>
      </c>
      <c r="G1900" s="2">
        <v>0</v>
      </c>
      <c r="H1900" s="5">
        <v>44819.33</v>
      </c>
      <c r="I1900" t="s">
        <v>10</v>
      </c>
      <c r="J1900" s="6" t="s">
        <v>25</v>
      </c>
      <c r="K1900" s="6" t="s">
        <v>26</v>
      </c>
      <c r="L1900" s="6" t="s">
        <v>37</v>
      </c>
      <c r="M1900" t="s">
        <v>11</v>
      </c>
      <c r="N1900" s="6" t="s">
        <v>55</v>
      </c>
      <c r="O1900" t="s">
        <v>19</v>
      </c>
      <c r="P1900" s="4">
        <v>22</v>
      </c>
      <c r="Q1900" t="str">
        <f>TEXT(ChargesTable[[#This Row],[CHG_COUNTY_NUM]], "000") &amp; "-" &amp; TEXT(ChargesTable[[#This Row],[CHG_CASE_NUMBER]], "0000000")</f>
        <v>005-0000196</v>
      </c>
      <c r="R1900">
        <f t="shared" si="59"/>
        <v>23</v>
      </c>
      <c r="S1900">
        <f t="shared" si="60"/>
        <v>2022</v>
      </c>
    </row>
    <row r="1901" spans="1:19">
      <c r="A1901" s="1">
        <v>5</v>
      </c>
      <c r="B1901">
        <v>196</v>
      </c>
      <c r="C1901">
        <v>1</v>
      </c>
      <c r="D1901" s="3">
        <v>44797</v>
      </c>
      <c r="E1901" s="2">
        <v>3460</v>
      </c>
      <c r="F1901" s="2">
        <v>346</v>
      </c>
      <c r="G1901" s="2">
        <v>0</v>
      </c>
      <c r="H1901" s="5">
        <v>44820.73</v>
      </c>
      <c r="I1901" t="s">
        <v>12</v>
      </c>
      <c r="J1901" s="6" t="s">
        <v>27</v>
      </c>
      <c r="K1901" s="6" t="s">
        <v>28</v>
      </c>
      <c r="L1901" s="6" t="s">
        <v>37</v>
      </c>
      <c r="M1901" t="s">
        <v>13</v>
      </c>
      <c r="N1901" s="6" t="s">
        <v>52</v>
      </c>
      <c r="O1901" t="s">
        <v>19</v>
      </c>
      <c r="P1901" s="4">
        <v>23</v>
      </c>
      <c r="Q1901" t="str">
        <f>TEXT(ChargesTable[[#This Row],[CHG_COUNTY_NUM]], "000") &amp; "-" &amp; TEXT(ChargesTable[[#This Row],[CHG_CASE_NUMBER]], "0000000")</f>
        <v>005-0000196</v>
      </c>
      <c r="R1901">
        <f t="shared" si="59"/>
        <v>23</v>
      </c>
      <c r="S1901">
        <f t="shared" si="60"/>
        <v>2022</v>
      </c>
    </row>
    <row r="1902" spans="1:19">
      <c r="A1902" s="1">
        <v>5</v>
      </c>
      <c r="B1902">
        <v>197</v>
      </c>
      <c r="C1902">
        <v>2</v>
      </c>
      <c r="D1902" s="3">
        <v>44797</v>
      </c>
      <c r="E1902" s="2">
        <v>3460</v>
      </c>
      <c r="F1902" s="2">
        <v>346</v>
      </c>
      <c r="G1902" s="2">
        <v>0</v>
      </c>
      <c r="H1902" s="5">
        <v>45000.6</v>
      </c>
      <c r="I1902" t="s">
        <v>7</v>
      </c>
      <c r="J1902" s="6" t="s">
        <v>27</v>
      </c>
      <c r="K1902" s="6" t="s">
        <v>28</v>
      </c>
      <c r="L1902" s="6" t="s">
        <v>37</v>
      </c>
      <c r="M1902" t="s">
        <v>8</v>
      </c>
      <c r="N1902" s="6" t="s">
        <v>52</v>
      </c>
      <c r="O1902" t="s">
        <v>19</v>
      </c>
      <c r="P1902" s="4">
        <v>203</v>
      </c>
      <c r="Q1902" t="str">
        <f>TEXT(ChargesTable[[#This Row],[CHG_COUNTY_NUM]], "000") &amp; "-" &amp; TEXT(ChargesTable[[#This Row],[CHG_CASE_NUMBER]], "0000000")</f>
        <v>005-0000197</v>
      </c>
      <c r="R1902">
        <f t="shared" si="59"/>
        <v>205</v>
      </c>
      <c r="S1902">
        <f t="shared" si="60"/>
        <v>2023</v>
      </c>
    </row>
    <row r="1903" spans="1:19">
      <c r="A1903" s="1">
        <v>5</v>
      </c>
      <c r="B1903">
        <v>197</v>
      </c>
      <c r="C1903">
        <v>1</v>
      </c>
      <c r="D1903" s="3">
        <v>44797</v>
      </c>
      <c r="E1903" s="2">
        <v>463701</v>
      </c>
      <c r="F1903" s="2">
        <v>46370</v>
      </c>
      <c r="G1903" s="2">
        <v>1</v>
      </c>
      <c r="H1903" s="5">
        <v>45002.07</v>
      </c>
      <c r="I1903" t="s">
        <v>7</v>
      </c>
      <c r="J1903" s="6" t="s">
        <v>30</v>
      </c>
      <c r="K1903" s="6" t="s">
        <v>26</v>
      </c>
      <c r="L1903" s="6" t="s">
        <v>38</v>
      </c>
      <c r="M1903" t="s">
        <v>8</v>
      </c>
      <c r="N1903" s="6" t="s">
        <v>59</v>
      </c>
      <c r="O1903" t="s">
        <v>19</v>
      </c>
      <c r="P1903" s="4">
        <v>205</v>
      </c>
      <c r="Q1903" t="str">
        <f>TEXT(ChargesTable[[#This Row],[CHG_COUNTY_NUM]], "000") &amp; "-" &amp; TEXT(ChargesTable[[#This Row],[CHG_CASE_NUMBER]], "0000000")</f>
        <v>005-0000197</v>
      </c>
      <c r="R1903">
        <f t="shared" si="59"/>
        <v>205</v>
      </c>
      <c r="S1903">
        <f t="shared" si="60"/>
        <v>2023</v>
      </c>
    </row>
    <row r="1904" spans="1:19">
      <c r="A1904" s="1">
        <v>5</v>
      </c>
      <c r="B1904">
        <v>198</v>
      </c>
      <c r="C1904">
        <v>2</v>
      </c>
      <c r="D1904" s="3">
        <v>44799</v>
      </c>
      <c r="E1904" s="2">
        <v>470001</v>
      </c>
      <c r="F1904" s="2">
        <v>47000</v>
      </c>
      <c r="G1904" s="2">
        <v>1</v>
      </c>
      <c r="H1904" s="5">
        <v>44901.73</v>
      </c>
      <c r="I1904" t="s">
        <v>12</v>
      </c>
      <c r="J1904" s="6" t="s">
        <v>34</v>
      </c>
      <c r="K1904" s="6" t="s">
        <v>35</v>
      </c>
      <c r="L1904" s="6" t="s">
        <v>38</v>
      </c>
      <c r="M1904" t="s">
        <v>13</v>
      </c>
      <c r="N1904" s="6" t="s">
        <v>76</v>
      </c>
      <c r="O1904" t="s">
        <v>19</v>
      </c>
      <c r="P1904" s="4">
        <v>102</v>
      </c>
      <c r="Q1904" t="str">
        <f>TEXT(ChargesTable[[#This Row],[CHG_COUNTY_NUM]], "000") &amp; "-" &amp; TEXT(ChargesTable[[#This Row],[CHG_CASE_NUMBER]], "0000000")</f>
        <v>005-0000198</v>
      </c>
      <c r="R1904">
        <f t="shared" si="59"/>
        <v>105</v>
      </c>
      <c r="S1904">
        <f t="shared" si="60"/>
        <v>2022</v>
      </c>
    </row>
    <row r="1905" spans="1:19">
      <c r="A1905" s="1">
        <v>5</v>
      </c>
      <c r="B1905">
        <v>198</v>
      </c>
      <c r="C1905">
        <v>5</v>
      </c>
      <c r="D1905" s="3">
        <v>44799</v>
      </c>
      <c r="E1905" s="2">
        <v>782200</v>
      </c>
      <c r="F1905" s="2">
        <v>78220</v>
      </c>
      <c r="G1905" s="2">
        <v>0</v>
      </c>
      <c r="H1905" s="5">
        <v>44901.73</v>
      </c>
      <c r="I1905" t="s">
        <v>12</v>
      </c>
      <c r="J1905" s="6" t="s">
        <v>36</v>
      </c>
      <c r="K1905" s="6" t="s">
        <v>35</v>
      </c>
      <c r="L1905" s="6" t="s">
        <v>37</v>
      </c>
      <c r="M1905" t="s">
        <v>13</v>
      </c>
      <c r="N1905" s="6" t="s">
        <v>53</v>
      </c>
      <c r="O1905" t="s">
        <v>19</v>
      </c>
      <c r="P1905" s="4">
        <v>102</v>
      </c>
      <c r="Q1905" t="str">
        <f>TEXT(ChargesTable[[#This Row],[CHG_COUNTY_NUM]], "000") &amp; "-" &amp; TEXT(ChargesTable[[#This Row],[CHG_CASE_NUMBER]], "0000000")</f>
        <v>005-0000198</v>
      </c>
      <c r="R1905">
        <f t="shared" si="59"/>
        <v>105</v>
      </c>
      <c r="S1905">
        <f t="shared" si="60"/>
        <v>2022</v>
      </c>
    </row>
    <row r="1906" spans="1:19">
      <c r="A1906" s="1">
        <v>5</v>
      </c>
      <c r="B1906">
        <v>198</v>
      </c>
      <c r="C1906">
        <v>4</v>
      </c>
      <c r="D1906" s="3">
        <v>44799</v>
      </c>
      <c r="E1906" s="2">
        <v>3406</v>
      </c>
      <c r="F1906" s="2">
        <v>340</v>
      </c>
      <c r="G1906" s="2">
        <v>6</v>
      </c>
      <c r="H1906" s="5">
        <v>44902.44</v>
      </c>
      <c r="I1906" t="s">
        <v>12</v>
      </c>
      <c r="J1906" s="6" t="s">
        <v>25</v>
      </c>
      <c r="K1906" s="6" t="s">
        <v>26</v>
      </c>
      <c r="L1906" s="6" t="s">
        <v>43</v>
      </c>
      <c r="M1906" t="s">
        <v>13</v>
      </c>
      <c r="N1906" s="6" t="s">
        <v>65</v>
      </c>
      <c r="O1906" t="s">
        <v>19</v>
      </c>
      <c r="P1906" s="4">
        <v>103</v>
      </c>
      <c r="Q1906" t="str">
        <f>TEXT(ChargesTable[[#This Row],[CHG_COUNTY_NUM]], "000") &amp; "-" &amp; TEXT(ChargesTable[[#This Row],[CHG_CASE_NUMBER]], "0000000")</f>
        <v>005-0000198</v>
      </c>
      <c r="R1906">
        <f t="shared" si="59"/>
        <v>105</v>
      </c>
      <c r="S1906">
        <f t="shared" si="60"/>
        <v>2022</v>
      </c>
    </row>
    <row r="1907" spans="1:19">
      <c r="A1907" s="1">
        <v>5</v>
      </c>
      <c r="B1907">
        <v>198</v>
      </c>
      <c r="C1907">
        <v>1</v>
      </c>
      <c r="D1907" s="3">
        <v>44799</v>
      </c>
      <c r="E1907" s="2">
        <v>470000</v>
      </c>
      <c r="F1907" s="2">
        <v>47000</v>
      </c>
      <c r="G1907" s="2">
        <v>0</v>
      </c>
      <c r="H1907" s="5">
        <v>44903.7</v>
      </c>
      <c r="I1907" t="s">
        <v>10</v>
      </c>
      <c r="J1907" s="6" t="s">
        <v>34</v>
      </c>
      <c r="K1907" s="6" t="s">
        <v>35</v>
      </c>
      <c r="L1907" s="6" t="s">
        <v>37</v>
      </c>
      <c r="M1907" t="s">
        <v>11</v>
      </c>
      <c r="N1907" s="6" t="s">
        <v>67</v>
      </c>
      <c r="O1907" t="s">
        <v>19</v>
      </c>
      <c r="P1907" s="4">
        <v>104</v>
      </c>
      <c r="Q1907" t="str">
        <f>TEXT(ChargesTable[[#This Row],[CHG_COUNTY_NUM]], "000") &amp; "-" &amp; TEXT(ChargesTable[[#This Row],[CHG_CASE_NUMBER]], "0000000")</f>
        <v>005-0000198</v>
      </c>
      <c r="R1907">
        <f t="shared" si="59"/>
        <v>105</v>
      </c>
      <c r="S1907">
        <f t="shared" si="60"/>
        <v>2022</v>
      </c>
    </row>
    <row r="1908" spans="1:19">
      <c r="A1908" s="1">
        <v>5</v>
      </c>
      <c r="B1908">
        <v>198</v>
      </c>
      <c r="C1908">
        <v>3</v>
      </c>
      <c r="D1908" s="3">
        <v>44799</v>
      </c>
      <c r="E1908" s="2">
        <v>3401</v>
      </c>
      <c r="F1908" s="2">
        <v>340</v>
      </c>
      <c r="G1908" s="2">
        <v>1</v>
      </c>
      <c r="H1908" s="5">
        <v>44904.1</v>
      </c>
      <c r="I1908" t="s">
        <v>12</v>
      </c>
      <c r="J1908" s="6" t="s">
        <v>25</v>
      </c>
      <c r="K1908" s="6" t="s">
        <v>26</v>
      </c>
      <c r="L1908" s="6" t="s">
        <v>38</v>
      </c>
      <c r="M1908" t="s">
        <v>13</v>
      </c>
      <c r="N1908" s="6" t="s">
        <v>56</v>
      </c>
      <c r="O1908" t="s">
        <v>19</v>
      </c>
      <c r="P1908" s="4">
        <v>105</v>
      </c>
      <c r="Q1908" t="str">
        <f>TEXT(ChargesTable[[#This Row],[CHG_COUNTY_NUM]], "000") &amp; "-" &amp; TEXT(ChargesTable[[#This Row],[CHG_CASE_NUMBER]], "0000000")</f>
        <v>005-0000198</v>
      </c>
      <c r="R1908">
        <f t="shared" si="59"/>
        <v>105</v>
      </c>
      <c r="S1908">
        <f t="shared" si="60"/>
        <v>2022</v>
      </c>
    </row>
    <row r="1909" spans="1:19">
      <c r="A1909" s="1">
        <v>5</v>
      </c>
      <c r="B1909">
        <v>199</v>
      </c>
      <c r="C1909">
        <v>3</v>
      </c>
      <c r="D1909" s="3">
        <v>44800</v>
      </c>
      <c r="E1909" s="2">
        <v>3400</v>
      </c>
      <c r="F1909" s="2">
        <v>340</v>
      </c>
      <c r="G1909" s="2">
        <v>0</v>
      </c>
      <c r="H1909" s="5">
        <v>44866.9</v>
      </c>
      <c r="I1909" t="s">
        <v>12</v>
      </c>
      <c r="J1909" s="6" t="s">
        <v>25</v>
      </c>
      <c r="K1909" s="6" t="s">
        <v>26</v>
      </c>
      <c r="L1909" s="6" t="s">
        <v>37</v>
      </c>
      <c r="M1909" t="s">
        <v>13</v>
      </c>
      <c r="N1909" s="6" t="s">
        <v>55</v>
      </c>
      <c r="O1909" t="s">
        <v>19</v>
      </c>
      <c r="P1909" s="4">
        <v>66</v>
      </c>
      <c r="Q1909" t="str">
        <f>TEXT(ChargesTable[[#This Row],[CHG_COUNTY_NUM]], "000") &amp; "-" &amp; TEXT(ChargesTable[[#This Row],[CHG_CASE_NUMBER]], "0000000")</f>
        <v>005-0000199</v>
      </c>
      <c r="R1909">
        <f t="shared" si="59"/>
        <v>68</v>
      </c>
      <c r="S1909">
        <f t="shared" si="60"/>
        <v>2022</v>
      </c>
    </row>
    <row r="1910" spans="1:19">
      <c r="A1910" s="1">
        <v>5</v>
      </c>
      <c r="B1910">
        <v>199</v>
      </c>
      <c r="C1910">
        <v>1</v>
      </c>
      <c r="D1910" s="3">
        <v>44800</v>
      </c>
      <c r="E1910" s="2">
        <v>3401</v>
      </c>
      <c r="F1910" s="2">
        <v>340</v>
      </c>
      <c r="G1910" s="2">
        <v>1</v>
      </c>
      <c r="H1910" s="5">
        <v>44868.017997685187</v>
      </c>
      <c r="I1910" t="s">
        <v>10</v>
      </c>
      <c r="J1910" s="6" t="s">
        <v>25</v>
      </c>
      <c r="K1910" s="6" t="s">
        <v>26</v>
      </c>
      <c r="L1910" s="6" t="s">
        <v>38</v>
      </c>
      <c r="M1910" t="s">
        <v>11</v>
      </c>
      <c r="N1910" s="6" t="s">
        <v>56</v>
      </c>
      <c r="O1910" t="s">
        <v>19</v>
      </c>
      <c r="P1910" s="4">
        <v>68</v>
      </c>
      <c r="Q1910" t="str">
        <f>TEXT(ChargesTable[[#This Row],[CHG_COUNTY_NUM]], "000") &amp; "-" &amp; TEXT(ChargesTable[[#This Row],[CHG_CASE_NUMBER]], "0000000")</f>
        <v>005-0000199</v>
      </c>
      <c r="R1910">
        <f t="shared" si="59"/>
        <v>68</v>
      </c>
      <c r="S1910">
        <f t="shared" si="60"/>
        <v>2022</v>
      </c>
    </row>
    <row r="1911" spans="1:19">
      <c r="A1911" s="1">
        <v>5</v>
      </c>
      <c r="B1911">
        <v>199</v>
      </c>
      <c r="C1911">
        <v>2</v>
      </c>
      <c r="D1911" s="3">
        <v>44800</v>
      </c>
      <c r="E1911" s="2">
        <v>463700</v>
      </c>
      <c r="F1911" s="2">
        <v>46370</v>
      </c>
      <c r="G1911" s="2">
        <v>0</v>
      </c>
      <c r="H1911" s="5">
        <v>44868.82</v>
      </c>
      <c r="I1911" t="s">
        <v>7</v>
      </c>
      <c r="J1911" s="6" t="s">
        <v>30</v>
      </c>
      <c r="K1911" s="6" t="s">
        <v>26</v>
      </c>
      <c r="L1911" s="6" t="s">
        <v>37</v>
      </c>
      <c r="M1911" t="s">
        <v>8</v>
      </c>
      <c r="N1911" s="6" t="s">
        <v>54</v>
      </c>
      <c r="O1911" t="s">
        <v>19</v>
      </c>
      <c r="P1911" s="4">
        <v>68</v>
      </c>
      <c r="Q1911" t="str">
        <f>TEXT(ChargesTable[[#This Row],[CHG_COUNTY_NUM]], "000") &amp; "-" &amp; TEXT(ChargesTable[[#This Row],[CHG_CASE_NUMBER]], "0000000")</f>
        <v>005-0000199</v>
      </c>
      <c r="R1911">
        <f t="shared" si="59"/>
        <v>68</v>
      </c>
      <c r="S1911">
        <f t="shared" si="60"/>
        <v>2022</v>
      </c>
    </row>
    <row r="1912" spans="1:19">
      <c r="A1912" s="1">
        <v>5</v>
      </c>
      <c r="B1912">
        <v>199</v>
      </c>
      <c r="C1912">
        <v>4</v>
      </c>
      <c r="D1912" s="3">
        <v>44800</v>
      </c>
      <c r="E1912" s="2">
        <v>463705</v>
      </c>
      <c r="F1912" s="2">
        <v>46370</v>
      </c>
      <c r="G1912" s="2">
        <v>5</v>
      </c>
      <c r="H1912" s="5">
        <v>44868.19</v>
      </c>
      <c r="I1912" t="s">
        <v>12</v>
      </c>
      <c r="J1912" s="6" t="s">
        <v>30</v>
      </c>
      <c r="K1912" s="6" t="s">
        <v>26</v>
      </c>
      <c r="L1912" s="6" t="s">
        <v>42</v>
      </c>
      <c r="M1912" t="s">
        <v>13</v>
      </c>
      <c r="N1912" s="6" t="s">
        <v>70</v>
      </c>
      <c r="O1912" t="s">
        <v>19</v>
      </c>
      <c r="P1912" s="4">
        <v>68</v>
      </c>
      <c r="Q1912" t="str">
        <f>TEXT(ChargesTable[[#This Row],[CHG_COUNTY_NUM]], "000") &amp; "-" &amp; TEXT(ChargesTable[[#This Row],[CHG_CASE_NUMBER]], "0000000")</f>
        <v>005-0000199</v>
      </c>
      <c r="R1912">
        <f t="shared" si="59"/>
        <v>68</v>
      </c>
      <c r="S1912">
        <f t="shared" si="60"/>
        <v>2022</v>
      </c>
    </row>
    <row r="1913" spans="1:19">
      <c r="A1913" s="1">
        <v>5</v>
      </c>
      <c r="B1913">
        <v>200</v>
      </c>
      <c r="C1913">
        <v>3</v>
      </c>
      <c r="D1913" s="3">
        <v>44802</v>
      </c>
      <c r="E1913" s="2">
        <v>782200</v>
      </c>
      <c r="F1913" s="2">
        <v>78220</v>
      </c>
      <c r="G1913" s="2">
        <v>0</v>
      </c>
      <c r="H1913" s="5">
        <v>44859.4</v>
      </c>
      <c r="I1913" t="s">
        <v>10</v>
      </c>
      <c r="J1913" s="6" t="s">
        <v>36</v>
      </c>
      <c r="K1913" s="6" t="s">
        <v>35</v>
      </c>
      <c r="L1913" s="6" t="s">
        <v>37</v>
      </c>
      <c r="M1913" t="s">
        <v>11</v>
      </c>
      <c r="N1913" s="6" t="s">
        <v>53</v>
      </c>
      <c r="O1913" t="s">
        <v>19</v>
      </c>
      <c r="P1913" s="4">
        <v>57</v>
      </c>
      <c r="Q1913" t="str">
        <f>TEXT(ChargesTable[[#This Row],[CHG_COUNTY_NUM]], "000") &amp; "-" &amp; TEXT(ChargesTable[[#This Row],[CHG_CASE_NUMBER]], "0000000")</f>
        <v>005-0000200</v>
      </c>
      <c r="R1913">
        <f t="shared" si="59"/>
        <v>63</v>
      </c>
      <c r="S1913">
        <f t="shared" si="60"/>
        <v>2022</v>
      </c>
    </row>
    <row r="1914" spans="1:19">
      <c r="A1914" s="1">
        <v>5</v>
      </c>
      <c r="B1914">
        <v>200</v>
      </c>
      <c r="C1914">
        <v>1</v>
      </c>
      <c r="D1914" s="3">
        <v>44802</v>
      </c>
      <c r="E1914" s="2">
        <v>3400</v>
      </c>
      <c r="F1914" s="2">
        <v>340</v>
      </c>
      <c r="G1914" s="2">
        <v>0</v>
      </c>
      <c r="H1914" s="5">
        <v>44862.8</v>
      </c>
      <c r="I1914" t="s">
        <v>10</v>
      </c>
      <c r="J1914" s="6" t="s">
        <v>25</v>
      </c>
      <c r="K1914" s="6" t="s">
        <v>26</v>
      </c>
      <c r="L1914" s="6" t="s">
        <v>37</v>
      </c>
      <c r="M1914" t="s">
        <v>11</v>
      </c>
      <c r="N1914" s="6" t="s">
        <v>55</v>
      </c>
      <c r="O1914" t="s">
        <v>19</v>
      </c>
      <c r="P1914" s="4">
        <v>60</v>
      </c>
      <c r="Q1914" t="str">
        <f>TEXT(ChargesTable[[#This Row],[CHG_COUNTY_NUM]], "000") &amp; "-" &amp; TEXT(ChargesTable[[#This Row],[CHG_CASE_NUMBER]], "0000000")</f>
        <v>005-0000200</v>
      </c>
      <c r="R1914">
        <f t="shared" si="59"/>
        <v>63</v>
      </c>
      <c r="S1914">
        <f t="shared" si="60"/>
        <v>2022</v>
      </c>
    </row>
    <row r="1915" spans="1:19">
      <c r="A1915" s="1">
        <v>5</v>
      </c>
      <c r="B1915">
        <v>200</v>
      </c>
      <c r="C1915">
        <v>2</v>
      </c>
      <c r="D1915" s="3">
        <v>44802</v>
      </c>
      <c r="E1915" s="2">
        <v>3400</v>
      </c>
      <c r="F1915" s="2">
        <v>340</v>
      </c>
      <c r="G1915" s="2">
        <v>0</v>
      </c>
      <c r="H1915" s="5">
        <v>44865.4</v>
      </c>
      <c r="I1915" t="s">
        <v>12</v>
      </c>
      <c r="J1915" s="6" t="s">
        <v>25</v>
      </c>
      <c r="K1915" s="6" t="s">
        <v>26</v>
      </c>
      <c r="L1915" s="6" t="s">
        <v>37</v>
      </c>
      <c r="M1915" t="s">
        <v>13</v>
      </c>
      <c r="N1915" s="6" t="s">
        <v>55</v>
      </c>
      <c r="O1915" t="s">
        <v>19</v>
      </c>
      <c r="P1915" s="4">
        <v>63</v>
      </c>
      <c r="Q1915" t="str">
        <f>TEXT(ChargesTable[[#This Row],[CHG_COUNTY_NUM]], "000") &amp; "-" &amp; TEXT(ChargesTable[[#This Row],[CHG_CASE_NUMBER]], "0000000")</f>
        <v>005-0000200</v>
      </c>
      <c r="R1915">
        <f t="shared" si="59"/>
        <v>63</v>
      </c>
      <c r="S1915">
        <f t="shared" si="60"/>
        <v>2022</v>
      </c>
    </row>
    <row r="1916" spans="1:19">
      <c r="A1916" s="1">
        <v>5</v>
      </c>
      <c r="B1916">
        <v>201</v>
      </c>
      <c r="C1916">
        <v>2</v>
      </c>
      <c r="D1916" s="3">
        <v>44806</v>
      </c>
      <c r="E1916" s="2">
        <v>3405</v>
      </c>
      <c r="F1916" s="2">
        <v>340</v>
      </c>
      <c r="G1916" s="2">
        <v>5</v>
      </c>
      <c r="H1916" s="5">
        <v>44830.86</v>
      </c>
      <c r="I1916" t="s">
        <v>10</v>
      </c>
      <c r="J1916" s="6" t="s">
        <v>25</v>
      </c>
      <c r="K1916" s="6" t="s">
        <v>26</v>
      </c>
      <c r="L1916" s="6" t="s">
        <v>42</v>
      </c>
      <c r="M1916" t="s">
        <v>11</v>
      </c>
      <c r="N1916" s="6" t="s">
        <v>63</v>
      </c>
      <c r="O1916" t="s">
        <v>19</v>
      </c>
      <c r="P1916" s="4">
        <v>24</v>
      </c>
      <c r="Q1916" t="str">
        <f>TEXT(ChargesTable[[#This Row],[CHG_COUNTY_NUM]], "000") &amp; "-" &amp; TEXT(ChargesTable[[#This Row],[CHG_CASE_NUMBER]], "0000000")</f>
        <v>005-0000201</v>
      </c>
      <c r="R1916">
        <f t="shared" si="59"/>
        <v>26</v>
      </c>
      <c r="S1916">
        <f t="shared" si="60"/>
        <v>2022</v>
      </c>
    </row>
    <row r="1917" spans="1:19">
      <c r="A1917" s="1">
        <v>5</v>
      </c>
      <c r="B1917">
        <v>201</v>
      </c>
      <c r="C1917">
        <v>1</v>
      </c>
      <c r="D1917" s="3">
        <v>44806</v>
      </c>
      <c r="E1917" s="2">
        <v>3400</v>
      </c>
      <c r="F1917" s="2">
        <v>340</v>
      </c>
      <c r="G1917" s="2">
        <v>0</v>
      </c>
      <c r="H1917" s="5">
        <v>44832.31</v>
      </c>
      <c r="I1917" t="s">
        <v>7</v>
      </c>
      <c r="J1917" s="6" t="s">
        <v>25</v>
      </c>
      <c r="K1917" s="6" t="s">
        <v>26</v>
      </c>
      <c r="L1917" s="6" t="s">
        <v>37</v>
      </c>
      <c r="M1917" t="s">
        <v>8</v>
      </c>
      <c r="N1917" s="6" t="s">
        <v>55</v>
      </c>
      <c r="O1917" t="s">
        <v>19</v>
      </c>
      <c r="P1917" s="4">
        <v>26</v>
      </c>
      <c r="Q1917" t="str">
        <f>TEXT(ChargesTable[[#This Row],[CHG_COUNTY_NUM]], "000") &amp; "-" &amp; TEXT(ChargesTable[[#This Row],[CHG_CASE_NUMBER]], "0000000")</f>
        <v>005-0000201</v>
      </c>
      <c r="R1917">
        <f t="shared" si="59"/>
        <v>26</v>
      </c>
      <c r="S1917">
        <f t="shared" si="60"/>
        <v>2022</v>
      </c>
    </row>
    <row r="1918" spans="1:19">
      <c r="A1918" s="1">
        <v>5</v>
      </c>
      <c r="B1918">
        <v>202</v>
      </c>
      <c r="C1918">
        <v>2</v>
      </c>
      <c r="D1918" s="3">
        <v>44807</v>
      </c>
      <c r="E1918" s="2">
        <v>470001</v>
      </c>
      <c r="F1918" s="2">
        <v>47000</v>
      </c>
      <c r="G1918" s="2">
        <v>1</v>
      </c>
      <c r="H1918" s="5">
        <v>44864.6</v>
      </c>
      <c r="I1918" t="s">
        <v>12</v>
      </c>
      <c r="J1918" s="6" t="s">
        <v>34</v>
      </c>
      <c r="K1918" s="6" t="s">
        <v>35</v>
      </c>
      <c r="L1918" s="6" t="s">
        <v>38</v>
      </c>
      <c r="M1918" t="s">
        <v>13</v>
      </c>
      <c r="N1918" s="6" t="s">
        <v>76</v>
      </c>
      <c r="O1918" t="s">
        <v>19</v>
      </c>
      <c r="P1918" s="4">
        <v>57</v>
      </c>
      <c r="Q1918" t="str">
        <f>TEXT(ChargesTable[[#This Row],[CHG_COUNTY_NUM]], "000") &amp; "-" &amp; TEXT(ChargesTable[[#This Row],[CHG_CASE_NUMBER]], "0000000")</f>
        <v>005-0000202</v>
      </c>
      <c r="R1918">
        <f t="shared" si="59"/>
        <v>59</v>
      </c>
      <c r="S1918">
        <f t="shared" si="60"/>
        <v>2022</v>
      </c>
    </row>
    <row r="1919" spans="1:19">
      <c r="A1919" s="1">
        <v>5</v>
      </c>
      <c r="B1919">
        <v>202</v>
      </c>
      <c r="C1919">
        <v>1</v>
      </c>
      <c r="D1919" s="3">
        <v>44807</v>
      </c>
      <c r="E1919" s="2">
        <v>782200</v>
      </c>
      <c r="F1919" s="2">
        <v>78220</v>
      </c>
      <c r="G1919" s="2">
        <v>0</v>
      </c>
      <c r="H1919" s="5">
        <v>44865.5</v>
      </c>
      <c r="I1919" t="s">
        <v>7</v>
      </c>
      <c r="J1919" s="6" t="s">
        <v>36</v>
      </c>
      <c r="K1919" s="6" t="s">
        <v>35</v>
      </c>
      <c r="L1919" s="6" t="s">
        <v>37</v>
      </c>
      <c r="M1919" t="s">
        <v>8</v>
      </c>
      <c r="N1919" s="6" t="s">
        <v>53</v>
      </c>
      <c r="O1919" t="s">
        <v>19</v>
      </c>
      <c r="P1919" s="4">
        <v>58</v>
      </c>
      <c r="Q1919" t="str">
        <f>TEXT(ChargesTable[[#This Row],[CHG_COUNTY_NUM]], "000") &amp; "-" &amp; TEXT(ChargesTable[[#This Row],[CHG_CASE_NUMBER]], "0000000")</f>
        <v>005-0000202</v>
      </c>
      <c r="R1919">
        <f t="shared" si="59"/>
        <v>59</v>
      </c>
      <c r="S1919">
        <f t="shared" si="60"/>
        <v>2022</v>
      </c>
    </row>
    <row r="1920" spans="1:19">
      <c r="A1920" s="1">
        <v>5</v>
      </c>
      <c r="B1920">
        <v>202</v>
      </c>
      <c r="C1920">
        <v>3</v>
      </c>
      <c r="D1920" s="3">
        <v>44807</v>
      </c>
      <c r="E1920" s="2">
        <v>3400</v>
      </c>
      <c r="F1920" s="2">
        <v>340</v>
      </c>
      <c r="G1920" s="2">
        <v>0</v>
      </c>
      <c r="H1920" s="5">
        <v>44865.65</v>
      </c>
      <c r="I1920" t="s">
        <v>7</v>
      </c>
      <c r="J1920" s="6" t="s">
        <v>25</v>
      </c>
      <c r="K1920" s="6" t="s">
        <v>26</v>
      </c>
      <c r="L1920" s="6" t="s">
        <v>37</v>
      </c>
      <c r="M1920" t="s">
        <v>8</v>
      </c>
      <c r="N1920" s="6" t="s">
        <v>55</v>
      </c>
      <c r="O1920" t="s">
        <v>19</v>
      </c>
      <c r="P1920" s="4">
        <v>58</v>
      </c>
      <c r="Q1920" t="str">
        <f>TEXT(ChargesTable[[#This Row],[CHG_COUNTY_NUM]], "000") &amp; "-" &amp; TEXT(ChargesTable[[#This Row],[CHG_CASE_NUMBER]], "0000000")</f>
        <v>005-0000202</v>
      </c>
      <c r="R1920">
        <f t="shared" si="59"/>
        <v>59</v>
      </c>
      <c r="S1920">
        <f t="shared" si="60"/>
        <v>2022</v>
      </c>
    </row>
    <row r="1921" spans="1:19">
      <c r="A1921" s="1">
        <v>5</v>
      </c>
      <c r="B1921">
        <v>202</v>
      </c>
      <c r="C1921">
        <v>4</v>
      </c>
      <c r="D1921" s="3">
        <v>44807</v>
      </c>
      <c r="E1921" s="2">
        <v>470000</v>
      </c>
      <c r="F1921" s="2">
        <v>47000</v>
      </c>
      <c r="G1921" s="2">
        <v>0</v>
      </c>
      <c r="H1921" s="5">
        <v>44866.412997685184</v>
      </c>
      <c r="I1921" t="s">
        <v>12</v>
      </c>
      <c r="J1921" s="6" t="s">
        <v>34</v>
      </c>
      <c r="K1921" s="6" t="s">
        <v>35</v>
      </c>
      <c r="L1921" s="6" t="s">
        <v>37</v>
      </c>
      <c r="M1921" t="s">
        <v>13</v>
      </c>
      <c r="N1921" s="6" t="s">
        <v>67</v>
      </c>
      <c r="O1921" t="s">
        <v>19</v>
      </c>
      <c r="P1921" s="4">
        <v>59</v>
      </c>
      <c r="Q1921" t="str">
        <f>TEXT(ChargesTable[[#This Row],[CHG_COUNTY_NUM]], "000") &amp; "-" &amp; TEXT(ChargesTable[[#This Row],[CHG_CASE_NUMBER]], "0000000")</f>
        <v>005-0000202</v>
      </c>
      <c r="R1921">
        <f t="shared" si="59"/>
        <v>59</v>
      </c>
      <c r="S1921">
        <f t="shared" si="60"/>
        <v>2022</v>
      </c>
    </row>
    <row r="1922" spans="1:19">
      <c r="A1922" s="1">
        <v>5</v>
      </c>
      <c r="B1922">
        <v>203</v>
      </c>
      <c r="C1922">
        <v>1</v>
      </c>
      <c r="D1922" s="3">
        <v>44807</v>
      </c>
      <c r="E1922" s="2">
        <v>3400</v>
      </c>
      <c r="F1922" s="2">
        <v>340</v>
      </c>
      <c r="G1922" s="2">
        <v>0</v>
      </c>
      <c r="H1922" s="5">
        <v>45418.7</v>
      </c>
      <c r="I1922" t="s">
        <v>10</v>
      </c>
      <c r="J1922" s="6" t="s">
        <v>25</v>
      </c>
      <c r="K1922" s="6" t="s">
        <v>26</v>
      </c>
      <c r="L1922" s="6" t="s">
        <v>37</v>
      </c>
      <c r="M1922" t="s">
        <v>11</v>
      </c>
      <c r="N1922" s="6" t="s">
        <v>55</v>
      </c>
      <c r="O1922" t="s">
        <v>19</v>
      </c>
      <c r="P1922" s="4">
        <v>611</v>
      </c>
      <c r="Q1922" t="str">
        <f>TEXT(ChargesTable[[#This Row],[CHG_COUNTY_NUM]], "000") &amp; "-" &amp; TEXT(ChargesTable[[#This Row],[CHG_CASE_NUMBER]], "0000000")</f>
        <v>005-0000203</v>
      </c>
      <c r="R1922">
        <f t="shared" ref="R1922:R1985" si="61">_xlfn.MAXIFS(P:P, Q:Q, Q1922)</f>
        <v>611</v>
      </c>
      <c r="S1922">
        <f t="shared" ref="S1922:S1985" si="62">+YEAR(H1922)</f>
        <v>2024</v>
      </c>
    </row>
    <row r="1923" spans="1:19">
      <c r="A1923" s="1">
        <v>5</v>
      </c>
      <c r="B1923">
        <v>204</v>
      </c>
      <c r="C1923">
        <v>1</v>
      </c>
      <c r="D1923" s="3">
        <v>44808</v>
      </c>
      <c r="E1923" s="2">
        <v>782200</v>
      </c>
      <c r="F1923" s="2">
        <v>78220</v>
      </c>
      <c r="G1923" s="2">
        <v>0</v>
      </c>
      <c r="H1923" s="5">
        <v>44870.5</v>
      </c>
      <c r="I1923" t="s">
        <v>10</v>
      </c>
      <c r="J1923" s="6" t="s">
        <v>36</v>
      </c>
      <c r="K1923" s="6" t="s">
        <v>35</v>
      </c>
      <c r="L1923" s="6" t="s">
        <v>37</v>
      </c>
      <c r="M1923" t="s">
        <v>11</v>
      </c>
      <c r="N1923" s="6" t="s">
        <v>53</v>
      </c>
      <c r="O1923" t="s">
        <v>19</v>
      </c>
      <c r="P1923" s="4">
        <v>62</v>
      </c>
      <c r="Q1923" t="str">
        <f>TEXT(ChargesTable[[#This Row],[CHG_COUNTY_NUM]], "000") &amp; "-" &amp; TEXT(ChargesTable[[#This Row],[CHG_CASE_NUMBER]], "0000000")</f>
        <v>005-0000204</v>
      </c>
      <c r="R1923">
        <f t="shared" si="61"/>
        <v>62</v>
      </c>
      <c r="S1923">
        <f t="shared" si="62"/>
        <v>2022</v>
      </c>
    </row>
    <row r="1924" spans="1:19">
      <c r="A1924" s="1">
        <v>5</v>
      </c>
      <c r="B1924">
        <v>204</v>
      </c>
      <c r="C1924">
        <v>2</v>
      </c>
      <c r="D1924" s="3">
        <v>44808</v>
      </c>
      <c r="E1924" s="2">
        <v>463740</v>
      </c>
      <c r="F1924" s="2">
        <v>46374</v>
      </c>
      <c r="G1924" s="2">
        <v>0</v>
      </c>
      <c r="H1924" s="5">
        <v>44870.86</v>
      </c>
      <c r="I1924" t="s">
        <v>7</v>
      </c>
      <c r="J1924" s="6" t="s">
        <v>32</v>
      </c>
      <c r="K1924" s="6" t="s">
        <v>33</v>
      </c>
      <c r="L1924" s="6" t="s">
        <v>37</v>
      </c>
      <c r="M1924" t="s">
        <v>8</v>
      </c>
      <c r="N1924" s="6" t="s">
        <v>60</v>
      </c>
      <c r="O1924" t="s">
        <v>19</v>
      </c>
      <c r="P1924" s="4">
        <v>62</v>
      </c>
      <c r="Q1924" t="str">
        <f>TEXT(ChargesTable[[#This Row],[CHG_COUNTY_NUM]], "000") &amp; "-" &amp; TEXT(ChargesTable[[#This Row],[CHG_CASE_NUMBER]], "0000000")</f>
        <v>005-0000204</v>
      </c>
      <c r="R1924">
        <f t="shared" si="61"/>
        <v>62</v>
      </c>
      <c r="S1924">
        <f t="shared" si="62"/>
        <v>2022</v>
      </c>
    </row>
    <row r="1925" spans="1:19">
      <c r="A1925" s="1">
        <v>5</v>
      </c>
      <c r="B1925">
        <v>204</v>
      </c>
      <c r="C1925">
        <v>3</v>
      </c>
      <c r="D1925" s="3">
        <v>44808</v>
      </c>
      <c r="E1925" s="2">
        <v>3400</v>
      </c>
      <c r="F1925" s="2">
        <v>340</v>
      </c>
      <c r="G1925" s="2">
        <v>0</v>
      </c>
      <c r="H1925" s="5">
        <v>44870.14</v>
      </c>
      <c r="I1925" t="s">
        <v>7</v>
      </c>
      <c r="J1925" s="6" t="s">
        <v>25</v>
      </c>
      <c r="K1925" s="6" t="s">
        <v>26</v>
      </c>
      <c r="L1925" s="6" t="s">
        <v>37</v>
      </c>
      <c r="M1925" t="s">
        <v>8</v>
      </c>
      <c r="N1925" s="6" t="s">
        <v>55</v>
      </c>
      <c r="O1925" t="s">
        <v>19</v>
      </c>
      <c r="P1925" s="4">
        <v>62</v>
      </c>
      <c r="Q1925" t="str">
        <f>TEXT(ChargesTable[[#This Row],[CHG_COUNTY_NUM]], "000") &amp; "-" &amp; TEXT(ChargesTable[[#This Row],[CHG_CASE_NUMBER]], "0000000")</f>
        <v>005-0000204</v>
      </c>
      <c r="R1925">
        <f t="shared" si="61"/>
        <v>62</v>
      </c>
      <c r="S1925">
        <f t="shared" si="62"/>
        <v>2022</v>
      </c>
    </row>
    <row r="1926" spans="1:19">
      <c r="A1926" s="1">
        <v>5</v>
      </c>
      <c r="B1926">
        <v>205</v>
      </c>
      <c r="C1926">
        <v>1</v>
      </c>
      <c r="D1926" s="3">
        <v>44810</v>
      </c>
      <c r="E1926" s="2">
        <v>470000</v>
      </c>
      <c r="F1926" s="2">
        <v>47000</v>
      </c>
      <c r="G1926" s="2">
        <v>0</v>
      </c>
      <c r="H1926" s="5">
        <v>44862</v>
      </c>
      <c r="I1926" t="s">
        <v>10</v>
      </c>
      <c r="J1926" s="6" t="s">
        <v>34</v>
      </c>
      <c r="K1926" s="6" t="s">
        <v>35</v>
      </c>
      <c r="L1926" s="6" t="s">
        <v>37</v>
      </c>
      <c r="M1926" t="s">
        <v>11</v>
      </c>
      <c r="N1926" s="6" t="s">
        <v>67</v>
      </c>
      <c r="O1926" t="s">
        <v>19</v>
      </c>
      <c r="P1926" s="4">
        <v>52</v>
      </c>
      <c r="Q1926" t="str">
        <f>TEXT(ChargesTable[[#This Row],[CHG_COUNTY_NUM]], "000") &amp; "-" &amp; TEXT(ChargesTable[[#This Row],[CHG_CASE_NUMBER]], "0000000")</f>
        <v>005-0000205</v>
      </c>
      <c r="R1926">
        <f t="shared" si="61"/>
        <v>88</v>
      </c>
      <c r="S1926">
        <f t="shared" si="62"/>
        <v>2022</v>
      </c>
    </row>
    <row r="1927" spans="1:19">
      <c r="A1927" s="1">
        <v>5</v>
      </c>
      <c r="B1927">
        <v>205</v>
      </c>
      <c r="C1927">
        <v>3</v>
      </c>
      <c r="D1927" s="3">
        <v>44810</v>
      </c>
      <c r="E1927" s="2">
        <v>3400</v>
      </c>
      <c r="F1927" s="2">
        <v>340</v>
      </c>
      <c r="G1927" s="2">
        <v>0</v>
      </c>
      <c r="H1927" s="5">
        <v>44898.87</v>
      </c>
      <c r="I1927" t="s">
        <v>7</v>
      </c>
      <c r="J1927" s="6" t="s">
        <v>25</v>
      </c>
      <c r="K1927" s="6" t="s">
        <v>26</v>
      </c>
      <c r="L1927" s="6" t="s">
        <v>37</v>
      </c>
      <c r="M1927" t="s">
        <v>8</v>
      </c>
      <c r="N1927" s="6" t="s">
        <v>55</v>
      </c>
      <c r="O1927" t="s">
        <v>19</v>
      </c>
      <c r="P1927" s="4">
        <v>88</v>
      </c>
      <c r="Q1927" t="str">
        <f>TEXT(ChargesTable[[#This Row],[CHG_COUNTY_NUM]], "000") &amp; "-" &amp; TEXT(ChargesTable[[#This Row],[CHG_CASE_NUMBER]], "0000000")</f>
        <v>005-0000205</v>
      </c>
      <c r="R1927">
        <f t="shared" si="61"/>
        <v>88</v>
      </c>
      <c r="S1927">
        <f t="shared" si="62"/>
        <v>2022</v>
      </c>
    </row>
    <row r="1928" spans="1:19">
      <c r="A1928" s="1">
        <v>5</v>
      </c>
      <c r="B1928">
        <v>205</v>
      </c>
      <c r="C1928">
        <v>4</v>
      </c>
      <c r="D1928" s="3">
        <v>44810</v>
      </c>
      <c r="E1928" s="2">
        <v>3400</v>
      </c>
      <c r="F1928" s="2">
        <v>340</v>
      </c>
      <c r="G1928" s="2">
        <v>0</v>
      </c>
      <c r="H1928" s="5">
        <v>44898.62</v>
      </c>
      <c r="I1928" t="s">
        <v>7</v>
      </c>
      <c r="J1928" s="6" t="s">
        <v>25</v>
      </c>
      <c r="K1928" s="6" t="s">
        <v>26</v>
      </c>
      <c r="L1928" s="6" t="s">
        <v>37</v>
      </c>
      <c r="M1928" t="s">
        <v>8</v>
      </c>
      <c r="N1928" s="6" t="s">
        <v>55</v>
      </c>
      <c r="O1928" t="s">
        <v>19</v>
      </c>
      <c r="P1928" s="4">
        <v>88</v>
      </c>
      <c r="Q1928" t="str">
        <f>TEXT(ChargesTable[[#This Row],[CHG_COUNTY_NUM]], "000") &amp; "-" &amp; TEXT(ChargesTable[[#This Row],[CHG_CASE_NUMBER]], "0000000")</f>
        <v>005-0000205</v>
      </c>
      <c r="R1928">
        <f t="shared" si="61"/>
        <v>88</v>
      </c>
      <c r="S1928">
        <f t="shared" si="62"/>
        <v>2022</v>
      </c>
    </row>
    <row r="1929" spans="1:19">
      <c r="A1929" s="1">
        <v>5</v>
      </c>
      <c r="B1929">
        <v>205</v>
      </c>
      <c r="C1929">
        <v>5</v>
      </c>
      <c r="D1929" s="3">
        <v>44810</v>
      </c>
      <c r="E1929" s="2">
        <v>463700</v>
      </c>
      <c r="F1929" s="2">
        <v>46370</v>
      </c>
      <c r="G1929" s="2">
        <v>0</v>
      </c>
      <c r="H1929" s="5">
        <v>44898.964999999997</v>
      </c>
      <c r="I1929" t="s">
        <v>10</v>
      </c>
      <c r="J1929" s="6" t="s">
        <v>30</v>
      </c>
      <c r="K1929" s="6" t="s">
        <v>26</v>
      </c>
      <c r="L1929" s="6" t="s">
        <v>37</v>
      </c>
      <c r="M1929" t="s">
        <v>11</v>
      </c>
      <c r="N1929" s="6" t="s">
        <v>54</v>
      </c>
      <c r="O1929" t="s">
        <v>19</v>
      </c>
      <c r="P1929" s="4">
        <v>88</v>
      </c>
      <c r="Q1929" t="str">
        <f>TEXT(ChargesTable[[#This Row],[CHG_COUNTY_NUM]], "000") &amp; "-" &amp; TEXT(ChargesTable[[#This Row],[CHG_CASE_NUMBER]], "0000000")</f>
        <v>005-0000205</v>
      </c>
      <c r="R1929">
        <f t="shared" si="61"/>
        <v>88</v>
      </c>
      <c r="S1929">
        <f t="shared" si="62"/>
        <v>2022</v>
      </c>
    </row>
    <row r="1930" spans="1:19">
      <c r="A1930" s="1">
        <v>5</v>
      </c>
      <c r="B1930">
        <v>206</v>
      </c>
      <c r="C1930">
        <v>1</v>
      </c>
      <c r="D1930" s="3">
        <v>44811</v>
      </c>
      <c r="E1930" s="2">
        <v>3400</v>
      </c>
      <c r="F1930" s="2">
        <v>340</v>
      </c>
      <c r="G1930" s="2">
        <v>0</v>
      </c>
      <c r="H1930" s="5">
        <v>44811.427997685183</v>
      </c>
      <c r="I1930" t="s">
        <v>12</v>
      </c>
      <c r="J1930" s="6" t="s">
        <v>25</v>
      </c>
      <c r="K1930" s="6" t="s">
        <v>26</v>
      </c>
      <c r="L1930" s="6" t="s">
        <v>37</v>
      </c>
      <c r="M1930" t="s">
        <v>13</v>
      </c>
      <c r="N1930" s="6" t="s">
        <v>55</v>
      </c>
      <c r="O1930" t="s">
        <v>19</v>
      </c>
      <c r="P1930" s="4">
        <v>0</v>
      </c>
      <c r="Q1930" t="str">
        <f>TEXT(ChargesTable[[#This Row],[CHG_COUNTY_NUM]], "000") &amp; "-" &amp; TEXT(ChargesTable[[#This Row],[CHG_CASE_NUMBER]], "0000000")</f>
        <v>005-0000206</v>
      </c>
      <c r="R1930">
        <f t="shared" si="61"/>
        <v>4</v>
      </c>
      <c r="S1930">
        <f t="shared" si="62"/>
        <v>2022</v>
      </c>
    </row>
    <row r="1931" spans="1:19">
      <c r="A1931" s="1">
        <v>5</v>
      </c>
      <c r="B1931">
        <v>206</v>
      </c>
      <c r="C1931">
        <v>4</v>
      </c>
      <c r="D1931" s="3">
        <v>44811</v>
      </c>
      <c r="E1931" s="2">
        <v>3470</v>
      </c>
      <c r="F1931" s="2">
        <v>347</v>
      </c>
      <c r="G1931" s="2">
        <v>0</v>
      </c>
      <c r="H1931" s="5">
        <v>44813.452002314814</v>
      </c>
      <c r="I1931" t="s">
        <v>12</v>
      </c>
      <c r="J1931" s="6" t="s">
        <v>29</v>
      </c>
      <c r="K1931" s="6" t="s">
        <v>28</v>
      </c>
      <c r="L1931" s="6" t="s">
        <v>37</v>
      </c>
      <c r="M1931" t="s">
        <v>13</v>
      </c>
      <c r="N1931" s="6" t="s">
        <v>51</v>
      </c>
      <c r="O1931" t="s">
        <v>19</v>
      </c>
      <c r="P1931" s="4">
        <v>2</v>
      </c>
      <c r="Q1931" t="str">
        <f>TEXT(ChargesTable[[#This Row],[CHG_COUNTY_NUM]], "000") &amp; "-" &amp; TEXT(ChargesTable[[#This Row],[CHG_CASE_NUMBER]], "0000000")</f>
        <v>005-0000206</v>
      </c>
      <c r="R1931">
        <f t="shared" si="61"/>
        <v>4</v>
      </c>
      <c r="S1931">
        <f t="shared" si="62"/>
        <v>2022</v>
      </c>
    </row>
    <row r="1932" spans="1:19">
      <c r="A1932" s="1">
        <v>5</v>
      </c>
      <c r="B1932">
        <v>206</v>
      </c>
      <c r="C1932">
        <v>2</v>
      </c>
      <c r="D1932" s="3">
        <v>44811</v>
      </c>
      <c r="E1932" s="2">
        <v>3403</v>
      </c>
      <c r="F1932" s="2">
        <v>340</v>
      </c>
      <c r="G1932" s="2">
        <v>3</v>
      </c>
      <c r="H1932" s="5">
        <v>44814.417997685188</v>
      </c>
      <c r="I1932" t="s">
        <v>12</v>
      </c>
      <c r="J1932" s="6" t="s">
        <v>25</v>
      </c>
      <c r="K1932" s="6" t="s">
        <v>26</v>
      </c>
      <c r="L1932" s="6" t="s">
        <v>40</v>
      </c>
      <c r="M1932" t="s">
        <v>13</v>
      </c>
      <c r="N1932" s="6" t="s">
        <v>68</v>
      </c>
      <c r="O1932" t="s">
        <v>19</v>
      </c>
      <c r="P1932" s="4">
        <v>3</v>
      </c>
      <c r="Q1932" t="str">
        <f>TEXT(ChargesTable[[#This Row],[CHG_COUNTY_NUM]], "000") &amp; "-" &amp; TEXT(ChargesTable[[#This Row],[CHG_CASE_NUMBER]], "0000000")</f>
        <v>005-0000206</v>
      </c>
      <c r="R1932">
        <f t="shared" si="61"/>
        <v>4</v>
      </c>
      <c r="S1932">
        <f t="shared" si="62"/>
        <v>2022</v>
      </c>
    </row>
    <row r="1933" spans="1:19">
      <c r="A1933" s="1">
        <v>5</v>
      </c>
      <c r="B1933">
        <v>206</v>
      </c>
      <c r="C1933">
        <v>3</v>
      </c>
      <c r="D1933" s="3">
        <v>44811</v>
      </c>
      <c r="E1933" s="2">
        <v>463706</v>
      </c>
      <c r="F1933" s="2">
        <v>46370</v>
      </c>
      <c r="G1933" s="2">
        <v>6</v>
      </c>
      <c r="H1933" s="5">
        <v>44815.627997685187</v>
      </c>
      <c r="I1933" t="s">
        <v>12</v>
      </c>
      <c r="J1933" s="6" t="s">
        <v>30</v>
      </c>
      <c r="K1933" s="6" t="s">
        <v>26</v>
      </c>
      <c r="L1933" s="6" t="s">
        <v>43</v>
      </c>
      <c r="M1933" t="s">
        <v>13</v>
      </c>
      <c r="N1933" s="6" t="s">
        <v>69</v>
      </c>
      <c r="O1933" t="s">
        <v>19</v>
      </c>
      <c r="P1933" s="4">
        <v>4</v>
      </c>
      <c r="Q1933" t="str">
        <f>TEXT(ChargesTable[[#This Row],[CHG_COUNTY_NUM]], "000") &amp; "-" &amp; TEXT(ChargesTable[[#This Row],[CHG_CASE_NUMBER]], "0000000")</f>
        <v>005-0000206</v>
      </c>
      <c r="R1933">
        <f t="shared" si="61"/>
        <v>4</v>
      </c>
      <c r="S1933">
        <f t="shared" si="62"/>
        <v>2022</v>
      </c>
    </row>
    <row r="1934" spans="1:19">
      <c r="A1934" s="1">
        <v>5</v>
      </c>
      <c r="B1934">
        <v>207</v>
      </c>
      <c r="C1934">
        <v>1</v>
      </c>
      <c r="D1934" s="3">
        <v>44811</v>
      </c>
      <c r="E1934" s="2">
        <v>463700</v>
      </c>
      <c r="F1934" s="2">
        <v>46370</v>
      </c>
      <c r="G1934" s="2">
        <v>0</v>
      </c>
      <c r="H1934" s="5">
        <v>44842.95</v>
      </c>
      <c r="I1934" t="s">
        <v>10</v>
      </c>
      <c r="J1934" s="6" t="s">
        <v>30</v>
      </c>
      <c r="K1934" s="6" t="s">
        <v>26</v>
      </c>
      <c r="L1934" s="6" t="s">
        <v>37</v>
      </c>
      <c r="M1934" t="s">
        <v>11</v>
      </c>
      <c r="N1934" s="6" t="s">
        <v>54</v>
      </c>
      <c r="O1934" t="s">
        <v>19</v>
      </c>
      <c r="P1934" s="4">
        <v>31</v>
      </c>
      <c r="Q1934" t="str">
        <f>TEXT(ChargesTable[[#This Row],[CHG_COUNTY_NUM]], "000") &amp; "-" &amp; TEXT(ChargesTable[[#This Row],[CHG_CASE_NUMBER]], "0000000")</f>
        <v>005-0000207</v>
      </c>
      <c r="R1934">
        <f t="shared" si="61"/>
        <v>31</v>
      </c>
      <c r="S1934">
        <f t="shared" si="62"/>
        <v>2022</v>
      </c>
    </row>
    <row r="1935" spans="1:19">
      <c r="A1935" s="1">
        <v>5</v>
      </c>
      <c r="B1935">
        <v>207</v>
      </c>
      <c r="C1935">
        <v>2</v>
      </c>
      <c r="D1935" s="3">
        <v>44811</v>
      </c>
      <c r="E1935" s="2">
        <v>463705</v>
      </c>
      <c r="F1935" s="2">
        <v>46370</v>
      </c>
      <c r="G1935" s="2">
        <v>5</v>
      </c>
      <c r="H1935" s="5">
        <v>44842.45</v>
      </c>
      <c r="I1935" t="s">
        <v>12</v>
      </c>
      <c r="J1935" s="6" t="s">
        <v>30</v>
      </c>
      <c r="K1935" s="6" t="s">
        <v>26</v>
      </c>
      <c r="L1935" s="6" t="s">
        <v>42</v>
      </c>
      <c r="M1935" t="s">
        <v>13</v>
      </c>
      <c r="N1935" s="6" t="s">
        <v>70</v>
      </c>
      <c r="O1935" t="s">
        <v>19</v>
      </c>
      <c r="P1935" s="4">
        <v>31</v>
      </c>
      <c r="Q1935" t="str">
        <f>TEXT(ChargesTable[[#This Row],[CHG_COUNTY_NUM]], "000") &amp; "-" &amp; TEXT(ChargesTable[[#This Row],[CHG_CASE_NUMBER]], "0000000")</f>
        <v>005-0000207</v>
      </c>
      <c r="R1935">
        <f t="shared" si="61"/>
        <v>31</v>
      </c>
      <c r="S1935">
        <f t="shared" si="62"/>
        <v>2022</v>
      </c>
    </row>
    <row r="1936" spans="1:19">
      <c r="A1936" s="1">
        <v>5</v>
      </c>
      <c r="B1936">
        <v>208</v>
      </c>
      <c r="C1936">
        <v>1</v>
      </c>
      <c r="D1936" s="3">
        <v>44811</v>
      </c>
      <c r="E1936" s="2">
        <v>463720</v>
      </c>
      <c r="F1936" s="2">
        <v>46372</v>
      </c>
      <c r="G1936" s="2">
        <v>0</v>
      </c>
      <c r="H1936" s="5">
        <v>44816.61</v>
      </c>
      <c r="I1936" t="s">
        <v>12</v>
      </c>
      <c r="J1936" s="6" t="s">
        <v>31</v>
      </c>
      <c r="K1936" s="6" t="s">
        <v>28</v>
      </c>
      <c r="L1936" s="6" t="s">
        <v>37</v>
      </c>
      <c r="M1936" t="s">
        <v>13</v>
      </c>
      <c r="N1936" s="6" t="s">
        <v>72</v>
      </c>
      <c r="O1936" t="s">
        <v>19</v>
      </c>
      <c r="P1936" s="4">
        <v>5</v>
      </c>
      <c r="Q1936" t="str">
        <f>TEXT(ChargesTable[[#This Row],[CHG_COUNTY_NUM]], "000") &amp; "-" &amp; TEXT(ChargesTable[[#This Row],[CHG_CASE_NUMBER]], "0000000")</f>
        <v>005-0000208</v>
      </c>
      <c r="R1936">
        <f t="shared" si="61"/>
        <v>5</v>
      </c>
      <c r="S1936">
        <f t="shared" si="62"/>
        <v>2022</v>
      </c>
    </row>
    <row r="1937" spans="1:19">
      <c r="A1937" s="1">
        <v>5</v>
      </c>
      <c r="B1937">
        <v>209</v>
      </c>
      <c r="C1937">
        <v>1</v>
      </c>
      <c r="D1937" s="3">
        <v>44814</v>
      </c>
      <c r="E1937" s="2">
        <v>3470</v>
      </c>
      <c r="F1937" s="2">
        <v>347</v>
      </c>
      <c r="G1937" s="2">
        <v>0</v>
      </c>
      <c r="H1937" s="5">
        <v>44821.86</v>
      </c>
      <c r="I1937" t="s">
        <v>10</v>
      </c>
      <c r="J1937" s="6" t="s">
        <v>29</v>
      </c>
      <c r="K1937" s="6" t="s">
        <v>28</v>
      </c>
      <c r="L1937" s="6" t="s">
        <v>37</v>
      </c>
      <c r="M1937" t="s">
        <v>11</v>
      </c>
      <c r="N1937" s="6" t="s">
        <v>51</v>
      </c>
      <c r="O1937" t="s">
        <v>19</v>
      </c>
      <c r="P1937" s="4">
        <v>7</v>
      </c>
      <c r="Q1937" t="str">
        <f>TEXT(ChargesTable[[#This Row],[CHG_COUNTY_NUM]], "000") &amp; "-" &amp; TEXT(ChargesTable[[#This Row],[CHG_CASE_NUMBER]], "0000000")</f>
        <v>005-0000209</v>
      </c>
      <c r="R1937">
        <f t="shared" si="61"/>
        <v>7</v>
      </c>
      <c r="S1937">
        <f t="shared" si="62"/>
        <v>2022</v>
      </c>
    </row>
    <row r="1938" spans="1:19">
      <c r="A1938" s="1">
        <v>5</v>
      </c>
      <c r="B1938">
        <v>209</v>
      </c>
      <c r="C1938">
        <v>2</v>
      </c>
      <c r="D1938" s="3">
        <v>44814</v>
      </c>
      <c r="E1938" s="2">
        <v>3460</v>
      </c>
      <c r="F1938" s="2">
        <v>346</v>
      </c>
      <c r="G1938" s="2">
        <v>0</v>
      </c>
      <c r="H1938" s="5">
        <v>44821.36</v>
      </c>
      <c r="I1938" t="s">
        <v>7</v>
      </c>
      <c r="J1938" s="6" t="s">
        <v>27</v>
      </c>
      <c r="K1938" s="6" t="s">
        <v>28</v>
      </c>
      <c r="L1938" s="6" t="s">
        <v>37</v>
      </c>
      <c r="M1938" t="s">
        <v>8</v>
      </c>
      <c r="N1938" s="6" t="s">
        <v>52</v>
      </c>
      <c r="O1938" t="s">
        <v>19</v>
      </c>
      <c r="P1938" s="4">
        <v>7</v>
      </c>
      <c r="Q1938" t="str">
        <f>TEXT(ChargesTable[[#This Row],[CHG_COUNTY_NUM]], "000") &amp; "-" &amp; TEXT(ChargesTable[[#This Row],[CHG_CASE_NUMBER]], "0000000")</f>
        <v>005-0000209</v>
      </c>
      <c r="R1938">
        <f t="shared" si="61"/>
        <v>7</v>
      </c>
      <c r="S1938">
        <f t="shared" si="62"/>
        <v>2022</v>
      </c>
    </row>
    <row r="1939" spans="1:19">
      <c r="A1939" s="1">
        <v>5</v>
      </c>
      <c r="B1939">
        <v>210</v>
      </c>
      <c r="C1939">
        <v>1</v>
      </c>
      <c r="D1939" s="3">
        <v>44815</v>
      </c>
      <c r="E1939" s="2">
        <v>782200</v>
      </c>
      <c r="F1939" s="2">
        <v>78220</v>
      </c>
      <c r="G1939" s="2">
        <v>0</v>
      </c>
      <c r="H1939" s="5">
        <v>44906.400000000001</v>
      </c>
      <c r="I1939" t="s">
        <v>7</v>
      </c>
      <c r="J1939" s="6" t="s">
        <v>36</v>
      </c>
      <c r="K1939" s="6" t="s">
        <v>35</v>
      </c>
      <c r="L1939" s="6" t="s">
        <v>37</v>
      </c>
      <c r="M1939" t="s">
        <v>8</v>
      </c>
      <c r="N1939" s="6" t="s">
        <v>53</v>
      </c>
      <c r="O1939" t="s">
        <v>19</v>
      </c>
      <c r="P1939" s="4">
        <v>91</v>
      </c>
      <c r="Q1939" t="str">
        <f>TEXT(ChargesTable[[#This Row],[CHG_COUNTY_NUM]], "000") &amp; "-" &amp; TEXT(ChargesTable[[#This Row],[CHG_CASE_NUMBER]], "0000000")</f>
        <v>005-0000210</v>
      </c>
      <c r="R1939">
        <f t="shared" si="61"/>
        <v>118</v>
      </c>
      <c r="S1939">
        <f t="shared" si="62"/>
        <v>2022</v>
      </c>
    </row>
    <row r="1940" spans="1:19">
      <c r="A1940" s="1">
        <v>5</v>
      </c>
      <c r="B1940">
        <v>210</v>
      </c>
      <c r="C1940">
        <v>2</v>
      </c>
      <c r="D1940" s="3">
        <v>44815</v>
      </c>
      <c r="E1940" s="2">
        <v>3460</v>
      </c>
      <c r="F1940" s="2">
        <v>346</v>
      </c>
      <c r="G1940" s="2">
        <v>0</v>
      </c>
      <c r="H1940" s="5">
        <v>44931</v>
      </c>
      <c r="I1940" t="s">
        <v>7</v>
      </c>
      <c r="J1940" s="6" t="s">
        <v>27</v>
      </c>
      <c r="K1940" s="6" t="s">
        <v>28</v>
      </c>
      <c r="L1940" s="6" t="s">
        <v>37</v>
      </c>
      <c r="M1940" t="s">
        <v>8</v>
      </c>
      <c r="N1940" s="6" t="s">
        <v>52</v>
      </c>
      <c r="O1940" t="s">
        <v>19</v>
      </c>
      <c r="P1940" s="4">
        <v>116</v>
      </c>
      <c r="Q1940" t="str">
        <f>TEXT(ChargesTable[[#This Row],[CHG_COUNTY_NUM]], "000") &amp; "-" &amp; TEXT(ChargesTable[[#This Row],[CHG_CASE_NUMBER]], "0000000")</f>
        <v>005-0000210</v>
      </c>
      <c r="R1940">
        <f t="shared" si="61"/>
        <v>118</v>
      </c>
      <c r="S1940">
        <f t="shared" si="62"/>
        <v>2023</v>
      </c>
    </row>
    <row r="1941" spans="1:19">
      <c r="A1941" s="1">
        <v>5</v>
      </c>
      <c r="B1941">
        <v>210</v>
      </c>
      <c r="C1941">
        <v>3</v>
      </c>
      <c r="D1941" s="3">
        <v>44815</v>
      </c>
      <c r="E1941" s="2">
        <v>3400</v>
      </c>
      <c r="F1941" s="2">
        <v>340</v>
      </c>
      <c r="G1941" s="2">
        <v>0</v>
      </c>
      <c r="H1941" s="5">
        <v>44931.64</v>
      </c>
      <c r="I1941" t="s">
        <v>10</v>
      </c>
      <c r="J1941" s="6" t="s">
        <v>25</v>
      </c>
      <c r="K1941" s="6" t="s">
        <v>26</v>
      </c>
      <c r="L1941" s="6" t="s">
        <v>37</v>
      </c>
      <c r="M1941" t="s">
        <v>11</v>
      </c>
      <c r="N1941" s="6" t="s">
        <v>55</v>
      </c>
      <c r="O1941" t="s">
        <v>19</v>
      </c>
      <c r="P1941" s="4">
        <v>116</v>
      </c>
      <c r="Q1941" t="str">
        <f>TEXT(ChargesTable[[#This Row],[CHG_COUNTY_NUM]], "000") &amp; "-" &amp; TEXT(ChargesTable[[#This Row],[CHG_CASE_NUMBER]], "0000000")</f>
        <v>005-0000210</v>
      </c>
      <c r="R1941">
        <f t="shared" si="61"/>
        <v>118</v>
      </c>
      <c r="S1941">
        <f t="shared" si="62"/>
        <v>2023</v>
      </c>
    </row>
    <row r="1942" spans="1:19">
      <c r="A1942" s="1">
        <v>5</v>
      </c>
      <c r="B1942">
        <v>210</v>
      </c>
      <c r="C1942">
        <v>4</v>
      </c>
      <c r="D1942" s="3">
        <v>44815</v>
      </c>
      <c r="E1942" s="2">
        <v>470006</v>
      </c>
      <c r="F1942" s="2">
        <v>47000</v>
      </c>
      <c r="G1942" s="2">
        <v>6</v>
      </c>
      <c r="H1942" s="5">
        <v>44933.5</v>
      </c>
      <c r="I1942" t="s">
        <v>7</v>
      </c>
      <c r="J1942" s="6" t="s">
        <v>34</v>
      </c>
      <c r="K1942" s="6" t="s">
        <v>35</v>
      </c>
      <c r="L1942" s="6" t="s">
        <v>43</v>
      </c>
      <c r="M1942" t="s">
        <v>8</v>
      </c>
      <c r="N1942" s="6" t="s">
        <v>71</v>
      </c>
      <c r="O1942" t="s">
        <v>19</v>
      </c>
      <c r="P1942" s="4">
        <v>118</v>
      </c>
      <c r="Q1942" t="str">
        <f>TEXT(ChargesTable[[#This Row],[CHG_COUNTY_NUM]], "000") &amp; "-" &amp; TEXT(ChargesTable[[#This Row],[CHG_CASE_NUMBER]], "0000000")</f>
        <v>005-0000210</v>
      </c>
      <c r="R1942">
        <f t="shared" si="61"/>
        <v>118</v>
      </c>
      <c r="S1942">
        <f t="shared" si="62"/>
        <v>2023</v>
      </c>
    </row>
    <row r="1943" spans="1:19">
      <c r="A1943" s="1">
        <v>5</v>
      </c>
      <c r="B1943">
        <v>211</v>
      </c>
      <c r="C1943">
        <v>1</v>
      </c>
      <c r="D1943" s="3">
        <v>44815</v>
      </c>
      <c r="E1943" s="2">
        <v>3400</v>
      </c>
      <c r="F1943" s="2">
        <v>340</v>
      </c>
      <c r="G1943" s="2">
        <v>0</v>
      </c>
      <c r="H1943" s="5">
        <v>44861.37</v>
      </c>
      <c r="I1943" t="s">
        <v>12</v>
      </c>
      <c r="J1943" s="6" t="s">
        <v>25</v>
      </c>
      <c r="K1943" s="6" t="s">
        <v>26</v>
      </c>
      <c r="L1943" s="6" t="s">
        <v>37</v>
      </c>
      <c r="M1943" t="s">
        <v>13</v>
      </c>
      <c r="N1943" s="6" t="s">
        <v>55</v>
      </c>
      <c r="O1943" t="s">
        <v>19</v>
      </c>
      <c r="P1943" s="4">
        <v>46</v>
      </c>
      <c r="Q1943" t="str">
        <f>TEXT(ChargesTable[[#This Row],[CHG_COUNTY_NUM]], "000") &amp; "-" &amp; TEXT(ChargesTable[[#This Row],[CHG_CASE_NUMBER]], "0000000")</f>
        <v>005-0000211</v>
      </c>
      <c r="R1943">
        <f t="shared" si="61"/>
        <v>48</v>
      </c>
      <c r="S1943">
        <f t="shared" si="62"/>
        <v>2022</v>
      </c>
    </row>
    <row r="1944" spans="1:19">
      <c r="A1944" s="1">
        <v>5</v>
      </c>
      <c r="B1944">
        <v>211</v>
      </c>
      <c r="C1944">
        <v>2</v>
      </c>
      <c r="D1944" s="3">
        <v>44815</v>
      </c>
      <c r="E1944" s="2">
        <v>3400</v>
      </c>
      <c r="F1944" s="2">
        <v>340</v>
      </c>
      <c r="G1944" s="2">
        <v>0</v>
      </c>
      <c r="H1944" s="5">
        <v>44861.16</v>
      </c>
      <c r="I1944" t="s">
        <v>12</v>
      </c>
      <c r="J1944" s="6" t="s">
        <v>25</v>
      </c>
      <c r="K1944" s="6" t="s">
        <v>26</v>
      </c>
      <c r="L1944" s="6" t="s">
        <v>37</v>
      </c>
      <c r="M1944" t="s">
        <v>13</v>
      </c>
      <c r="N1944" s="6" t="s">
        <v>55</v>
      </c>
      <c r="O1944" t="s">
        <v>19</v>
      </c>
      <c r="P1944" s="4">
        <v>46</v>
      </c>
      <c r="Q1944" t="str">
        <f>TEXT(ChargesTable[[#This Row],[CHG_COUNTY_NUM]], "000") &amp; "-" &amp; TEXT(ChargesTable[[#This Row],[CHG_CASE_NUMBER]], "0000000")</f>
        <v>005-0000211</v>
      </c>
      <c r="R1944">
        <f t="shared" si="61"/>
        <v>48</v>
      </c>
      <c r="S1944">
        <f t="shared" si="62"/>
        <v>2022</v>
      </c>
    </row>
    <row r="1945" spans="1:19">
      <c r="A1945" s="1">
        <v>5</v>
      </c>
      <c r="B1945">
        <v>211</v>
      </c>
      <c r="C1945">
        <v>3</v>
      </c>
      <c r="D1945" s="3">
        <v>44815</v>
      </c>
      <c r="E1945" s="2">
        <v>3460</v>
      </c>
      <c r="F1945" s="2">
        <v>346</v>
      </c>
      <c r="G1945" s="2">
        <v>0</v>
      </c>
      <c r="H1945" s="5">
        <v>44863.21</v>
      </c>
      <c r="I1945" t="s">
        <v>12</v>
      </c>
      <c r="J1945" s="6" t="s">
        <v>27</v>
      </c>
      <c r="K1945" s="6" t="s">
        <v>28</v>
      </c>
      <c r="L1945" s="6" t="s">
        <v>37</v>
      </c>
      <c r="M1945" t="s">
        <v>13</v>
      </c>
      <c r="N1945" s="6" t="s">
        <v>52</v>
      </c>
      <c r="O1945" t="s">
        <v>19</v>
      </c>
      <c r="P1945" s="4">
        <v>48</v>
      </c>
      <c r="Q1945" t="str">
        <f>TEXT(ChargesTable[[#This Row],[CHG_COUNTY_NUM]], "000") &amp; "-" &amp; TEXT(ChargesTable[[#This Row],[CHG_CASE_NUMBER]], "0000000")</f>
        <v>005-0000211</v>
      </c>
      <c r="R1945">
        <f t="shared" si="61"/>
        <v>48</v>
      </c>
      <c r="S1945">
        <f t="shared" si="62"/>
        <v>2022</v>
      </c>
    </row>
    <row r="1946" spans="1:19">
      <c r="A1946" s="1">
        <v>5</v>
      </c>
      <c r="B1946">
        <v>212</v>
      </c>
      <c r="C1946">
        <v>3</v>
      </c>
      <c r="D1946" s="3">
        <v>44815</v>
      </c>
      <c r="E1946" s="2">
        <v>3400</v>
      </c>
      <c r="F1946" s="2">
        <v>340</v>
      </c>
      <c r="G1946" s="2">
        <v>0</v>
      </c>
      <c r="H1946" s="5">
        <v>44818.98</v>
      </c>
      <c r="I1946" t="s">
        <v>10</v>
      </c>
      <c r="J1946" s="6" t="s">
        <v>25</v>
      </c>
      <c r="K1946" s="6" t="s">
        <v>26</v>
      </c>
      <c r="L1946" s="6" t="s">
        <v>37</v>
      </c>
      <c r="M1946" t="s">
        <v>11</v>
      </c>
      <c r="N1946" s="6" t="s">
        <v>55</v>
      </c>
      <c r="O1946" t="s">
        <v>19</v>
      </c>
      <c r="P1946" s="4">
        <v>3</v>
      </c>
      <c r="Q1946" t="str">
        <f>TEXT(ChargesTable[[#This Row],[CHG_COUNTY_NUM]], "000") &amp; "-" &amp; TEXT(ChargesTable[[#This Row],[CHG_CASE_NUMBER]], "0000000")</f>
        <v>005-0000212</v>
      </c>
      <c r="R1946">
        <f t="shared" si="61"/>
        <v>6</v>
      </c>
      <c r="S1946">
        <f t="shared" si="62"/>
        <v>2022</v>
      </c>
    </row>
    <row r="1947" spans="1:19">
      <c r="A1947" s="1">
        <v>5</v>
      </c>
      <c r="B1947">
        <v>212</v>
      </c>
      <c r="C1947">
        <v>1</v>
      </c>
      <c r="D1947" s="3">
        <v>44815</v>
      </c>
      <c r="E1947" s="2">
        <v>3400</v>
      </c>
      <c r="F1947" s="2">
        <v>340</v>
      </c>
      <c r="G1947" s="2">
        <v>0</v>
      </c>
      <c r="H1947" s="5">
        <v>44821.21</v>
      </c>
      <c r="I1947" t="s">
        <v>10</v>
      </c>
      <c r="J1947" s="6" t="s">
        <v>25</v>
      </c>
      <c r="K1947" s="6" t="s">
        <v>26</v>
      </c>
      <c r="L1947" s="6" t="s">
        <v>37</v>
      </c>
      <c r="M1947" t="s">
        <v>11</v>
      </c>
      <c r="N1947" s="6" t="s">
        <v>55</v>
      </c>
      <c r="O1947" t="s">
        <v>19</v>
      </c>
      <c r="P1947" s="4">
        <v>6</v>
      </c>
      <c r="Q1947" t="str">
        <f>TEXT(ChargesTable[[#This Row],[CHG_COUNTY_NUM]], "000") &amp; "-" &amp; TEXT(ChargesTable[[#This Row],[CHG_CASE_NUMBER]], "0000000")</f>
        <v>005-0000212</v>
      </c>
      <c r="R1947">
        <f t="shared" si="61"/>
        <v>6</v>
      </c>
      <c r="S1947">
        <f t="shared" si="62"/>
        <v>2022</v>
      </c>
    </row>
    <row r="1948" spans="1:19">
      <c r="A1948" s="1">
        <v>5</v>
      </c>
      <c r="B1948">
        <v>212</v>
      </c>
      <c r="C1948">
        <v>2</v>
      </c>
      <c r="D1948" s="3">
        <v>44815</v>
      </c>
      <c r="E1948" s="2">
        <v>3460</v>
      </c>
      <c r="F1948" s="2">
        <v>346</v>
      </c>
      <c r="G1948" s="2">
        <v>0</v>
      </c>
      <c r="H1948" s="5">
        <v>44821.79</v>
      </c>
      <c r="I1948" t="s">
        <v>12</v>
      </c>
      <c r="J1948" s="6" t="s">
        <v>27</v>
      </c>
      <c r="K1948" s="6" t="s">
        <v>28</v>
      </c>
      <c r="L1948" s="6" t="s">
        <v>37</v>
      </c>
      <c r="M1948" t="s">
        <v>13</v>
      </c>
      <c r="N1948" s="6" t="s">
        <v>52</v>
      </c>
      <c r="O1948" t="s">
        <v>19</v>
      </c>
      <c r="P1948" s="4">
        <v>6</v>
      </c>
      <c r="Q1948" t="str">
        <f>TEXT(ChargesTable[[#This Row],[CHG_COUNTY_NUM]], "000") &amp; "-" &amp; TEXT(ChargesTable[[#This Row],[CHG_CASE_NUMBER]], "0000000")</f>
        <v>005-0000212</v>
      </c>
      <c r="R1948">
        <f t="shared" si="61"/>
        <v>6</v>
      </c>
      <c r="S1948">
        <f t="shared" si="62"/>
        <v>2022</v>
      </c>
    </row>
    <row r="1949" spans="1:19">
      <c r="A1949" s="1">
        <v>5</v>
      </c>
      <c r="B1949">
        <v>213</v>
      </c>
      <c r="C1949">
        <v>3</v>
      </c>
      <c r="D1949" s="3">
        <v>44816</v>
      </c>
      <c r="E1949" s="2">
        <v>470000</v>
      </c>
      <c r="F1949" s="2">
        <v>47000</v>
      </c>
      <c r="G1949" s="2">
        <v>0</v>
      </c>
      <c r="H1949" s="5">
        <v>45131</v>
      </c>
      <c r="I1949" t="s">
        <v>10</v>
      </c>
      <c r="J1949" s="6" t="s">
        <v>34</v>
      </c>
      <c r="K1949" s="6" t="s">
        <v>35</v>
      </c>
      <c r="L1949" s="6" t="s">
        <v>37</v>
      </c>
      <c r="M1949" t="s">
        <v>11</v>
      </c>
      <c r="N1949" s="6" t="s">
        <v>67</v>
      </c>
      <c r="O1949" t="s">
        <v>19</v>
      </c>
      <c r="P1949" s="4">
        <v>315</v>
      </c>
      <c r="Q1949" t="str">
        <f>TEXT(ChargesTable[[#This Row],[CHG_COUNTY_NUM]], "000") &amp; "-" &amp; TEXT(ChargesTable[[#This Row],[CHG_CASE_NUMBER]], "0000000")</f>
        <v>005-0000213</v>
      </c>
      <c r="R1949">
        <f t="shared" si="61"/>
        <v>317</v>
      </c>
      <c r="S1949">
        <f t="shared" si="62"/>
        <v>2023</v>
      </c>
    </row>
    <row r="1950" spans="1:19">
      <c r="A1950" s="1">
        <v>5</v>
      </c>
      <c r="B1950">
        <v>213</v>
      </c>
      <c r="C1950">
        <v>1</v>
      </c>
      <c r="D1950" s="3">
        <v>44816</v>
      </c>
      <c r="E1950" s="2">
        <v>3460</v>
      </c>
      <c r="F1950" s="2">
        <v>346</v>
      </c>
      <c r="G1950" s="2">
        <v>0</v>
      </c>
      <c r="H1950" s="5">
        <v>45132.037997685184</v>
      </c>
      <c r="I1950" t="s">
        <v>7</v>
      </c>
      <c r="J1950" s="6" t="s">
        <v>27</v>
      </c>
      <c r="K1950" s="6" t="s">
        <v>28</v>
      </c>
      <c r="L1950" s="6" t="s">
        <v>37</v>
      </c>
      <c r="M1950" t="s">
        <v>8</v>
      </c>
      <c r="N1950" s="6" t="s">
        <v>52</v>
      </c>
      <c r="O1950" t="s">
        <v>19</v>
      </c>
      <c r="P1950" s="4">
        <v>316</v>
      </c>
      <c r="Q1950" t="str">
        <f>TEXT(ChargesTable[[#This Row],[CHG_COUNTY_NUM]], "000") &amp; "-" &amp; TEXT(ChargesTable[[#This Row],[CHG_CASE_NUMBER]], "0000000")</f>
        <v>005-0000213</v>
      </c>
      <c r="R1950">
        <f t="shared" si="61"/>
        <v>317</v>
      </c>
      <c r="S1950">
        <f t="shared" si="62"/>
        <v>2023</v>
      </c>
    </row>
    <row r="1951" spans="1:19">
      <c r="A1951" s="1">
        <v>5</v>
      </c>
      <c r="B1951">
        <v>213</v>
      </c>
      <c r="C1951">
        <v>2</v>
      </c>
      <c r="D1951" s="3">
        <v>44816</v>
      </c>
      <c r="E1951" s="2">
        <v>463700</v>
      </c>
      <c r="F1951" s="2">
        <v>46370</v>
      </c>
      <c r="G1951" s="2">
        <v>0</v>
      </c>
      <c r="H1951" s="5">
        <v>45133.9</v>
      </c>
      <c r="I1951" t="s">
        <v>10</v>
      </c>
      <c r="J1951" s="6" t="s">
        <v>30</v>
      </c>
      <c r="K1951" s="6" t="s">
        <v>26</v>
      </c>
      <c r="L1951" s="6" t="s">
        <v>37</v>
      </c>
      <c r="M1951" t="s">
        <v>11</v>
      </c>
      <c r="N1951" s="6" t="s">
        <v>54</v>
      </c>
      <c r="O1951" t="s">
        <v>19</v>
      </c>
      <c r="P1951" s="4">
        <v>317</v>
      </c>
      <c r="Q1951" t="str">
        <f>TEXT(ChargesTable[[#This Row],[CHG_COUNTY_NUM]], "000") &amp; "-" &amp; TEXT(ChargesTable[[#This Row],[CHG_CASE_NUMBER]], "0000000")</f>
        <v>005-0000213</v>
      </c>
      <c r="R1951">
        <f t="shared" si="61"/>
        <v>317</v>
      </c>
      <c r="S1951">
        <f t="shared" si="62"/>
        <v>2023</v>
      </c>
    </row>
    <row r="1952" spans="1:19">
      <c r="A1952" s="1">
        <v>5</v>
      </c>
      <c r="B1952">
        <v>214</v>
      </c>
      <c r="C1952">
        <v>1</v>
      </c>
      <c r="D1952" s="3">
        <v>44820</v>
      </c>
      <c r="E1952" s="2">
        <v>3400</v>
      </c>
      <c r="F1952" s="2">
        <v>340</v>
      </c>
      <c r="G1952" s="2">
        <v>0</v>
      </c>
      <c r="H1952" s="5">
        <v>44921.8</v>
      </c>
      <c r="I1952" t="s">
        <v>10</v>
      </c>
      <c r="J1952" s="6" t="s">
        <v>25</v>
      </c>
      <c r="K1952" s="6" t="s">
        <v>26</v>
      </c>
      <c r="L1952" s="6" t="s">
        <v>37</v>
      </c>
      <c r="M1952" t="s">
        <v>11</v>
      </c>
      <c r="N1952" s="6" t="s">
        <v>55</v>
      </c>
      <c r="O1952" t="s">
        <v>19</v>
      </c>
      <c r="P1952" s="4">
        <v>101</v>
      </c>
      <c r="Q1952" t="str">
        <f>TEXT(ChargesTable[[#This Row],[CHG_COUNTY_NUM]], "000") &amp; "-" &amp; TEXT(ChargesTable[[#This Row],[CHG_CASE_NUMBER]], "0000000")</f>
        <v>005-0000214</v>
      </c>
      <c r="R1952">
        <f t="shared" si="61"/>
        <v>106</v>
      </c>
      <c r="S1952">
        <f t="shared" si="62"/>
        <v>2022</v>
      </c>
    </row>
    <row r="1953" spans="1:19">
      <c r="A1953" s="1">
        <v>5</v>
      </c>
      <c r="B1953">
        <v>214</v>
      </c>
      <c r="C1953">
        <v>2</v>
      </c>
      <c r="D1953" s="3">
        <v>44820</v>
      </c>
      <c r="E1953" s="2">
        <v>3400</v>
      </c>
      <c r="F1953" s="2">
        <v>340</v>
      </c>
      <c r="G1953" s="2">
        <v>0</v>
      </c>
      <c r="H1953" s="5">
        <v>44926.6</v>
      </c>
      <c r="I1953" t="s">
        <v>12</v>
      </c>
      <c r="J1953" s="6" t="s">
        <v>25</v>
      </c>
      <c r="K1953" s="6" t="s">
        <v>26</v>
      </c>
      <c r="L1953" s="6" t="s">
        <v>37</v>
      </c>
      <c r="M1953" t="s">
        <v>13</v>
      </c>
      <c r="N1953" s="6" t="s">
        <v>55</v>
      </c>
      <c r="O1953" t="s">
        <v>19</v>
      </c>
      <c r="P1953" s="4">
        <v>106</v>
      </c>
      <c r="Q1953" t="str">
        <f>TEXT(ChargesTable[[#This Row],[CHG_COUNTY_NUM]], "000") &amp; "-" &amp; TEXT(ChargesTable[[#This Row],[CHG_CASE_NUMBER]], "0000000")</f>
        <v>005-0000214</v>
      </c>
      <c r="R1953">
        <f t="shared" si="61"/>
        <v>106</v>
      </c>
      <c r="S1953">
        <f t="shared" si="62"/>
        <v>2022</v>
      </c>
    </row>
    <row r="1954" spans="1:19">
      <c r="A1954" s="1">
        <v>5</v>
      </c>
      <c r="B1954">
        <v>215</v>
      </c>
      <c r="C1954">
        <v>1</v>
      </c>
      <c r="D1954" s="3">
        <v>44820</v>
      </c>
      <c r="E1954" s="2">
        <v>470000</v>
      </c>
      <c r="F1954" s="2">
        <v>47000</v>
      </c>
      <c r="G1954" s="2">
        <v>0</v>
      </c>
      <c r="H1954" s="5">
        <v>44829.42</v>
      </c>
      <c r="I1954" t="s">
        <v>10</v>
      </c>
      <c r="J1954" s="6" t="s">
        <v>34</v>
      </c>
      <c r="K1954" s="6" t="s">
        <v>35</v>
      </c>
      <c r="L1954" s="6" t="s">
        <v>37</v>
      </c>
      <c r="M1954" t="s">
        <v>11</v>
      </c>
      <c r="N1954" s="6" t="s">
        <v>67</v>
      </c>
      <c r="O1954" t="s">
        <v>19</v>
      </c>
      <c r="P1954" s="4">
        <v>9</v>
      </c>
      <c r="Q1954" t="str">
        <f>TEXT(ChargesTable[[#This Row],[CHG_COUNTY_NUM]], "000") &amp; "-" &amp; TEXT(ChargesTable[[#This Row],[CHG_CASE_NUMBER]], "0000000")</f>
        <v>005-0000215</v>
      </c>
      <c r="R1954">
        <f t="shared" si="61"/>
        <v>12</v>
      </c>
      <c r="S1954">
        <f t="shared" si="62"/>
        <v>2022</v>
      </c>
    </row>
    <row r="1955" spans="1:19">
      <c r="A1955" s="1">
        <v>5</v>
      </c>
      <c r="B1955">
        <v>215</v>
      </c>
      <c r="C1955">
        <v>2</v>
      </c>
      <c r="D1955" s="3">
        <v>44820</v>
      </c>
      <c r="E1955" s="2">
        <v>463700</v>
      </c>
      <c r="F1955" s="2">
        <v>46370</v>
      </c>
      <c r="G1955" s="2">
        <v>0</v>
      </c>
      <c r="H1955" s="5">
        <v>44832.62</v>
      </c>
      <c r="I1955" t="s">
        <v>10</v>
      </c>
      <c r="J1955" s="6" t="s">
        <v>30</v>
      </c>
      <c r="K1955" s="6" t="s">
        <v>26</v>
      </c>
      <c r="L1955" s="6" t="s">
        <v>37</v>
      </c>
      <c r="M1955" t="s">
        <v>11</v>
      </c>
      <c r="N1955" s="6" t="s">
        <v>54</v>
      </c>
      <c r="O1955" t="s">
        <v>19</v>
      </c>
      <c r="P1955" s="4">
        <v>12</v>
      </c>
      <c r="Q1955" t="str">
        <f>TEXT(ChargesTable[[#This Row],[CHG_COUNTY_NUM]], "000") &amp; "-" &amp; TEXT(ChargesTable[[#This Row],[CHG_CASE_NUMBER]], "0000000")</f>
        <v>005-0000215</v>
      </c>
      <c r="R1955">
        <f t="shared" si="61"/>
        <v>12</v>
      </c>
      <c r="S1955">
        <f t="shared" si="62"/>
        <v>2022</v>
      </c>
    </row>
    <row r="1956" spans="1:19">
      <c r="A1956" s="1">
        <v>5</v>
      </c>
      <c r="B1956">
        <v>216</v>
      </c>
      <c r="C1956">
        <v>1</v>
      </c>
      <c r="D1956" s="3">
        <v>44821</v>
      </c>
      <c r="E1956" s="2">
        <v>3401</v>
      </c>
      <c r="F1956" s="2">
        <v>340</v>
      </c>
      <c r="G1956" s="2">
        <v>1</v>
      </c>
      <c r="H1956" s="5">
        <v>44824.440995370373</v>
      </c>
      <c r="I1956" t="s">
        <v>12</v>
      </c>
      <c r="J1956" s="6" t="s">
        <v>25</v>
      </c>
      <c r="K1956" s="6" t="s">
        <v>26</v>
      </c>
      <c r="L1956" s="6" t="s">
        <v>38</v>
      </c>
      <c r="M1956" t="s">
        <v>13</v>
      </c>
      <c r="N1956" s="6" t="s">
        <v>56</v>
      </c>
      <c r="O1956" t="s">
        <v>19</v>
      </c>
      <c r="P1956" s="4">
        <v>3</v>
      </c>
      <c r="Q1956" t="str">
        <f>TEXT(ChargesTable[[#This Row],[CHG_COUNTY_NUM]], "000") &amp; "-" &amp; TEXT(ChargesTable[[#This Row],[CHG_CASE_NUMBER]], "0000000")</f>
        <v>005-0000216</v>
      </c>
      <c r="R1956">
        <f t="shared" si="61"/>
        <v>3</v>
      </c>
      <c r="S1956">
        <f t="shared" si="62"/>
        <v>2022</v>
      </c>
    </row>
    <row r="1957" spans="1:19">
      <c r="A1957" s="1">
        <v>5</v>
      </c>
      <c r="B1957">
        <v>216</v>
      </c>
      <c r="C1957">
        <v>2</v>
      </c>
      <c r="D1957" s="3">
        <v>44821</v>
      </c>
      <c r="E1957" s="2">
        <v>3464</v>
      </c>
      <c r="F1957" s="2">
        <v>346</v>
      </c>
      <c r="G1957" s="2">
        <v>4</v>
      </c>
      <c r="H1957" s="5">
        <v>44824.650995370372</v>
      </c>
      <c r="I1957" t="s">
        <v>10</v>
      </c>
      <c r="J1957" s="6" t="s">
        <v>27</v>
      </c>
      <c r="K1957" s="6" t="s">
        <v>28</v>
      </c>
      <c r="L1957" s="6" t="s">
        <v>41</v>
      </c>
      <c r="M1957" t="s">
        <v>11</v>
      </c>
      <c r="N1957" s="6" t="s">
        <v>83</v>
      </c>
      <c r="O1957" t="s">
        <v>19</v>
      </c>
      <c r="P1957" s="4">
        <v>3</v>
      </c>
      <c r="Q1957" t="str">
        <f>TEXT(ChargesTable[[#This Row],[CHG_COUNTY_NUM]], "000") &amp; "-" &amp; TEXT(ChargesTable[[#This Row],[CHG_CASE_NUMBER]], "0000000")</f>
        <v>005-0000216</v>
      </c>
      <c r="R1957">
        <f t="shared" si="61"/>
        <v>3</v>
      </c>
      <c r="S1957">
        <f t="shared" si="62"/>
        <v>2022</v>
      </c>
    </row>
    <row r="1958" spans="1:19">
      <c r="A1958" s="1">
        <v>5</v>
      </c>
      <c r="B1958">
        <v>217</v>
      </c>
      <c r="C1958">
        <v>1</v>
      </c>
      <c r="D1958" s="3">
        <v>44825</v>
      </c>
      <c r="E1958" s="2">
        <v>3406</v>
      </c>
      <c r="F1958" s="2">
        <v>340</v>
      </c>
      <c r="G1958" s="2">
        <v>6</v>
      </c>
      <c r="H1958" s="5">
        <v>44856.31</v>
      </c>
      <c r="I1958" t="s">
        <v>12</v>
      </c>
      <c r="J1958" s="6" t="s">
        <v>25</v>
      </c>
      <c r="K1958" s="6" t="s">
        <v>26</v>
      </c>
      <c r="L1958" s="6" t="s">
        <v>43</v>
      </c>
      <c r="M1958" t="s">
        <v>13</v>
      </c>
      <c r="N1958" s="6" t="s">
        <v>65</v>
      </c>
      <c r="O1958" t="s">
        <v>19</v>
      </c>
      <c r="P1958" s="4">
        <v>31</v>
      </c>
      <c r="Q1958" t="str">
        <f>TEXT(ChargesTable[[#This Row],[CHG_COUNTY_NUM]], "000") &amp; "-" &amp; TEXT(ChargesTable[[#This Row],[CHG_CASE_NUMBER]], "0000000")</f>
        <v>005-0000217</v>
      </c>
      <c r="R1958">
        <f t="shared" si="61"/>
        <v>33</v>
      </c>
      <c r="S1958">
        <f t="shared" si="62"/>
        <v>2022</v>
      </c>
    </row>
    <row r="1959" spans="1:19">
      <c r="A1959" s="1">
        <v>5</v>
      </c>
      <c r="B1959">
        <v>217</v>
      </c>
      <c r="C1959">
        <v>2</v>
      </c>
      <c r="D1959" s="3">
        <v>44825</v>
      </c>
      <c r="E1959" s="2">
        <v>3400</v>
      </c>
      <c r="F1959" s="2">
        <v>340</v>
      </c>
      <c r="G1959" s="2">
        <v>0</v>
      </c>
      <c r="H1959" s="5">
        <v>44858.5</v>
      </c>
      <c r="I1959" t="s">
        <v>10</v>
      </c>
      <c r="J1959" s="6" t="s">
        <v>25</v>
      </c>
      <c r="K1959" s="6" t="s">
        <v>26</v>
      </c>
      <c r="L1959" s="6" t="s">
        <v>37</v>
      </c>
      <c r="M1959" t="s">
        <v>11</v>
      </c>
      <c r="N1959" s="6" t="s">
        <v>55</v>
      </c>
      <c r="O1959" t="s">
        <v>19</v>
      </c>
      <c r="P1959" s="4">
        <v>33</v>
      </c>
      <c r="Q1959" t="str">
        <f>TEXT(ChargesTable[[#This Row],[CHG_COUNTY_NUM]], "000") &amp; "-" &amp; TEXT(ChargesTable[[#This Row],[CHG_CASE_NUMBER]], "0000000")</f>
        <v>005-0000217</v>
      </c>
      <c r="R1959">
        <f t="shared" si="61"/>
        <v>33</v>
      </c>
      <c r="S1959">
        <f t="shared" si="62"/>
        <v>2022</v>
      </c>
    </row>
    <row r="1960" spans="1:19">
      <c r="A1960" s="1">
        <v>5</v>
      </c>
      <c r="B1960">
        <v>218</v>
      </c>
      <c r="C1960">
        <v>3</v>
      </c>
      <c r="D1960" s="3">
        <v>44825</v>
      </c>
      <c r="E1960" s="2">
        <v>3460</v>
      </c>
      <c r="F1960" s="2">
        <v>346</v>
      </c>
      <c r="G1960" s="2">
        <v>0</v>
      </c>
      <c r="H1960" s="5">
        <v>44873.23</v>
      </c>
      <c r="I1960" t="s">
        <v>7</v>
      </c>
      <c r="J1960" s="6" t="s">
        <v>27</v>
      </c>
      <c r="K1960" s="6" t="s">
        <v>28</v>
      </c>
      <c r="L1960" s="6" t="s">
        <v>37</v>
      </c>
      <c r="M1960" t="s">
        <v>8</v>
      </c>
      <c r="N1960" s="6" t="s">
        <v>52</v>
      </c>
      <c r="O1960" t="s">
        <v>19</v>
      </c>
      <c r="P1960" s="4">
        <v>48</v>
      </c>
      <c r="Q1960" t="str">
        <f>TEXT(ChargesTable[[#This Row],[CHG_COUNTY_NUM]], "000") &amp; "-" &amp; TEXT(ChargesTable[[#This Row],[CHG_CASE_NUMBER]], "0000000")</f>
        <v>005-0000218</v>
      </c>
      <c r="R1960">
        <f t="shared" si="61"/>
        <v>51</v>
      </c>
      <c r="S1960">
        <f t="shared" si="62"/>
        <v>2022</v>
      </c>
    </row>
    <row r="1961" spans="1:19">
      <c r="A1961" s="1">
        <v>5</v>
      </c>
      <c r="B1961">
        <v>218</v>
      </c>
      <c r="C1961">
        <v>1</v>
      </c>
      <c r="D1961" s="3">
        <v>44825</v>
      </c>
      <c r="E1961" s="2">
        <v>3466</v>
      </c>
      <c r="F1961" s="2">
        <v>346</v>
      </c>
      <c r="G1961" s="2">
        <v>6</v>
      </c>
      <c r="H1961" s="5">
        <v>44876.53</v>
      </c>
      <c r="I1961" t="s">
        <v>7</v>
      </c>
      <c r="J1961" s="6" t="s">
        <v>27</v>
      </c>
      <c r="K1961" s="6" t="s">
        <v>28</v>
      </c>
      <c r="L1961" s="6" t="s">
        <v>43</v>
      </c>
      <c r="M1961" t="s">
        <v>8</v>
      </c>
      <c r="N1961" s="6" t="s">
        <v>66</v>
      </c>
      <c r="O1961" t="s">
        <v>19</v>
      </c>
      <c r="P1961" s="4">
        <v>51</v>
      </c>
      <c r="Q1961" t="str">
        <f>TEXT(ChargesTable[[#This Row],[CHG_COUNTY_NUM]], "000") &amp; "-" &amp; TEXT(ChargesTable[[#This Row],[CHG_CASE_NUMBER]], "0000000")</f>
        <v>005-0000218</v>
      </c>
      <c r="R1961">
        <f t="shared" si="61"/>
        <v>51</v>
      </c>
      <c r="S1961">
        <f t="shared" si="62"/>
        <v>2022</v>
      </c>
    </row>
    <row r="1962" spans="1:19">
      <c r="A1962" s="1">
        <v>5</v>
      </c>
      <c r="B1962">
        <v>219</v>
      </c>
      <c r="C1962">
        <v>1</v>
      </c>
      <c r="D1962" s="3">
        <v>44827</v>
      </c>
      <c r="E1962" s="2">
        <v>782200</v>
      </c>
      <c r="F1962" s="2">
        <v>78220</v>
      </c>
      <c r="G1962" s="2">
        <v>0</v>
      </c>
      <c r="H1962" s="5">
        <v>44855.35</v>
      </c>
      <c r="I1962" t="s">
        <v>12</v>
      </c>
      <c r="J1962" s="6" t="s">
        <v>36</v>
      </c>
      <c r="K1962" s="6" t="s">
        <v>35</v>
      </c>
      <c r="L1962" s="6" t="s">
        <v>37</v>
      </c>
      <c r="M1962" t="s">
        <v>13</v>
      </c>
      <c r="N1962" s="6" t="s">
        <v>53</v>
      </c>
      <c r="O1962" t="s">
        <v>19</v>
      </c>
      <c r="P1962" s="4">
        <v>28</v>
      </c>
      <c r="Q1962" t="str">
        <f>TEXT(ChargesTable[[#This Row],[CHG_COUNTY_NUM]], "000") &amp; "-" &amp; TEXT(ChargesTable[[#This Row],[CHG_CASE_NUMBER]], "0000000")</f>
        <v>005-0000219</v>
      </c>
      <c r="R1962">
        <f t="shared" si="61"/>
        <v>31</v>
      </c>
      <c r="S1962">
        <f t="shared" si="62"/>
        <v>2022</v>
      </c>
    </row>
    <row r="1963" spans="1:19">
      <c r="A1963" s="1">
        <v>5</v>
      </c>
      <c r="B1963">
        <v>219</v>
      </c>
      <c r="C1963">
        <v>5</v>
      </c>
      <c r="D1963" s="3">
        <v>44827</v>
      </c>
      <c r="E1963" s="2">
        <v>3474</v>
      </c>
      <c r="F1963" s="2">
        <v>347</v>
      </c>
      <c r="G1963" s="2">
        <v>4</v>
      </c>
      <c r="H1963" s="5">
        <v>44857.16</v>
      </c>
      <c r="I1963" t="s">
        <v>12</v>
      </c>
      <c r="J1963" s="6" t="s">
        <v>29</v>
      </c>
      <c r="K1963" s="6" t="s">
        <v>28</v>
      </c>
      <c r="L1963" s="6" t="s">
        <v>41</v>
      </c>
      <c r="M1963" t="s">
        <v>13</v>
      </c>
      <c r="N1963" s="6" t="s">
        <v>88</v>
      </c>
      <c r="O1963" t="s">
        <v>19</v>
      </c>
      <c r="P1963" s="4">
        <v>30</v>
      </c>
      <c r="Q1963" t="str">
        <f>TEXT(ChargesTable[[#This Row],[CHG_COUNTY_NUM]], "000") &amp; "-" &amp; TEXT(ChargesTable[[#This Row],[CHG_CASE_NUMBER]], "0000000")</f>
        <v>005-0000219</v>
      </c>
      <c r="R1963">
        <f t="shared" si="61"/>
        <v>31</v>
      </c>
      <c r="S1963">
        <f t="shared" si="62"/>
        <v>2022</v>
      </c>
    </row>
    <row r="1964" spans="1:19">
      <c r="A1964" s="1">
        <v>5</v>
      </c>
      <c r="B1964">
        <v>219</v>
      </c>
      <c r="C1964">
        <v>2</v>
      </c>
      <c r="D1964" s="3">
        <v>44827</v>
      </c>
      <c r="E1964" s="2">
        <v>782200</v>
      </c>
      <c r="F1964" s="2">
        <v>78220</v>
      </c>
      <c r="G1964" s="2">
        <v>0</v>
      </c>
      <c r="H1964" s="5">
        <v>44858.75</v>
      </c>
      <c r="I1964" t="s">
        <v>10</v>
      </c>
      <c r="J1964" s="6" t="s">
        <v>36</v>
      </c>
      <c r="K1964" s="6" t="s">
        <v>35</v>
      </c>
      <c r="L1964" s="6" t="s">
        <v>37</v>
      </c>
      <c r="M1964" t="s">
        <v>11</v>
      </c>
      <c r="N1964" s="6" t="s">
        <v>53</v>
      </c>
      <c r="O1964" t="s">
        <v>19</v>
      </c>
      <c r="P1964" s="4">
        <v>31</v>
      </c>
      <c r="Q1964" t="str">
        <f>TEXT(ChargesTable[[#This Row],[CHG_COUNTY_NUM]], "000") &amp; "-" &amp; TEXT(ChargesTable[[#This Row],[CHG_CASE_NUMBER]], "0000000")</f>
        <v>005-0000219</v>
      </c>
      <c r="R1964">
        <f t="shared" si="61"/>
        <v>31</v>
      </c>
      <c r="S1964">
        <f t="shared" si="62"/>
        <v>2022</v>
      </c>
    </row>
    <row r="1965" spans="1:19">
      <c r="A1965" s="1">
        <v>5</v>
      </c>
      <c r="B1965">
        <v>219</v>
      </c>
      <c r="C1965">
        <v>4</v>
      </c>
      <c r="D1965" s="3">
        <v>44827</v>
      </c>
      <c r="E1965" s="2">
        <v>3400</v>
      </c>
      <c r="F1965" s="2">
        <v>340</v>
      </c>
      <c r="G1965" s="2">
        <v>0</v>
      </c>
      <c r="H1965" s="5">
        <v>44858.12</v>
      </c>
      <c r="I1965" t="s">
        <v>10</v>
      </c>
      <c r="J1965" s="6" t="s">
        <v>25</v>
      </c>
      <c r="K1965" s="6" t="s">
        <v>26</v>
      </c>
      <c r="L1965" s="6" t="s">
        <v>37</v>
      </c>
      <c r="M1965" t="s">
        <v>11</v>
      </c>
      <c r="N1965" s="6" t="s">
        <v>55</v>
      </c>
      <c r="O1965" t="s">
        <v>19</v>
      </c>
      <c r="P1965" s="4">
        <v>31</v>
      </c>
      <c r="Q1965" t="str">
        <f>TEXT(ChargesTable[[#This Row],[CHG_COUNTY_NUM]], "000") &amp; "-" &amp; TEXT(ChargesTable[[#This Row],[CHG_CASE_NUMBER]], "0000000")</f>
        <v>005-0000219</v>
      </c>
      <c r="R1965">
        <f t="shared" si="61"/>
        <v>31</v>
      </c>
      <c r="S1965">
        <f t="shared" si="62"/>
        <v>2022</v>
      </c>
    </row>
    <row r="1966" spans="1:19">
      <c r="A1966" s="1">
        <v>5</v>
      </c>
      <c r="B1966">
        <v>220</v>
      </c>
      <c r="C1966">
        <v>2</v>
      </c>
      <c r="D1966" s="3">
        <v>44828</v>
      </c>
      <c r="E1966" s="2">
        <v>463700</v>
      </c>
      <c r="F1966" s="2">
        <v>46370</v>
      </c>
      <c r="G1966" s="2">
        <v>0</v>
      </c>
      <c r="H1966" s="5">
        <v>44829.494004629632</v>
      </c>
      <c r="I1966" t="s">
        <v>10</v>
      </c>
      <c r="J1966" s="6" t="s">
        <v>30</v>
      </c>
      <c r="K1966" s="6" t="s">
        <v>26</v>
      </c>
      <c r="L1966" s="6" t="s">
        <v>37</v>
      </c>
      <c r="M1966" t="s">
        <v>11</v>
      </c>
      <c r="N1966" s="6" t="s">
        <v>54</v>
      </c>
      <c r="O1966" t="s">
        <v>19</v>
      </c>
      <c r="P1966" s="4">
        <v>1</v>
      </c>
      <c r="Q1966" t="str">
        <f>TEXT(ChargesTable[[#This Row],[CHG_COUNTY_NUM]], "000") &amp; "-" &amp; TEXT(ChargesTable[[#This Row],[CHG_CASE_NUMBER]], "0000000")</f>
        <v>005-0000220</v>
      </c>
      <c r="R1966">
        <f t="shared" si="61"/>
        <v>736</v>
      </c>
      <c r="S1966">
        <f t="shared" si="62"/>
        <v>2022</v>
      </c>
    </row>
    <row r="1967" spans="1:19">
      <c r="A1967" s="1">
        <v>5</v>
      </c>
      <c r="B1967">
        <v>220</v>
      </c>
      <c r="C1967">
        <v>3</v>
      </c>
      <c r="D1967" s="3">
        <v>44828</v>
      </c>
      <c r="E1967" s="2">
        <v>3400</v>
      </c>
      <c r="F1967" s="2">
        <v>340</v>
      </c>
      <c r="G1967" s="2">
        <v>0</v>
      </c>
      <c r="H1967" s="5">
        <v>44829.794004629628</v>
      </c>
      <c r="I1967" t="s">
        <v>12</v>
      </c>
      <c r="J1967" s="6" t="s">
        <v>25</v>
      </c>
      <c r="K1967" s="6" t="s">
        <v>26</v>
      </c>
      <c r="L1967" s="6" t="s">
        <v>37</v>
      </c>
      <c r="M1967" t="s">
        <v>13</v>
      </c>
      <c r="N1967" s="6" t="s">
        <v>55</v>
      </c>
      <c r="O1967" t="s">
        <v>19</v>
      </c>
      <c r="P1967" s="4">
        <v>1</v>
      </c>
      <c r="Q1967" t="str">
        <f>TEXT(ChargesTable[[#This Row],[CHG_COUNTY_NUM]], "000") &amp; "-" &amp; TEXT(ChargesTable[[#This Row],[CHG_CASE_NUMBER]], "0000000")</f>
        <v>005-0000220</v>
      </c>
      <c r="R1967">
        <f t="shared" si="61"/>
        <v>736</v>
      </c>
      <c r="S1967">
        <f t="shared" si="62"/>
        <v>2022</v>
      </c>
    </row>
    <row r="1968" spans="1:19">
      <c r="A1968" s="1">
        <v>5</v>
      </c>
      <c r="B1968">
        <v>220</v>
      </c>
      <c r="C1968">
        <v>4</v>
      </c>
      <c r="D1968" s="3">
        <v>44828</v>
      </c>
      <c r="E1968" s="2">
        <v>782200</v>
      </c>
      <c r="F1968" s="2">
        <v>78220</v>
      </c>
      <c r="G1968" s="2">
        <v>0</v>
      </c>
      <c r="H1968" s="5">
        <v>44830.094004629631</v>
      </c>
      <c r="I1968" t="s">
        <v>12</v>
      </c>
      <c r="J1968" s="6" t="s">
        <v>36</v>
      </c>
      <c r="K1968" s="6" t="s">
        <v>35</v>
      </c>
      <c r="L1968" s="6" t="s">
        <v>37</v>
      </c>
      <c r="M1968" t="s">
        <v>13</v>
      </c>
      <c r="N1968" s="6" t="s">
        <v>53</v>
      </c>
      <c r="O1968" t="s">
        <v>19</v>
      </c>
      <c r="P1968" s="4">
        <v>2</v>
      </c>
      <c r="Q1968" t="str">
        <f>TEXT(ChargesTable[[#This Row],[CHG_COUNTY_NUM]], "000") &amp; "-" &amp; TEXT(ChargesTable[[#This Row],[CHG_CASE_NUMBER]], "0000000")</f>
        <v>005-0000220</v>
      </c>
      <c r="R1968">
        <f t="shared" si="61"/>
        <v>736</v>
      </c>
      <c r="S1968">
        <f t="shared" si="62"/>
        <v>2022</v>
      </c>
    </row>
    <row r="1969" spans="1:19">
      <c r="A1969" s="1">
        <v>5</v>
      </c>
      <c r="B1969">
        <v>220</v>
      </c>
      <c r="C1969">
        <v>5</v>
      </c>
      <c r="D1969" s="3">
        <v>44828</v>
      </c>
      <c r="E1969" s="2">
        <v>3400</v>
      </c>
      <c r="F1969" s="2">
        <v>340</v>
      </c>
      <c r="G1969" s="2">
        <v>0</v>
      </c>
      <c r="H1969" s="5">
        <v>44830.794004629628</v>
      </c>
      <c r="I1969" t="s">
        <v>10</v>
      </c>
      <c r="J1969" s="6" t="s">
        <v>25</v>
      </c>
      <c r="K1969" s="6" t="s">
        <v>26</v>
      </c>
      <c r="L1969" s="6" t="s">
        <v>37</v>
      </c>
      <c r="M1969" t="s">
        <v>11</v>
      </c>
      <c r="N1969" s="6" t="s">
        <v>55</v>
      </c>
      <c r="O1969" t="s">
        <v>19</v>
      </c>
      <c r="P1969" s="4">
        <v>2</v>
      </c>
      <c r="Q1969" t="str">
        <f>TEXT(ChargesTable[[#This Row],[CHG_COUNTY_NUM]], "000") &amp; "-" &amp; TEXT(ChargesTable[[#This Row],[CHG_CASE_NUMBER]], "0000000")</f>
        <v>005-0000220</v>
      </c>
      <c r="R1969">
        <f t="shared" si="61"/>
        <v>736</v>
      </c>
      <c r="S1969">
        <f t="shared" si="62"/>
        <v>2022</v>
      </c>
    </row>
    <row r="1970" spans="1:19">
      <c r="A1970" s="1">
        <v>5</v>
      </c>
      <c r="B1970">
        <v>220</v>
      </c>
      <c r="C1970">
        <v>1</v>
      </c>
      <c r="D1970" s="3">
        <v>44828</v>
      </c>
      <c r="E1970" s="2">
        <v>3400</v>
      </c>
      <c r="F1970" s="2">
        <v>340</v>
      </c>
      <c r="G1970" s="2">
        <v>0</v>
      </c>
      <c r="H1970" s="5">
        <v>44831.514004629629</v>
      </c>
      <c r="I1970" t="s">
        <v>12</v>
      </c>
      <c r="J1970" s="6" t="s">
        <v>25</v>
      </c>
      <c r="K1970" s="6" t="s">
        <v>26</v>
      </c>
      <c r="L1970" s="6" t="s">
        <v>37</v>
      </c>
      <c r="M1970" t="s">
        <v>13</v>
      </c>
      <c r="N1970" s="6" t="s">
        <v>55</v>
      </c>
      <c r="O1970" t="s">
        <v>19</v>
      </c>
      <c r="P1970" s="4">
        <v>3</v>
      </c>
      <c r="Q1970" t="str">
        <f>TEXT(ChargesTable[[#This Row],[CHG_COUNTY_NUM]], "000") &amp; "-" &amp; TEXT(ChargesTable[[#This Row],[CHG_CASE_NUMBER]], "0000000")</f>
        <v>005-0000220</v>
      </c>
      <c r="R1970">
        <f t="shared" si="61"/>
        <v>736</v>
      </c>
      <c r="S1970">
        <f t="shared" si="62"/>
        <v>2022</v>
      </c>
    </row>
    <row r="1971" spans="1:19">
      <c r="A1971" s="1">
        <v>5</v>
      </c>
      <c r="B1971">
        <v>220</v>
      </c>
      <c r="C1971">
        <v>6</v>
      </c>
      <c r="D1971" s="3">
        <v>44828</v>
      </c>
      <c r="E1971" s="2">
        <v>3401</v>
      </c>
      <c r="F1971" s="2">
        <v>340</v>
      </c>
      <c r="G1971" s="2">
        <v>1</v>
      </c>
      <c r="H1971" s="5">
        <v>44831.55400462963</v>
      </c>
      <c r="I1971" t="s">
        <v>7</v>
      </c>
      <c r="J1971" s="6" t="s">
        <v>25</v>
      </c>
      <c r="K1971" s="6" t="s">
        <v>26</v>
      </c>
      <c r="L1971" s="6" t="s">
        <v>38</v>
      </c>
      <c r="M1971" t="s">
        <v>8</v>
      </c>
      <c r="N1971" s="6" t="s">
        <v>56</v>
      </c>
      <c r="O1971" t="s">
        <v>19</v>
      </c>
      <c r="P1971" s="4">
        <v>3</v>
      </c>
      <c r="Q1971" t="str">
        <f>TEXT(ChargesTable[[#This Row],[CHG_COUNTY_NUM]], "000") &amp; "-" &amp; TEXT(ChargesTable[[#This Row],[CHG_CASE_NUMBER]], "0000000")</f>
        <v>005-0000220</v>
      </c>
      <c r="R1971">
        <f t="shared" si="61"/>
        <v>736</v>
      </c>
      <c r="S1971">
        <f t="shared" si="62"/>
        <v>2022</v>
      </c>
    </row>
    <row r="1972" spans="1:19">
      <c r="A1972" s="1">
        <v>5</v>
      </c>
      <c r="B1972">
        <v>220</v>
      </c>
      <c r="C1972">
        <v>7</v>
      </c>
      <c r="D1972" s="3">
        <v>44828</v>
      </c>
      <c r="E1972" s="2">
        <v>3406</v>
      </c>
      <c r="F1972" s="2">
        <v>340</v>
      </c>
      <c r="G1972" s="2">
        <v>6</v>
      </c>
      <c r="H1972" s="5">
        <v>45564.794004629628</v>
      </c>
      <c r="I1972" t="s">
        <v>10</v>
      </c>
      <c r="J1972" s="6" t="s">
        <v>25</v>
      </c>
      <c r="K1972" s="6" t="s">
        <v>26</v>
      </c>
      <c r="L1972" s="6" t="s">
        <v>43</v>
      </c>
      <c r="M1972" t="s">
        <v>11</v>
      </c>
      <c r="N1972" s="6" t="s">
        <v>65</v>
      </c>
      <c r="O1972" t="s">
        <v>19</v>
      </c>
      <c r="P1972" s="4">
        <v>736</v>
      </c>
      <c r="Q1972" t="str">
        <f>TEXT(ChargesTable[[#This Row],[CHG_COUNTY_NUM]], "000") &amp; "-" &amp; TEXT(ChargesTable[[#This Row],[CHG_CASE_NUMBER]], "0000000")</f>
        <v>005-0000220</v>
      </c>
      <c r="R1972">
        <f t="shared" si="61"/>
        <v>736</v>
      </c>
      <c r="S1972">
        <f t="shared" si="62"/>
        <v>2024</v>
      </c>
    </row>
    <row r="1973" spans="1:19">
      <c r="A1973" s="1">
        <v>5</v>
      </c>
      <c r="B1973">
        <v>221</v>
      </c>
      <c r="C1973">
        <v>2</v>
      </c>
      <c r="D1973" s="3">
        <v>44829</v>
      </c>
      <c r="E1973" s="2">
        <v>782200</v>
      </c>
      <c r="F1973" s="2">
        <v>78220</v>
      </c>
      <c r="G1973" s="2">
        <v>0</v>
      </c>
      <c r="H1973" s="5">
        <v>44863.855995370373</v>
      </c>
      <c r="I1973" t="s">
        <v>10</v>
      </c>
      <c r="J1973" s="6" t="s">
        <v>36</v>
      </c>
      <c r="K1973" s="6" t="s">
        <v>35</v>
      </c>
      <c r="L1973" s="6" t="s">
        <v>37</v>
      </c>
      <c r="M1973" t="s">
        <v>11</v>
      </c>
      <c r="N1973" s="6" t="s">
        <v>53</v>
      </c>
      <c r="O1973" t="s">
        <v>19</v>
      </c>
      <c r="P1973" s="4">
        <v>34</v>
      </c>
      <c r="Q1973" t="str">
        <f>TEXT(ChargesTable[[#This Row],[CHG_COUNTY_NUM]], "000") &amp; "-" &amp; TEXT(ChargesTable[[#This Row],[CHG_CASE_NUMBER]], "0000000")</f>
        <v>005-0000221</v>
      </c>
      <c r="R1973">
        <f t="shared" si="61"/>
        <v>34</v>
      </c>
      <c r="S1973">
        <f t="shared" si="62"/>
        <v>2022</v>
      </c>
    </row>
    <row r="1974" spans="1:19">
      <c r="A1974" s="1">
        <v>5</v>
      </c>
      <c r="B1974">
        <v>222</v>
      </c>
      <c r="C1974">
        <v>1</v>
      </c>
      <c r="D1974" s="3">
        <v>44829</v>
      </c>
      <c r="E1974" s="2">
        <v>3401</v>
      </c>
      <c r="F1974" s="2">
        <v>340</v>
      </c>
      <c r="G1974" s="2">
        <v>1</v>
      </c>
      <c r="H1974" s="5">
        <v>45013.79</v>
      </c>
      <c r="I1974" t="s">
        <v>10</v>
      </c>
      <c r="J1974" s="6" t="s">
        <v>25</v>
      </c>
      <c r="K1974" s="6" t="s">
        <v>26</v>
      </c>
      <c r="L1974" s="6" t="s">
        <v>38</v>
      </c>
      <c r="M1974" t="s">
        <v>11</v>
      </c>
      <c r="N1974" s="6" t="s">
        <v>56</v>
      </c>
      <c r="O1974" t="s">
        <v>19</v>
      </c>
      <c r="P1974" s="4">
        <v>184</v>
      </c>
      <c r="Q1974" t="str">
        <f>TEXT(ChargesTable[[#This Row],[CHG_COUNTY_NUM]], "000") &amp; "-" &amp; TEXT(ChargesTable[[#This Row],[CHG_CASE_NUMBER]], "0000000")</f>
        <v>005-0000222</v>
      </c>
      <c r="R1974">
        <f t="shared" si="61"/>
        <v>184</v>
      </c>
      <c r="S1974">
        <f t="shared" si="62"/>
        <v>2023</v>
      </c>
    </row>
    <row r="1975" spans="1:19">
      <c r="A1975" s="1">
        <v>5</v>
      </c>
      <c r="B1975">
        <v>222</v>
      </c>
      <c r="C1975">
        <v>2</v>
      </c>
      <c r="D1975" s="3">
        <v>44829</v>
      </c>
      <c r="E1975" s="2">
        <v>470000</v>
      </c>
      <c r="F1975" s="2">
        <v>47000</v>
      </c>
      <c r="G1975" s="2">
        <v>0</v>
      </c>
      <c r="H1975" s="5">
        <v>45013.2</v>
      </c>
      <c r="I1975" t="s">
        <v>12</v>
      </c>
      <c r="J1975" s="6" t="s">
        <v>34</v>
      </c>
      <c r="K1975" s="6" t="s">
        <v>35</v>
      </c>
      <c r="L1975" s="6" t="s">
        <v>37</v>
      </c>
      <c r="M1975" t="s">
        <v>13</v>
      </c>
      <c r="N1975" s="6" t="s">
        <v>67</v>
      </c>
      <c r="O1975" t="s">
        <v>19</v>
      </c>
      <c r="P1975" s="4">
        <v>184</v>
      </c>
      <c r="Q1975" t="str">
        <f>TEXT(ChargesTable[[#This Row],[CHG_COUNTY_NUM]], "000") &amp; "-" &amp; TEXT(ChargesTable[[#This Row],[CHG_CASE_NUMBER]], "0000000")</f>
        <v>005-0000222</v>
      </c>
      <c r="R1975">
        <f t="shared" si="61"/>
        <v>184</v>
      </c>
      <c r="S1975">
        <f t="shared" si="62"/>
        <v>2023</v>
      </c>
    </row>
    <row r="1976" spans="1:19">
      <c r="A1976" s="1">
        <v>5</v>
      </c>
      <c r="B1976">
        <v>222</v>
      </c>
      <c r="C1976">
        <v>3</v>
      </c>
      <c r="D1976" s="3">
        <v>44829</v>
      </c>
      <c r="E1976" s="2">
        <v>463701</v>
      </c>
      <c r="F1976" s="2">
        <v>46370</v>
      </c>
      <c r="G1976" s="2">
        <v>1</v>
      </c>
      <c r="H1976" s="5">
        <v>45013.59</v>
      </c>
      <c r="I1976" t="s">
        <v>10</v>
      </c>
      <c r="J1976" s="6" t="s">
        <v>30</v>
      </c>
      <c r="K1976" s="6" t="s">
        <v>26</v>
      </c>
      <c r="L1976" s="6" t="s">
        <v>38</v>
      </c>
      <c r="M1976" t="s">
        <v>11</v>
      </c>
      <c r="N1976" s="6" t="s">
        <v>59</v>
      </c>
      <c r="O1976" t="s">
        <v>19</v>
      </c>
      <c r="P1976" s="4">
        <v>184</v>
      </c>
      <c r="Q1976" t="str">
        <f>TEXT(ChargesTable[[#This Row],[CHG_COUNTY_NUM]], "000") &amp; "-" &amp; TEXT(ChargesTable[[#This Row],[CHG_CASE_NUMBER]], "0000000")</f>
        <v>005-0000222</v>
      </c>
      <c r="R1976">
        <f t="shared" si="61"/>
        <v>184</v>
      </c>
      <c r="S1976">
        <f t="shared" si="62"/>
        <v>2023</v>
      </c>
    </row>
    <row r="1977" spans="1:19">
      <c r="A1977" s="1">
        <v>5</v>
      </c>
      <c r="B1977">
        <v>223</v>
      </c>
      <c r="C1977">
        <v>3</v>
      </c>
      <c r="D1977" s="3">
        <v>44829</v>
      </c>
      <c r="E1977" s="2">
        <v>3400</v>
      </c>
      <c r="F1977" s="2">
        <v>340</v>
      </c>
      <c r="G1977" s="2">
        <v>0</v>
      </c>
      <c r="H1977" s="5">
        <v>44918.84</v>
      </c>
      <c r="I1977" t="s">
        <v>10</v>
      </c>
      <c r="J1977" s="6" t="s">
        <v>25</v>
      </c>
      <c r="K1977" s="6" t="s">
        <v>26</v>
      </c>
      <c r="L1977" s="6" t="s">
        <v>37</v>
      </c>
      <c r="M1977" t="s">
        <v>11</v>
      </c>
      <c r="N1977" s="6" t="s">
        <v>55</v>
      </c>
      <c r="O1977" t="s">
        <v>19</v>
      </c>
      <c r="P1977" s="4">
        <v>89</v>
      </c>
      <c r="Q1977" t="str">
        <f>TEXT(ChargesTable[[#This Row],[CHG_COUNTY_NUM]], "000") &amp; "-" &amp; TEXT(ChargesTable[[#This Row],[CHG_CASE_NUMBER]], "0000000")</f>
        <v>005-0000223</v>
      </c>
      <c r="R1977">
        <f t="shared" si="61"/>
        <v>90</v>
      </c>
      <c r="S1977">
        <f t="shared" si="62"/>
        <v>2022</v>
      </c>
    </row>
    <row r="1978" spans="1:19">
      <c r="A1978" s="1">
        <v>5</v>
      </c>
      <c r="B1978">
        <v>223</v>
      </c>
      <c r="C1978">
        <v>1</v>
      </c>
      <c r="D1978" s="3">
        <v>44829</v>
      </c>
      <c r="E1978" s="2">
        <v>463740</v>
      </c>
      <c r="F1978" s="2">
        <v>46374</v>
      </c>
      <c r="G1978" s="2">
        <v>0</v>
      </c>
      <c r="H1978" s="5">
        <v>44919.8</v>
      </c>
      <c r="I1978" t="s">
        <v>10</v>
      </c>
      <c r="J1978" s="6" t="s">
        <v>32</v>
      </c>
      <c r="K1978" s="6" t="s">
        <v>33</v>
      </c>
      <c r="L1978" s="6" t="s">
        <v>37</v>
      </c>
      <c r="M1978" t="s">
        <v>11</v>
      </c>
      <c r="N1978" s="6" t="s">
        <v>60</v>
      </c>
      <c r="O1978" t="s">
        <v>19</v>
      </c>
      <c r="P1978" s="4">
        <v>90</v>
      </c>
      <c r="Q1978" t="str">
        <f>TEXT(ChargesTable[[#This Row],[CHG_COUNTY_NUM]], "000") &amp; "-" &amp; TEXT(ChargesTable[[#This Row],[CHG_CASE_NUMBER]], "0000000")</f>
        <v>005-0000223</v>
      </c>
      <c r="R1978">
        <f t="shared" si="61"/>
        <v>90</v>
      </c>
      <c r="S1978">
        <f t="shared" si="62"/>
        <v>2022</v>
      </c>
    </row>
    <row r="1979" spans="1:19">
      <c r="A1979" s="1">
        <v>5</v>
      </c>
      <c r="B1979">
        <v>224</v>
      </c>
      <c r="C1979">
        <v>6</v>
      </c>
      <c r="D1979" s="3">
        <v>44829</v>
      </c>
      <c r="E1979" s="2">
        <v>3460</v>
      </c>
      <c r="F1979" s="2">
        <v>346</v>
      </c>
      <c r="G1979" s="2">
        <v>0</v>
      </c>
      <c r="H1979" s="5">
        <v>44887.4</v>
      </c>
      <c r="I1979" t="s">
        <v>12</v>
      </c>
      <c r="J1979" s="6" t="s">
        <v>27</v>
      </c>
      <c r="K1979" s="6" t="s">
        <v>28</v>
      </c>
      <c r="L1979" s="6" t="s">
        <v>37</v>
      </c>
      <c r="M1979" t="s">
        <v>13</v>
      </c>
      <c r="N1979" s="6" t="s">
        <v>52</v>
      </c>
      <c r="O1979" t="s">
        <v>19</v>
      </c>
      <c r="P1979" s="4">
        <v>58</v>
      </c>
      <c r="Q1979" t="str">
        <f>TEXT(ChargesTable[[#This Row],[CHG_COUNTY_NUM]], "000") &amp; "-" &amp; TEXT(ChargesTable[[#This Row],[CHG_CASE_NUMBER]], "0000000")</f>
        <v>005-0000224</v>
      </c>
      <c r="R1979">
        <f t="shared" si="61"/>
        <v>64</v>
      </c>
      <c r="S1979">
        <f t="shared" si="62"/>
        <v>2022</v>
      </c>
    </row>
    <row r="1980" spans="1:19">
      <c r="A1980" s="1">
        <v>5</v>
      </c>
      <c r="B1980">
        <v>224</v>
      </c>
      <c r="C1980">
        <v>2</v>
      </c>
      <c r="D1980" s="3">
        <v>44829</v>
      </c>
      <c r="E1980" s="2">
        <v>3400</v>
      </c>
      <c r="F1980" s="2">
        <v>340</v>
      </c>
      <c r="G1980" s="2">
        <v>0</v>
      </c>
      <c r="H1980" s="5">
        <v>44890.13</v>
      </c>
      <c r="I1980" t="s">
        <v>12</v>
      </c>
      <c r="J1980" s="6" t="s">
        <v>25</v>
      </c>
      <c r="K1980" s="6" t="s">
        <v>26</v>
      </c>
      <c r="L1980" s="6" t="s">
        <v>37</v>
      </c>
      <c r="M1980" t="s">
        <v>13</v>
      </c>
      <c r="N1980" s="6" t="s">
        <v>55</v>
      </c>
      <c r="O1980" t="s">
        <v>19</v>
      </c>
      <c r="P1980" s="4">
        <v>61</v>
      </c>
      <c r="Q1980" t="str">
        <f>TEXT(ChargesTable[[#This Row],[CHG_COUNTY_NUM]], "000") &amp; "-" &amp; TEXT(ChargesTable[[#This Row],[CHG_CASE_NUMBER]], "0000000")</f>
        <v>005-0000224</v>
      </c>
      <c r="R1980">
        <f t="shared" si="61"/>
        <v>64</v>
      </c>
      <c r="S1980">
        <f t="shared" si="62"/>
        <v>2022</v>
      </c>
    </row>
    <row r="1981" spans="1:19">
      <c r="A1981" s="1">
        <v>5</v>
      </c>
      <c r="B1981">
        <v>224</v>
      </c>
      <c r="C1981">
        <v>3</v>
      </c>
      <c r="D1981" s="3">
        <v>44829</v>
      </c>
      <c r="E1981" s="2">
        <v>463720</v>
      </c>
      <c r="F1981" s="2">
        <v>46372</v>
      </c>
      <c r="G1981" s="2">
        <v>0</v>
      </c>
      <c r="H1981" s="5">
        <v>44890.49</v>
      </c>
      <c r="I1981" t="s">
        <v>12</v>
      </c>
      <c r="J1981" s="6" t="s">
        <v>31</v>
      </c>
      <c r="K1981" s="6" t="s">
        <v>28</v>
      </c>
      <c r="L1981" s="6" t="s">
        <v>37</v>
      </c>
      <c r="M1981" t="s">
        <v>13</v>
      </c>
      <c r="N1981" s="6" t="s">
        <v>72</v>
      </c>
      <c r="O1981" t="s">
        <v>19</v>
      </c>
      <c r="P1981" s="4">
        <v>61</v>
      </c>
      <c r="Q1981" t="str">
        <f>TEXT(ChargesTable[[#This Row],[CHG_COUNTY_NUM]], "000") &amp; "-" &amp; TEXT(ChargesTable[[#This Row],[CHG_CASE_NUMBER]], "0000000")</f>
        <v>005-0000224</v>
      </c>
      <c r="R1981">
        <f t="shared" si="61"/>
        <v>64</v>
      </c>
      <c r="S1981">
        <f t="shared" si="62"/>
        <v>2022</v>
      </c>
    </row>
    <row r="1982" spans="1:19">
      <c r="A1982" s="1">
        <v>5</v>
      </c>
      <c r="B1982">
        <v>224</v>
      </c>
      <c r="C1982">
        <v>4</v>
      </c>
      <c r="D1982" s="3">
        <v>44829</v>
      </c>
      <c r="E1982" s="2">
        <v>3400</v>
      </c>
      <c r="F1982" s="2">
        <v>340</v>
      </c>
      <c r="G1982" s="2">
        <v>0</v>
      </c>
      <c r="H1982" s="5">
        <v>44890.400000000001</v>
      </c>
      <c r="I1982" t="s">
        <v>10</v>
      </c>
      <c r="J1982" s="6" t="s">
        <v>25</v>
      </c>
      <c r="K1982" s="6" t="s">
        <v>26</v>
      </c>
      <c r="L1982" s="6" t="s">
        <v>37</v>
      </c>
      <c r="M1982" t="s">
        <v>11</v>
      </c>
      <c r="N1982" s="6" t="s">
        <v>55</v>
      </c>
      <c r="O1982" t="s">
        <v>19</v>
      </c>
      <c r="P1982" s="4">
        <v>61</v>
      </c>
      <c r="Q1982" t="str">
        <f>TEXT(ChargesTable[[#This Row],[CHG_COUNTY_NUM]], "000") &amp; "-" &amp; TEXT(ChargesTable[[#This Row],[CHG_CASE_NUMBER]], "0000000")</f>
        <v>005-0000224</v>
      </c>
      <c r="R1982">
        <f t="shared" si="61"/>
        <v>64</v>
      </c>
      <c r="S1982">
        <f t="shared" si="62"/>
        <v>2022</v>
      </c>
    </row>
    <row r="1983" spans="1:19">
      <c r="A1983" s="1">
        <v>5</v>
      </c>
      <c r="B1983">
        <v>224</v>
      </c>
      <c r="C1983">
        <v>5</v>
      </c>
      <c r="D1983" s="3">
        <v>44829</v>
      </c>
      <c r="E1983" s="2">
        <v>463706</v>
      </c>
      <c r="F1983" s="2">
        <v>46370</v>
      </c>
      <c r="G1983" s="2">
        <v>6</v>
      </c>
      <c r="H1983" s="5">
        <v>44890.14</v>
      </c>
      <c r="I1983" t="s">
        <v>12</v>
      </c>
      <c r="J1983" s="6" t="s">
        <v>30</v>
      </c>
      <c r="K1983" s="6" t="s">
        <v>26</v>
      </c>
      <c r="L1983" s="6" t="s">
        <v>43</v>
      </c>
      <c r="M1983" t="s">
        <v>13</v>
      </c>
      <c r="N1983" s="6" t="s">
        <v>69</v>
      </c>
      <c r="O1983" t="s">
        <v>19</v>
      </c>
      <c r="P1983" s="4">
        <v>61</v>
      </c>
      <c r="Q1983" t="str">
        <f>TEXT(ChargesTable[[#This Row],[CHG_COUNTY_NUM]], "000") &amp; "-" &amp; TEXT(ChargesTable[[#This Row],[CHG_CASE_NUMBER]], "0000000")</f>
        <v>005-0000224</v>
      </c>
      <c r="R1983">
        <f t="shared" si="61"/>
        <v>64</v>
      </c>
      <c r="S1983">
        <f t="shared" si="62"/>
        <v>2022</v>
      </c>
    </row>
    <row r="1984" spans="1:19">
      <c r="A1984" s="1">
        <v>5</v>
      </c>
      <c r="B1984">
        <v>224</v>
      </c>
      <c r="C1984">
        <v>1</v>
      </c>
      <c r="D1984" s="3">
        <v>44829</v>
      </c>
      <c r="E1984" s="2">
        <v>782200</v>
      </c>
      <c r="F1984" s="2">
        <v>78220</v>
      </c>
      <c r="G1984" s="2">
        <v>0</v>
      </c>
      <c r="H1984" s="5">
        <v>44893.3</v>
      </c>
      <c r="I1984" t="s">
        <v>12</v>
      </c>
      <c r="J1984" s="6" t="s">
        <v>36</v>
      </c>
      <c r="K1984" s="6" t="s">
        <v>35</v>
      </c>
      <c r="L1984" s="6" t="s">
        <v>37</v>
      </c>
      <c r="M1984" t="s">
        <v>13</v>
      </c>
      <c r="N1984" s="6" t="s">
        <v>53</v>
      </c>
      <c r="O1984" t="s">
        <v>19</v>
      </c>
      <c r="P1984" s="4">
        <v>64</v>
      </c>
      <c r="Q1984" t="str">
        <f>TEXT(ChargesTable[[#This Row],[CHG_COUNTY_NUM]], "000") &amp; "-" &amp; TEXT(ChargesTable[[#This Row],[CHG_CASE_NUMBER]], "0000000")</f>
        <v>005-0000224</v>
      </c>
      <c r="R1984">
        <f t="shared" si="61"/>
        <v>64</v>
      </c>
      <c r="S1984">
        <f t="shared" si="62"/>
        <v>2022</v>
      </c>
    </row>
    <row r="1985" spans="1:19">
      <c r="A1985" s="1">
        <v>5</v>
      </c>
      <c r="B1985">
        <v>225</v>
      </c>
      <c r="C1985">
        <v>3</v>
      </c>
      <c r="D1985" s="3">
        <v>44831</v>
      </c>
      <c r="E1985" s="2">
        <v>3460</v>
      </c>
      <c r="F1985" s="2">
        <v>346</v>
      </c>
      <c r="G1985" s="2">
        <v>0</v>
      </c>
      <c r="H1985" s="5">
        <v>44912.5</v>
      </c>
      <c r="I1985" t="s">
        <v>10</v>
      </c>
      <c r="J1985" s="6" t="s">
        <v>27</v>
      </c>
      <c r="K1985" s="6" t="s">
        <v>28</v>
      </c>
      <c r="L1985" s="6" t="s">
        <v>37</v>
      </c>
      <c r="M1985" t="s">
        <v>11</v>
      </c>
      <c r="N1985" s="6" t="s">
        <v>52</v>
      </c>
      <c r="O1985" t="s">
        <v>19</v>
      </c>
      <c r="P1985" s="4">
        <v>81</v>
      </c>
      <c r="Q1985" t="str">
        <f>TEXT(ChargesTable[[#This Row],[CHG_COUNTY_NUM]], "000") &amp; "-" &amp; TEXT(ChargesTable[[#This Row],[CHG_CASE_NUMBER]], "0000000")</f>
        <v>005-0000225</v>
      </c>
      <c r="R1985">
        <f t="shared" si="61"/>
        <v>85</v>
      </c>
      <c r="S1985">
        <f t="shared" si="62"/>
        <v>2022</v>
      </c>
    </row>
    <row r="1986" spans="1:19">
      <c r="A1986" s="1">
        <v>5</v>
      </c>
      <c r="B1986">
        <v>225</v>
      </c>
      <c r="C1986">
        <v>1</v>
      </c>
      <c r="D1986" s="3">
        <v>44831</v>
      </c>
      <c r="E1986" s="2">
        <v>463700</v>
      </c>
      <c r="F1986" s="2">
        <v>46370</v>
      </c>
      <c r="G1986" s="2">
        <v>0</v>
      </c>
      <c r="H1986" s="5">
        <v>44913</v>
      </c>
      <c r="I1986" t="s">
        <v>10</v>
      </c>
      <c r="J1986" s="6" t="s">
        <v>30</v>
      </c>
      <c r="K1986" s="6" t="s">
        <v>26</v>
      </c>
      <c r="L1986" s="6" t="s">
        <v>37</v>
      </c>
      <c r="M1986" t="s">
        <v>11</v>
      </c>
      <c r="N1986" s="6" t="s">
        <v>54</v>
      </c>
      <c r="O1986" t="s">
        <v>19</v>
      </c>
      <c r="P1986" s="4">
        <v>82</v>
      </c>
      <c r="Q1986" t="str">
        <f>TEXT(ChargesTable[[#This Row],[CHG_COUNTY_NUM]], "000") &amp; "-" &amp; TEXT(ChargesTable[[#This Row],[CHG_CASE_NUMBER]], "0000000")</f>
        <v>005-0000225</v>
      </c>
      <c r="R1986">
        <f t="shared" ref="R1986:R2049" si="63">_xlfn.MAXIFS(P:P, Q:Q, Q1986)</f>
        <v>85</v>
      </c>
      <c r="S1986">
        <f t="shared" ref="S1986:S2049" si="64">+YEAR(H1986)</f>
        <v>2022</v>
      </c>
    </row>
    <row r="1987" spans="1:19">
      <c r="A1987" s="1">
        <v>5</v>
      </c>
      <c r="B1987">
        <v>225</v>
      </c>
      <c r="C1987">
        <v>4</v>
      </c>
      <c r="D1987" s="3">
        <v>44831</v>
      </c>
      <c r="E1987" s="2">
        <v>470000</v>
      </c>
      <c r="F1987" s="2">
        <v>47000</v>
      </c>
      <c r="G1987" s="2">
        <v>0</v>
      </c>
      <c r="H1987" s="5">
        <v>44915.74</v>
      </c>
      <c r="I1987" t="s">
        <v>12</v>
      </c>
      <c r="J1987" s="6" t="s">
        <v>34</v>
      </c>
      <c r="K1987" s="6" t="s">
        <v>35</v>
      </c>
      <c r="L1987" s="6" t="s">
        <v>37</v>
      </c>
      <c r="M1987" t="s">
        <v>13</v>
      </c>
      <c r="N1987" s="6" t="s">
        <v>67</v>
      </c>
      <c r="O1987" t="s">
        <v>19</v>
      </c>
      <c r="P1987" s="4">
        <v>84</v>
      </c>
      <c r="Q1987" t="str">
        <f>TEXT(ChargesTable[[#This Row],[CHG_COUNTY_NUM]], "000") &amp; "-" &amp; TEXT(ChargesTable[[#This Row],[CHG_CASE_NUMBER]], "0000000")</f>
        <v>005-0000225</v>
      </c>
      <c r="R1987">
        <f t="shared" si="63"/>
        <v>85</v>
      </c>
      <c r="S1987">
        <f t="shared" si="64"/>
        <v>2022</v>
      </c>
    </row>
    <row r="1988" spans="1:19">
      <c r="A1988" s="1">
        <v>5</v>
      </c>
      <c r="B1988">
        <v>225</v>
      </c>
      <c r="C1988">
        <v>2</v>
      </c>
      <c r="D1988" s="3">
        <v>44831</v>
      </c>
      <c r="E1988" s="2">
        <v>3460</v>
      </c>
      <c r="F1988" s="2">
        <v>346</v>
      </c>
      <c r="G1988" s="2">
        <v>0</v>
      </c>
      <c r="H1988" s="5">
        <v>44916.2</v>
      </c>
      <c r="I1988" t="s">
        <v>10</v>
      </c>
      <c r="J1988" s="6" t="s">
        <v>27</v>
      </c>
      <c r="K1988" s="6" t="s">
        <v>28</v>
      </c>
      <c r="L1988" s="6" t="s">
        <v>37</v>
      </c>
      <c r="M1988" t="s">
        <v>11</v>
      </c>
      <c r="N1988" s="6" t="s">
        <v>52</v>
      </c>
      <c r="O1988" t="s">
        <v>19</v>
      </c>
      <c r="P1988" s="4">
        <v>85</v>
      </c>
      <c r="Q1988" t="str">
        <f>TEXT(ChargesTable[[#This Row],[CHG_COUNTY_NUM]], "000") &amp; "-" &amp; TEXT(ChargesTable[[#This Row],[CHG_CASE_NUMBER]], "0000000")</f>
        <v>005-0000225</v>
      </c>
      <c r="R1988">
        <f t="shared" si="63"/>
        <v>85</v>
      </c>
      <c r="S1988">
        <f t="shared" si="64"/>
        <v>2022</v>
      </c>
    </row>
    <row r="1989" spans="1:19">
      <c r="A1989" s="1">
        <v>5</v>
      </c>
      <c r="B1989">
        <v>226</v>
      </c>
      <c r="C1989">
        <v>3</v>
      </c>
      <c r="D1989" s="3">
        <v>44832</v>
      </c>
      <c r="E1989" s="2">
        <v>3460</v>
      </c>
      <c r="F1989" s="2">
        <v>346</v>
      </c>
      <c r="G1989" s="2">
        <v>0</v>
      </c>
      <c r="H1989" s="5">
        <v>44852.5</v>
      </c>
      <c r="I1989" t="s">
        <v>12</v>
      </c>
      <c r="J1989" s="6" t="s">
        <v>27</v>
      </c>
      <c r="K1989" s="6" t="s">
        <v>28</v>
      </c>
      <c r="L1989" s="6" t="s">
        <v>37</v>
      </c>
      <c r="M1989" t="s">
        <v>13</v>
      </c>
      <c r="N1989" s="6" t="s">
        <v>52</v>
      </c>
      <c r="O1989" t="s">
        <v>19</v>
      </c>
      <c r="P1989" s="4">
        <v>20</v>
      </c>
      <c r="Q1989" t="str">
        <f>TEXT(ChargesTable[[#This Row],[CHG_COUNTY_NUM]], "000") &amp; "-" &amp; TEXT(ChargesTable[[#This Row],[CHG_CASE_NUMBER]], "0000000")</f>
        <v>005-0000226</v>
      </c>
      <c r="R1989">
        <f t="shared" si="63"/>
        <v>23</v>
      </c>
      <c r="S1989">
        <f t="shared" si="64"/>
        <v>2022</v>
      </c>
    </row>
    <row r="1990" spans="1:19">
      <c r="A1990" s="1">
        <v>5</v>
      </c>
      <c r="B1990">
        <v>226</v>
      </c>
      <c r="C1990">
        <v>2</v>
      </c>
      <c r="D1990" s="3">
        <v>44832</v>
      </c>
      <c r="E1990" s="2">
        <v>463704</v>
      </c>
      <c r="F1990" s="2">
        <v>46370</v>
      </c>
      <c r="G1990" s="2">
        <v>4</v>
      </c>
      <c r="H1990" s="5">
        <v>44853.1</v>
      </c>
      <c r="I1990" t="s">
        <v>12</v>
      </c>
      <c r="J1990" s="6" t="s">
        <v>30</v>
      </c>
      <c r="K1990" s="6" t="s">
        <v>26</v>
      </c>
      <c r="L1990" s="6" t="s">
        <v>41</v>
      </c>
      <c r="M1990" t="s">
        <v>13</v>
      </c>
      <c r="N1990" s="6" t="s">
        <v>61</v>
      </c>
      <c r="O1990" t="s">
        <v>19</v>
      </c>
      <c r="P1990" s="4">
        <v>21</v>
      </c>
      <c r="Q1990" t="str">
        <f>TEXT(ChargesTable[[#This Row],[CHG_COUNTY_NUM]], "000") &amp; "-" &amp; TEXT(ChargesTable[[#This Row],[CHG_CASE_NUMBER]], "0000000")</f>
        <v>005-0000226</v>
      </c>
      <c r="R1990">
        <f t="shared" si="63"/>
        <v>23</v>
      </c>
      <c r="S1990">
        <f t="shared" si="64"/>
        <v>2022</v>
      </c>
    </row>
    <row r="1991" spans="1:19">
      <c r="A1991" s="1">
        <v>5</v>
      </c>
      <c r="B1991">
        <v>226</v>
      </c>
      <c r="C1991">
        <v>1</v>
      </c>
      <c r="D1991" s="3">
        <v>44832</v>
      </c>
      <c r="E1991" s="2">
        <v>463700</v>
      </c>
      <c r="F1991" s="2">
        <v>46370</v>
      </c>
      <c r="G1991" s="2">
        <v>0</v>
      </c>
      <c r="H1991" s="5">
        <v>44855.199999999997</v>
      </c>
      <c r="I1991" t="s">
        <v>12</v>
      </c>
      <c r="J1991" s="6" t="s">
        <v>30</v>
      </c>
      <c r="K1991" s="6" t="s">
        <v>26</v>
      </c>
      <c r="L1991" s="6" t="s">
        <v>37</v>
      </c>
      <c r="M1991" t="s">
        <v>13</v>
      </c>
      <c r="N1991" s="6" t="s">
        <v>54</v>
      </c>
      <c r="O1991" t="s">
        <v>19</v>
      </c>
      <c r="P1991" s="4">
        <v>23</v>
      </c>
      <c r="Q1991" t="str">
        <f>TEXT(ChargesTable[[#This Row],[CHG_COUNTY_NUM]], "000") &amp; "-" &amp; TEXT(ChargesTable[[#This Row],[CHG_CASE_NUMBER]], "0000000")</f>
        <v>005-0000226</v>
      </c>
      <c r="R1991">
        <f t="shared" si="63"/>
        <v>23</v>
      </c>
      <c r="S1991">
        <f t="shared" si="64"/>
        <v>2022</v>
      </c>
    </row>
    <row r="1992" spans="1:19">
      <c r="A1992" s="1">
        <v>5</v>
      </c>
      <c r="B1992">
        <v>227</v>
      </c>
      <c r="C1992">
        <v>1</v>
      </c>
      <c r="D1992" s="3">
        <v>44833</v>
      </c>
      <c r="E1992" s="2">
        <v>3400</v>
      </c>
      <c r="F1992" s="2">
        <v>340</v>
      </c>
      <c r="G1992" s="2">
        <v>0</v>
      </c>
      <c r="H1992" s="5">
        <v>44887.7</v>
      </c>
      <c r="I1992" t="s">
        <v>10</v>
      </c>
      <c r="J1992" s="6" t="s">
        <v>25</v>
      </c>
      <c r="K1992" s="6" t="s">
        <v>26</v>
      </c>
      <c r="L1992" s="6" t="s">
        <v>37</v>
      </c>
      <c r="M1992" t="s">
        <v>11</v>
      </c>
      <c r="N1992" s="6" t="s">
        <v>55</v>
      </c>
      <c r="O1992" t="s">
        <v>19</v>
      </c>
      <c r="P1992" s="4">
        <v>54</v>
      </c>
      <c r="Q1992" t="str">
        <f>TEXT(ChargesTable[[#This Row],[CHG_COUNTY_NUM]], "000") &amp; "-" &amp; TEXT(ChargesTable[[#This Row],[CHG_CASE_NUMBER]], "0000000")</f>
        <v>005-0000227</v>
      </c>
      <c r="R1992">
        <f t="shared" si="63"/>
        <v>60</v>
      </c>
      <c r="S1992">
        <f t="shared" si="64"/>
        <v>2022</v>
      </c>
    </row>
    <row r="1993" spans="1:19">
      <c r="A1993" s="1">
        <v>5</v>
      </c>
      <c r="B1993">
        <v>227</v>
      </c>
      <c r="C1993">
        <v>2</v>
      </c>
      <c r="D1993" s="3">
        <v>44833</v>
      </c>
      <c r="E1993" s="2">
        <v>463700</v>
      </c>
      <c r="F1993" s="2">
        <v>46370</v>
      </c>
      <c r="G1993" s="2">
        <v>0</v>
      </c>
      <c r="H1993" s="5">
        <v>44893.7</v>
      </c>
      <c r="I1993" t="s">
        <v>7</v>
      </c>
      <c r="J1993" s="6" t="s">
        <v>30</v>
      </c>
      <c r="K1993" s="6" t="s">
        <v>26</v>
      </c>
      <c r="L1993" s="6" t="s">
        <v>37</v>
      </c>
      <c r="M1993" t="s">
        <v>8</v>
      </c>
      <c r="N1993" s="6" t="s">
        <v>54</v>
      </c>
      <c r="O1993" t="s">
        <v>19</v>
      </c>
      <c r="P1993" s="4">
        <v>60</v>
      </c>
      <c r="Q1993" t="str">
        <f>TEXT(ChargesTable[[#This Row],[CHG_COUNTY_NUM]], "000") &amp; "-" &amp; TEXT(ChargesTable[[#This Row],[CHG_CASE_NUMBER]], "0000000")</f>
        <v>005-0000227</v>
      </c>
      <c r="R1993">
        <f t="shared" si="63"/>
        <v>60</v>
      </c>
      <c r="S1993">
        <f t="shared" si="64"/>
        <v>2022</v>
      </c>
    </row>
    <row r="1994" spans="1:19">
      <c r="A1994" s="1">
        <v>5</v>
      </c>
      <c r="B1994">
        <v>228</v>
      </c>
      <c r="C1994">
        <v>4</v>
      </c>
      <c r="D1994" s="3">
        <v>44834</v>
      </c>
      <c r="E1994" s="2">
        <v>782200</v>
      </c>
      <c r="F1994" s="2">
        <v>78220</v>
      </c>
      <c r="G1994" s="2">
        <v>0</v>
      </c>
      <c r="H1994" s="5">
        <v>45010.6</v>
      </c>
      <c r="I1994" t="s">
        <v>12</v>
      </c>
      <c r="J1994" s="6" t="s">
        <v>36</v>
      </c>
      <c r="K1994" s="6" t="s">
        <v>35</v>
      </c>
      <c r="L1994" s="6" t="s">
        <v>37</v>
      </c>
      <c r="M1994" t="s">
        <v>13</v>
      </c>
      <c r="N1994" s="6" t="s">
        <v>53</v>
      </c>
      <c r="O1994" t="s">
        <v>19</v>
      </c>
      <c r="P1994" s="4">
        <v>176</v>
      </c>
      <c r="Q1994" t="str">
        <f>TEXT(ChargesTable[[#This Row],[CHG_COUNTY_NUM]], "000") &amp; "-" &amp; TEXT(ChargesTable[[#This Row],[CHG_CASE_NUMBER]], "0000000")</f>
        <v>005-0000228</v>
      </c>
      <c r="R1994">
        <f t="shared" si="63"/>
        <v>184</v>
      </c>
      <c r="S1994">
        <f t="shared" si="64"/>
        <v>2023</v>
      </c>
    </row>
    <row r="1995" spans="1:19">
      <c r="A1995" s="1">
        <v>5</v>
      </c>
      <c r="B1995">
        <v>228</v>
      </c>
      <c r="C1995">
        <v>1</v>
      </c>
      <c r="D1995" s="3">
        <v>44834</v>
      </c>
      <c r="E1995" s="2">
        <v>3400</v>
      </c>
      <c r="F1995" s="2">
        <v>340</v>
      </c>
      <c r="G1995" s="2">
        <v>0</v>
      </c>
      <c r="H1995" s="5">
        <v>45015.47</v>
      </c>
      <c r="I1995" t="s">
        <v>12</v>
      </c>
      <c r="J1995" s="6" t="s">
        <v>25</v>
      </c>
      <c r="K1995" s="6" t="s">
        <v>26</v>
      </c>
      <c r="L1995" s="6" t="s">
        <v>37</v>
      </c>
      <c r="M1995" t="s">
        <v>13</v>
      </c>
      <c r="N1995" s="6" t="s">
        <v>55</v>
      </c>
      <c r="O1995" t="s">
        <v>19</v>
      </c>
      <c r="P1995" s="4">
        <v>181</v>
      </c>
      <c r="Q1995" t="str">
        <f>TEXT(ChargesTable[[#This Row],[CHG_COUNTY_NUM]], "000") &amp; "-" &amp; TEXT(ChargesTable[[#This Row],[CHG_CASE_NUMBER]], "0000000")</f>
        <v>005-0000228</v>
      </c>
      <c r="R1995">
        <f t="shared" si="63"/>
        <v>184</v>
      </c>
      <c r="S1995">
        <f t="shared" si="64"/>
        <v>2023</v>
      </c>
    </row>
    <row r="1996" spans="1:19">
      <c r="A1996" s="1">
        <v>5</v>
      </c>
      <c r="B1996">
        <v>228</v>
      </c>
      <c r="C1996">
        <v>2</v>
      </c>
      <c r="D1996" s="3">
        <v>44834</v>
      </c>
      <c r="E1996" s="2">
        <v>3470</v>
      </c>
      <c r="F1996" s="2">
        <v>347</v>
      </c>
      <c r="G1996" s="2">
        <v>0</v>
      </c>
      <c r="H1996" s="5">
        <v>45016.59</v>
      </c>
      <c r="I1996" t="s">
        <v>7</v>
      </c>
      <c r="J1996" s="6" t="s">
        <v>29</v>
      </c>
      <c r="K1996" s="6" t="s">
        <v>28</v>
      </c>
      <c r="L1996" s="6" t="s">
        <v>37</v>
      </c>
      <c r="M1996" t="s">
        <v>8</v>
      </c>
      <c r="N1996" s="6" t="s">
        <v>51</v>
      </c>
      <c r="O1996" t="s">
        <v>19</v>
      </c>
      <c r="P1996" s="4">
        <v>182</v>
      </c>
      <c r="Q1996" t="str">
        <f>TEXT(ChargesTable[[#This Row],[CHG_COUNTY_NUM]], "000") &amp; "-" &amp; TEXT(ChargesTable[[#This Row],[CHG_CASE_NUMBER]], "0000000")</f>
        <v>005-0000228</v>
      </c>
      <c r="R1996">
        <f t="shared" si="63"/>
        <v>184</v>
      </c>
      <c r="S1996">
        <f t="shared" si="64"/>
        <v>2023</v>
      </c>
    </row>
    <row r="1997" spans="1:19">
      <c r="A1997" s="1">
        <v>5</v>
      </c>
      <c r="B1997">
        <v>228</v>
      </c>
      <c r="C1997">
        <v>3</v>
      </c>
      <c r="D1997" s="3">
        <v>44834</v>
      </c>
      <c r="E1997" s="2">
        <v>470000</v>
      </c>
      <c r="F1997" s="2">
        <v>47000</v>
      </c>
      <c r="G1997" s="2">
        <v>0</v>
      </c>
      <c r="H1997" s="5">
        <v>45018.8</v>
      </c>
      <c r="I1997" t="s">
        <v>10</v>
      </c>
      <c r="J1997" s="6" t="s">
        <v>34</v>
      </c>
      <c r="K1997" s="6" t="s">
        <v>35</v>
      </c>
      <c r="L1997" s="6" t="s">
        <v>37</v>
      </c>
      <c r="M1997" t="s">
        <v>11</v>
      </c>
      <c r="N1997" s="6" t="s">
        <v>67</v>
      </c>
      <c r="O1997" t="s">
        <v>19</v>
      </c>
      <c r="P1997" s="4">
        <v>184</v>
      </c>
      <c r="Q1997" t="str">
        <f>TEXT(ChargesTable[[#This Row],[CHG_COUNTY_NUM]], "000") &amp; "-" &amp; TEXT(ChargesTable[[#This Row],[CHG_CASE_NUMBER]], "0000000")</f>
        <v>005-0000228</v>
      </c>
      <c r="R1997">
        <f t="shared" si="63"/>
        <v>184</v>
      </c>
      <c r="S1997">
        <f t="shared" si="64"/>
        <v>2023</v>
      </c>
    </row>
    <row r="1998" spans="1:19">
      <c r="A1998" s="1">
        <v>5</v>
      </c>
      <c r="B1998">
        <v>229</v>
      </c>
      <c r="C1998">
        <v>1</v>
      </c>
      <c r="D1998" s="3">
        <v>44835</v>
      </c>
      <c r="E1998" s="2">
        <v>3400</v>
      </c>
      <c r="F1998" s="2">
        <v>340</v>
      </c>
      <c r="G1998" s="2">
        <v>0</v>
      </c>
      <c r="H1998" s="5">
        <v>44843.9</v>
      </c>
      <c r="I1998" t="s">
        <v>12</v>
      </c>
      <c r="J1998" s="6" t="s">
        <v>25</v>
      </c>
      <c r="K1998" s="6" t="s">
        <v>26</v>
      </c>
      <c r="L1998" s="6" t="s">
        <v>37</v>
      </c>
      <c r="M1998" t="s">
        <v>13</v>
      </c>
      <c r="N1998" s="6" t="s">
        <v>55</v>
      </c>
      <c r="O1998" t="s">
        <v>19</v>
      </c>
      <c r="P1998" s="4">
        <v>8</v>
      </c>
      <c r="Q1998" t="str">
        <f>TEXT(ChargesTable[[#This Row],[CHG_COUNTY_NUM]], "000") &amp; "-" &amp; TEXT(ChargesTable[[#This Row],[CHG_CASE_NUMBER]], "0000000")</f>
        <v>005-0000229</v>
      </c>
      <c r="R1998">
        <f t="shared" si="63"/>
        <v>12</v>
      </c>
      <c r="S1998">
        <f t="shared" si="64"/>
        <v>2022</v>
      </c>
    </row>
    <row r="1999" spans="1:19">
      <c r="A1999" s="1">
        <v>5</v>
      </c>
      <c r="B1999">
        <v>229</v>
      </c>
      <c r="C1999">
        <v>3</v>
      </c>
      <c r="D1999" s="3">
        <v>44835</v>
      </c>
      <c r="E1999" s="2">
        <v>3400</v>
      </c>
      <c r="F1999" s="2">
        <v>340</v>
      </c>
      <c r="G1999" s="2">
        <v>0</v>
      </c>
      <c r="H1999" s="5">
        <v>44846.38</v>
      </c>
      <c r="I1999" t="s">
        <v>7</v>
      </c>
      <c r="J1999" s="6" t="s">
        <v>25</v>
      </c>
      <c r="K1999" s="6" t="s">
        <v>26</v>
      </c>
      <c r="L1999" s="6" t="s">
        <v>37</v>
      </c>
      <c r="M1999" t="s">
        <v>8</v>
      </c>
      <c r="N1999" s="6" t="s">
        <v>55</v>
      </c>
      <c r="O1999" t="s">
        <v>19</v>
      </c>
      <c r="P1999" s="4">
        <v>11</v>
      </c>
      <c r="Q1999" t="str">
        <f>TEXT(ChargesTable[[#This Row],[CHG_COUNTY_NUM]], "000") &amp; "-" &amp; TEXT(ChargesTable[[#This Row],[CHG_CASE_NUMBER]], "0000000")</f>
        <v>005-0000229</v>
      </c>
      <c r="R1999">
        <f t="shared" si="63"/>
        <v>12</v>
      </c>
      <c r="S1999">
        <f t="shared" si="64"/>
        <v>2022</v>
      </c>
    </row>
    <row r="2000" spans="1:19">
      <c r="A2000" s="1">
        <v>5</v>
      </c>
      <c r="B2000">
        <v>229</v>
      </c>
      <c r="C2000">
        <v>2</v>
      </c>
      <c r="D2000" s="3">
        <v>44835</v>
      </c>
      <c r="E2000" s="2">
        <v>470000</v>
      </c>
      <c r="F2000" s="2">
        <v>47000</v>
      </c>
      <c r="G2000" s="2">
        <v>0</v>
      </c>
      <c r="H2000" s="5">
        <v>44847.38</v>
      </c>
      <c r="I2000" t="s">
        <v>10</v>
      </c>
      <c r="J2000" s="6" t="s">
        <v>34</v>
      </c>
      <c r="K2000" s="6" t="s">
        <v>35</v>
      </c>
      <c r="L2000" s="6" t="s">
        <v>37</v>
      </c>
      <c r="M2000" t="s">
        <v>11</v>
      </c>
      <c r="N2000" s="6" t="s">
        <v>67</v>
      </c>
      <c r="O2000" t="s">
        <v>19</v>
      </c>
      <c r="P2000" s="4">
        <v>12</v>
      </c>
      <c r="Q2000" t="str">
        <f>TEXT(ChargesTable[[#This Row],[CHG_COUNTY_NUM]], "000") &amp; "-" &amp; TEXT(ChargesTable[[#This Row],[CHG_CASE_NUMBER]], "0000000")</f>
        <v>005-0000229</v>
      </c>
      <c r="R2000">
        <f t="shared" si="63"/>
        <v>12</v>
      </c>
      <c r="S2000">
        <f t="shared" si="64"/>
        <v>2022</v>
      </c>
    </row>
    <row r="2001" spans="1:19">
      <c r="A2001" s="1">
        <v>5</v>
      </c>
      <c r="B2001">
        <v>230</v>
      </c>
      <c r="C2001">
        <v>3</v>
      </c>
      <c r="D2001" s="3">
        <v>44836</v>
      </c>
      <c r="E2001" s="2">
        <v>470000</v>
      </c>
      <c r="F2001" s="2">
        <v>47000</v>
      </c>
      <c r="G2001" s="2">
        <v>0</v>
      </c>
      <c r="H2001" s="5">
        <v>44864.38</v>
      </c>
      <c r="I2001" t="s">
        <v>10</v>
      </c>
      <c r="J2001" s="6" t="s">
        <v>34</v>
      </c>
      <c r="K2001" s="6" t="s">
        <v>35</v>
      </c>
      <c r="L2001" s="6" t="s">
        <v>37</v>
      </c>
      <c r="M2001" t="s">
        <v>11</v>
      </c>
      <c r="N2001" s="6" t="s">
        <v>67</v>
      </c>
      <c r="O2001" t="s">
        <v>19</v>
      </c>
      <c r="P2001" s="4">
        <v>28</v>
      </c>
      <c r="Q2001" t="str">
        <f>TEXT(ChargesTable[[#This Row],[CHG_COUNTY_NUM]], "000") &amp; "-" &amp; TEXT(ChargesTable[[#This Row],[CHG_CASE_NUMBER]], "0000000")</f>
        <v>005-0000230</v>
      </c>
      <c r="R2001">
        <f t="shared" si="63"/>
        <v>32</v>
      </c>
      <c r="S2001">
        <f t="shared" si="64"/>
        <v>2022</v>
      </c>
    </row>
    <row r="2002" spans="1:19">
      <c r="A2002" s="1">
        <v>5</v>
      </c>
      <c r="B2002">
        <v>230</v>
      </c>
      <c r="C2002">
        <v>2</v>
      </c>
      <c r="D2002" s="3">
        <v>44836</v>
      </c>
      <c r="E2002" s="2">
        <v>782206</v>
      </c>
      <c r="F2002" s="2">
        <v>78220</v>
      </c>
      <c r="G2002" s="2">
        <v>6</v>
      </c>
      <c r="H2002" s="5">
        <v>44866.06</v>
      </c>
      <c r="I2002" t="s">
        <v>12</v>
      </c>
      <c r="J2002" s="6" t="s">
        <v>36</v>
      </c>
      <c r="K2002" s="6" t="s">
        <v>35</v>
      </c>
      <c r="L2002" s="6" t="s">
        <v>43</v>
      </c>
      <c r="M2002" t="s">
        <v>13</v>
      </c>
      <c r="N2002" s="6" t="s">
        <v>64</v>
      </c>
      <c r="O2002" t="s">
        <v>19</v>
      </c>
      <c r="P2002" s="4">
        <v>30</v>
      </c>
      <c r="Q2002" t="str">
        <f>TEXT(ChargesTable[[#This Row],[CHG_COUNTY_NUM]], "000") &amp; "-" &amp; TEXT(ChargesTable[[#This Row],[CHG_CASE_NUMBER]], "0000000")</f>
        <v>005-0000230</v>
      </c>
      <c r="R2002">
        <f t="shared" si="63"/>
        <v>32</v>
      </c>
      <c r="S2002">
        <f t="shared" si="64"/>
        <v>2022</v>
      </c>
    </row>
    <row r="2003" spans="1:19">
      <c r="A2003" s="1">
        <v>5</v>
      </c>
      <c r="B2003">
        <v>230</v>
      </c>
      <c r="C2003">
        <v>1</v>
      </c>
      <c r="D2003" s="3">
        <v>44836</v>
      </c>
      <c r="E2003" s="2">
        <v>3400</v>
      </c>
      <c r="F2003" s="2">
        <v>340</v>
      </c>
      <c r="G2003" s="2">
        <v>0</v>
      </c>
      <c r="H2003" s="5">
        <v>44868.56</v>
      </c>
      <c r="I2003" t="s">
        <v>10</v>
      </c>
      <c r="J2003" s="6" t="s">
        <v>25</v>
      </c>
      <c r="K2003" s="6" t="s">
        <v>26</v>
      </c>
      <c r="L2003" s="6" t="s">
        <v>37</v>
      </c>
      <c r="M2003" t="s">
        <v>11</v>
      </c>
      <c r="N2003" s="6" t="s">
        <v>55</v>
      </c>
      <c r="O2003" t="s">
        <v>19</v>
      </c>
      <c r="P2003" s="4">
        <v>32</v>
      </c>
      <c r="Q2003" t="str">
        <f>TEXT(ChargesTable[[#This Row],[CHG_COUNTY_NUM]], "000") &amp; "-" &amp; TEXT(ChargesTable[[#This Row],[CHG_CASE_NUMBER]], "0000000")</f>
        <v>005-0000230</v>
      </c>
      <c r="R2003">
        <f t="shared" si="63"/>
        <v>32</v>
      </c>
      <c r="S2003">
        <f t="shared" si="64"/>
        <v>2022</v>
      </c>
    </row>
    <row r="2004" spans="1:19">
      <c r="A2004" s="1">
        <v>5</v>
      </c>
      <c r="B2004">
        <v>231</v>
      </c>
      <c r="C2004">
        <v>1</v>
      </c>
      <c r="D2004" s="3">
        <v>44836</v>
      </c>
      <c r="E2004" s="2">
        <v>463700</v>
      </c>
      <c r="F2004" s="2">
        <v>46370</v>
      </c>
      <c r="G2004" s="2">
        <v>0</v>
      </c>
      <c r="H2004" s="5">
        <v>44836.44</v>
      </c>
      <c r="I2004" t="s">
        <v>10</v>
      </c>
      <c r="J2004" s="6" t="s">
        <v>30</v>
      </c>
      <c r="K2004" s="6" t="s">
        <v>26</v>
      </c>
      <c r="L2004" s="6" t="s">
        <v>37</v>
      </c>
      <c r="M2004" t="s">
        <v>11</v>
      </c>
      <c r="N2004" s="6" t="s">
        <v>54</v>
      </c>
      <c r="O2004" t="s">
        <v>19</v>
      </c>
      <c r="P2004" s="4">
        <v>0</v>
      </c>
      <c r="Q2004" t="str">
        <f>TEXT(ChargesTable[[#This Row],[CHG_COUNTY_NUM]], "000") &amp; "-" &amp; TEXT(ChargesTable[[#This Row],[CHG_CASE_NUMBER]], "0000000")</f>
        <v>005-0000231</v>
      </c>
      <c r="R2004">
        <f t="shared" si="63"/>
        <v>3</v>
      </c>
      <c r="S2004">
        <f t="shared" si="64"/>
        <v>2022</v>
      </c>
    </row>
    <row r="2005" spans="1:19">
      <c r="A2005" s="1">
        <v>5</v>
      </c>
      <c r="B2005">
        <v>231</v>
      </c>
      <c r="C2005">
        <v>2</v>
      </c>
      <c r="D2005" s="3">
        <v>44836</v>
      </c>
      <c r="E2005" s="2">
        <v>3473</v>
      </c>
      <c r="F2005" s="2">
        <v>347</v>
      </c>
      <c r="G2005" s="2">
        <v>3</v>
      </c>
      <c r="H2005" s="5">
        <v>44839.57</v>
      </c>
      <c r="I2005" t="s">
        <v>12</v>
      </c>
      <c r="J2005" s="6" t="s">
        <v>29</v>
      </c>
      <c r="K2005" s="6" t="s">
        <v>28</v>
      </c>
      <c r="L2005" s="6" t="s">
        <v>40</v>
      </c>
      <c r="M2005" t="s">
        <v>13</v>
      </c>
      <c r="N2005" s="6" t="s">
        <v>95</v>
      </c>
      <c r="O2005" t="s">
        <v>19</v>
      </c>
      <c r="P2005" s="4">
        <v>3</v>
      </c>
      <c r="Q2005" t="str">
        <f>TEXT(ChargesTable[[#This Row],[CHG_COUNTY_NUM]], "000") &amp; "-" &amp; TEXT(ChargesTable[[#This Row],[CHG_CASE_NUMBER]], "0000000")</f>
        <v>005-0000231</v>
      </c>
      <c r="R2005">
        <f t="shared" si="63"/>
        <v>3</v>
      </c>
      <c r="S2005">
        <f t="shared" si="64"/>
        <v>2022</v>
      </c>
    </row>
    <row r="2006" spans="1:19">
      <c r="A2006" s="1">
        <v>5</v>
      </c>
      <c r="B2006">
        <v>232</v>
      </c>
      <c r="C2006">
        <v>3</v>
      </c>
      <c r="D2006" s="3">
        <v>44837</v>
      </c>
      <c r="E2006" s="2">
        <v>3400</v>
      </c>
      <c r="F2006" s="2">
        <v>340</v>
      </c>
      <c r="G2006" s="2">
        <v>0</v>
      </c>
      <c r="H2006" s="5">
        <v>44858.03</v>
      </c>
      <c r="I2006" t="s">
        <v>12</v>
      </c>
      <c r="J2006" s="6" t="s">
        <v>25</v>
      </c>
      <c r="K2006" s="6" t="s">
        <v>26</v>
      </c>
      <c r="L2006" s="6" t="s">
        <v>37</v>
      </c>
      <c r="M2006" t="s">
        <v>13</v>
      </c>
      <c r="N2006" s="6" t="s">
        <v>55</v>
      </c>
      <c r="O2006" t="s">
        <v>19</v>
      </c>
      <c r="P2006" s="4">
        <v>21</v>
      </c>
      <c r="Q2006" t="str">
        <f>TEXT(ChargesTable[[#This Row],[CHG_COUNTY_NUM]], "000") &amp; "-" &amp; TEXT(ChargesTable[[#This Row],[CHG_CASE_NUMBER]], "0000000")</f>
        <v>005-0000232</v>
      </c>
      <c r="R2006">
        <f t="shared" si="63"/>
        <v>23</v>
      </c>
      <c r="S2006">
        <f t="shared" si="64"/>
        <v>2022</v>
      </c>
    </row>
    <row r="2007" spans="1:19">
      <c r="A2007" s="1">
        <v>5</v>
      </c>
      <c r="B2007">
        <v>232</v>
      </c>
      <c r="C2007">
        <v>1</v>
      </c>
      <c r="D2007" s="3">
        <v>44837</v>
      </c>
      <c r="E2007" s="2">
        <v>3400</v>
      </c>
      <c r="F2007" s="2">
        <v>340</v>
      </c>
      <c r="G2007" s="2">
        <v>0</v>
      </c>
      <c r="H2007" s="5">
        <v>44860.24</v>
      </c>
      <c r="I2007" t="s">
        <v>10</v>
      </c>
      <c r="J2007" s="6" t="s">
        <v>25</v>
      </c>
      <c r="K2007" s="6" t="s">
        <v>26</v>
      </c>
      <c r="L2007" s="6" t="s">
        <v>37</v>
      </c>
      <c r="M2007" t="s">
        <v>11</v>
      </c>
      <c r="N2007" s="6" t="s">
        <v>55</v>
      </c>
      <c r="O2007" t="s">
        <v>19</v>
      </c>
      <c r="P2007" s="4">
        <v>23</v>
      </c>
      <c r="Q2007" t="str">
        <f>TEXT(ChargesTable[[#This Row],[CHG_COUNTY_NUM]], "000") &amp; "-" &amp; TEXT(ChargesTable[[#This Row],[CHG_CASE_NUMBER]], "0000000")</f>
        <v>005-0000232</v>
      </c>
      <c r="R2007">
        <f t="shared" si="63"/>
        <v>23</v>
      </c>
      <c r="S2007">
        <f t="shared" si="64"/>
        <v>2022</v>
      </c>
    </row>
    <row r="2008" spans="1:19">
      <c r="A2008" s="1">
        <v>5</v>
      </c>
      <c r="B2008">
        <v>232</v>
      </c>
      <c r="C2008">
        <v>2</v>
      </c>
      <c r="D2008" s="3">
        <v>44837</v>
      </c>
      <c r="E2008" s="2">
        <v>463720</v>
      </c>
      <c r="F2008" s="2">
        <v>46372</v>
      </c>
      <c r="G2008" s="2">
        <v>0</v>
      </c>
      <c r="H2008" s="5">
        <v>44860.05</v>
      </c>
      <c r="I2008" t="s">
        <v>12</v>
      </c>
      <c r="J2008" s="6" t="s">
        <v>31</v>
      </c>
      <c r="K2008" s="6" t="s">
        <v>28</v>
      </c>
      <c r="L2008" s="6" t="s">
        <v>37</v>
      </c>
      <c r="M2008" t="s">
        <v>13</v>
      </c>
      <c r="N2008" s="6" t="s">
        <v>72</v>
      </c>
      <c r="O2008" t="s">
        <v>19</v>
      </c>
      <c r="P2008" s="4">
        <v>23</v>
      </c>
      <c r="Q2008" t="str">
        <f>TEXT(ChargesTable[[#This Row],[CHG_COUNTY_NUM]], "000") &amp; "-" &amp; TEXT(ChargesTable[[#This Row],[CHG_CASE_NUMBER]], "0000000")</f>
        <v>005-0000232</v>
      </c>
      <c r="R2008">
        <f t="shared" si="63"/>
        <v>23</v>
      </c>
      <c r="S2008">
        <f t="shared" si="64"/>
        <v>2022</v>
      </c>
    </row>
    <row r="2009" spans="1:19">
      <c r="A2009" s="1">
        <v>5</v>
      </c>
      <c r="B2009">
        <v>233</v>
      </c>
      <c r="C2009">
        <v>2</v>
      </c>
      <c r="D2009" s="3">
        <v>44837</v>
      </c>
      <c r="E2009" s="2">
        <v>3460</v>
      </c>
      <c r="F2009" s="2">
        <v>346</v>
      </c>
      <c r="G2009" s="2">
        <v>0</v>
      </c>
      <c r="H2009" s="5">
        <v>44874.96</v>
      </c>
      <c r="I2009" t="s">
        <v>10</v>
      </c>
      <c r="J2009" s="6" t="s">
        <v>27</v>
      </c>
      <c r="K2009" s="6" t="s">
        <v>28</v>
      </c>
      <c r="L2009" s="6" t="s">
        <v>37</v>
      </c>
      <c r="M2009" t="s">
        <v>11</v>
      </c>
      <c r="N2009" s="6" t="s">
        <v>52</v>
      </c>
      <c r="O2009" t="s">
        <v>19</v>
      </c>
      <c r="P2009" s="4">
        <v>37</v>
      </c>
      <c r="Q2009" t="str">
        <f>TEXT(ChargesTable[[#This Row],[CHG_COUNTY_NUM]], "000") &amp; "-" &amp; TEXT(ChargesTable[[#This Row],[CHG_CASE_NUMBER]], "0000000")</f>
        <v>005-0000233</v>
      </c>
      <c r="R2009">
        <f t="shared" si="63"/>
        <v>57</v>
      </c>
      <c r="S2009">
        <f t="shared" si="64"/>
        <v>2022</v>
      </c>
    </row>
    <row r="2010" spans="1:19">
      <c r="A2010" s="1">
        <v>5</v>
      </c>
      <c r="B2010">
        <v>233</v>
      </c>
      <c r="C2010">
        <v>1</v>
      </c>
      <c r="D2010" s="3">
        <v>44837</v>
      </c>
      <c r="E2010" s="2">
        <v>3400</v>
      </c>
      <c r="F2010" s="2">
        <v>340</v>
      </c>
      <c r="G2010" s="2">
        <v>0</v>
      </c>
      <c r="H2010" s="5">
        <v>44893.55</v>
      </c>
      <c r="I2010" t="s">
        <v>7</v>
      </c>
      <c r="J2010" s="6" t="s">
        <v>25</v>
      </c>
      <c r="K2010" s="6" t="s">
        <v>26</v>
      </c>
      <c r="L2010" s="6" t="s">
        <v>37</v>
      </c>
      <c r="M2010" t="s">
        <v>8</v>
      </c>
      <c r="N2010" s="6" t="s">
        <v>55</v>
      </c>
      <c r="O2010" t="s">
        <v>19</v>
      </c>
      <c r="P2010" s="4">
        <v>56</v>
      </c>
      <c r="Q2010" t="str">
        <f>TEXT(ChargesTable[[#This Row],[CHG_COUNTY_NUM]], "000") &amp; "-" &amp; TEXT(ChargesTable[[#This Row],[CHG_CASE_NUMBER]], "0000000")</f>
        <v>005-0000233</v>
      </c>
      <c r="R2010">
        <f t="shared" si="63"/>
        <v>57</v>
      </c>
      <c r="S2010">
        <f t="shared" si="64"/>
        <v>2022</v>
      </c>
    </row>
    <row r="2011" spans="1:19">
      <c r="A2011" s="1">
        <v>5</v>
      </c>
      <c r="B2011">
        <v>233</v>
      </c>
      <c r="C2011">
        <v>3</v>
      </c>
      <c r="D2011" s="3">
        <v>44837</v>
      </c>
      <c r="E2011" s="2">
        <v>3400</v>
      </c>
      <c r="F2011" s="2">
        <v>340</v>
      </c>
      <c r="G2011" s="2">
        <v>0</v>
      </c>
      <c r="H2011" s="5">
        <v>44894.36</v>
      </c>
      <c r="I2011" t="s">
        <v>7</v>
      </c>
      <c r="J2011" s="6" t="s">
        <v>25</v>
      </c>
      <c r="K2011" s="6" t="s">
        <v>26</v>
      </c>
      <c r="L2011" s="6" t="s">
        <v>37</v>
      </c>
      <c r="M2011" t="s">
        <v>8</v>
      </c>
      <c r="N2011" s="6" t="s">
        <v>55</v>
      </c>
      <c r="O2011" t="s">
        <v>19</v>
      </c>
      <c r="P2011" s="4">
        <v>57</v>
      </c>
      <c r="Q2011" t="str">
        <f>TEXT(ChargesTable[[#This Row],[CHG_COUNTY_NUM]], "000") &amp; "-" &amp; TEXT(ChargesTable[[#This Row],[CHG_CASE_NUMBER]], "0000000")</f>
        <v>005-0000233</v>
      </c>
      <c r="R2011">
        <f t="shared" si="63"/>
        <v>57</v>
      </c>
      <c r="S2011">
        <f t="shared" si="64"/>
        <v>2022</v>
      </c>
    </row>
    <row r="2012" spans="1:19">
      <c r="A2012" s="1">
        <v>5</v>
      </c>
      <c r="B2012">
        <v>234</v>
      </c>
      <c r="C2012">
        <v>1</v>
      </c>
      <c r="D2012" s="3">
        <v>44838</v>
      </c>
      <c r="E2012" s="2">
        <v>463725</v>
      </c>
      <c r="F2012" s="2">
        <v>46372</v>
      </c>
      <c r="G2012" s="2">
        <v>5</v>
      </c>
      <c r="H2012" s="5">
        <v>44838.532002314816</v>
      </c>
      <c r="I2012" t="s">
        <v>12</v>
      </c>
      <c r="J2012" s="6" t="s">
        <v>31</v>
      </c>
      <c r="K2012" s="6" t="s">
        <v>28</v>
      </c>
      <c r="L2012" s="6" t="s">
        <v>42</v>
      </c>
      <c r="M2012" t="s">
        <v>13</v>
      </c>
      <c r="N2012" s="6" t="s">
        <v>75</v>
      </c>
      <c r="O2012" t="s">
        <v>19</v>
      </c>
      <c r="P2012" s="4">
        <v>0</v>
      </c>
      <c r="Q2012" t="str">
        <f>TEXT(ChargesTable[[#This Row],[CHG_COUNTY_NUM]], "000") &amp; "-" &amp; TEXT(ChargesTable[[#This Row],[CHG_CASE_NUMBER]], "0000000")</f>
        <v>005-0000234</v>
      </c>
      <c r="R2012">
        <f t="shared" si="63"/>
        <v>0</v>
      </c>
      <c r="S2012">
        <f t="shared" si="64"/>
        <v>2022</v>
      </c>
    </row>
    <row r="2013" spans="1:19">
      <c r="A2013" s="1">
        <v>5</v>
      </c>
      <c r="B2013">
        <v>234</v>
      </c>
      <c r="C2013">
        <v>2</v>
      </c>
      <c r="D2013" s="3">
        <v>44838</v>
      </c>
      <c r="E2013" s="2">
        <v>3400</v>
      </c>
      <c r="F2013" s="2">
        <v>340</v>
      </c>
      <c r="G2013" s="2">
        <v>0</v>
      </c>
      <c r="H2013" s="5">
        <v>44838.062002314815</v>
      </c>
      <c r="I2013" t="s">
        <v>12</v>
      </c>
      <c r="J2013" s="6" t="s">
        <v>25</v>
      </c>
      <c r="K2013" s="6" t="s">
        <v>26</v>
      </c>
      <c r="L2013" s="6" t="s">
        <v>37</v>
      </c>
      <c r="M2013" t="s">
        <v>13</v>
      </c>
      <c r="N2013" s="6" t="s">
        <v>55</v>
      </c>
      <c r="O2013" t="s">
        <v>19</v>
      </c>
      <c r="P2013" s="4">
        <v>0</v>
      </c>
      <c r="Q2013" t="str">
        <f>TEXT(ChargesTable[[#This Row],[CHG_COUNTY_NUM]], "000") &amp; "-" &amp; TEXT(ChargesTable[[#This Row],[CHG_CASE_NUMBER]], "0000000")</f>
        <v>005-0000234</v>
      </c>
      <c r="R2013">
        <f t="shared" si="63"/>
        <v>0</v>
      </c>
      <c r="S2013">
        <f t="shared" si="64"/>
        <v>2022</v>
      </c>
    </row>
    <row r="2014" spans="1:19">
      <c r="A2014" s="1">
        <v>5</v>
      </c>
      <c r="B2014">
        <v>235</v>
      </c>
      <c r="C2014">
        <v>2</v>
      </c>
      <c r="D2014" s="3">
        <v>44839</v>
      </c>
      <c r="E2014" s="2">
        <v>463700</v>
      </c>
      <c r="F2014" s="2">
        <v>46370</v>
      </c>
      <c r="G2014" s="2">
        <v>0</v>
      </c>
      <c r="H2014" s="5">
        <v>44933</v>
      </c>
      <c r="I2014" t="s">
        <v>10</v>
      </c>
      <c r="J2014" s="6" t="s">
        <v>30</v>
      </c>
      <c r="K2014" s="6" t="s">
        <v>26</v>
      </c>
      <c r="L2014" s="6" t="s">
        <v>37</v>
      </c>
      <c r="M2014" t="s">
        <v>11</v>
      </c>
      <c r="N2014" s="6" t="s">
        <v>54</v>
      </c>
      <c r="O2014" t="s">
        <v>19</v>
      </c>
      <c r="P2014" s="4">
        <v>94</v>
      </c>
      <c r="Q2014" t="str">
        <f>TEXT(ChargesTable[[#This Row],[CHG_COUNTY_NUM]], "000") &amp; "-" &amp; TEXT(ChargesTable[[#This Row],[CHG_CASE_NUMBER]], "0000000")</f>
        <v>005-0000235</v>
      </c>
      <c r="R2014">
        <f t="shared" si="63"/>
        <v>97</v>
      </c>
      <c r="S2014">
        <f t="shared" si="64"/>
        <v>2023</v>
      </c>
    </row>
    <row r="2015" spans="1:19">
      <c r="A2015" s="1">
        <v>5</v>
      </c>
      <c r="B2015">
        <v>235</v>
      </c>
      <c r="C2015">
        <v>1</v>
      </c>
      <c r="D2015" s="3">
        <v>44839</v>
      </c>
      <c r="E2015" s="2">
        <v>3400</v>
      </c>
      <c r="F2015" s="2">
        <v>340</v>
      </c>
      <c r="G2015" s="2">
        <v>0</v>
      </c>
      <c r="H2015" s="5">
        <v>44934.330995370372</v>
      </c>
      <c r="I2015" t="s">
        <v>7</v>
      </c>
      <c r="J2015" s="6" t="s">
        <v>25</v>
      </c>
      <c r="K2015" s="6" t="s">
        <v>26</v>
      </c>
      <c r="L2015" s="6" t="s">
        <v>37</v>
      </c>
      <c r="M2015" t="s">
        <v>8</v>
      </c>
      <c r="N2015" s="6" t="s">
        <v>55</v>
      </c>
      <c r="O2015" t="s">
        <v>19</v>
      </c>
      <c r="P2015" s="4">
        <v>95</v>
      </c>
      <c r="Q2015" t="str">
        <f>TEXT(ChargesTable[[#This Row],[CHG_COUNTY_NUM]], "000") &amp; "-" &amp; TEXT(ChargesTable[[#This Row],[CHG_CASE_NUMBER]], "0000000")</f>
        <v>005-0000235</v>
      </c>
      <c r="R2015">
        <f t="shared" si="63"/>
        <v>97</v>
      </c>
      <c r="S2015">
        <f t="shared" si="64"/>
        <v>2023</v>
      </c>
    </row>
    <row r="2016" spans="1:19">
      <c r="A2016" s="1">
        <v>5</v>
      </c>
      <c r="B2016">
        <v>235</v>
      </c>
      <c r="C2016">
        <v>3</v>
      </c>
      <c r="D2016" s="3">
        <v>44839</v>
      </c>
      <c r="E2016" s="2">
        <v>3400</v>
      </c>
      <c r="F2016" s="2">
        <v>340</v>
      </c>
      <c r="G2016" s="2">
        <v>0</v>
      </c>
      <c r="H2016" s="5">
        <v>44936.3</v>
      </c>
      <c r="I2016" t="s">
        <v>10</v>
      </c>
      <c r="J2016" s="6" t="s">
        <v>25</v>
      </c>
      <c r="K2016" s="6" t="s">
        <v>26</v>
      </c>
      <c r="L2016" s="6" t="s">
        <v>37</v>
      </c>
      <c r="M2016" t="s">
        <v>11</v>
      </c>
      <c r="N2016" s="6" t="s">
        <v>55</v>
      </c>
      <c r="O2016" t="s">
        <v>19</v>
      </c>
      <c r="P2016" s="4">
        <v>97</v>
      </c>
      <c r="Q2016" t="str">
        <f>TEXT(ChargesTable[[#This Row],[CHG_COUNTY_NUM]], "000") &amp; "-" &amp; TEXT(ChargesTable[[#This Row],[CHG_CASE_NUMBER]], "0000000")</f>
        <v>005-0000235</v>
      </c>
      <c r="R2016">
        <f t="shared" si="63"/>
        <v>97</v>
      </c>
      <c r="S2016">
        <f t="shared" si="64"/>
        <v>2023</v>
      </c>
    </row>
    <row r="2017" spans="1:19">
      <c r="A2017" s="1">
        <v>5</v>
      </c>
      <c r="B2017">
        <v>236</v>
      </c>
      <c r="C2017">
        <v>2</v>
      </c>
      <c r="D2017" s="3">
        <v>44841</v>
      </c>
      <c r="E2017" s="2">
        <v>3400</v>
      </c>
      <c r="F2017" s="2">
        <v>340</v>
      </c>
      <c r="G2017" s="2">
        <v>0</v>
      </c>
      <c r="H2017" s="5">
        <v>44905.15</v>
      </c>
      <c r="I2017" t="s">
        <v>12</v>
      </c>
      <c r="J2017" s="6" t="s">
        <v>25</v>
      </c>
      <c r="K2017" s="6" t="s">
        <v>26</v>
      </c>
      <c r="L2017" s="6" t="s">
        <v>37</v>
      </c>
      <c r="M2017" t="s">
        <v>13</v>
      </c>
      <c r="N2017" s="6" t="s">
        <v>55</v>
      </c>
      <c r="O2017" t="s">
        <v>19</v>
      </c>
      <c r="P2017" s="4">
        <v>64</v>
      </c>
      <c r="Q2017" t="str">
        <f>TEXT(ChargesTable[[#This Row],[CHG_COUNTY_NUM]], "000") &amp; "-" &amp; TEXT(ChargesTable[[#This Row],[CHG_CASE_NUMBER]], "0000000")</f>
        <v>005-0000236</v>
      </c>
      <c r="R2017">
        <f t="shared" si="63"/>
        <v>68</v>
      </c>
      <c r="S2017">
        <f t="shared" si="64"/>
        <v>2022</v>
      </c>
    </row>
    <row r="2018" spans="1:19">
      <c r="A2018" s="1">
        <v>5</v>
      </c>
      <c r="B2018">
        <v>236</v>
      </c>
      <c r="C2018">
        <v>1</v>
      </c>
      <c r="D2018" s="3">
        <v>44841</v>
      </c>
      <c r="E2018" s="2">
        <v>3400</v>
      </c>
      <c r="F2018" s="2">
        <v>340</v>
      </c>
      <c r="G2018" s="2">
        <v>0</v>
      </c>
      <c r="H2018" s="5">
        <v>44909.05</v>
      </c>
      <c r="I2018" t="s">
        <v>12</v>
      </c>
      <c r="J2018" s="6" t="s">
        <v>25</v>
      </c>
      <c r="K2018" s="6" t="s">
        <v>26</v>
      </c>
      <c r="L2018" s="6" t="s">
        <v>37</v>
      </c>
      <c r="M2018" t="s">
        <v>13</v>
      </c>
      <c r="N2018" s="6" t="s">
        <v>55</v>
      </c>
      <c r="O2018" t="s">
        <v>19</v>
      </c>
      <c r="P2018" s="4">
        <v>68</v>
      </c>
      <c r="Q2018" t="str">
        <f>TEXT(ChargesTable[[#This Row],[CHG_COUNTY_NUM]], "000") &amp; "-" &amp; TEXT(ChargesTable[[#This Row],[CHG_CASE_NUMBER]], "0000000")</f>
        <v>005-0000236</v>
      </c>
      <c r="R2018">
        <f t="shared" si="63"/>
        <v>68</v>
      </c>
      <c r="S2018">
        <f t="shared" si="64"/>
        <v>2022</v>
      </c>
    </row>
    <row r="2019" spans="1:19">
      <c r="A2019" s="1">
        <v>5</v>
      </c>
      <c r="B2019">
        <v>237</v>
      </c>
      <c r="C2019">
        <v>2</v>
      </c>
      <c r="D2019" s="3">
        <v>44846</v>
      </c>
      <c r="E2019" s="2">
        <v>470000</v>
      </c>
      <c r="F2019" s="2">
        <v>47000</v>
      </c>
      <c r="G2019" s="2">
        <v>0</v>
      </c>
      <c r="H2019" s="5">
        <v>44870.2</v>
      </c>
      <c r="I2019" t="s">
        <v>7</v>
      </c>
      <c r="J2019" s="6" t="s">
        <v>34</v>
      </c>
      <c r="K2019" s="6" t="s">
        <v>35</v>
      </c>
      <c r="L2019" s="6" t="s">
        <v>37</v>
      </c>
      <c r="M2019" t="s">
        <v>8</v>
      </c>
      <c r="N2019" s="6" t="s">
        <v>67</v>
      </c>
      <c r="O2019" t="s">
        <v>19</v>
      </c>
      <c r="P2019" s="4">
        <v>24</v>
      </c>
      <c r="Q2019" t="str">
        <f>TEXT(ChargesTable[[#This Row],[CHG_COUNTY_NUM]], "000") &amp; "-" &amp; TEXT(ChargesTable[[#This Row],[CHG_CASE_NUMBER]], "0000000")</f>
        <v>005-0000237</v>
      </c>
      <c r="R2019">
        <f t="shared" si="63"/>
        <v>25</v>
      </c>
      <c r="S2019">
        <f t="shared" si="64"/>
        <v>2022</v>
      </c>
    </row>
    <row r="2020" spans="1:19">
      <c r="A2020" s="1">
        <v>5</v>
      </c>
      <c r="B2020">
        <v>237</v>
      </c>
      <c r="C2020">
        <v>1</v>
      </c>
      <c r="D2020" s="3">
        <v>44846</v>
      </c>
      <c r="E2020" s="2">
        <v>3464</v>
      </c>
      <c r="F2020" s="2">
        <v>346</v>
      </c>
      <c r="G2020" s="2">
        <v>4</v>
      </c>
      <c r="H2020" s="5">
        <v>44871.5</v>
      </c>
      <c r="I2020" t="s">
        <v>10</v>
      </c>
      <c r="J2020" s="6" t="s">
        <v>27</v>
      </c>
      <c r="K2020" s="6" t="s">
        <v>28</v>
      </c>
      <c r="L2020" s="6" t="s">
        <v>41</v>
      </c>
      <c r="M2020" t="s">
        <v>11</v>
      </c>
      <c r="N2020" s="6" t="s">
        <v>83</v>
      </c>
      <c r="O2020" t="s">
        <v>19</v>
      </c>
      <c r="P2020" s="4">
        <v>25</v>
      </c>
      <c r="Q2020" t="str">
        <f>TEXT(ChargesTable[[#This Row],[CHG_COUNTY_NUM]], "000") &amp; "-" &amp; TEXT(ChargesTable[[#This Row],[CHG_CASE_NUMBER]], "0000000")</f>
        <v>005-0000237</v>
      </c>
      <c r="R2020">
        <f t="shared" si="63"/>
        <v>25</v>
      </c>
      <c r="S2020">
        <f t="shared" si="64"/>
        <v>2022</v>
      </c>
    </row>
    <row r="2021" spans="1:19">
      <c r="A2021" s="1">
        <v>5</v>
      </c>
      <c r="B2021">
        <v>238</v>
      </c>
      <c r="C2021">
        <v>1</v>
      </c>
      <c r="D2021" s="3">
        <v>44850</v>
      </c>
      <c r="E2021" s="2">
        <v>3400</v>
      </c>
      <c r="F2021" s="2">
        <v>340</v>
      </c>
      <c r="G2021" s="2">
        <v>0</v>
      </c>
      <c r="H2021" s="5">
        <v>44877.86</v>
      </c>
      <c r="I2021" t="s">
        <v>10</v>
      </c>
      <c r="J2021" s="6" t="s">
        <v>25</v>
      </c>
      <c r="K2021" s="6" t="s">
        <v>26</v>
      </c>
      <c r="L2021" s="6" t="s">
        <v>37</v>
      </c>
      <c r="M2021" t="s">
        <v>11</v>
      </c>
      <c r="N2021" s="6" t="s">
        <v>55</v>
      </c>
      <c r="O2021" t="s">
        <v>19</v>
      </c>
      <c r="P2021" s="4">
        <v>27</v>
      </c>
      <c r="Q2021" t="str">
        <f>TEXT(ChargesTable[[#This Row],[CHG_COUNTY_NUM]], "000") &amp; "-" &amp; TEXT(ChargesTable[[#This Row],[CHG_CASE_NUMBER]], "0000000")</f>
        <v>005-0000238</v>
      </c>
      <c r="R2021">
        <f t="shared" si="63"/>
        <v>30</v>
      </c>
      <c r="S2021">
        <f t="shared" si="64"/>
        <v>2022</v>
      </c>
    </row>
    <row r="2022" spans="1:19">
      <c r="A2022" s="1">
        <v>5</v>
      </c>
      <c r="B2022">
        <v>238</v>
      </c>
      <c r="C2022">
        <v>2</v>
      </c>
      <c r="D2022" s="3">
        <v>44850</v>
      </c>
      <c r="E2022" s="2">
        <v>463720</v>
      </c>
      <c r="F2022" s="2">
        <v>46372</v>
      </c>
      <c r="G2022" s="2">
        <v>0</v>
      </c>
      <c r="H2022" s="5">
        <v>44880.959999999999</v>
      </c>
      <c r="I2022" t="s">
        <v>7</v>
      </c>
      <c r="J2022" s="6" t="s">
        <v>31</v>
      </c>
      <c r="K2022" s="6" t="s">
        <v>28</v>
      </c>
      <c r="L2022" s="6" t="s">
        <v>37</v>
      </c>
      <c r="M2022" t="s">
        <v>8</v>
      </c>
      <c r="N2022" s="6" t="s">
        <v>72</v>
      </c>
      <c r="O2022" t="s">
        <v>19</v>
      </c>
      <c r="P2022" s="4">
        <v>30</v>
      </c>
      <c r="Q2022" t="str">
        <f>TEXT(ChargesTable[[#This Row],[CHG_COUNTY_NUM]], "000") &amp; "-" &amp; TEXT(ChargesTable[[#This Row],[CHG_CASE_NUMBER]], "0000000")</f>
        <v>005-0000238</v>
      </c>
      <c r="R2022">
        <f t="shared" si="63"/>
        <v>30</v>
      </c>
      <c r="S2022">
        <f t="shared" si="64"/>
        <v>2022</v>
      </c>
    </row>
    <row r="2023" spans="1:19">
      <c r="A2023" s="1">
        <v>5</v>
      </c>
      <c r="B2023">
        <v>238</v>
      </c>
      <c r="C2023">
        <v>3</v>
      </c>
      <c r="D2023" s="3">
        <v>44850</v>
      </c>
      <c r="E2023" s="2">
        <v>3400</v>
      </c>
      <c r="F2023" s="2">
        <v>340</v>
      </c>
      <c r="G2023" s="2">
        <v>0</v>
      </c>
      <c r="H2023" s="5">
        <v>44880.44</v>
      </c>
      <c r="I2023" t="s">
        <v>12</v>
      </c>
      <c r="J2023" s="6" t="s">
        <v>25</v>
      </c>
      <c r="K2023" s="6" t="s">
        <v>26</v>
      </c>
      <c r="L2023" s="6" t="s">
        <v>37</v>
      </c>
      <c r="M2023" t="s">
        <v>13</v>
      </c>
      <c r="N2023" s="6" t="s">
        <v>55</v>
      </c>
      <c r="O2023" t="s">
        <v>19</v>
      </c>
      <c r="P2023" s="4">
        <v>30</v>
      </c>
      <c r="Q2023" t="str">
        <f>TEXT(ChargesTable[[#This Row],[CHG_COUNTY_NUM]], "000") &amp; "-" &amp; TEXT(ChargesTable[[#This Row],[CHG_CASE_NUMBER]], "0000000")</f>
        <v>005-0000238</v>
      </c>
      <c r="R2023">
        <f t="shared" si="63"/>
        <v>30</v>
      </c>
      <c r="S2023">
        <f t="shared" si="64"/>
        <v>2022</v>
      </c>
    </row>
    <row r="2024" spans="1:19">
      <c r="A2024" s="1">
        <v>5</v>
      </c>
      <c r="B2024">
        <v>239</v>
      </c>
      <c r="C2024">
        <v>1</v>
      </c>
      <c r="D2024" s="3">
        <v>44850</v>
      </c>
      <c r="E2024" s="2">
        <v>782203</v>
      </c>
      <c r="F2024" s="2">
        <v>78220</v>
      </c>
      <c r="G2024" s="2">
        <v>3</v>
      </c>
      <c r="H2024" s="5">
        <v>44853.199004629627</v>
      </c>
      <c r="I2024" t="s">
        <v>10</v>
      </c>
      <c r="J2024" s="6" t="s">
        <v>36</v>
      </c>
      <c r="K2024" s="6" t="s">
        <v>35</v>
      </c>
      <c r="L2024" s="6" t="s">
        <v>40</v>
      </c>
      <c r="M2024" t="s">
        <v>11</v>
      </c>
      <c r="N2024" s="6" t="s">
        <v>81</v>
      </c>
      <c r="O2024" t="s">
        <v>19</v>
      </c>
      <c r="P2024" s="4">
        <v>3</v>
      </c>
      <c r="Q2024" t="str">
        <f>TEXT(ChargesTable[[#This Row],[CHG_COUNTY_NUM]], "000") &amp; "-" &amp; TEXT(ChargesTable[[#This Row],[CHG_CASE_NUMBER]], "0000000")</f>
        <v>005-0000239</v>
      </c>
      <c r="R2024">
        <f t="shared" si="63"/>
        <v>3</v>
      </c>
      <c r="S2024">
        <f t="shared" si="64"/>
        <v>2022</v>
      </c>
    </row>
    <row r="2025" spans="1:19">
      <c r="A2025" s="1">
        <v>5</v>
      </c>
      <c r="B2025">
        <v>240</v>
      </c>
      <c r="C2025">
        <v>1</v>
      </c>
      <c r="D2025" s="3">
        <v>44850</v>
      </c>
      <c r="E2025" s="2">
        <v>470000</v>
      </c>
      <c r="F2025" s="2">
        <v>47000</v>
      </c>
      <c r="G2025" s="2">
        <v>0</v>
      </c>
      <c r="H2025" s="5">
        <v>44900.34</v>
      </c>
      <c r="I2025" t="s">
        <v>10</v>
      </c>
      <c r="J2025" s="6" t="s">
        <v>34</v>
      </c>
      <c r="K2025" s="6" t="s">
        <v>35</v>
      </c>
      <c r="L2025" s="6" t="s">
        <v>37</v>
      </c>
      <c r="M2025" t="s">
        <v>11</v>
      </c>
      <c r="N2025" s="6" t="s">
        <v>67</v>
      </c>
      <c r="O2025" t="s">
        <v>19</v>
      </c>
      <c r="P2025" s="4">
        <v>50</v>
      </c>
      <c r="Q2025" t="str">
        <f>TEXT(ChargesTable[[#This Row],[CHG_COUNTY_NUM]], "000") &amp; "-" &amp; TEXT(ChargesTable[[#This Row],[CHG_CASE_NUMBER]], "0000000")</f>
        <v>005-0000240</v>
      </c>
      <c r="R2025">
        <f t="shared" si="63"/>
        <v>52</v>
      </c>
      <c r="S2025">
        <f t="shared" si="64"/>
        <v>2022</v>
      </c>
    </row>
    <row r="2026" spans="1:19">
      <c r="A2026" s="1">
        <v>5</v>
      </c>
      <c r="B2026">
        <v>240</v>
      </c>
      <c r="C2026">
        <v>3</v>
      </c>
      <c r="D2026" s="3">
        <v>44850</v>
      </c>
      <c r="E2026" s="2">
        <v>3470</v>
      </c>
      <c r="F2026" s="2">
        <v>347</v>
      </c>
      <c r="G2026" s="2">
        <v>0</v>
      </c>
      <c r="H2026" s="5">
        <v>44902.45</v>
      </c>
      <c r="I2026" t="s">
        <v>10</v>
      </c>
      <c r="J2026" s="6" t="s">
        <v>29</v>
      </c>
      <c r="K2026" s="6" t="s">
        <v>28</v>
      </c>
      <c r="L2026" s="6" t="s">
        <v>37</v>
      </c>
      <c r="M2026" t="s">
        <v>11</v>
      </c>
      <c r="N2026" s="6" t="s">
        <v>51</v>
      </c>
      <c r="O2026" t="s">
        <v>19</v>
      </c>
      <c r="P2026" s="4">
        <v>52</v>
      </c>
      <c r="Q2026" t="str">
        <f>TEXT(ChargesTable[[#This Row],[CHG_COUNTY_NUM]], "000") &amp; "-" &amp; TEXT(ChargesTable[[#This Row],[CHG_CASE_NUMBER]], "0000000")</f>
        <v>005-0000240</v>
      </c>
      <c r="R2026">
        <f t="shared" si="63"/>
        <v>52</v>
      </c>
      <c r="S2026">
        <f t="shared" si="64"/>
        <v>2022</v>
      </c>
    </row>
    <row r="2027" spans="1:19">
      <c r="A2027" s="1">
        <v>5</v>
      </c>
      <c r="B2027">
        <v>241</v>
      </c>
      <c r="C2027">
        <v>2</v>
      </c>
      <c r="D2027" s="3">
        <v>44851</v>
      </c>
      <c r="E2027" s="2">
        <v>3400</v>
      </c>
      <c r="F2027" s="2">
        <v>340</v>
      </c>
      <c r="G2027" s="2">
        <v>0</v>
      </c>
      <c r="H2027" s="5">
        <v>45045</v>
      </c>
      <c r="I2027" t="s">
        <v>12</v>
      </c>
      <c r="J2027" s="6" t="s">
        <v>25</v>
      </c>
      <c r="K2027" s="6" t="s">
        <v>26</v>
      </c>
      <c r="L2027" s="6" t="s">
        <v>37</v>
      </c>
      <c r="M2027" t="s">
        <v>13</v>
      </c>
      <c r="N2027" s="6" t="s">
        <v>55</v>
      </c>
      <c r="O2027" t="s">
        <v>19</v>
      </c>
      <c r="P2027" s="4">
        <v>194</v>
      </c>
      <c r="Q2027" t="str">
        <f>TEXT(ChargesTable[[#This Row],[CHG_COUNTY_NUM]], "000") &amp; "-" &amp; TEXT(ChargesTable[[#This Row],[CHG_CASE_NUMBER]], "0000000")</f>
        <v>005-0000241</v>
      </c>
      <c r="R2027">
        <f t="shared" si="63"/>
        <v>212</v>
      </c>
      <c r="S2027">
        <f t="shared" si="64"/>
        <v>2023</v>
      </c>
    </row>
    <row r="2028" spans="1:19">
      <c r="A2028" s="1">
        <v>5</v>
      </c>
      <c r="B2028">
        <v>241</v>
      </c>
      <c r="C2028">
        <v>3</v>
      </c>
      <c r="D2028" s="3">
        <v>44851</v>
      </c>
      <c r="E2028" s="2">
        <v>463700</v>
      </c>
      <c r="F2028" s="2">
        <v>46370</v>
      </c>
      <c r="G2028" s="2">
        <v>0</v>
      </c>
      <c r="H2028" s="5">
        <v>45047.06</v>
      </c>
      <c r="I2028" t="s">
        <v>12</v>
      </c>
      <c r="J2028" s="6" t="s">
        <v>30</v>
      </c>
      <c r="K2028" s="6" t="s">
        <v>26</v>
      </c>
      <c r="L2028" s="6" t="s">
        <v>37</v>
      </c>
      <c r="M2028" t="s">
        <v>13</v>
      </c>
      <c r="N2028" s="6" t="s">
        <v>54</v>
      </c>
      <c r="O2028" t="s">
        <v>19</v>
      </c>
      <c r="P2028" s="4">
        <v>196</v>
      </c>
      <c r="Q2028" t="str">
        <f>TEXT(ChargesTable[[#This Row],[CHG_COUNTY_NUM]], "000") &amp; "-" &amp; TEXT(ChargesTable[[#This Row],[CHG_CASE_NUMBER]], "0000000")</f>
        <v>005-0000241</v>
      </c>
      <c r="R2028">
        <f t="shared" si="63"/>
        <v>212</v>
      </c>
      <c r="S2028">
        <f t="shared" si="64"/>
        <v>2023</v>
      </c>
    </row>
    <row r="2029" spans="1:19">
      <c r="A2029" s="1">
        <v>5</v>
      </c>
      <c r="B2029">
        <v>241</v>
      </c>
      <c r="C2029">
        <v>1</v>
      </c>
      <c r="D2029" s="3">
        <v>44851</v>
      </c>
      <c r="E2029" s="2">
        <v>463700</v>
      </c>
      <c r="F2029" s="2">
        <v>46370</v>
      </c>
      <c r="G2029" s="2">
        <v>0</v>
      </c>
      <c r="H2029" s="5">
        <v>45048.4</v>
      </c>
      <c r="I2029" t="s">
        <v>10</v>
      </c>
      <c r="J2029" s="6" t="s">
        <v>30</v>
      </c>
      <c r="K2029" s="6" t="s">
        <v>26</v>
      </c>
      <c r="L2029" s="6" t="s">
        <v>37</v>
      </c>
      <c r="M2029" t="s">
        <v>11</v>
      </c>
      <c r="N2029" s="6" t="s">
        <v>54</v>
      </c>
      <c r="O2029" t="s">
        <v>19</v>
      </c>
      <c r="P2029" s="4">
        <v>197</v>
      </c>
      <c r="Q2029" t="str">
        <f>TEXT(ChargesTable[[#This Row],[CHG_COUNTY_NUM]], "000") &amp; "-" &amp; TEXT(ChargesTable[[#This Row],[CHG_CASE_NUMBER]], "0000000")</f>
        <v>005-0000241</v>
      </c>
      <c r="R2029">
        <f t="shared" si="63"/>
        <v>212</v>
      </c>
      <c r="S2029">
        <f t="shared" si="64"/>
        <v>2023</v>
      </c>
    </row>
    <row r="2030" spans="1:19">
      <c r="A2030" s="1">
        <v>5</v>
      </c>
      <c r="B2030">
        <v>241</v>
      </c>
      <c r="C2030">
        <v>4</v>
      </c>
      <c r="D2030" s="3">
        <v>44851</v>
      </c>
      <c r="E2030" s="2">
        <v>463700</v>
      </c>
      <c r="F2030" s="2">
        <v>46370</v>
      </c>
      <c r="G2030" s="2">
        <v>0</v>
      </c>
      <c r="H2030" s="5">
        <v>45063.199999999997</v>
      </c>
      <c r="I2030" t="s">
        <v>7</v>
      </c>
      <c r="J2030" s="6" t="s">
        <v>30</v>
      </c>
      <c r="K2030" s="6" t="s">
        <v>26</v>
      </c>
      <c r="L2030" s="6" t="s">
        <v>37</v>
      </c>
      <c r="M2030" t="s">
        <v>8</v>
      </c>
      <c r="N2030" s="6" t="s">
        <v>54</v>
      </c>
      <c r="O2030" t="s">
        <v>19</v>
      </c>
      <c r="P2030" s="4">
        <v>212</v>
      </c>
      <c r="Q2030" t="str">
        <f>TEXT(ChargesTable[[#This Row],[CHG_COUNTY_NUM]], "000") &amp; "-" &amp; TEXT(ChargesTable[[#This Row],[CHG_CASE_NUMBER]], "0000000")</f>
        <v>005-0000241</v>
      </c>
      <c r="R2030">
        <f t="shared" si="63"/>
        <v>212</v>
      </c>
      <c r="S2030">
        <f t="shared" si="64"/>
        <v>2023</v>
      </c>
    </row>
    <row r="2031" spans="1:19">
      <c r="A2031" s="1">
        <v>5</v>
      </c>
      <c r="B2031">
        <v>242</v>
      </c>
      <c r="C2031">
        <v>2</v>
      </c>
      <c r="D2031" s="3">
        <v>44852</v>
      </c>
      <c r="E2031" s="2">
        <v>3466</v>
      </c>
      <c r="F2031" s="2">
        <v>346</v>
      </c>
      <c r="G2031" s="2">
        <v>6</v>
      </c>
      <c r="H2031" s="5">
        <v>44894.11</v>
      </c>
      <c r="I2031" t="s">
        <v>12</v>
      </c>
      <c r="J2031" s="6" t="s">
        <v>27</v>
      </c>
      <c r="K2031" s="6" t="s">
        <v>28</v>
      </c>
      <c r="L2031" s="6" t="s">
        <v>43</v>
      </c>
      <c r="M2031" t="s">
        <v>13</v>
      </c>
      <c r="N2031" s="6" t="s">
        <v>66</v>
      </c>
      <c r="O2031" t="s">
        <v>19</v>
      </c>
      <c r="P2031" s="4">
        <v>42</v>
      </c>
      <c r="Q2031" t="str">
        <f>TEXT(ChargesTable[[#This Row],[CHG_COUNTY_NUM]], "000") &amp; "-" &amp; TEXT(ChargesTable[[#This Row],[CHG_CASE_NUMBER]], "0000000")</f>
        <v>005-0000242</v>
      </c>
      <c r="R2031">
        <f t="shared" si="63"/>
        <v>46</v>
      </c>
      <c r="S2031">
        <f t="shared" si="64"/>
        <v>2022</v>
      </c>
    </row>
    <row r="2032" spans="1:19">
      <c r="A2032" s="1">
        <v>5</v>
      </c>
      <c r="B2032">
        <v>242</v>
      </c>
      <c r="C2032">
        <v>1</v>
      </c>
      <c r="D2032" s="3">
        <v>44852</v>
      </c>
      <c r="E2032" s="2">
        <v>3404</v>
      </c>
      <c r="F2032" s="2">
        <v>340</v>
      </c>
      <c r="G2032" s="2">
        <v>4</v>
      </c>
      <c r="H2032" s="5">
        <v>44898.01</v>
      </c>
      <c r="I2032" t="s">
        <v>7</v>
      </c>
      <c r="J2032" s="6" t="s">
        <v>25</v>
      </c>
      <c r="K2032" s="6" t="s">
        <v>26</v>
      </c>
      <c r="L2032" s="6" t="s">
        <v>41</v>
      </c>
      <c r="M2032" t="s">
        <v>8</v>
      </c>
      <c r="N2032" s="6" t="s">
        <v>86</v>
      </c>
      <c r="O2032" t="s">
        <v>19</v>
      </c>
      <c r="P2032" s="4">
        <v>46</v>
      </c>
      <c r="Q2032" t="str">
        <f>TEXT(ChargesTable[[#This Row],[CHG_COUNTY_NUM]], "000") &amp; "-" &amp; TEXT(ChargesTable[[#This Row],[CHG_CASE_NUMBER]], "0000000")</f>
        <v>005-0000242</v>
      </c>
      <c r="R2032">
        <f t="shared" si="63"/>
        <v>46</v>
      </c>
      <c r="S2032">
        <f t="shared" si="64"/>
        <v>2022</v>
      </c>
    </row>
    <row r="2033" spans="1:19">
      <c r="A2033" s="1">
        <v>5</v>
      </c>
      <c r="B2033">
        <v>243</v>
      </c>
      <c r="C2033">
        <v>1</v>
      </c>
      <c r="D2033" s="3">
        <v>44853</v>
      </c>
      <c r="E2033" s="2">
        <v>463720</v>
      </c>
      <c r="F2033" s="2">
        <v>46372</v>
      </c>
      <c r="G2033" s="2">
        <v>0</v>
      </c>
      <c r="H2033" s="5">
        <v>44877.22</v>
      </c>
      <c r="I2033" t="s">
        <v>12</v>
      </c>
      <c r="J2033" s="6" t="s">
        <v>31</v>
      </c>
      <c r="K2033" s="6" t="s">
        <v>28</v>
      </c>
      <c r="L2033" s="6" t="s">
        <v>37</v>
      </c>
      <c r="M2033" t="s">
        <v>13</v>
      </c>
      <c r="N2033" s="6" t="s">
        <v>72</v>
      </c>
      <c r="O2033" t="s">
        <v>19</v>
      </c>
      <c r="P2033" s="4">
        <v>24</v>
      </c>
      <c r="Q2033" t="str">
        <f>TEXT(ChargesTable[[#This Row],[CHG_COUNTY_NUM]], "000") &amp; "-" &amp; TEXT(ChargesTable[[#This Row],[CHG_CASE_NUMBER]], "0000000")</f>
        <v>005-0000243</v>
      </c>
      <c r="R2033">
        <f t="shared" si="63"/>
        <v>27</v>
      </c>
      <c r="S2033">
        <f t="shared" si="64"/>
        <v>2022</v>
      </c>
    </row>
    <row r="2034" spans="1:19">
      <c r="A2034" s="1">
        <v>5</v>
      </c>
      <c r="B2034">
        <v>243</v>
      </c>
      <c r="C2034">
        <v>2</v>
      </c>
      <c r="D2034" s="3">
        <v>44853</v>
      </c>
      <c r="E2034" s="2">
        <v>463720</v>
      </c>
      <c r="F2034" s="2">
        <v>46372</v>
      </c>
      <c r="G2034" s="2">
        <v>0</v>
      </c>
      <c r="H2034" s="5">
        <v>44880.12</v>
      </c>
      <c r="I2034" t="s">
        <v>12</v>
      </c>
      <c r="J2034" s="6" t="s">
        <v>31</v>
      </c>
      <c r="K2034" s="6" t="s">
        <v>28</v>
      </c>
      <c r="L2034" s="6" t="s">
        <v>37</v>
      </c>
      <c r="M2034" t="s">
        <v>13</v>
      </c>
      <c r="N2034" s="6" t="s">
        <v>72</v>
      </c>
      <c r="O2034" t="s">
        <v>19</v>
      </c>
      <c r="P2034" s="4">
        <v>27</v>
      </c>
      <c r="Q2034" t="str">
        <f>TEXT(ChargesTable[[#This Row],[CHG_COUNTY_NUM]], "000") &amp; "-" &amp; TEXT(ChargesTable[[#This Row],[CHG_CASE_NUMBER]], "0000000")</f>
        <v>005-0000243</v>
      </c>
      <c r="R2034">
        <f t="shared" si="63"/>
        <v>27</v>
      </c>
      <c r="S2034">
        <f t="shared" si="64"/>
        <v>2022</v>
      </c>
    </row>
    <row r="2035" spans="1:19">
      <c r="A2035" s="1">
        <v>5</v>
      </c>
      <c r="B2035">
        <v>244</v>
      </c>
      <c r="C2035">
        <v>2</v>
      </c>
      <c r="D2035" s="3">
        <v>44853</v>
      </c>
      <c r="E2035" s="2">
        <v>782200</v>
      </c>
      <c r="F2035" s="2">
        <v>78220</v>
      </c>
      <c r="G2035" s="2">
        <v>0</v>
      </c>
      <c r="H2035" s="5">
        <v>44869.7</v>
      </c>
      <c r="I2035" t="s">
        <v>12</v>
      </c>
      <c r="J2035" s="6" t="s">
        <v>36</v>
      </c>
      <c r="K2035" s="6" t="s">
        <v>35</v>
      </c>
      <c r="L2035" s="6" t="s">
        <v>37</v>
      </c>
      <c r="M2035" t="s">
        <v>13</v>
      </c>
      <c r="N2035" s="6" t="s">
        <v>53</v>
      </c>
      <c r="O2035" t="s">
        <v>19</v>
      </c>
      <c r="P2035" s="4">
        <v>16</v>
      </c>
      <c r="Q2035" t="str">
        <f>TEXT(ChargesTable[[#This Row],[CHG_COUNTY_NUM]], "000") &amp; "-" &amp; TEXT(ChargesTable[[#This Row],[CHG_CASE_NUMBER]], "0000000")</f>
        <v>005-0000244</v>
      </c>
      <c r="R2035">
        <f t="shared" si="63"/>
        <v>18</v>
      </c>
      <c r="S2035">
        <f t="shared" si="64"/>
        <v>2022</v>
      </c>
    </row>
    <row r="2036" spans="1:19">
      <c r="A2036" s="1">
        <v>5</v>
      </c>
      <c r="B2036">
        <v>244</v>
      </c>
      <c r="C2036">
        <v>3</v>
      </c>
      <c r="D2036" s="3">
        <v>44853</v>
      </c>
      <c r="E2036" s="2">
        <v>3400</v>
      </c>
      <c r="F2036" s="2">
        <v>340</v>
      </c>
      <c r="G2036" s="2">
        <v>0</v>
      </c>
      <c r="H2036" s="5">
        <v>44869.1</v>
      </c>
      <c r="I2036" t="s">
        <v>10</v>
      </c>
      <c r="J2036" s="6" t="s">
        <v>25</v>
      </c>
      <c r="K2036" s="6" t="s">
        <v>26</v>
      </c>
      <c r="L2036" s="6" t="s">
        <v>37</v>
      </c>
      <c r="M2036" t="s">
        <v>11</v>
      </c>
      <c r="N2036" s="6" t="s">
        <v>55</v>
      </c>
      <c r="O2036" t="s">
        <v>19</v>
      </c>
      <c r="P2036" s="4">
        <v>16</v>
      </c>
      <c r="Q2036" t="str">
        <f>TEXT(ChargesTable[[#This Row],[CHG_COUNTY_NUM]], "000") &amp; "-" &amp; TEXT(ChargesTable[[#This Row],[CHG_CASE_NUMBER]], "0000000")</f>
        <v>005-0000244</v>
      </c>
      <c r="R2036">
        <f t="shared" si="63"/>
        <v>18</v>
      </c>
      <c r="S2036">
        <f t="shared" si="64"/>
        <v>2022</v>
      </c>
    </row>
    <row r="2037" spans="1:19">
      <c r="A2037" s="1">
        <v>5</v>
      </c>
      <c r="B2037">
        <v>244</v>
      </c>
      <c r="C2037">
        <v>1</v>
      </c>
      <c r="D2037" s="3">
        <v>44853</v>
      </c>
      <c r="E2037" s="2">
        <v>782200</v>
      </c>
      <c r="F2037" s="2">
        <v>78220</v>
      </c>
      <c r="G2037" s="2">
        <v>0</v>
      </c>
      <c r="H2037" s="5">
        <v>44871.4</v>
      </c>
      <c r="I2037" t="s">
        <v>7</v>
      </c>
      <c r="J2037" s="6" t="s">
        <v>36</v>
      </c>
      <c r="K2037" s="6" t="s">
        <v>35</v>
      </c>
      <c r="L2037" s="6" t="s">
        <v>37</v>
      </c>
      <c r="M2037" t="s">
        <v>8</v>
      </c>
      <c r="N2037" s="6" t="s">
        <v>53</v>
      </c>
      <c r="O2037" t="s">
        <v>19</v>
      </c>
      <c r="P2037" s="4">
        <v>18</v>
      </c>
      <c r="Q2037" t="str">
        <f>TEXT(ChargesTable[[#This Row],[CHG_COUNTY_NUM]], "000") &amp; "-" &amp; TEXT(ChargesTable[[#This Row],[CHG_CASE_NUMBER]], "0000000")</f>
        <v>005-0000244</v>
      </c>
      <c r="R2037">
        <f t="shared" si="63"/>
        <v>18</v>
      </c>
      <c r="S2037">
        <f t="shared" si="64"/>
        <v>2022</v>
      </c>
    </row>
    <row r="2038" spans="1:19">
      <c r="A2038" s="1">
        <v>5</v>
      </c>
      <c r="B2038">
        <v>245</v>
      </c>
      <c r="C2038">
        <v>3</v>
      </c>
      <c r="D2038" s="3">
        <v>44853</v>
      </c>
      <c r="E2038" s="2">
        <v>463700</v>
      </c>
      <c r="F2038" s="2">
        <v>46370</v>
      </c>
      <c r="G2038" s="2">
        <v>0</v>
      </c>
      <c r="H2038" s="5">
        <v>44860.61</v>
      </c>
      <c r="I2038" t="s">
        <v>12</v>
      </c>
      <c r="J2038" s="6" t="s">
        <v>30</v>
      </c>
      <c r="K2038" s="6" t="s">
        <v>26</v>
      </c>
      <c r="L2038" s="6" t="s">
        <v>37</v>
      </c>
      <c r="M2038" t="s">
        <v>13</v>
      </c>
      <c r="N2038" s="6" t="s">
        <v>54</v>
      </c>
      <c r="O2038" t="s">
        <v>19</v>
      </c>
      <c r="P2038" s="4">
        <v>7</v>
      </c>
      <c r="Q2038" t="str">
        <f>TEXT(ChargesTable[[#This Row],[CHG_COUNTY_NUM]], "000") &amp; "-" &amp; TEXT(ChargesTable[[#This Row],[CHG_CASE_NUMBER]], "0000000")</f>
        <v>005-0000245</v>
      </c>
      <c r="R2038">
        <f t="shared" si="63"/>
        <v>12</v>
      </c>
      <c r="S2038">
        <f t="shared" si="64"/>
        <v>2022</v>
      </c>
    </row>
    <row r="2039" spans="1:19">
      <c r="A2039" s="1">
        <v>5</v>
      </c>
      <c r="B2039">
        <v>245</v>
      </c>
      <c r="C2039">
        <v>4</v>
      </c>
      <c r="D2039" s="3">
        <v>44853</v>
      </c>
      <c r="E2039" s="2">
        <v>3400</v>
      </c>
      <c r="F2039" s="2">
        <v>340</v>
      </c>
      <c r="G2039" s="2">
        <v>0</v>
      </c>
      <c r="H2039" s="5">
        <v>44863.91</v>
      </c>
      <c r="I2039" t="s">
        <v>10</v>
      </c>
      <c r="J2039" s="6" t="s">
        <v>25</v>
      </c>
      <c r="K2039" s="6" t="s">
        <v>26</v>
      </c>
      <c r="L2039" s="6" t="s">
        <v>37</v>
      </c>
      <c r="M2039" t="s">
        <v>11</v>
      </c>
      <c r="N2039" s="6" t="s">
        <v>55</v>
      </c>
      <c r="O2039" t="s">
        <v>19</v>
      </c>
      <c r="P2039" s="4">
        <v>10</v>
      </c>
      <c r="Q2039" t="str">
        <f>TEXT(ChargesTable[[#This Row],[CHG_COUNTY_NUM]], "000") &amp; "-" &amp; TEXT(ChargesTable[[#This Row],[CHG_CASE_NUMBER]], "0000000")</f>
        <v>005-0000245</v>
      </c>
      <c r="R2039">
        <f t="shared" si="63"/>
        <v>12</v>
      </c>
      <c r="S2039">
        <f t="shared" si="64"/>
        <v>2022</v>
      </c>
    </row>
    <row r="2040" spans="1:19">
      <c r="A2040" s="1">
        <v>5</v>
      </c>
      <c r="B2040">
        <v>245</v>
      </c>
      <c r="C2040">
        <v>1</v>
      </c>
      <c r="D2040" s="3">
        <v>44853</v>
      </c>
      <c r="E2040" s="2">
        <v>3401</v>
      </c>
      <c r="F2040" s="2">
        <v>340</v>
      </c>
      <c r="G2040" s="2">
        <v>1</v>
      </c>
      <c r="H2040" s="5">
        <v>44865.495000000003</v>
      </c>
      <c r="I2040" t="s">
        <v>10</v>
      </c>
      <c r="J2040" s="6" t="s">
        <v>25</v>
      </c>
      <c r="K2040" s="6" t="s">
        <v>26</v>
      </c>
      <c r="L2040" s="6" t="s">
        <v>38</v>
      </c>
      <c r="M2040" t="s">
        <v>11</v>
      </c>
      <c r="N2040" s="6" t="s">
        <v>56</v>
      </c>
      <c r="O2040" t="s">
        <v>19</v>
      </c>
      <c r="P2040" s="4">
        <v>12</v>
      </c>
      <c r="Q2040" t="str">
        <f>TEXT(ChargesTable[[#This Row],[CHG_COUNTY_NUM]], "000") &amp; "-" &amp; TEXT(ChargesTable[[#This Row],[CHG_CASE_NUMBER]], "0000000")</f>
        <v>005-0000245</v>
      </c>
      <c r="R2040">
        <f t="shared" si="63"/>
        <v>12</v>
      </c>
      <c r="S2040">
        <f t="shared" si="64"/>
        <v>2022</v>
      </c>
    </row>
    <row r="2041" spans="1:19">
      <c r="A2041" s="1">
        <v>5</v>
      </c>
      <c r="B2041">
        <v>245</v>
      </c>
      <c r="C2041">
        <v>2</v>
      </c>
      <c r="D2041" s="3">
        <v>44853</v>
      </c>
      <c r="E2041" s="2">
        <v>3460</v>
      </c>
      <c r="F2041" s="2">
        <v>346</v>
      </c>
      <c r="G2041" s="2">
        <v>0</v>
      </c>
      <c r="H2041" s="5">
        <v>44865.605000000003</v>
      </c>
      <c r="I2041" t="s">
        <v>12</v>
      </c>
      <c r="J2041" s="6" t="s">
        <v>27</v>
      </c>
      <c r="K2041" s="6" t="s">
        <v>28</v>
      </c>
      <c r="L2041" s="6" t="s">
        <v>37</v>
      </c>
      <c r="M2041" t="s">
        <v>13</v>
      </c>
      <c r="N2041" s="6" t="s">
        <v>52</v>
      </c>
      <c r="O2041" t="s">
        <v>19</v>
      </c>
      <c r="P2041" s="4">
        <v>12</v>
      </c>
      <c r="Q2041" t="str">
        <f>TEXT(ChargesTable[[#This Row],[CHG_COUNTY_NUM]], "000") &amp; "-" &amp; TEXT(ChargesTable[[#This Row],[CHG_CASE_NUMBER]], "0000000")</f>
        <v>005-0000245</v>
      </c>
      <c r="R2041">
        <f t="shared" si="63"/>
        <v>12</v>
      </c>
      <c r="S2041">
        <f t="shared" si="64"/>
        <v>2022</v>
      </c>
    </row>
    <row r="2042" spans="1:19">
      <c r="A2042" s="1">
        <v>5</v>
      </c>
      <c r="B2042">
        <v>246</v>
      </c>
      <c r="C2042">
        <v>1</v>
      </c>
      <c r="D2042" s="3">
        <v>44856</v>
      </c>
      <c r="E2042" s="2">
        <v>3400</v>
      </c>
      <c r="F2042" s="2">
        <v>340</v>
      </c>
      <c r="G2042" s="2">
        <v>0</v>
      </c>
      <c r="H2042" s="5">
        <v>45257.13</v>
      </c>
      <c r="I2042" t="s">
        <v>10</v>
      </c>
      <c r="J2042" s="6" t="s">
        <v>25</v>
      </c>
      <c r="K2042" s="6" t="s">
        <v>26</v>
      </c>
      <c r="L2042" s="6" t="s">
        <v>37</v>
      </c>
      <c r="M2042" t="s">
        <v>11</v>
      </c>
      <c r="N2042" s="6" t="s">
        <v>55</v>
      </c>
      <c r="O2042" t="s">
        <v>19</v>
      </c>
      <c r="P2042" s="4">
        <v>401</v>
      </c>
      <c r="Q2042" t="str">
        <f>TEXT(ChargesTable[[#This Row],[CHG_COUNTY_NUM]], "000") &amp; "-" &amp; TEXT(ChargesTable[[#This Row],[CHG_CASE_NUMBER]], "0000000")</f>
        <v>005-0000246</v>
      </c>
      <c r="R2042">
        <f t="shared" si="63"/>
        <v>407</v>
      </c>
      <c r="S2042">
        <f t="shared" si="64"/>
        <v>2023</v>
      </c>
    </row>
    <row r="2043" spans="1:19">
      <c r="A2043" s="1">
        <v>5</v>
      </c>
      <c r="B2043">
        <v>246</v>
      </c>
      <c r="C2043">
        <v>2</v>
      </c>
      <c r="D2043" s="3">
        <v>44856</v>
      </c>
      <c r="E2043" s="2">
        <v>3460</v>
      </c>
      <c r="F2043" s="2">
        <v>346</v>
      </c>
      <c r="G2043" s="2">
        <v>0</v>
      </c>
      <c r="H2043" s="5">
        <v>45257</v>
      </c>
      <c r="I2043" t="s">
        <v>10</v>
      </c>
      <c r="J2043" s="6" t="s">
        <v>27</v>
      </c>
      <c r="K2043" s="6" t="s">
        <v>28</v>
      </c>
      <c r="L2043" s="6" t="s">
        <v>37</v>
      </c>
      <c r="M2043" t="s">
        <v>11</v>
      </c>
      <c r="N2043" s="6" t="s">
        <v>52</v>
      </c>
      <c r="O2043" t="s">
        <v>19</v>
      </c>
      <c r="P2043" s="4">
        <v>401</v>
      </c>
      <c r="Q2043" t="str">
        <f>TEXT(ChargesTable[[#This Row],[CHG_COUNTY_NUM]], "000") &amp; "-" &amp; TEXT(ChargesTable[[#This Row],[CHG_CASE_NUMBER]], "0000000")</f>
        <v>005-0000246</v>
      </c>
      <c r="R2043">
        <f t="shared" si="63"/>
        <v>407</v>
      </c>
      <c r="S2043">
        <f t="shared" si="64"/>
        <v>2023</v>
      </c>
    </row>
    <row r="2044" spans="1:19">
      <c r="A2044" s="1">
        <v>5</v>
      </c>
      <c r="B2044">
        <v>246</v>
      </c>
      <c r="C2044">
        <v>3</v>
      </c>
      <c r="D2044" s="3">
        <v>44856</v>
      </c>
      <c r="E2044" s="2">
        <v>3466</v>
      </c>
      <c r="F2044" s="2">
        <v>346</v>
      </c>
      <c r="G2044" s="2">
        <v>6</v>
      </c>
      <c r="H2044" s="5">
        <v>45261.2</v>
      </c>
      <c r="I2044" t="s">
        <v>10</v>
      </c>
      <c r="J2044" s="6" t="s">
        <v>27</v>
      </c>
      <c r="K2044" s="6" t="s">
        <v>28</v>
      </c>
      <c r="L2044" s="6" t="s">
        <v>43</v>
      </c>
      <c r="M2044" t="s">
        <v>11</v>
      </c>
      <c r="N2044" s="6" t="s">
        <v>66</v>
      </c>
      <c r="O2044" t="s">
        <v>19</v>
      </c>
      <c r="P2044" s="4">
        <v>405</v>
      </c>
      <c r="Q2044" t="str">
        <f>TEXT(ChargesTable[[#This Row],[CHG_COUNTY_NUM]], "000") &amp; "-" &amp; TEXT(ChargesTable[[#This Row],[CHG_CASE_NUMBER]], "0000000")</f>
        <v>005-0000246</v>
      </c>
      <c r="R2044">
        <f t="shared" si="63"/>
        <v>407</v>
      </c>
      <c r="S2044">
        <f t="shared" si="64"/>
        <v>2023</v>
      </c>
    </row>
    <row r="2045" spans="1:19">
      <c r="A2045" s="1">
        <v>5</v>
      </c>
      <c r="B2045">
        <v>246</v>
      </c>
      <c r="C2045">
        <v>4</v>
      </c>
      <c r="D2045" s="3">
        <v>44856</v>
      </c>
      <c r="E2045" s="2">
        <v>463700</v>
      </c>
      <c r="F2045" s="2">
        <v>46370</v>
      </c>
      <c r="G2045" s="2">
        <v>0</v>
      </c>
      <c r="H2045" s="5">
        <v>45263.3</v>
      </c>
      <c r="I2045" t="s">
        <v>10</v>
      </c>
      <c r="J2045" s="6" t="s">
        <v>30</v>
      </c>
      <c r="K2045" s="6" t="s">
        <v>26</v>
      </c>
      <c r="L2045" s="6" t="s">
        <v>37</v>
      </c>
      <c r="M2045" t="s">
        <v>11</v>
      </c>
      <c r="N2045" s="6" t="s">
        <v>54</v>
      </c>
      <c r="O2045" t="s">
        <v>19</v>
      </c>
      <c r="P2045" s="4">
        <v>407</v>
      </c>
      <c r="Q2045" t="str">
        <f>TEXT(ChargesTable[[#This Row],[CHG_COUNTY_NUM]], "000") &amp; "-" &amp; TEXT(ChargesTable[[#This Row],[CHG_CASE_NUMBER]], "0000000")</f>
        <v>005-0000246</v>
      </c>
      <c r="R2045">
        <f t="shared" si="63"/>
        <v>407</v>
      </c>
      <c r="S2045">
        <f t="shared" si="64"/>
        <v>2023</v>
      </c>
    </row>
    <row r="2046" spans="1:19">
      <c r="A2046" s="1">
        <v>5</v>
      </c>
      <c r="B2046">
        <v>247</v>
      </c>
      <c r="C2046">
        <v>3</v>
      </c>
      <c r="D2046" s="3">
        <v>44857</v>
      </c>
      <c r="E2046" s="2">
        <v>3460</v>
      </c>
      <c r="F2046" s="2">
        <v>346</v>
      </c>
      <c r="G2046" s="2">
        <v>0</v>
      </c>
      <c r="H2046" s="5">
        <v>44858.75</v>
      </c>
      <c r="I2046" t="s">
        <v>12</v>
      </c>
      <c r="J2046" s="6" t="s">
        <v>27</v>
      </c>
      <c r="K2046" s="6" t="s">
        <v>28</v>
      </c>
      <c r="L2046" s="6" t="s">
        <v>37</v>
      </c>
      <c r="M2046" t="s">
        <v>13</v>
      </c>
      <c r="N2046" s="6" t="s">
        <v>52</v>
      </c>
      <c r="O2046" t="s">
        <v>19</v>
      </c>
      <c r="P2046" s="4">
        <v>1</v>
      </c>
      <c r="Q2046" t="str">
        <f>TEXT(ChargesTable[[#This Row],[CHG_COUNTY_NUM]], "000") &amp; "-" &amp; TEXT(ChargesTable[[#This Row],[CHG_CASE_NUMBER]], "0000000")</f>
        <v>005-0000247</v>
      </c>
      <c r="R2046">
        <f t="shared" si="63"/>
        <v>3</v>
      </c>
      <c r="S2046">
        <f t="shared" si="64"/>
        <v>2022</v>
      </c>
    </row>
    <row r="2047" spans="1:19">
      <c r="A2047" s="1">
        <v>5</v>
      </c>
      <c r="B2047">
        <v>247</v>
      </c>
      <c r="C2047">
        <v>2</v>
      </c>
      <c r="D2047" s="3">
        <v>44857</v>
      </c>
      <c r="E2047" s="2">
        <v>3461</v>
      </c>
      <c r="F2047" s="2">
        <v>346</v>
      </c>
      <c r="G2047" s="2">
        <v>1</v>
      </c>
      <c r="H2047" s="5">
        <v>44859.73</v>
      </c>
      <c r="I2047" t="s">
        <v>10</v>
      </c>
      <c r="J2047" s="6" t="s">
        <v>27</v>
      </c>
      <c r="K2047" s="6" t="s">
        <v>28</v>
      </c>
      <c r="L2047" s="6" t="s">
        <v>38</v>
      </c>
      <c r="M2047" t="s">
        <v>11</v>
      </c>
      <c r="N2047" s="6" t="s">
        <v>90</v>
      </c>
      <c r="O2047" t="s">
        <v>19</v>
      </c>
      <c r="P2047" s="4">
        <v>2</v>
      </c>
      <c r="Q2047" t="str">
        <f>TEXT(ChargesTable[[#This Row],[CHG_COUNTY_NUM]], "000") &amp; "-" &amp; TEXT(ChargesTable[[#This Row],[CHG_CASE_NUMBER]], "0000000")</f>
        <v>005-0000247</v>
      </c>
      <c r="R2047">
        <f t="shared" si="63"/>
        <v>3</v>
      </c>
      <c r="S2047">
        <f t="shared" si="64"/>
        <v>2022</v>
      </c>
    </row>
    <row r="2048" spans="1:19">
      <c r="A2048" s="1">
        <v>5</v>
      </c>
      <c r="B2048">
        <v>247</v>
      </c>
      <c r="C2048">
        <v>1</v>
      </c>
      <c r="D2048" s="3">
        <v>44857</v>
      </c>
      <c r="E2048" s="2">
        <v>782200</v>
      </c>
      <c r="F2048" s="2">
        <v>78220</v>
      </c>
      <c r="G2048" s="2">
        <v>0</v>
      </c>
      <c r="H2048" s="5">
        <v>44860.205000000002</v>
      </c>
      <c r="I2048" t="s">
        <v>12</v>
      </c>
      <c r="J2048" s="6" t="s">
        <v>36</v>
      </c>
      <c r="K2048" s="6" t="s">
        <v>35</v>
      </c>
      <c r="L2048" s="6" t="s">
        <v>37</v>
      </c>
      <c r="M2048" t="s">
        <v>13</v>
      </c>
      <c r="N2048" s="6" t="s">
        <v>53</v>
      </c>
      <c r="O2048" t="s">
        <v>19</v>
      </c>
      <c r="P2048" s="4">
        <v>3</v>
      </c>
      <c r="Q2048" t="str">
        <f>TEXT(ChargesTable[[#This Row],[CHG_COUNTY_NUM]], "000") &amp; "-" &amp; TEXT(ChargesTable[[#This Row],[CHG_CASE_NUMBER]], "0000000")</f>
        <v>005-0000247</v>
      </c>
      <c r="R2048">
        <f t="shared" si="63"/>
        <v>3</v>
      </c>
      <c r="S2048">
        <f t="shared" si="64"/>
        <v>2022</v>
      </c>
    </row>
    <row r="2049" spans="1:19">
      <c r="A2049" s="1">
        <v>5</v>
      </c>
      <c r="B2049">
        <v>248</v>
      </c>
      <c r="C2049">
        <v>2</v>
      </c>
      <c r="D2049" s="3">
        <v>44858</v>
      </c>
      <c r="E2049" s="2">
        <v>3400</v>
      </c>
      <c r="F2049" s="2">
        <v>340</v>
      </c>
      <c r="G2049" s="2">
        <v>0</v>
      </c>
      <c r="H2049" s="5">
        <v>45077.77</v>
      </c>
      <c r="I2049" t="s">
        <v>12</v>
      </c>
      <c r="J2049" s="6" t="s">
        <v>25</v>
      </c>
      <c r="K2049" s="6" t="s">
        <v>26</v>
      </c>
      <c r="L2049" s="6" t="s">
        <v>37</v>
      </c>
      <c r="M2049" t="s">
        <v>13</v>
      </c>
      <c r="N2049" s="6" t="s">
        <v>55</v>
      </c>
      <c r="O2049" t="s">
        <v>19</v>
      </c>
      <c r="P2049" s="4">
        <v>219</v>
      </c>
      <c r="Q2049" t="str">
        <f>TEXT(ChargesTable[[#This Row],[CHG_COUNTY_NUM]], "000") &amp; "-" &amp; TEXT(ChargesTable[[#This Row],[CHG_CASE_NUMBER]], "0000000")</f>
        <v>005-0000248</v>
      </c>
      <c r="R2049">
        <f t="shared" si="63"/>
        <v>220</v>
      </c>
      <c r="S2049">
        <f t="shared" si="64"/>
        <v>2023</v>
      </c>
    </row>
    <row r="2050" spans="1:19">
      <c r="A2050" s="1">
        <v>5</v>
      </c>
      <c r="B2050">
        <v>248</v>
      </c>
      <c r="C2050">
        <v>1</v>
      </c>
      <c r="D2050" s="3">
        <v>44858</v>
      </c>
      <c r="E2050" s="2">
        <v>463700</v>
      </c>
      <c r="F2050" s="2">
        <v>46370</v>
      </c>
      <c r="G2050" s="2">
        <v>0</v>
      </c>
      <c r="H2050" s="5">
        <v>45078.1</v>
      </c>
      <c r="I2050" t="s">
        <v>7</v>
      </c>
      <c r="J2050" s="6" t="s">
        <v>30</v>
      </c>
      <c r="K2050" s="6" t="s">
        <v>26</v>
      </c>
      <c r="L2050" s="6" t="s">
        <v>37</v>
      </c>
      <c r="M2050" t="s">
        <v>8</v>
      </c>
      <c r="N2050" s="6" t="s">
        <v>54</v>
      </c>
      <c r="O2050" t="s">
        <v>19</v>
      </c>
      <c r="P2050" s="4">
        <v>220</v>
      </c>
      <c r="Q2050" t="str">
        <f>TEXT(ChargesTable[[#This Row],[CHG_COUNTY_NUM]], "000") &amp; "-" &amp; TEXT(ChargesTable[[#This Row],[CHG_CASE_NUMBER]], "0000000")</f>
        <v>005-0000248</v>
      </c>
      <c r="R2050">
        <f t="shared" ref="R2050:R2113" si="65">_xlfn.MAXIFS(P:P, Q:Q, Q2050)</f>
        <v>220</v>
      </c>
      <c r="S2050">
        <f t="shared" ref="S2050:S2113" si="66">+YEAR(H2050)</f>
        <v>2023</v>
      </c>
    </row>
    <row r="2051" spans="1:19">
      <c r="A2051" s="1">
        <v>5</v>
      </c>
      <c r="B2051">
        <v>249</v>
      </c>
      <c r="C2051">
        <v>3</v>
      </c>
      <c r="D2051" s="3">
        <v>44859</v>
      </c>
      <c r="E2051" s="2">
        <v>3400</v>
      </c>
      <c r="F2051" s="2">
        <v>340</v>
      </c>
      <c r="G2051" s="2">
        <v>0</v>
      </c>
      <c r="H2051" s="5">
        <v>44860.892997685187</v>
      </c>
      <c r="I2051" t="s">
        <v>10</v>
      </c>
      <c r="J2051" s="6" t="s">
        <v>25</v>
      </c>
      <c r="K2051" s="6" t="s">
        <v>26</v>
      </c>
      <c r="L2051" s="6" t="s">
        <v>37</v>
      </c>
      <c r="M2051" t="s">
        <v>11</v>
      </c>
      <c r="N2051" s="6" t="s">
        <v>55</v>
      </c>
      <c r="O2051" t="s">
        <v>19</v>
      </c>
      <c r="P2051" s="4">
        <v>1</v>
      </c>
      <c r="Q2051" t="str">
        <f>TEXT(ChargesTable[[#This Row],[CHG_COUNTY_NUM]], "000") &amp; "-" &amp; TEXT(ChargesTable[[#This Row],[CHG_CASE_NUMBER]], "0000000")</f>
        <v>005-0000249</v>
      </c>
      <c r="R2051">
        <f t="shared" si="65"/>
        <v>1</v>
      </c>
      <c r="S2051">
        <f t="shared" si="66"/>
        <v>2022</v>
      </c>
    </row>
    <row r="2052" spans="1:19">
      <c r="A2052" s="1">
        <v>5</v>
      </c>
      <c r="B2052">
        <v>250</v>
      </c>
      <c r="C2052">
        <v>2</v>
      </c>
      <c r="D2052" s="3">
        <v>44860</v>
      </c>
      <c r="E2052" s="2">
        <v>782200</v>
      </c>
      <c r="F2052" s="2">
        <v>78220</v>
      </c>
      <c r="G2052" s="2">
        <v>0</v>
      </c>
      <c r="H2052" s="5">
        <v>44864.94</v>
      </c>
      <c r="I2052" t="s">
        <v>12</v>
      </c>
      <c r="J2052" s="6" t="s">
        <v>36</v>
      </c>
      <c r="K2052" s="6" t="s">
        <v>35</v>
      </c>
      <c r="L2052" s="6" t="s">
        <v>37</v>
      </c>
      <c r="M2052" t="s">
        <v>13</v>
      </c>
      <c r="N2052" s="6" t="s">
        <v>53</v>
      </c>
      <c r="O2052" t="s">
        <v>19</v>
      </c>
      <c r="P2052" s="4">
        <v>4</v>
      </c>
      <c r="Q2052" t="str">
        <f>TEXT(ChargesTable[[#This Row],[CHG_COUNTY_NUM]], "000") &amp; "-" &amp; TEXT(ChargesTable[[#This Row],[CHG_CASE_NUMBER]], "0000000")</f>
        <v>005-0000250</v>
      </c>
      <c r="R2052">
        <f t="shared" si="65"/>
        <v>5</v>
      </c>
      <c r="S2052">
        <f t="shared" si="66"/>
        <v>2022</v>
      </c>
    </row>
    <row r="2053" spans="1:19">
      <c r="A2053" s="1">
        <v>5</v>
      </c>
      <c r="B2053">
        <v>250</v>
      </c>
      <c r="C2053">
        <v>1</v>
      </c>
      <c r="D2053" s="3">
        <v>44860</v>
      </c>
      <c r="E2053" s="2">
        <v>3400</v>
      </c>
      <c r="F2053" s="2">
        <v>340</v>
      </c>
      <c r="G2053" s="2">
        <v>0</v>
      </c>
      <c r="H2053" s="5">
        <v>44865.17</v>
      </c>
      <c r="I2053" t="s">
        <v>12</v>
      </c>
      <c r="J2053" s="6" t="s">
        <v>25</v>
      </c>
      <c r="K2053" s="6" t="s">
        <v>26</v>
      </c>
      <c r="L2053" s="6" t="s">
        <v>37</v>
      </c>
      <c r="M2053" t="s">
        <v>13</v>
      </c>
      <c r="N2053" s="6" t="s">
        <v>55</v>
      </c>
      <c r="O2053" t="s">
        <v>19</v>
      </c>
      <c r="P2053" s="4">
        <v>5</v>
      </c>
      <c r="Q2053" t="str">
        <f>TEXT(ChargesTable[[#This Row],[CHG_COUNTY_NUM]], "000") &amp; "-" &amp; TEXT(ChargesTable[[#This Row],[CHG_CASE_NUMBER]], "0000000")</f>
        <v>005-0000250</v>
      </c>
      <c r="R2053">
        <f t="shared" si="65"/>
        <v>5</v>
      </c>
      <c r="S2053">
        <f t="shared" si="66"/>
        <v>2022</v>
      </c>
    </row>
    <row r="2054" spans="1:19">
      <c r="A2054" s="1">
        <v>5</v>
      </c>
      <c r="B2054">
        <v>251</v>
      </c>
      <c r="C2054">
        <v>3</v>
      </c>
      <c r="D2054" s="3">
        <v>44862</v>
      </c>
      <c r="E2054" s="2">
        <v>470000</v>
      </c>
      <c r="F2054" s="2">
        <v>47000</v>
      </c>
      <c r="G2054" s="2">
        <v>0</v>
      </c>
      <c r="H2054" s="5">
        <v>44890.53</v>
      </c>
      <c r="I2054" t="s">
        <v>7</v>
      </c>
      <c r="J2054" s="6" t="s">
        <v>34</v>
      </c>
      <c r="K2054" s="6" t="s">
        <v>35</v>
      </c>
      <c r="L2054" s="6" t="s">
        <v>37</v>
      </c>
      <c r="M2054" t="s">
        <v>8</v>
      </c>
      <c r="N2054" s="6" t="s">
        <v>67</v>
      </c>
      <c r="O2054" t="s">
        <v>19</v>
      </c>
      <c r="P2054" s="4">
        <v>28</v>
      </c>
      <c r="Q2054" t="str">
        <f>TEXT(ChargesTable[[#This Row],[CHG_COUNTY_NUM]], "000") &amp; "-" &amp; TEXT(ChargesTable[[#This Row],[CHG_CASE_NUMBER]], "0000000")</f>
        <v>005-0000251</v>
      </c>
      <c r="R2054">
        <f t="shared" si="65"/>
        <v>34</v>
      </c>
      <c r="S2054">
        <f t="shared" si="66"/>
        <v>2022</v>
      </c>
    </row>
    <row r="2055" spans="1:19">
      <c r="A2055" s="1">
        <v>5</v>
      </c>
      <c r="B2055">
        <v>251</v>
      </c>
      <c r="C2055">
        <v>4</v>
      </c>
      <c r="D2055" s="3">
        <v>44862</v>
      </c>
      <c r="E2055" s="2">
        <v>463700</v>
      </c>
      <c r="F2055" s="2">
        <v>46370</v>
      </c>
      <c r="G2055" s="2">
        <v>0</v>
      </c>
      <c r="H2055" s="5">
        <v>44894.73</v>
      </c>
      <c r="I2055" t="s">
        <v>10</v>
      </c>
      <c r="J2055" s="6" t="s">
        <v>30</v>
      </c>
      <c r="K2055" s="6" t="s">
        <v>26</v>
      </c>
      <c r="L2055" s="6" t="s">
        <v>37</v>
      </c>
      <c r="M2055" t="s">
        <v>11</v>
      </c>
      <c r="N2055" s="6" t="s">
        <v>54</v>
      </c>
      <c r="O2055" t="s">
        <v>19</v>
      </c>
      <c r="P2055" s="4">
        <v>32</v>
      </c>
      <c r="Q2055" t="str">
        <f>TEXT(ChargesTable[[#This Row],[CHG_COUNTY_NUM]], "000") &amp; "-" &amp; TEXT(ChargesTable[[#This Row],[CHG_CASE_NUMBER]], "0000000")</f>
        <v>005-0000251</v>
      </c>
      <c r="R2055">
        <f t="shared" si="65"/>
        <v>34</v>
      </c>
      <c r="S2055">
        <f t="shared" si="66"/>
        <v>2022</v>
      </c>
    </row>
    <row r="2056" spans="1:19">
      <c r="A2056" s="1">
        <v>5</v>
      </c>
      <c r="B2056">
        <v>251</v>
      </c>
      <c r="C2056">
        <v>2</v>
      </c>
      <c r="D2056" s="3">
        <v>44862</v>
      </c>
      <c r="E2056" s="2">
        <v>3400</v>
      </c>
      <c r="F2056" s="2">
        <v>340</v>
      </c>
      <c r="G2056" s="2">
        <v>0</v>
      </c>
      <c r="H2056" s="5">
        <v>44896.63</v>
      </c>
      <c r="I2056" t="s">
        <v>7</v>
      </c>
      <c r="J2056" s="6" t="s">
        <v>25</v>
      </c>
      <c r="K2056" s="6" t="s">
        <v>26</v>
      </c>
      <c r="L2056" s="6" t="s">
        <v>37</v>
      </c>
      <c r="M2056" t="s">
        <v>8</v>
      </c>
      <c r="N2056" s="6" t="s">
        <v>55</v>
      </c>
      <c r="O2056" t="s">
        <v>19</v>
      </c>
      <c r="P2056" s="4">
        <v>34</v>
      </c>
      <c r="Q2056" t="str">
        <f>TEXT(ChargesTable[[#This Row],[CHG_COUNTY_NUM]], "000") &amp; "-" &amp; TEXT(ChargesTable[[#This Row],[CHG_CASE_NUMBER]], "0000000")</f>
        <v>005-0000251</v>
      </c>
      <c r="R2056">
        <f t="shared" si="65"/>
        <v>34</v>
      </c>
      <c r="S2056">
        <f t="shared" si="66"/>
        <v>2022</v>
      </c>
    </row>
    <row r="2057" spans="1:19">
      <c r="A2057" s="1">
        <v>5</v>
      </c>
      <c r="B2057">
        <v>252</v>
      </c>
      <c r="C2057">
        <v>2</v>
      </c>
      <c r="D2057" s="3">
        <v>44865</v>
      </c>
      <c r="E2057" s="2">
        <v>3400</v>
      </c>
      <c r="F2057" s="2">
        <v>340</v>
      </c>
      <c r="G2057" s="2">
        <v>0</v>
      </c>
      <c r="H2057" s="5">
        <v>45144.49</v>
      </c>
      <c r="I2057" t="s">
        <v>12</v>
      </c>
      <c r="J2057" s="6" t="s">
        <v>25</v>
      </c>
      <c r="K2057" s="6" t="s">
        <v>26</v>
      </c>
      <c r="L2057" s="6" t="s">
        <v>37</v>
      </c>
      <c r="M2057" t="s">
        <v>13</v>
      </c>
      <c r="N2057" s="6" t="s">
        <v>55</v>
      </c>
      <c r="O2057" t="s">
        <v>19</v>
      </c>
      <c r="P2057" s="4">
        <v>279</v>
      </c>
      <c r="Q2057" t="str">
        <f>TEXT(ChargesTable[[#This Row],[CHG_COUNTY_NUM]], "000") &amp; "-" &amp; TEXT(ChargesTable[[#This Row],[CHG_CASE_NUMBER]], "0000000")</f>
        <v>005-0000252</v>
      </c>
      <c r="R2057">
        <f t="shared" si="65"/>
        <v>279</v>
      </c>
      <c r="S2057">
        <f t="shared" si="66"/>
        <v>2023</v>
      </c>
    </row>
    <row r="2058" spans="1:19">
      <c r="A2058" s="1">
        <v>5</v>
      </c>
      <c r="B2058">
        <v>253</v>
      </c>
      <c r="C2058">
        <v>1</v>
      </c>
      <c r="D2058" s="3">
        <v>44865</v>
      </c>
      <c r="E2058" s="2">
        <v>3401</v>
      </c>
      <c r="F2058" s="2">
        <v>340</v>
      </c>
      <c r="G2058" s="2">
        <v>1</v>
      </c>
      <c r="H2058" s="5">
        <v>44874.87</v>
      </c>
      <c r="I2058" t="s">
        <v>10</v>
      </c>
      <c r="J2058" s="6" t="s">
        <v>25</v>
      </c>
      <c r="K2058" s="6" t="s">
        <v>26</v>
      </c>
      <c r="L2058" s="6" t="s">
        <v>38</v>
      </c>
      <c r="M2058" t="s">
        <v>11</v>
      </c>
      <c r="N2058" s="6" t="s">
        <v>56</v>
      </c>
      <c r="O2058" t="s">
        <v>19</v>
      </c>
      <c r="P2058" s="4">
        <v>9</v>
      </c>
      <c r="Q2058" t="str">
        <f>TEXT(ChargesTable[[#This Row],[CHG_COUNTY_NUM]], "000") &amp; "-" &amp; TEXT(ChargesTable[[#This Row],[CHG_CASE_NUMBER]], "0000000")</f>
        <v>005-0000253</v>
      </c>
      <c r="R2058">
        <f t="shared" si="65"/>
        <v>10</v>
      </c>
      <c r="S2058">
        <f t="shared" si="66"/>
        <v>2022</v>
      </c>
    </row>
    <row r="2059" spans="1:19">
      <c r="A2059" s="1">
        <v>5</v>
      </c>
      <c r="B2059">
        <v>253</v>
      </c>
      <c r="C2059">
        <v>2</v>
      </c>
      <c r="D2059" s="3">
        <v>44865</v>
      </c>
      <c r="E2059" s="2">
        <v>3401</v>
      </c>
      <c r="F2059" s="2">
        <v>340</v>
      </c>
      <c r="G2059" s="2">
        <v>1</v>
      </c>
      <c r="H2059" s="5">
        <v>44875.45</v>
      </c>
      <c r="I2059" t="s">
        <v>7</v>
      </c>
      <c r="J2059" s="6" t="s">
        <v>25</v>
      </c>
      <c r="K2059" s="6" t="s">
        <v>26</v>
      </c>
      <c r="L2059" s="6" t="s">
        <v>38</v>
      </c>
      <c r="M2059" t="s">
        <v>8</v>
      </c>
      <c r="N2059" s="6" t="s">
        <v>56</v>
      </c>
      <c r="O2059" t="s">
        <v>19</v>
      </c>
      <c r="P2059" s="4">
        <v>10</v>
      </c>
      <c r="Q2059" t="str">
        <f>TEXT(ChargesTable[[#This Row],[CHG_COUNTY_NUM]], "000") &amp; "-" &amp; TEXT(ChargesTable[[#This Row],[CHG_CASE_NUMBER]], "0000000")</f>
        <v>005-0000253</v>
      </c>
      <c r="R2059">
        <f t="shared" si="65"/>
        <v>10</v>
      </c>
      <c r="S2059">
        <f t="shared" si="66"/>
        <v>2022</v>
      </c>
    </row>
    <row r="2060" spans="1:19">
      <c r="A2060" s="1">
        <v>5</v>
      </c>
      <c r="B2060">
        <v>253</v>
      </c>
      <c r="C2060">
        <v>3</v>
      </c>
      <c r="D2060" s="3">
        <v>44865</v>
      </c>
      <c r="E2060" s="2">
        <v>3400</v>
      </c>
      <c r="F2060" s="2">
        <v>340</v>
      </c>
      <c r="G2060" s="2">
        <v>0</v>
      </c>
      <c r="H2060" s="5">
        <v>44875.16</v>
      </c>
      <c r="I2060" t="s">
        <v>12</v>
      </c>
      <c r="J2060" s="6" t="s">
        <v>25</v>
      </c>
      <c r="K2060" s="6" t="s">
        <v>26</v>
      </c>
      <c r="L2060" s="6" t="s">
        <v>37</v>
      </c>
      <c r="M2060" t="s">
        <v>13</v>
      </c>
      <c r="N2060" s="6" t="s">
        <v>55</v>
      </c>
      <c r="O2060" t="s">
        <v>19</v>
      </c>
      <c r="P2060" s="4">
        <v>10</v>
      </c>
      <c r="Q2060" t="str">
        <f>TEXT(ChargesTable[[#This Row],[CHG_COUNTY_NUM]], "000") &amp; "-" &amp; TEXT(ChargesTable[[#This Row],[CHG_CASE_NUMBER]], "0000000")</f>
        <v>005-0000253</v>
      </c>
      <c r="R2060">
        <f t="shared" si="65"/>
        <v>10</v>
      </c>
      <c r="S2060">
        <f t="shared" si="66"/>
        <v>2022</v>
      </c>
    </row>
    <row r="2061" spans="1:19">
      <c r="A2061" s="1">
        <v>5</v>
      </c>
      <c r="B2061">
        <v>254</v>
      </c>
      <c r="C2061">
        <v>1</v>
      </c>
      <c r="D2061" s="3">
        <v>44865</v>
      </c>
      <c r="E2061" s="2">
        <v>463720</v>
      </c>
      <c r="F2061" s="2">
        <v>46372</v>
      </c>
      <c r="G2061" s="2">
        <v>0</v>
      </c>
      <c r="H2061" s="5">
        <v>44930.2</v>
      </c>
      <c r="I2061" t="s">
        <v>10</v>
      </c>
      <c r="J2061" s="6" t="s">
        <v>31</v>
      </c>
      <c r="K2061" s="6" t="s">
        <v>28</v>
      </c>
      <c r="L2061" s="6" t="s">
        <v>37</v>
      </c>
      <c r="M2061" t="s">
        <v>11</v>
      </c>
      <c r="N2061" s="6" t="s">
        <v>72</v>
      </c>
      <c r="O2061" t="s">
        <v>19</v>
      </c>
      <c r="P2061" s="4">
        <v>65</v>
      </c>
      <c r="Q2061" t="str">
        <f>TEXT(ChargesTable[[#This Row],[CHG_COUNTY_NUM]], "000") &amp; "-" &amp; TEXT(ChargesTable[[#This Row],[CHG_CASE_NUMBER]], "0000000")</f>
        <v>005-0000254</v>
      </c>
      <c r="R2061">
        <f t="shared" si="65"/>
        <v>69</v>
      </c>
      <c r="S2061">
        <f t="shared" si="66"/>
        <v>2023</v>
      </c>
    </row>
    <row r="2062" spans="1:19">
      <c r="A2062" s="1">
        <v>5</v>
      </c>
      <c r="B2062">
        <v>254</v>
      </c>
      <c r="C2062">
        <v>3</v>
      </c>
      <c r="D2062" s="3">
        <v>44865</v>
      </c>
      <c r="E2062" s="2">
        <v>3400</v>
      </c>
      <c r="F2062" s="2">
        <v>340</v>
      </c>
      <c r="G2062" s="2">
        <v>0</v>
      </c>
      <c r="H2062" s="5">
        <v>44933.974999999999</v>
      </c>
      <c r="I2062" t="s">
        <v>7</v>
      </c>
      <c r="J2062" s="6" t="s">
        <v>25</v>
      </c>
      <c r="K2062" s="6" t="s">
        <v>26</v>
      </c>
      <c r="L2062" s="6" t="s">
        <v>37</v>
      </c>
      <c r="M2062" t="s">
        <v>8</v>
      </c>
      <c r="N2062" s="6" t="s">
        <v>55</v>
      </c>
      <c r="O2062" t="s">
        <v>19</v>
      </c>
      <c r="P2062" s="4">
        <v>68</v>
      </c>
      <c r="Q2062" t="str">
        <f>TEXT(ChargesTable[[#This Row],[CHG_COUNTY_NUM]], "000") &amp; "-" &amp; TEXT(ChargesTable[[#This Row],[CHG_CASE_NUMBER]], "0000000")</f>
        <v>005-0000254</v>
      </c>
      <c r="R2062">
        <f t="shared" si="65"/>
        <v>69</v>
      </c>
      <c r="S2062">
        <f t="shared" si="66"/>
        <v>2023</v>
      </c>
    </row>
    <row r="2063" spans="1:19">
      <c r="A2063" s="1">
        <v>5</v>
      </c>
      <c r="B2063">
        <v>254</v>
      </c>
      <c r="C2063">
        <v>2</v>
      </c>
      <c r="D2063" s="3">
        <v>44865</v>
      </c>
      <c r="E2063" s="2">
        <v>3400</v>
      </c>
      <c r="F2063" s="2">
        <v>340</v>
      </c>
      <c r="G2063" s="2">
        <v>0</v>
      </c>
      <c r="H2063" s="5">
        <v>44934.66</v>
      </c>
      <c r="I2063" t="s">
        <v>10</v>
      </c>
      <c r="J2063" s="6" t="s">
        <v>25</v>
      </c>
      <c r="K2063" s="6" t="s">
        <v>26</v>
      </c>
      <c r="L2063" s="6" t="s">
        <v>37</v>
      </c>
      <c r="M2063" t="s">
        <v>11</v>
      </c>
      <c r="N2063" s="6" t="s">
        <v>55</v>
      </c>
      <c r="O2063" t="s">
        <v>19</v>
      </c>
      <c r="P2063" s="4">
        <v>69</v>
      </c>
      <c r="Q2063" t="str">
        <f>TEXT(ChargesTable[[#This Row],[CHG_COUNTY_NUM]], "000") &amp; "-" &amp; TEXT(ChargesTable[[#This Row],[CHG_CASE_NUMBER]], "0000000")</f>
        <v>005-0000254</v>
      </c>
      <c r="R2063">
        <f t="shared" si="65"/>
        <v>69</v>
      </c>
      <c r="S2063">
        <f t="shared" si="66"/>
        <v>2023</v>
      </c>
    </row>
    <row r="2064" spans="1:19">
      <c r="A2064" s="1">
        <v>5</v>
      </c>
      <c r="B2064">
        <v>254</v>
      </c>
      <c r="C2064">
        <v>4</v>
      </c>
      <c r="D2064" s="3">
        <v>44865</v>
      </c>
      <c r="E2064" s="2">
        <v>3404</v>
      </c>
      <c r="F2064" s="2">
        <v>340</v>
      </c>
      <c r="G2064" s="2">
        <v>4</v>
      </c>
      <c r="H2064" s="5">
        <v>44934.68</v>
      </c>
      <c r="I2064" t="s">
        <v>12</v>
      </c>
      <c r="J2064" s="6" t="s">
        <v>25</v>
      </c>
      <c r="K2064" s="6" t="s">
        <v>26</v>
      </c>
      <c r="L2064" s="6" t="s">
        <v>41</v>
      </c>
      <c r="M2064" t="s">
        <v>13</v>
      </c>
      <c r="N2064" s="6" t="s">
        <v>86</v>
      </c>
      <c r="O2064" t="s">
        <v>19</v>
      </c>
      <c r="P2064" s="4">
        <v>69</v>
      </c>
      <c r="Q2064" t="str">
        <f>TEXT(ChargesTable[[#This Row],[CHG_COUNTY_NUM]], "000") &amp; "-" &amp; TEXT(ChargesTable[[#This Row],[CHG_CASE_NUMBER]], "0000000")</f>
        <v>005-0000254</v>
      </c>
      <c r="R2064">
        <f t="shared" si="65"/>
        <v>69</v>
      </c>
      <c r="S2064">
        <f t="shared" si="66"/>
        <v>2023</v>
      </c>
    </row>
    <row r="2065" spans="1:19">
      <c r="A2065" s="1">
        <v>5</v>
      </c>
      <c r="B2065">
        <v>255</v>
      </c>
      <c r="C2065">
        <v>1</v>
      </c>
      <c r="D2065" s="3">
        <v>44865</v>
      </c>
      <c r="E2065" s="2">
        <v>782202</v>
      </c>
      <c r="F2065" s="2">
        <v>78220</v>
      </c>
      <c r="G2065" s="2">
        <v>2</v>
      </c>
      <c r="H2065" s="5">
        <v>45045.67</v>
      </c>
      <c r="I2065" t="s">
        <v>12</v>
      </c>
      <c r="J2065" s="6" t="s">
        <v>36</v>
      </c>
      <c r="K2065" s="6" t="s">
        <v>35</v>
      </c>
      <c r="L2065" s="6" t="s">
        <v>39</v>
      </c>
      <c r="M2065" t="s">
        <v>13</v>
      </c>
      <c r="N2065" s="6" t="s">
        <v>79</v>
      </c>
      <c r="O2065" t="s">
        <v>19</v>
      </c>
      <c r="P2065" s="4">
        <v>180</v>
      </c>
      <c r="Q2065" t="str">
        <f>TEXT(ChargesTable[[#This Row],[CHG_COUNTY_NUM]], "000") &amp; "-" &amp; TEXT(ChargesTable[[#This Row],[CHG_CASE_NUMBER]], "0000000")</f>
        <v>005-0000255</v>
      </c>
      <c r="R2065">
        <f t="shared" si="65"/>
        <v>181</v>
      </c>
      <c r="S2065">
        <f t="shared" si="66"/>
        <v>2023</v>
      </c>
    </row>
    <row r="2066" spans="1:19">
      <c r="A2066" s="1">
        <v>5</v>
      </c>
      <c r="B2066">
        <v>255</v>
      </c>
      <c r="C2066">
        <v>2</v>
      </c>
      <c r="D2066" s="3">
        <v>44865</v>
      </c>
      <c r="E2066" s="2">
        <v>782200</v>
      </c>
      <c r="F2066" s="2">
        <v>78220</v>
      </c>
      <c r="G2066" s="2">
        <v>0</v>
      </c>
      <c r="H2066" s="5">
        <v>45046.79</v>
      </c>
      <c r="I2066" t="s">
        <v>10</v>
      </c>
      <c r="J2066" s="6" t="s">
        <v>36</v>
      </c>
      <c r="K2066" s="6" t="s">
        <v>35</v>
      </c>
      <c r="L2066" s="6" t="s">
        <v>37</v>
      </c>
      <c r="M2066" t="s">
        <v>11</v>
      </c>
      <c r="N2066" s="6" t="s">
        <v>53</v>
      </c>
      <c r="O2066" t="s">
        <v>19</v>
      </c>
      <c r="P2066" s="4">
        <v>181</v>
      </c>
      <c r="Q2066" t="str">
        <f>TEXT(ChargesTable[[#This Row],[CHG_COUNTY_NUM]], "000") &amp; "-" &amp; TEXT(ChargesTable[[#This Row],[CHG_CASE_NUMBER]], "0000000")</f>
        <v>005-0000255</v>
      </c>
      <c r="R2066">
        <f t="shared" si="65"/>
        <v>181</v>
      </c>
      <c r="S2066">
        <f t="shared" si="66"/>
        <v>2023</v>
      </c>
    </row>
    <row r="2067" spans="1:19">
      <c r="A2067" s="1">
        <v>5</v>
      </c>
      <c r="B2067">
        <v>256</v>
      </c>
      <c r="C2067">
        <v>1</v>
      </c>
      <c r="D2067" s="3">
        <v>44866</v>
      </c>
      <c r="E2067" s="2">
        <v>782200</v>
      </c>
      <c r="F2067" s="2">
        <v>78220</v>
      </c>
      <c r="G2067" s="2">
        <v>0</v>
      </c>
      <c r="H2067" s="5">
        <v>44912.38</v>
      </c>
      <c r="I2067" t="s">
        <v>10</v>
      </c>
      <c r="J2067" s="6" t="s">
        <v>36</v>
      </c>
      <c r="K2067" s="6" t="s">
        <v>35</v>
      </c>
      <c r="L2067" s="6" t="s">
        <v>37</v>
      </c>
      <c r="M2067" t="s">
        <v>11</v>
      </c>
      <c r="N2067" s="6" t="s">
        <v>53</v>
      </c>
      <c r="O2067" t="s">
        <v>19</v>
      </c>
      <c r="P2067" s="4">
        <v>46</v>
      </c>
      <c r="Q2067" t="str">
        <f>TEXT(ChargesTable[[#This Row],[CHG_COUNTY_NUM]], "000") &amp; "-" &amp; TEXT(ChargesTable[[#This Row],[CHG_CASE_NUMBER]], "0000000")</f>
        <v>005-0000256</v>
      </c>
      <c r="R2067">
        <f t="shared" si="65"/>
        <v>46</v>
      </c>
      <c r="S2067">
        <f t="shared" si="66"/>
        <v>2022</v>
      </c>
    </row>
    <row r="2068" spans="1:19">
      <c r="A2068" s="1">
        <v>5</v>
      </c>
      <c r="B2068">
        <v>257</v>
      </c>
      <c r="C2068">
        <v>1</v>
      </c>
      <c r="D2068" s="3">
        <v>44866</v>
      </c>
      <c r="E2068" s="2">
        <v>3400</v>
      </c>
      <c r="F2068" s="2">
        <v>340</v>
      </c>
      <c r="G2068" s="2">
        <v>0</v>
      </c>
      <c r="H2068" s="5">
        <v>44900.56</v>
      </c>
      <c r="I2068" t="s">
        <v>10</v>
      </c>
      <c r="J2068" s="6" t="s">
        <v>25</v>
      </c>
      <c r="K2068" s="6" t="s">
        <v>26</v>
      </c>
      <c r="L2068" s="6" t="s">
        <v>37</v>
      </c>
      <c r="M2068" t="s">
        <v>11</v>
      </c>
      <c r="N2068" s="6" t="s">
        <v>55</v>
      </c>
      <c r="O2068" t="s">
        <v>19</v>
      </c>
      <c r="P2068" s="4">
        <v>34</v>
      </c>
      <c r="Q2068" t="str">
        <f>TEXT(ChargesTable[[#This Row],[CHG_COUNTY_NUM]], "000") &amp; "-" &amp; TEXT(ChargesTable[[#This Row],[CHG_CASE_NUMBER]], "0000000")</f>
        <v>005-0000257</v>
      </c>
      <c r="R2068">
        <f t="shared" si="65"/>
        <v>36</v>
      </c>
      <c r="S2068">
        <f t="shared" si="66"/>
        <v>2022</v>
      </c>
    </row>
    <row r="2069" spans="1:19">
      <c r="A2069" s="1">
        <v>5</v>
      </c>
      <c r="B2069">
        <v>257</v>
      </c>
      <c r="C2069">
        <v>2</v>
      </c>
      <c r="D2069" s="3">
        <v>44866</v>
      </c>
      <c r="E2069" s="2">
        <v>3400</v>
      </c>
      <c r="F2069" s="2">
        <v>340</v>
      </c>
      <c r="G2069" s="2">
        <v>0</v>
      </c>
      <c r="H2069" s="5">
        <v>44900.34</v>
      </c>
      <c r="I2069" t="s">
        <v>10</v>
      </c>
      <c r="J2069" s="6" t="s">
        <v>25</v>
      </c>
      <c r="K2069" s="6" t="s">
        <v>26</v>
      </c>
      <c r="L2069" s="6" t="s">
        <v>37</v>
      </c>
      <c r="M2069" t="s">
        <v>11</v>
      </c>
      <c r="N2069" s="6" t="s">
        <v>55</v>
      </c>
      <c r="O2069" t="s">
        <v>19</v>
      </c>
      <c r="P2069" s="4">
        <v>34</v>
      </c>
      <c r="Q2069" t="str">
        <f>TEXT(ChargesTable[[#This Row],[CHG_COUNTY_NUM]], "000") &amp; "-" &amp; TEXT(ChargesTable[[#This Row],[CHG_CASE_NUMBER]], "0000000")</f>
        <v>005-0000257</v>
      </c>
      <c r="R2069">
        <f t="shared" si="65"/>
        <v>36</v>
      </c>
      <c r="S2069">
        <f t="shared" si="66"/>
        <v>2022</v>
      </c>
    </row>
    <row r="2070" spans="1:19">
      <c r="A2070" s="1">
        <v>5</v>
      </c>
      <c r="B2070">
        <v>257</v>
      </c>
      <c r="C2070">
        <v>4</v>
      </c>
      <c r="D2070" s="3">
        <v>44866</v>
      </c>
      <c r="E2070" s="2">
        <v>3460</v>
      </c>
      <c r="F2070" s="2">
        <v>346</v>
      </c>
      <c r="G2070" s="2">
        <v>0</v>
      </c>
      <c r="H2070" s="5">
        <v>44901.17</v>
      </c>
      <c r="I2070" t="s">
        <v>12</v>
      </c>
      <c r="J2070" s="6" t="s">
        <v>27</v>
      </c>
      <c r="K2070" s="6" t="s">
        <v>28</v>
      </c>
      <c r="L2070" s="6" t="s">
        <v>37</v>
      </c>
      <c r="M2070" t="s">
        <v>13</v>
      </c>
      <c r="N2070" s="6" t="s">
        <v>52</v>
      </c>
      <c r="O2070" t="s">
        <v>19</v>
      </c>
      <c r="P2070" s="4">
        <v>35</v>
      </c>
      <c r="Q2070" t="str">
        <f>TEXT(ChargesTable[[#This Row],[CHG_COUNTY_NUM]], "000") &amp; "-" &amp; TEXT(ChargesTable[[#This Row],[CHG_CASE_NUMBER]], "0000000")</f>
        <v>005-0000257</v>
      </c>
      <c r="R2070">
        <f t="shared" si="65"/>
        <v>36</v>
      </c>
      <c r="S2070">
        <f t="shared" si="66"/>
        <v>2022</v>
      </c>
    </row>
    <row r="2071" spans="1:19">
      <c r="A2071" s="1">
        <v>5</v>
      </c>
      <c r="B2071">
        <v>257</v>
      </c>
      <c r="C2071">
        <v>3</v>
      </c>
      <c r="D2071" s="3">
        <v>44866</v>
      </c>
      <c r="E2071" s="2">
        <v>463700</v>
      </c>
      <c r="F2071" s="2">
        <v>46370</v>
      </c>
      <c r="G2071" s="2">
        <v>0</v>
      </c>
      <c r="H2071" s="5">
        <v>44902</v>
      </c>
      <c r="I2071" t="s">
        <v>7</v>
      </c>
      <c r="J2071" s="6" t="s">
        <v>30</v>
      </c>
      <c r="K2071" s="6" t="s">
        <v>26</v>
      </c>
      <c r="L2071" s="6" t="s">
        <v>37</v>
      </c>
      <c r="M2071" t="s">
        <v>8</v>
      </c>
      <c r="N2071" s="6" t="s">
        <v>54</v>
      </c>
      <c r="O2071" t="s">
        <v>19</v>
      </c>
      <c r="P2071" s="4">
        <v>36</v>
      </c>
      <c r="Q2071" t="str">
        <f>TEXT(ChargesTable[[#This Row],[CHG_COUNTY_NUM]], "000") &amp; "-" &amp; TEXT(ChargesTable[[#This Row],[CHG_CASE_NUMBER]], "0000000")</f>
        <v>005-0000257</v>
      </c>
      <c r="R2071">
        <f t="shared" si="65"/>
        <v>36</v>
      </c>
      <c r="S2071">
        <f t="shared" si="66"/>
        <v>2022</v>
      </c>
    </row>
    <row r="2072" spans="1:19">
      <c r="A2072" s="1">
        <v>5</v>
      </c>
      <c r="B2072">
        <v>258</v>
      </c>
      <c r="C2072">
        <v>1</v>
      </c>
      <c r="D2072" s="3">
        <v>44866</v>
      </c>
      <c r="E2072" s="2">
        <v>782200</v>
      </c>
      <c r="F2072" s="2">
        <v>78220</v>
      </c>
      <c r="G2072" s="2">
        <v>0</v>
      </c>
      <c r="H2072" s="5">
        <v>44928.639999999999</v>
      </c>
      <c r="I2072" t="s">
        <v>12</v>
      </c>
      <c r="J2072" s="6" t="s">
        <v>36</v>
      </c>
      <c r="K2072" s="6" t="s">
        <v>35</v>
      </c>
      <c r="L2072" s="6" t="s">
        <v>37</v>
      </c>
      <c r="M2072" t="s">
        <v>13</v>
      </c>
      <c r="N2072" s="6" t="s">
        <v>53</v>
      </c>
      <c r="O2072" t="s">
        <v>19</v>
      </c>
      <c r="P2072" s="4">
        <v>62</v>
      </c>
      <c r="Q2072" t="str">
        <f>TEXT(ChargesTable[[#This Row],[CHG_COUNTY_NUM]], "000") &amp; "-" &amp; TEXT(ChargesTable[[#This Row],[CHG_CASE_NUMBER]], "0000000")</f>
        <v>005-0000258</v>
      </c>
      <c r="R2072">
        <f t="shared" si="65"/>
        <v>62</v>
      </c>
      <c r="S2072">
        <f t="shared" si="66"/>
        <v>2023</v>
      </c>
    </row>
    <row r="2073" spans="1:19">
      <c r="A2073" s="1">
        <v>5</v>
      </c>
      <c r="B2073">
        <v>259</v>
      </c>
      <c r="C2073">
        <v>2</v>
      </c>
      <c r="D2073" s="3">
        <v>44868</v>
      </c>
      <c r="E2073" s="2">
        <v>3465</v>
      </c>
      <c r="F2073" s="2">
        <v>346</v>
      </c>
      <c r="G2073" s="2">
        <v>5</v>
      </c>
      <c r="H2073" s="5">
        <v>44884.06</v>
      </c>
      <c r="I2073" t="s">
        <v>10</v>
      </c>
      <c r="J2073" s="6" t="s">
        <v>27</v>
      </c>
      <c r="K2073" s="6" t="s">
        <v>28</v>
      </c>
      <c r="L2073" s="6" t="s">
        <v>42</v>
      </c>
      <c r="M2073" t="s">
        <v>11</v>
      </c>
      <c r="N2073" s="6" t="s">
        <v>84</v>
      </c>
      <c r="O2073" t="s">
        <v>19</v>
      </c>
      <c r="P2073" s="4">
        <v>16</v>
      </c>
      <c r="Q2073" t="str">
        <f>TEXT(ChargesTable[[#This Row],[CHG_COUNTY_NUM]], "000") &amp; "-" &amp; TEXT(ChargesTable[[#This Row],[CHG_CASE_NUMBER]], "0000000")</f>
        <v>005-0000259</v>
      </c>
      <c r="R2073">
        <f t="shared" si="65"/>
        <v>20</v>
      </c>
      <c r="S2073">
        <f t="shared" si="66"/>
        <v>2022</v>
      </c>
    </row>
    <row r="2074" spans="1:19">
      <c r="A2074" s="1">
        <v>5</v>
      </c>
      <c r="B2074">
        <v>259</v>
      </c>
      <c r="C2074">
        <v>4</v>
      </c>
      <c r="D2074" s="3">
        <v>44868</v>
      </c>
      <c r="E2074" s="2">
        <v>3400</v>
      </c>
      <c r="F2074" s="2">
        <v>340</v>
      </c>
      <c r="G2074" s="2">
        <v>0</v>
      </c>
      <c r="H2074" s="5">
        <v>44885.657002314816</v>
      </c>
      <c r="I2074" t="s">
        <v>12</v>
      </c>
      <c r="J2074" s="6" t="s">
        <v>25</v>
      </c>
      <c r="K2074" s="6" t="s">
        <v>26</v>
      </c>
      <c r="L2074" s="6" t="s">
        <v>37</v>
      </c>
      <c r="M2074" t="s">
        <v>13</v>
      </c>
      <c r="N2074" s="6" t="s">
        <v>55</v>
      </c>
      <c r="O2074" t="s">
        <v>19</v>
      </c>
      <c r="P2074" s="4">
        <v>17</v>
      </c>
      <c r="Q2074" t="str">
        <f>TEXT(ChargesTable[[#This Row],[CHG_COUNTY_NUM]], "000") &amp; "-" &amp; TEXT(ChargesTable[[#This Row],[CHG_CASE_NUMBER]], "0000000")</f>
        <v>005-0000259</v>
      </c>
      <c r="R2074">
        <f t="shared" si="65"/>
        <v>20</v>
      </c>
      <c r="S2074">
        <f t="shared" si="66"/>
        <v>2022</v>
      </c>
    </row>
    <row r="2075" spans="1:19">
      <c r="A2075" s="1">
        <v>5</v>
      </c>
      <c r="B2075">
        <v>259</v>
      </c>
      <c r="C2075">
        <v>1</v>
      </c>
      <c r="D2075" s="3">
        <v>44868</v>
      </c>
      <c r="E2075" s="2">
        <v>3400</v>
      </c>
      <c r="F2075" s="2">
        <v>340</v>
      </c>
      <c r="G2075" s="2">
        <v>0</v>
      </c>
      <c r="H2075" s="5">
        <v>44886.54</v>
      </c>
      <c r="I2075" t="s">
        <v>7</v>
      </c>
      <c r="J2075" s="6" t="s">
        <v>25</v>
      </c>
      <c r="K2075" s="6" t="s">
        <v>26</v>
      </c>
      <c r="L2075" s="6" t="s">
        <v>37</v>
      </c>
      <c r="M2075" t="s">
        <v>8</v>
      </c>
      <c r="N2075" s="6" t="s">
        <v>55</v>
      </c>
      <c r="O2075" t="s">
        <v>19</v>
      </c>
      <c r="P2075" s="4">
        <v>18</v>
      </c>
      <c r="Q2075" t="str">
        <f>TEXT(ChargesTable[[#This Row],[CHG_COUNTY_NUM]], "000") &amp; "-" &amp; TEXT(ChargesTable[[#This Row],[CHG_CASE_NUMBER]], "0000000")</f>
        <v>005-0000259</v>
      </c>
      <c r="R2075">
        <f t="shared" si="65"/>
        <v>20</v>
      </c>
      <c r="S2075">
        <f t="shared" si="66"/>
        <v>2022</v>
      </c>
    </row>
    <row r="2076" spans="1:19">
      <c r="A2076" s="1">
        <v>5</v>
      </c>
      <c r="B2076">
        <v>259</v>
      </c>
      <c r="C2076">
        <v>3</v>
      </c>
      <c r="D2076" s="3">
        <v>44868</v>
      </c>
      <c r="E2076" s="2">
        <v>3400</v>
      </c>
      <c r="F2076" s="2">
        <v>340</v>
      </c>
      <c r="G2076" s="2">
        <v>0</v>
      </c>
      <c r="H2076" s="5">
        <v>44888.959999999999</v>
      </c>
      <c r="I2076" t="s">
        <v>12</v>
      </c>
      <c r="J2076" s="6" t="s">
        <v>25</v>
      </c>
      <c r="K2076" s="6" t="s">
        <v>26</v>
      </c>
      <c r="L2076" s="6" t="s">
        <v>37</v>
      </c>
      <c r="M2076" t="s">
        <v>13</v>
      </c>
      <c r="N2076" s="6" t="s">
        <v>55</v>
      </c>
      <c r="O2076" t="s">
        <v>19</v>
      </c>
      <c r="P2076" s="4">
        <v>20</v>
      </c>
      <c r="Q2076" t="str">
        <f>TEXT(ChargesTable[[#This Row],[CHG_COUNTY_NUM]], "000") &amp; "-" &amp; TEXT(ChargesTable[[#This Row],[CHG_CASE_NUMBER]], "0000000")</f>
        <v>005-0000259</v>
      </c>
      <c r="R2076">
        <f t="shared" si="65"/>
        <v>20</v>
      </c>
      <c r="S2076">
        <f t="shared" si="66"/>
        <v>2022</v>
      </c>
    </row>
    <row r="2077" spans="1:19">
      <c r="A2077" s="1">
        <v>5</v>
      </c>
      <c r="B2077">
        <v>260</v>
      </c>
      <c r="C2077">
        <v>1</v>
      </c>
      <c r="D2077" s="3">
        <v>44870</v>
      </c>
      <c r="E2077" s="2">
        <v>3470</v>
      </c>
      <c r="F2077" s="2">
        <v>347</v>
      </c>
      <c r="G2077" s="2">
        <v>0</v>
      </c>
      <c r="H2077" s="5">
        <v>44901.33</v>
      </c>
      <c r="I2077" t="s">
        <v>10</v>
      </c>
      <c r="J2077" s="6" t="s">
        <v>29</v>
      </c>
      <c r="K2077" s="6" t="s">
        <v>28</v>
      </c>
      <c r="L2077" s="6" t="s">
        <v>37</v>
      </c>
      <c r="M2077" t="s">
        <v>11</v>
      </c>
      <c r="N2077" s="6" t="s">
        <v>51</v>
      </c>
      <c r="O2077" t="s">
        <v>19</v>
      </c>
      <c r="P2077" s="4">
        <v>31</v>
      </c>
      <c r="Q2077" t="str">
        <f>TEXT(ChargesTable[[#This Row],[CHG_COUNTY_NUM]], "000") &amp; "-" &amp; TEXT(ChargesTable[[#This Row],[CHG_CASE_NUMBER]], "0000000")</f>
        <v>005-0000260</v>
      </c>
      <c r="R2077">
        <f t="shared" si="65"/>
        <v>31</v>
      </c>
      <c r="S2077">
        <f t="shared" si="66"/>
        <v>2022</v>
      </c>
    </row>
    <row r="2078" spans="1:19">
      <c r="A2078" s="1">
        <v>5</v>
      </c>
      <c r="B2078">
        <v>261</v>
      </c>
      <c r="C2078">
        <v>1</v>
      </c>
      <c r="D2078" s="3">
        <v>44870</v>
      </c>
      <c r="E2078" s="2">
        <v>463720</v>
      </c>
      <c r="F2078" s="2">
        <v>46372</v>
      </c>
      <c r="G2078" s="2">
        <v>0</v>
      </c>
      <c r="H2078" s="5">
        <v>44891.88</v>
      </c>
      <c r="I2078" t="s">
        <v>10</v>
      </c>
      <c r="J2078" s="6" t="s">
        <v>31</v>
      </c>
      <c r="K2078" s="6" t="s">
        <v>28</v>
      </c>
      <c r="L2078" s="6" t="s">
        <v>37</v>
      </c>
      <c r="M2078" t="s">
        <v>11</v>
      </c>
      <c r="N2078" s="6" t="s">
        <v>72</v>
      </c>
      <c r="O2078" t="s">
        <v>19</v>
      </c>
      <c r="P2078" s="4">
        <v>21</v>
      </c>
      <c r="Q2078" t="str">
        <f>TEXT(ChargesTable[[#This Row],[CHG_COUNTY_NUM]], "000") &amp; "-" &amp; TEXT(ChargesTable[[#This Row],[CHG_CASE_NUMBER]], "0000000")</f>
        <v>005-0000261</v>
      </c>
      <c r="R2078">
        <f t="shared" si="65"/>
        <v>21</v>
      </c>
      <c r="S2078">
        <f t="shared" si="66"/>
        <v>2022</v>
      </c>
    </row>
    <row r="2079" spans="1:19">
      <c r="A2079" s="1">
        <v>5</v>
      </c>
      <c r="B2079">
        <v>262</v>
      </c>
      <c r="C2079">
        <v>1</v>
      </c>
      <c r="D2079" s="3">
        <v>44870</v>
      </c>
      <c r="E2079" s="2">
        <v>782200</v>
      </c>
      <c r="F2079" s="2">
        <v>78220</v>
      </c>
      <c r="G2079" s="2">
        <v>0</v>
      </c>
      <c r="H2079" s="5">
        <v>44876.81</v>
      </c>
      <c r="I2079" t="s">
        <v>7</v>
      </c>
      <c r="J2079" s="6" t="s">
        <v>36</v>
      </c>
      <c r="K2079" s="6" t="s">
        <v>35</v>
      </c>
      <c r="L2079" s="6" t="s">
        <v>37</v>
      </c>
      <c r="M2079" t="s">
        <v>8</v>
      </c>
      <c r="N2079" s="6" t="s">
        <v>53</v>
      </c>
      <c r="O2079" t="s">
        <v>19</v>
      </c>
      <c r="P2079" s="4">
        <v>6</v>
      </c>
      <c r="Q2079" t="str">
        <f>TEXT(ChargesTable[[#This Row],[CHG_COUNTY_NUM]], "000") &amp; "-" &amp; TEXT(ChargesTable[[#This Row],[CHG_CASE_NUMBER]], "0000000")</f>
        <v>005-0000262</v>
      </c>
      <c r="R2079">
        <f t="shared" si="65"/>
        <v>6</v>
      </c>
      <c r="S2079">
        <f t="shared" si="66"/>
        <v>2022</v>
      </c>
    </row>
    <row r="2080" spans="1:19">
      <c r="A2080" s="1">
        <v>5</v>
      </c>
      <c r="B2080">
        <v>262</v>
      </c>
      <c r="C2080">
        <v>2</v>
      </c>
      <c r="D2080" s="3">
        <v>44870</v>
      </c>
      <c r="E2080" s="2">
        <v>463704</v>
      </c>
      <c r="F2080" s="2">
        <v>46370</v>
      </c>
      <c r="G2080" s="2">
        <v>4</v>
      </c>
      <c r="H2080" s="5">
        <v>44876.39</v>
      </c>
      <c r="I2080" t="s">
        <v>10</v>
      </c>
      <c r="J2080" s="6" t="s">
        <v>30</v>
      </c>
      <c r="K2080" s="6" t="s">
        <v>26</v>
      </c>
      <c r="L2080" s="6" t="s">
        <v>41</v>
      </c>
      <c r="M2080" t="s">
        <v>11</v>
      </c>
      <c r="N2080" s="6" t="s">
        <v>61</v>
      </c>
      <c r="O2080" t="s">
        <v>19</v>
      </c>
      <c r="P2080" s="4">
        <v>6</v>
      </c>
      <c r="Q2080" t="str">
        <f>TEXT(ChargesTable[[#This Row],[CHG_COUNTY_NUM]], "000") &amp; "-" &amp; TEXT(ChargesTable[[#This Row],[CHG_CASE_NUMBER]], "0000000")</f>
        <v>005-0000262</v>
      </c>
      <c r="R2080">
        <f t="shared" si="65"/>
        <v>6</v>
      </c>
      <c r="S2080">
        <f t="shared" si="66"/>
        <v>2022</v>
      </c>
    </row>
    <row r="2081" spans="1:19">
      <c r="A2081" s="1">
        <v>5</v>
      </c>
      <c r="B2081">
        <v>262</v>
      </c>
      <c r="C2081">
        <v>3</v>
      </c>
      <c r="D2081" s="3">
        <v>44870</v>
      </c>
      <c r="E2081" s="2">
        <v>3470</v>
      </c>
      <c r="F2081" s="2">
        <v>347</v>
      </c>
      <c r="G2081" s="2">
        <v>0</v>
      </c>
      <c r="H2081" s="5">
        <v>44876</v>
      </c>
      <c r="I2081" t="s">
        <v>7</v>
      </c>
      <c r="J2081" s="6" t="s">
        <v>29</v>
      </c>
      <c r="K2081" s="6" t="s">
        <v>28</v>
      </c>
      <c r="L2081" s="6" t="s">
        <v>37</v>
      </c>
      <c r="M2081" t="s">
        <v>8</v>
      </c>
      <c r="N2081" s="6" t="s">
        <v>51</v>
      </c>
      <c r="O2081" t="s">
        <v>19</v>
      </c>
      <c r="P2081" s="4">
        <v>6</v>
      </c>
      <c r="Q2081" t="str">
        <f>TEXT(ChargesTable[[#This Row],[CHG_COUNTY_NUM]], "000") &amp; "-" &amp; TEXT(ChargesTable[[#This Row],[CHG_CASE_NUMBER]], "0000000")</f>
        <v>005-0000262</v>
      </c>
      <c r="R2081">
        <f t="shared" si="65"/>
        <v>6</v>
      </c>
      <c r="S2081">
        <f t="shared" si="66"/>
        <v>2022</v>
      </c>
    </row>
    <row r="2082" spans="1:19">
      <c r="A2082" s="1">
        <v>5</v>
      </c>
      <c r="B2082">
        <v>262</v>
      </c>
      <c r="C2082">
        <v>4</v>
      </c>
      <c r="D2082" s="3">
        <v>44870</v>
      </c>
      <c r="E2082" s="2">
        <v>470000</v>
      </c>
      <c r="F2082" s="2">
        <v>47000</v>
      </c>
      <c r="G2082" s="2">
        <v>0</v>
      </c>
      <c r="H2082" s="5">
        <v>44876.46</v>
      </c>
      <c r="I2082" t="s">
        <v>10</v>
      </c>
      <c r="J2082" s="6" t="s">
        <v>34</v>
      </c>
      <c r="K2082" s="6" t="s">
        <v>35</v>
      </c>
      <c r="L2082" s="6" t="s">
        <v>37</v>
      </c>
      <c r="M2082" t="s">
        <v>11</v>
      </c>
      <c r="N2082" s="6" t="s">
        <v>67</v>
      </c>
      <c r="O2082" t="s">
        <v>19</v>
      </c>
      <c r="P2082" s="4">
        <v>6</v>
      </c>
      <c r="Q2082" t="str">
        <f>TEXT(ChargesTable[[#This Row],[CHG_COUNTY_NUM]], "000") &amp; "-" &amp; TEXT(ChargesTable[[#This Row],[CHG_CASE_NUMBER]], "0000000")</f>
        <v>005-0000262</v>
      </c>
      <c r="R2082">
        <f t="shared" si="65"/>
        <v>6</v>
      </c>
      <c r="S2082">
        <f t="shared" si="66"/>
        <v>2022</v>
      </c>
    </row>
    <row r="2083" spans="1:19">
      <c r="A2083" s="1">
        <v>5</v>
      </c>
      <c r="B2083">
        <v>263</v>
      </c>
      <c r="C2083">
        <v>1</v>
      </c>
      <c r="D2083" s="3">
        <v>44871</v>
      </c>
      <c r="E2083" s="2">
        <v>3460</v>
      </c>
      <c r="F2083" s="2">
        <v>346</v>
      </c>
      <c r="G2083" s="2">
        <v>0</v>
      </c>
      <c r="H2083" s="5">
        <v>44920</v>
      </c>
      <c r="I2083" t="s">
        <v>10</v>
      </c>
      <c r="J2083" s="6" t="s">
        <v>27</v>
      </c>
      <c r="K2083" s="6" t="s">
        <v>28</v>
      </c>
      <c r="L2083" s="6" t="s">
        <v>37</v>
      </c>
      <c r="M2083" t="s">
        <v>11</v>
      </c>
      <c r="N2083" s="6" t="s">
        <v>52</v>
      </c>
      <c r="O2083" t="s">
        <v>19</v>
      </c>
      <c r="P2083" s="4">
        <v>49</v>
      </c>
      <c r="Q2083" t="str">
        <f>TEXT(ChargesTable[[#This Row],[CHG_COUNTY_NUM]], "000") &amp; "-" &amp; TEXT(ChargesTable[[#This Row],[CHG_CASE_NUMBER]], "0000000")</f>
        <v>005-0000263</v>
      </c>
      <c r="R2083">
        <f t="shared" si="65"/>
        <v>49</v>
      </c>
      <c r="S2083">
        <f t="shared" si="66"/>
        <v>2022</v>
      </c>
    </row>
    <row r="2084" spans="1:19">
      <c r="A2084" s="1">
        <v>5</v>
      </c>
      <c r="B2084">
        <v>264</v>
      </c>
      <c r="C2084">
        <v>1</v>
      </c>
      <c r="D2084" s="3">
        <v>44873</v>
      </c>
      <c r="E2084" s="2">
        <v>3400</v>
      </c>
      <c r="F2084" s="2">
        <v>340</v>
      </c>
      <c r="G2084" s="2">
        <v>0</v>
      </c>
      <c r="H2084" s="5">
        <v>44941.87</v>
      </c>
      <c r="I2084" t="s">
        <v>10</v>
      </c>
      <c r="J2084" s="6" t="s">
        <v>25</v>
      </c>
      <c r="K2084" s="6" t="s">
        <v>26</v>
      </c>
      <c r="L2084" s="6" t="s">
        <v>37</v>
      </c>
      <c r="M2084" t="s">
        <v>11</v>
      </c>
      <c r="N2084" s="6" t="s">
        <v>55</v>
      </c>
      <c r="O2084" t="s">
        <v>19</v>
      </c>
      <c r="P2084" s="4">
        <v>68</v>
      </c>
      <c r="Q2084" t="str">
        <f>TEXT(ChargesTable[[#This Row],[CHG_COUNTY_NUM]], "000") &amp; "-" &amp; TEXT(ChargesTable[[#This Row],[CHG_CASE_NUMBER]], "0000000")</f>
        <v>005-0000264</v>
      </c>
      <c r="R2084">
        <f t="shared" si="65"/>
        <v>68</v>
      </c>
      <c r="S2084">
        <f t="shared" si="66"/>
        <v>2023</v>
      </c>
    </row>
    <row r="2085" spans="1:19">
      <c r="A2085" s="1">
        <v>5</v>
      </c>
      <c r="B2085">
        <v>264</v>
      </c>
      <c r="C2085">
        <v>2</v>
      </c>
      <c r="D2085" s="3">
        <v>44873</v>
      </c>
      <c r="E2085" s="2">
        <v>3400</v>
      </c>
      <c r="F2085" s="2">
        <v>340</v>
      </c>
      <c r="G2085" s="2">
        <v>0</v>
      </c>
      <c r="H2085" s="5">
        <v>44941.07</v>
      </c>
      <c r="I2085" t="s">
        <v>10</v>
      </c>
      <c r="J2085" s="6" t="s">
        <v>25</v>
      </c>
      <c r="K2085" s="6" t="s">
        <v>26</v>
      </c>
      <c r="L2085" s="6" t="s">
        <v>37</v>
      </c>
      <c r="M2085" t="s">
        <v>11</v>
      </c>
      <c r="N2085" s="6" t="s">
        <v>55</v>
      </c>
      <c r="O2085" t="s">
        <v>19</v>
      </c>
      <c r="P2085" s="4">
        <v>68</v>
      </c>
      <c r="Q2085" t="str">
        <f>TEXT(ChargesTable[[#This Row],[CHG_COUNTY_NUM]], "000") &amp; "-" &amp; TEXT(ChargesTable[[#This Row],[CHG_CASE_NUMBER]], "0000000")</f>
        <v>005-0000264</v>
      </c>
      <c r="R2085">
        <f t="shared" si="65"/>
        <v>68</v>
      </c>
      <c r="S2085">
        <f t="shared" si="66"/>
        <v>2023</v>
      </c>
    </row>
    <row r="2086" spans="1:19">
      <c r="A2086" s="1">
        <v>5</v>
      </c>
      <c r="B2086">
        <v>265</v>
      </c>
      <c r="C2086">
        <v>2</v>
      </c>
      <c r="D2086" s="3">
        <v>44873</v>
      </c>
      <c r="E2086" s="2">
        <v>3400</v>
      </c>
      <c r="F2086" s="2">
        <v>340</v>
      </c>
      <c r="G2086" s="2">
        <v>0</v>
      </c>
      <c r="H2086" s="5">
        <v>45030.07</v>
      </c>
      <c r="I2086" t="s">
        <v>10</v>
      </c>
      <c r="J2086" s="6" t="s">
        <v>25</v>
      </c>
      <c r="K2086" s="6" t="s">
        <v>26</v>
      </c>
      <c r="L2086" s="6" t="s">
        <v>37</v>
      </c>
      <c r="M2086" t="s">
        <v>11</v>
      </c>
      <c r="N2086" s="6" t="s">
        <v>55</v>
      </c>
      <c r="O2086" t="s">
        <v>19</v>
      </c>
      <c r="P2086" s="4">
        <v>157</v>
      </c>
      <c r="Q2086" t="str">
        <f>TEXT(ChargesTable[[#This Row],[CHG_COUNTY_NUM]], "000") &amp; "-" &amp; TEXT(ChargesTable[[#This Row],[CHG_CASE_NUMBER]], "0000000")</f>
        <v>005-0000265</v>
      </c>
      <c r="R2086">
        <f t="shared" si="65"/>
        <v>157</v>
      </c>
      <c r="S2086">
        <f t="shared" si="66"/>
        <v>2023</v>
      </c>
    </row>
    <row r="2087" spans="1:19">
      <c r="A2087" s="1">
        <v>5</v>
      </c>
      <c r="B2087">
        <v>266</v>
      </c>
      <c r="C2087">
        <v>1</v>
      </c>
      <c r="D2087" s="3">
        <v>44876</v>
      </c>
      <c r="E2087" s="2">
        <v>3470</v>
      </c>
      <c r="F2087" s="2">
        <v>347</v>
      </c>
      <c r="G2087" s="2">
        <v>0</v>
      </c>
      <c r="H2087" s="5">
        <v>44930.8</v>
      </c>
      <c r="I2087" t="s">
        <v>12</v>
      </c>
      <c r="J2087" s="6" t="s">
        <v>29</v>
      </c>
      <c r="K2087" s="6" t="s">
        <v>28</v>
      </c>
      <c r="L2087" s="6" t="s">
        <v>37</v>
      </c>
      <c r="M2087" t="s">
        <v>13</v>
      </c>
      <c r="N2087" s="6" t="s">
        <v>51</v>
      </c>
      <c r="O2087" t="s">
        <v>19</v>
      </c>
      <c r="P2087" s="4">
        <v>54</v>
      </c>
      <c r="Q2087" t="str">
        <f>TEXT(ChargesTable[[#This Row],[CHG_COUNTY_NUM]], "000") &amp; "-" &amp; TEXT(ChargesTable[[#This Row],[CHG_CASE_NUMBER]], "0000000")</f>
        <v>005-0000266</v>
      </c>
      <c r="R2087">
        <f t="shared" si="65"/>
        <v>58</v>
      </c>
      <c r="S2087">
        <f t="shared" si="66"/>
        <v>2023</v>
      </c>
    </row>
    <row r="2088" spans="1:19">
      <c r="A2088" s="1">
        <v>5</v>
      </c>
      <c r="B2088">
        <v>266</v>
      </c>
      <c r="C2088">
        <v>2</v>
      </c>
      <c r="D2088" s="3">
        <v>44876</v>
      </c>
      <c r="E2088" s="2">
        <v>3460</v>
      </c>
      <c r="F2088" s="2">
        <v>346</v>
      </c>
      <c r="G2088" s="2">
        <v>0</v>
      </c>
      <c r="H2088" s="5">
        <v>44932.660995370374</v>
      </c>
      <c r="I2088" t="s">
        <v>7</v>
      </c>
      <c r="J2088" s="6" t="s">
        <v>27</v>
      </c>
      <c r="K2088" s="6" t="s">
        <v>28</v>
      </c>
      <c r="L2088" s="6" t="s">
        <v>37</v>
      </c>
      <c r="M2088" t="s">
        <v>8</v>
      </c>
      <c r="N2088" s="6" t="s">
        <v>52</v>
      </c>
      <c r="O2088" t="s">
        <v>19</v>
      </c>
      <c r="P2088" s="4">
        <v>56</v>
      </c>
      <c r="Q2088" t="str">
        <f>TEXT(ChargesTable[[#This Row],[CHG_COUNTY_NUM]], "000") &amp; "-" &amp; TEXT(ChargesTable[[#This Row],[CHG_CASE_NUMBER]], "0000000")</f>
        <v>005-0000266</v>
      </c>
      <c r="R2088">
        <f t="shared" si="65"/>
        <v>58</v>
      </c>
      <c r="S2088">
        <f t="shared" si="66"/>
        <v>2023</v>
      </c>
    </row>
    <row r="2089" spans="1:19">
      <c r="A2089" s="1">
        <v>5</v>
      </c>
      <c r="B2089">
        <v>266</v>
      </c>
      <c r="C2089">
        <v>3</v>
      </c>
      <c r="D2089" s="3">
        <v>44876</v>
      </c>
      <c r="E2089" s="2">
        <v>3460</v>
      </c>
      <c r="F2089" s="2">
        <v>346</v>
      </c>
      <c r="G2089" s="2">
        <v>0</v>
      </c>
      <c r="H2089" s="5">
        <v>44932.642997685187</v>
      </c>
      <c r="I2089" t="s">
        <v>10</v>
      </c>
      <c r="J2089" s="6" t="s">
        <v>27</v>
      </c>
      <c r="K2089" s="6" t="s">
        <v>28</v>
      </c>
      <c r="L2089" s="6" t="s">
        <v>37</v>
      </c>
      <c r="M2089" t="s">
        <v>11</v>
      </c>
      <c r="N2089" s="6" t="s">
        <v>52</v>
      </c>
      <c r="O2089" t="s">
        <v>19</v>
      </c>
      <c r="P2089" s="4">
        <v>56</v>
      </c>
      <c r="Q2089" t="str">
        <f>TEXT(ChargesTable[[#This Row],[CHG_COUNTY_NUM]], "000") &amp; "-" &amp; TEXT(ChargesTable[[#This Row],[CHG_CASE_NUMBER]], "0000000")</f>
        <v>005-0000266</v>
      </c>
      <c r="R2089">
        <f t="shared" si="65"/>
        <v>58</v>
      </c>
      <c r="S2089">
        <f t="shared" si="66"/>
        <v>2023</v>
      </c>
    </row>
    <row r="2090" spans="1:19">
      <c r="A2090" s="1">
        <v>5</v>
      </c>
      <c r="B2090">
        <v>266</v>
      </c>
      <c r="C2090">
        <v>4</v>
      </c>
      <c r="D2090" s="3">
        <v>44876</v>
      </c>
      <c r="E2090" s="2">
        <v>3400</v>
      </c>
      <c r="F2090" s="2">
        <v>340</v>
      </c>
      <c r="G2090" s="2">
        <v>0</v>
      </c>
      <c r="H2090" s="5">
        <v>44932.41</v>
      </c>
      <c r="I2090" t="s">
        <v>12</v>
      </c>
      <c r="J2090" s="6" t="s">
        <v>25</v>
      </c>
      <c r="K2090" s="6" t="s">
        <v>26</v>
      </c>
      <c r="L2090" s="6" t="s">
        <v>37</v>
      </c>
      <c r="M2090" t="s">
        <v>13</v>
      </c>
      <c r="N2090" s="6" t="s">
        <v>55</v>
      </c>
      <c r="O2090" t="s">
        <v>19</v>
      </c>
      <c r="P2090" s="4">
        <v>56</v>
      </c>
      <c r="Q2090" t="str">
        <f>TEXT(ChargesTable[[#This Row],[CHG_COUNTY_NUM]], "000") &amp; "-" &amp; TEXT(ChargesTable[[#This Row],[CHG_CASE_NUMBER]], "0000000")</f>
        <v>005-0000266</v>
      </c>
      <c r="R2090">
        <f t="shared" si="65"/>
        <v>58</v>
      </c>
      <c r="S2090">
        <f t="shared" si="66"/>
        <v>2023</v>
      </c>
    </row>
    <row r="2091" spans="1:19">
      <c r="A2091" s="1">
        <v>5</v>
      </c>
      <c r="B2091">
        <v>266</v>
      </c>
      <c r="C2091">
        <v>5</v>
      </c>
      <c r="D2091" s="3">
        <v>44876</v>
      </c>
      <c r="E2091" s="2">
        <v>463720</v>
      </c>
      <c r="F2091" s="2">
        <v>46372</v>
      </c>
      <c r="G2091" s="2">
        <v>0</v>
      </c>
      <c r="H2091" s="5">
        <v>44934.2</v>
      </c>
      <c r="I2091" t="s">
        <v>10</v>
      </c>
      <c r="J2091" s="6" t="s">
        <v>31</v>
      </c>
      <c r="K2091" s="6" t="s">
        <v>28</v>
      </c>
      <c r="L2091" s="6" t="s">
        <v>37</v>
      </c>
      <c r="M2091" t="s">
        <v>11</v>
      </c>
      <c r="N2091" s="6" t="s">
        <v>72</v>
      </c>
      <c r="O2091" t="s">
        <v>19</v>
      </c>
      <c r="P2091" s="4">
        <v>58</v>
      </c>
      <c r="Q2091" t="str">
        <f>TEXT(ChargesTable[[#This Row],[CHG_COUNTY_NUM]], "000") &amp; "-" &amp; TEXT(ChargesTable[[#This Row],[CHG_CASE_NUMBER]], "0000000")</f>
        <v>005-0000266</v>
      </c>
      <c r="R2091">
        <f t="shared" si="65"/>
        <v>58</v>
      </c>
      <c r="S2091">
        <f t="shared" si="66"/>
        <v>2023</v>
      </c>
    </row>
    <row r="2092" spans="1:19">
      <c r="A2092" s="1">
        <v>5</v>
      </c>
      <c r="B2092">
        <v>267</v>
      </c>
      <c r="C2092">
        <v>1</v>
      </c>
      <c r="D2092" s="3">
        <v>44876</v>
      </c>
      <c r="E2092" s="2">
        <v>463700</v>
      </c>
      <c r="F2092" s="2">
        <v>46370</v>
      </c>
      <c r="G2092" s="2">
        <v>0</v>
      </c>
      <c r="H2092" s="5">
        <v>45007.4</v>
      </c>
      <c r="I2092" t="s">
        <v>10</v>
      </c>
      <c r="J2092" s="6" t="s">
        <v>30</v>
      </c>
      <c r="K2092" s="6" t="s">
        <v>26</v>
      </c>
      <c r="L2092" s="6" t="s">
        <v>37</v>
      </c>
      <c r="M2092" t="s">
        <v>11</v>
      </c>
      <c r="N2092" s="6" t="s">
        <v>54</v>
      </c>
      <c r="O2092" t="s">
        <v>19</v>
      </c>
      <c r="P2092" s="4">
        <v>131</v>
      </c>
      <c r="Q2092" t="str">
        <f>TEXT(ChargesTable[[#This Row],[CHG_COUNTY_NUM]], "000") &amp; "-" &amp; TEXT(ChargesTable[[#This Row],[CHG_CASE_NUMBER]], "0000000")</f>
        <v>005-0000267</v>
      </c>
      <c r="R2092">
        <f t="shared" si="65"/>
        <v>134</v>
      </c>
      <c r="S2092">
        <f t="shared" si="66"/>
        <v>2023</v>
      </c>
    </row>
    <row r="2093" spans="1:19">
      <c r="A2093" s="1">
        <v>5</v>
      </c>
      <c r="B2093">
        <v>267</v>
      </c>
      <c r="C2093">
        <v>3</v>
      </c>
      <c r="D2093" s="3">
        <v>44876</v>
      </c>
      <c r="E2093" s="2">
        <v>470000</v>
      </c>
      <c r="F2093" s="2">
        <v>47000</v>
      </c>
      <c r="G2093" s="2">
        <v>0</v>
      </c>
      <c r="H2093" s="5">
        <v>45008.41</v>
      </c>
      <c r="I2093" t="s">
        <v>10</v>
      </c>
      <c r="J2093" s="6" t="s">
        <v>34</v>
      </c>
      <c r="K2093" s="6" t="s">
        <v>35</v>
      </c>
      <c r="L2093" s="6" t="s">
        <v>37</v>
      </c>
      <c r="M2093" t="s">
        <v>11</v>
      </c>
      <c r="N2093" s="6" t="s">
        <v>67</v>
      </c>
      <c r="O2093" t="s">
        <v>19</v>
      </c>
      <c r="P2093" s="4">
        <v>132</v>
      </c>
      <c r="Q2093" t="str">
        <f>TEXT(ChargesTable[[#This Row],[CHG_COUNTY_NUM]], "000") &amp; "-" &amp; TEXT(ChargesTable[[#This Row],[CHG_CASE_NUMBER]], "0000000")</f>
        <v>005-0000267</v>
      </c>
      <c r="R2093">
        <f t="shared" si="65"/>
        <v>134</v>
      </c>
      <c r="S2093">
        <f t="shared" si="66"/>
        <v>2023</v>
      </c>
    </row>
    <row r="2094" spans="1:19">
      <c r="A2094" s="1">
        <v>5</v>
      </c>
      <c r="B2094">
        <v>267</v>
      </c>
      <c r="C2094">
        <v>2</v>
      </c>
      <c r="D2094" s="3">
        <v>44876</v>
      </c>
      <c r="E2094" s="2">
        <v>463700</v>
      </c>
      <c r="F2094" s="2">
        <v>46370</v>
      </c>
      <c r="G2094" s="2">
        <v>0</v>
      </c>
      <c r="H2094" s="5">
        <v>45010.8</v>
      </c>
      <c r="I2094" t="s">
        <v>12</v>
      </c>
      <c r="J2094" s="6" t="s">
        <v>30</v>
      </c>
      <c r="K2094" s="6" t="s">
        <v>26</v>
      </c>
      <c r="L2094" s="6" t="s">
        <v>37</v>
      </c>
      <c r="M2094" t="s">
        <v>13</v>
      </c>
      <c r="N2094" s="6" t="s">
        <v>54</v>
      </c>
      <c r="O2094" t="s">
        <v>19</v>
      </c>
      <c r="P2094" s="4">
        <v>134</v>
      </c>
      <c r="Q2094" t="str">
        <f>TEXT(ChargesTable[[#This Row],[CHG_COUNTY_NUM]], "000") &amp; "-" &amp; TEXT(ChargesTable[[#This Row],[CHG_CASE_NUMBER]], "0000000")</f>
        <v>005-0000267</v>
      </c>
      <c r="R2094">
        <f t="shared" si="65"/>
        <v>134</v>
      </c>
      <c r="S2094">
        <f t="shared" si="66"/>
        <v>2023</v>
      </c>
    </row>
    <row r="2095" spans="1:19">
      <c r="A2095" s="1">
        <v>5</v>
      </c>
      <c r="B2095">
        <v>268</v>
      </c>
      <c r="C2095">
        <v>2</v>
      </c>
      <c r="D2095" s="3">
        <v>44877</v>
      </c>
      <c r="E2095" s="2">
        <v>470000</v>
      </c>
      <c r="F2095" s="2">
        <v>47000</v>
      </c>
      <c r="G2095" s="2">
        <v>0</v>
      </c>
      <c r="H2095" s="5">
        <v>44960.1</v>
      </c>
      <c r="I2095" t="s">
        <v>7</v>
      </c>
      <c r="J2095" s="6" t="s">
        <v>34</v>
      </c>
      <c r="K2095" s="6" t="s">
        <v>35</v>
      </c>
      <c r="L2095" s="6" t="s">
        <v>37</v>
      </c>
      <c r="M2095" t="s">
        <v>8</v>
      </c>
      <c r="N2095" s="6" t="s">
        <v>67</v>
      </c>
      <c r="O2095" t="s">
        <v>19</v>
      </c>
      <c r="P2095" s="4">
        <v>83</v>
      </c>
      <c r="Q2095" t="str">
        <f>TEXT(ChargesTable[[#This Row],[CHG_COUNTY_NUM]], "000") &amp; "-" &amp; TEXT(ChargesTable[[#This Row],[CHG_CASE_NUMBER]], "0000000")</f>
        <v>005-0000268</v>
      </c>
      <c r="R2095">
        <f t="shared" si="65"/>
        <v>85</v>
      </c>
      <c r="S2095">
        <f t="shared" si="66"/>
        <v>2023</v>
      </c>
    </row>
    <row r="2096" spans="1:19">
      <c r="A2096" s="1">
        <v>5</v>
      </c>
      <c r="B2096">
        <v>268</v>
      </c>
      <c r="C2096">
        <v>1</v>
      </c>
      <c r="D2096" s="3">
        <v>44877</v>
      </c>
      <c r="E2096" s="2">
        <v>782200</v>
      </c>
      <c r="F2096" s="2">
        <v>78220</v>
      </c>
      <c r="G2096" s="2">
        <v>0</v>
      </c>
      <c r="H2096" s="5">
        <v>44962.54</v>
      </c>
      <c r="I2096" t="s">
        <v>10</v>
      </c>
      <c r="J2096" s="6" t="s">
        <v>36</v>
      </c>
      <c r="K2096" s="6" t="s">
        <v>35</v>
      </c>
      <c r="L2096" s="6" t="s">
        <v>37</v>
      </c>
      <c r="M2096" t="s">
        <v>11</v>
      </c>
      <c r="N2096" s="6" t="s">
        <v>53</v>
      </c>
      <c r="O2096" t="s">
        <v>19</v>
      </c>
      <c r="P2096" s="4">
        <v>85</v>
      </c>
      <c r="Q2096" t="str">
        <f>TEXT(ChargesTable[[#This Row],[CHG_COUNTY_NUM]], "000") &amp; "-" &amp; TEXT(ChargesTable[[#This Row],[CHG_CASE_NUMBER]], "0000000")</f>
        <v>005-0000268</v>
      </c>
      <c r="R2096">
        <f t="shared" si="65"/>
        <v>85</v>
      </c>
      <c r="S2096">
        <f t="shared" si="66"/>
        <v>2023</v>
      </c>
    </row>
    <row r="2097" spans="1:19">
      <c r="A2097" s="1">
        <v>5</v>
      </c>
      <c r="B2097">
        <v>269</v>
      </c>
      <c r="C2097">
        <v>2</v>
      </c>
      <c r="D2097" s="3">
        <v>44877</v>
      </c>
      <c r="E2097" s="2">
        <v>3460</v>
      </c>
      <c r="F2097" s="2">
        <v>346</v>
      </c>
      <c r="G2097" s="2">
        <v>0</v>
      </c>
      <c r="H2097" s="5">
        <v>44990.3</v>
      </c>
      <c r="I2097" t="s">
        <v>7</v>
      </c>
      <c r="J2097" s="6" t="s">
        <v>27</v>
      </c>
      <c r="K2097" s="6" t="s">
        <v>28</v>
      </c>
      <c r="L2097" s="6" t="s">
        <v>37</v>
      </c>
      <c r="M2097" t="s">
        <v>8</v>
      </c>
      <c r="N2097" s="6" t="s">
        <v>52</v>
      </c>
      <c r="O2097" t="s">
        <v>19</v>
      </c>
      <c r="P2097" s="4">
        <v>113</v>
      </c>
      <c r="Q2097" t="str">
        <f>TEXT(ChargesTable[[#This Row],[CHG_COUNTY_NUM]], "000") &amp; "-" &amp; TEXT(ChargesTable[[#This Row],[CHG_CASE_NUMBER]], "0000000")</f>
        <v>005-0000269</v>
      </c>
      <c r="R2097">
        <f t="shared" si="65"/>
        <v>120</v>
      </c>
      <c r="S2097">
        <f t="shared" si="66"/>
        <v>2023</v>
      </c>
    </row>
    <row r="2098" spans="1:19">
      <c r="A2098" s="1">
        <v>5</v>
      </c>
      <c r="B2098">
        <v>269</v>
      </c>
      <c r="C2098">
        <v>1</v>
      </c>
      <c r="D2098" s="3">
        <v>44877</v>
      </c>
      <c r="E2098" s="2">
        <v>463700</v>
      </c>
      <c r="F2098" s="2">
        <v>46370</v>
      </c>
      <c r="G2098" s="2">
        <v>0</v>
      </c>
      <c r="H2098" s="5">
        <v>44997.3</v>
      </c>
      <c r="I2098" t="s">
        <v>12</v>
      </c>
      <c r="J2098" s="6" t="s">
        <v>30</v>
      </c>
      <c r="K2098" s="6" t="s">
        <v>26</v>
      </c>
      <c r="L2098" s="6" t="s">
        <v>37</v>
      </c>
      <c r="M2098" t="s">
        <v>13</v>
      </c>
      <c r="N2098" s="6" t="s">
        <v>54</v>
      </c>
      <c r="O2098" t="s">
        <v>19</v>
      </c>
      <c r="P2098" s="4">
        <v>120</v>
      </c>
      <c r="Q2098" t="str">
        <f>TEXT(ChargesTable[[#This Row],[CHG_COUNTY_NUM]], "000") &amp; "-" &amp; TEXT(ChargesTable[[#This Row],[CHG_CASE_NUMBER]], "0000000")</f>
        <v>005-0000269</v>
      </c>
      <c r="R2098">
        <f t="shared" si="65"/>
        <v>120</v>
      </c>
      <c r="S2098">
        <f t="shared" si="66"/>
        <v>2023</v>
      </c>
    </row>
    <row r="2099" spans="1:19">
      <c r="A2099" s="1">
        <v>5</v>
      </c>
      <c r="B2099">
        <v>270</v>
      </c>
      <c r="C2099">
        <v>5</v>
      </c>
      <c r="D2099" s="3">
        <v>44877</v>
      </c>
      <c r="E2099" s="2">
        <v>3401</v>
      </c>
      <c r="F2099" s="2">
        <v>340</v>
      </c>
      <c r="G2099" s="2">
        <v>1</v>
      </c>
      <c r="H2099" s="5">
        <v>45228.800000000003</v>
      </c>
      <c r="I2099" t="s">
        <v>12</v>
      </c>
      <c r="J2099" s="6" t="s">
        <v>25</v>
      </c>
      <c r="K2099" s="6" t="s">
        <v>26</v>
      </c>
      <c r="L2099" s="6" t="s">
        <v>38</v>
      </c>
      <c r="M2099" t="s">
        <v>13</v>
      </c>
      <c r="N2099" s="6" t="s">
        <v>56</v>
      </c>
      <c r="O2099" t="s">
        <v>19</v>
      </c>
      <c r="P2099" s="4">
        <v>351</v>
      </c>
      <c r="Q2099" t="str">
        <f>TEXT(ChargesTable[[#This Row],[CHG_COUNTY_NUM]], "000") &amp; "-" &amp; TEXT(ChargesTable[[#This Row],[CHG_CASE_NUMBER]], "0000000")</f>
        <v>005-0000270</v>
      </c>
      <c r="R2099">
        <f t="shared" si="65"/>
        <v>355</v>
      </c>
      <c r="S2099">
        <f t="shared" si="66"/>
        <v>2023</v>
      </c>
    </row>
    <row r="2100" spans="1:19">
      <c r="A2100" s="1">
        <v>5</v>
      </c>
      <c r="B2100">
        <v>270</v>
      </c>
      <c r="C2100">
        <v>2</v>
      </c>
      <c r="D2100" s="3">
        <v>44877</v>
      </c>
      <c r="E2100" s="2">
        <v>470000</v>
      </c>
      <c r="F2100" s="2">
        <v>47000</v>
      </c>
      <c r="G2100" s="2">
        <v>0</v>
      </c>
      <c r="H2100" s="5">
        <v>45229.38</v>
      </c>
      <c r="I2100" t="s">
        <v>10</v>
      </c>
      <c r="J2100" s="6" t="s">
        <v>34</v>
      </c>
      <c r="K2100" s="6" t="s">
        <v>35</v>
      </c>
      <c r="L2100" s="6" t="s">
        <v>37</v>
      </c>
      <c r="M2100" t="s">
        <v>11</v>
      </c>
      <c r="N2100" s="6" t="s">
        <v>67</v>
      </c>
      <c r="O2100" t="s">
        <v>19</v>
      </c>
      <c r="P2100" s="4">
        <v>352</v>
      </c>
      <c r="Q2100" t="str">
        <f>TEXT(ChargesTable[[#This Row],[CHG_COUNTY_NUM]], "000") &amp; "-" &amp; TEXT(ChargesTable[[#This Row],[CHG_CASE_NUMBER]], "0000000")</f>
        <v>005-0000270</v>
      </c>
      <c r="R2100">
        <f t="shared" si="65"/>
        <v>355</v>
      </c>
      <c r="S2100">
        <f t="shared" si="66"/>
        <v>2023</v>
      </c>
    </row>
    <row r="2101" spans="1:19">
      <c r="A2101" s="1">
        <v>5</v>
      </c>
      <c r="B2101">
        <v>270</v>
      </c>
      <c r="C2101">
        <v>4</v>
      </c>
      <c r="D2101" s="3">
        <v>44877</v>
      </c>
      <c r="E2101" s="2">
        <v>3460</v>
      </c>
      <c r="F2101" s="2">
        <v>346</v>
      </c>
      <c r="G2101" s="2">
        <v>0</v>
      </c>
      <c r="H2101" s="5">
        <v>45229.41</v>
      </c>
      <c r="I2101" t="s">
        <v>12</v>
      </c>
      <c r="J2101" s="6" t="s">
        <v>27</v>
      </c>
      <c r="K2101" s="6" t="s">
        <v>28</v>
      </c>
      <c r="L2101" s="6" t="s">
        <v>37</v>
      </c>
      <c r="M2101" t="s">
        <v>13</v>
      </c>
      <c r="N2101" s="6" t="s">
        <v>52</v>
      </c>
      <c r="O2101" t="s">
        <v>19</v>
      </c>
      <c r="P2101" s="4">
        <v>352</v>
      </c>
      <c r="Q2101" t="str">
        <f>TEXT(ChargesTable[[#This Row],[CHG_COUNTY_NUM]], "000") &amp; "-" &amp; TEXT(ChargesTable[[#This Row],[CHG_CASE_NUMBER]], "0000000")</f>
        <v>005-0000270</v>
      </c>
      <c r="R2101">
        <f t="shared" si="65"/>
        <v>355</v>
      </c>
      <c r="S2101">
        <f t="shared" si="66"/>
        <v>2023</v>
      </c>
    </row>
    <row r="2102" spans="1:19">
      <c r="A2102" s="1">
        <v>5</v>
      </c>
      <c r="B2102">
        <v>270</v>
      </c>
      <c r="C2102">
        <v>3</v>
      </c>
      <c r="D2102" s="3">
        <v>44877</v>
      </c>
      <c r="E2102" s="2">
        <v>463700</v>
      </c>
      <c r="F2102" s="2">
        <v>46370</v>
      </c>
      <c r="G2102" s="2">
        <v>0</v>
      </c>
      <c r="H2102" s="5">
        <v>45230.57</v>
      </c>
      <c r="I2102" t="s">
        <v>12</v>
      </c>
      <c r="J2102" s="6" t="s">
        <v>30</v>
      </c>
      <c r="K2102" s="6" t="s">
        <v>26</v>
      </c>
      <c r="L2102" s="6" t="s">
        <v>37</v>
      </c>
      <c r="M2102" t="s">
        <v>13</v>
      </c>
      <c r="N2102" s="6" t="s">
        <v>54</v>
      </c>
      <c r="O2102" t="s">
        <v>19</v>
      </c>
      <c r="P2102" s="4">
        <v>353</v>
      </c>
      <c r="Q2102" t="str">
        <f>TEXT(ChargesTable[[#This Row],[CHG_COUNTY_NUM]], "000") &amp; "-" &amp; TEXT(ChargesTable[[#This Row],[CHG_CASE_NUMBER]], "0000000")</f>
        <v>005-0000270</v>
      </c>
      <c r="R2102">
        <f t="shared" si="65"/>
        <v>355</v>
      </c>
      <c r="S2102">
        <f t="shared" si="66"/>
        <v>2023</v>
      </c>
    </row>
    <row r="2103" spans="1:19">
      <c r="A2103" s="1">
        <v>5</v>
      </c>
      <c r="B2103">
        <v>270</v>
      </c>
      <c r="C2103">
        <v>1</v>
      </c>
      <c r="D2103" s="3">
        <v>44877</v>
      </c>
      <c r="E2103" s="2">
        <v>3460</v>
      </c>
      <c r="F2103" s="2">
        <v>346</v>
      </c>
      <c r="G2103" s="2">
        <v>0</v>
      </c>
      <c r="H2103" s="5">
        <v>45231.1</v>
      </c>
      <c r="I2103" t="s">
        <v>7</v>
      </c>
      <c r="J2103" s="6" t="s">
        <v>27</v>
      </c>
      <c r="K2103" s="6" t="s">
        <v>28</v>
      </c>
      <c r="L2103" s="6" t="s">
        <v>37</v>
      </c>
      <c r="M2103" t="s">
        <v>8</v>
      </c>
      <c r="N2103" s="6" t="s">
        <v>52</v>
      </c>
      <c r="O2103" t="s">
        <v>19</v>
      </c>
      <c r="P2103" s="4">
        <v>354</v>
      </c>
      <c r="Q2103" t="str">
        <f>TEXT(ChargesTable[[#This Row],[CHG_COUNTY_NUM]], "000") &amp; "-" &amp; TEXT(ChargesTable[[#This Row],[CHG_CASE_NUMBER]], "0000000")</f>
        <v>005-0000270</v>
      </c>
      <c r="R2103">
        <f t="shared" si="65"/>
        <v>355</v>
      </c>
      <c r="S2103">
        <f t="shared" si="66"/>
        <v>2023</v>
      </c>
    </row>
    <row r="2104" spans="1:19">
      <c r="A2104" s="1">
        <v>5</v>
      </c>
      <c r="B2104">
        <v>270</v>
      </c>
      <c r="C2104">
        <v>6</v>
      </c>
      <c r="D2104" s="3">
        <v>44877</v>
      </c>
      <c r="E2104" s="2">
        <v>782203</v>
      </c>
      <c r="F2104" s="2">
        <v>78220</v>
      </c>
      <c r="G2104" s="2">
        <v>3</v>
      </c>
      <c r="H2104" s="5">
        <v>45232.5</v>
      </c>
      <c r="I2104" t="s">
        <v>12</v>
      </c>
      <c r="J2104" s="6" t="s">
        <v>36</v>
      </c>
      <c r="K2104" s="6" t="s">
        <v>35</v>
      </c>
      <c r="L2104" s="6" t="s">
        <v>40</v>
      </c>
      <c r="M2104" t="s">
        <v>13</v>
      </c>
      <c r="N2104" s="6" t="s">
        <v>81</v>
      </c>
      <c r="O2104" t="s">
        <v>19</v>
      </c>
      <c r="P2104" s="4">
        <v>355</v>
      </c>
      <c r="Q2104" t="str">
        <f>TEXT(ChargesTable[[#This Row],[CHG_COUNTY_NUM]], "000") &amp; "-" &amp; TEXT(ChargesTable[[#This Row],[CHG_CASE_NUMBER]], "0000000")</f>
        <v>005-0000270</v>
      </c>
      <c r="R2104">
        <f t="shared" si="65"/>
        <v>355</v>
      </c>
      <c r="S2104">
        <f t="shared" si="66"/>
        <v>2023</v>
      </c>
    </row>
    <row r="2105" spans="1:19">
      <c r="A2105" s="1">
        <v>5</v>
      </c>
      <c r="B2105">
        <v>271</v>
      </c>
      <c r="C2105">
        <v>2</v>
      </c>
      <c r="D2105" s="3">
        <v>44878</v>
      </c>
      <c r="E2105" s="2">
        <v>463705</v>
      </c>
      <c r="F2105" s="2">
        <v>46370</v>
      </c>
      <c r="G2105" s="2">
        <v>5</v>
      </c>
      <c r="H2105" s="5">
        <v>44898.89</v>
      </c>
      <c r="I2105" t="s">
        <v>7</v>
      </c>
      <c r="J2105" s="6" t="s">
        <v>30</v>
      </c>
      <c r="K2105" s="6" t="s">
        <v>26</v>
      </c>
      <c r="L2105" s="6" t="s">
        <v>42</v>
      </c>
      <c r="M2105" t="s">
        <v>8</v>
      </c>
      <c r="N2105" s="6" t="s">
        <v>70</v>
      </c>
      <c r="O2105" t="s">
        <v>19</v>
      </c>
      <c r="P2105" s="4">
        <v>20</v>
      </c>
      <c r="Q2105" t="str">
        <f>TEXT(ChargesTable[[#This Row],[CHG_COUNTY_NUM]], "000") &amp; "-" &amp; TEXT(ChargesTable[[#This Row],[CHG_CASE_NUMBER]], "0000000")</f>
        <v>005-0000271</v>
      </c>
      <c r="R2105">
        <f t="shared" si="65"/>
        <v>21</v>
      </c>
      <c r="S2105">
        <f t="shared" si="66"/>
        <v>2022</v>
      </c>
    </row>
    <row r="2106" spans="1:19">
      <c r="A2106" s="1">
        <v>5</v>
      </c>
      <c r="B2106">
        <v>271</v>
      </c>
      <c r="C2106">
        <v>1</v>
      </c>
      <c r="D2106" s="3">
        <v>44878</v>
      </c>
      <c r="E2106" s="2">
        <v>3401</v>
      </c>
      <c r="F2106" s="2">
        <v>340</v>
      </c>
      <c r="G2106" s="2">
        <v>1</v>
      </c>
      <c r="H2106" s="5">
        <v>44899.51</v>
      </c>
      <c r="I2106" t="s">
        <v>7</v>
      </c>
      <c r="J2106" s="6" t="s">
        <v>25</v>
      </c>
      <c r="K2106" s="6" t="s">
        <v>26</v>
      </c>
      <c r="L2106" s="6" t="s">
        <v>38</v>
      </c>
      <c r="M2106" t="s">
        <v>8</v>
      </c>
      <c r="N2106" s="6" t="s">
        <v>56</v>
      </c>
      <c r="O2106" t="s">
        <v>19</v>
      </c>
      <c r="P2106" s="4">
        <v>21</v>
      </c>
      <c r="Q2106" t="str">
        <f>TEXT(ChargesTable[[#This Row],[CHG_COUNTY_NUM]], "000") &amp; "-" &amp; TEXT(ChargesTable[[#This Row],[CHG_CASE_NUMBER]], "0000000")</f>
        <v>005-0000271</v>
      </c>
      <c r="R2106">
        <f t="shared" si="65"/>
        <v>21</v>
      </c>
      <c r="S2106">
        <f t="shared" si="66"/>
        <v>2022</v>
      </c>
    </row>
    <row r="2107" spans="1:19">
      <c r="A2107" s="1">
        <v>5</v>
      </c>
      <c r="B2107">
        <v>272</v>
      </c>
      <c r="C2107">
        <v>2</v>
      </c>
      <c r="D2107" s="3">
        <v>44878</v>
      </c>
      <c r="E2107" s="2">
        <v>463700</v>
      </c>
      <c r="F2107" s="2">
        <v>46370</v>
      </c>
      <c r="G2107" s="2">
        <v>0</v>
      </c>
      <c r="H2107" s="5">
        <v>44905.1</v>
      </c>
      <c r="I2107" t="s">
        <v>12</v>
      </c>
      <c r="J2107" s="6" t="s">
        <v>30</v>
      </c>
      <c r="K2107" s="6" t="s">
        <v>26</v>
      </c>
      <c r="L2107" s="6" t="s">
        <v>37</v>
      </c>
      <c r="M2107" t="s">
        <v>13</v>
      </c>
      <c r="N2107" s="6" t="s">
        <v>54</v>
      </c>
      <c r="O2107" t="s">
        <v>19</v>
      </c>
      <c r="P2107" s="4">
        <v>27</v>
      </c>
      <c r="Q2107" t="str">
        <f>TEXT(ChargesTable[[#This Row],[CHG_COUNTY_NUM]], "000") &amp; "-" &amp; TEXT(ChargesTable[[#This Row],[CHG_CASE_NUMBER]], "0000000")</f>
        <v>005-0000272</v>
      </c>
      <c r="R2107">
        <f t="shared" si="65"/>
        <v>33</v>
      </c>
      <c r="S2107">
        <f t="shared" si="66"/>
        <v>2022</v>
      </c>
    </row>
    <row r="2108" spans="1:19">
      <c r="A2108" s="1">
        <v>5</v>
      </c>
      <c r="B2108">
        <v>272</v>
      </c>
      <c r="C2108">
        <v>4</v>
      </c>
      <c r="D2108" s="3">
        <v>44878</v>
      </c>
      <c r="E2108" s="2">
        <v>3406</v>
      </c>
      <c r="F2108" s="2">
        <v>340</v>
      </c>
      <c r="G2108" s="2">
        <v>6</v>
      </c>
      <c r="H2108" s="5">
        <v>44907.91</v>
      </c>
      <c r="I2108" t="s">
        <v>12</v>
      </c>
      <c r="J2108" s="6" t="s">
        <v>25</v>
      </c>
      <c r="K2108" s="6" t="s">
        <v>26</v>
      </c>
      <c r="L2108" s="6" t="s">
        <v>43</v>
      </c>
      <c r="M2108" t="s">
        <v>13</v>
      </c>
      <c r="N2108" s="6" t="s">
        <v>65</v>
      </c>
      <c r="O2108" t="s">
        <v>19</v>
      </c>
      <c r="P2108" s="4">
        <v>29</v>
      </c>
      <c r="Q2108" t="str">
        <f>TEXT(ChargesTable[[#This Row],[CHG_COUNTY_NUM]], "000") &amp; "-" &amp; TEXT(ChargesTable[[#This Row],[CHG_CASE_NUMBER]], "0000000")</f>
        <v>005-0000272</v>
      </c>
      <c r="R2108">
        <f t="shared" si="65"/>
        <v>33</v>
      </c>
      <c r="S2108">
        <f t="shared" si="66"/>
        <v>2022</v>
      </c>
    </row>
    <row r="2109" spans="1:19">
      <c r="A2109" s="1">
        <v>5</v>
      </c>
      <c r="B2109">
        <v>272</v>
      </c>
      <c r="C2109">
        <v>3</v>
      </c>
      <c r="D2109" s="3">
        <v>44878</v>
      </c>
      <c r="E2109" s="2">
        <v>782200</v>
      </c>
      <c r="F2109" s="2">
        <v>78220</v>
      </c>
      <c r="G2109" s="2">
        <v>0</v>
      </c>
      <c r="H2109" s="5">
        <v>44908.92</v>
      </c>
      <c r="I2109" t="s">
        <v>7</v>
      </c>
      <c r="J2109" s="6" t="s">
        <v>36</v>
      </c>
      <c r="K2109" s="6" t="s">
        <v>35</v>
      </c>
      <c r="L2109" s="6" t="s">
        <v>37</v>
      </c>
      <c r="M2109" t="s">
        <v>8</v>
      </c>
      <c r="N2109" s="6" t="s">
        <v>53</v>
      </c>
      <c r="O2109" t="s">
        <v>19</v>
      </c>
      <c r="P2109" s="4">
        <v>30</v>
      </c>
      <c r="Q2109" t="str">
        <f>TEXT(ChargesTable[[#This Row],[CHG_COUNTY_NUM]], "000") &amp; "-" &amp; TEXT(ChargesTable[[#This Row],[CHG_CASE_NUMBER]], "0000000")</f>
        <v>005-0000272</v>
      </c>
      <c r="R2109">
        <f t="shared" si="65"/>
        <v>33</v>
      </c>
      <c r="S2109">
        <f t="shared" si="66"/>
        <v>2022</v>
      </c>
    </row>
    <row r="2110" spans="1:19">
      <c r="A2110" s="1">
        <v>5</v>
      </c>
      <c r="B2110">
        <v>272</v>
      </c>
      <c r="C2110">
        <v>5</v>
      </c>
      <c r="D2110" s="3">
        <v>44878</v>
      </c>
      <c r="E2110" s="2">
        <v>463720</v>
      </c>
      <c r="F2110" s="2">
        <v>46372</v>
      </c>
      <c r="G2110" s="2">
        <v>0</v>
      </c>
      <c r="H2110" s="5">
        <v>44909.19</v>
      </c>
      <c r="I2110" t="s">
        <v>12</v>
      </c>
      <c r="J2110" s="6" t="s">
        <v>31</v>
      </c>
      <c r="K2110" s="6" t="s">
        <v>28</v>
      </c>
      <c r="L2110" s="6" t="s">
        <v>37</v>
      </c>
      <c r="M2110" t="s">
        <v>13</v>
      </c>
      <c r="N2110" s="6" t="s">
        <v>72</v>
      </c>
      <c r="O2110" t="s">
        <v>19</v>
      </c>
      <c r="P2110" s="4">
        <v>31</v>
      </c>
      <c r="Q2110" t="str">
        <f>TEXT(ChargesTable[[#This Row],[CHG_COUNTY_NUM]], "000") &amp; "-" &amp; TEXT(ChargesTable[[#This Row],[CHG_CASE_NUMBER]], "0000000")</f>
        <v>005-0000272</v>
      </c>
      <c r="R2110">
        <f t="shared" si="65"/>
        <v>33</v>
      </c>
      <c r="S2110">
        <f t="shared" si="66"/>
        <v>2022</v>
      </c>
    </row>
    <row r="2111" spans="1:19">
      <c r="A2111" s="1">
        <v>5</v>
      </c>
      <c r="B2111">
        <v>272</v>
      </c>
      <c r="C2111">
        <v>1</v>
      </c>
      <c r="D2111" s="3">
        <v>44878</v>
      </c>
      <c r="E2111" s="2">
        <v>463706</v>
      </c>
      <c r="F2111" s="2">
        <v>46370</v>
      </c>
      <c r="G2111" s="2">
        <v>6</v>
      </c>
      <c r="H2111" s="5">
        <v>44911</v>
      </c>
      <c r="I2111" t="s">
        <v>14</v>
      </c>
      <c r="J2111" s="6" t="s">
        <v>30</v>
      </c>
      <c r="K2111" s="6" t="s">
        <v>26</v>
      </c>
      <c r="L2111" s="6" t="s">
        <v>43</v>
      </c>
      <c r="M2111" t="s">
        <v>15</v>
      </c>
      <c r="N2111" s="6" t="s">
        <v>69</v>
      </c>
      <c r="O2111" t="s">
        <v>19</v>
      </c>
      <c r="P2111" s="4">
        <v>33</v>
      </c>
      <c r="Q2111" t="str">
        <f>TEXT(ChargesTable[[#This Row],[CHG_COUNTY_NUM]], "000") &amp; "-" &amp; TEXT(ChargesTable[[#This Row],[CHG_CASE_NUMBER]], "0000000")</f>
        <v>005-0000272</v>
      </c>
      <c r="R2111">
        <f t="shared" si="65"/>
        <v>33</v>
      </c>
      <c r="S2111">
        <f t="shared" si="66"/>
        <v>2022</v>
      </c>
    </row>
    <row r="2112" spans="1:19">
      <c r="A2112" s="1">
        <v>5</v>
      </c>
      <c r="B2112">
        <v>273</v>
      </c>
      <c r="C2112">
        <v>2</v>
      </c>
      <c r="D2112" s="3">
        <v>44879</v>
      </c>
      <c r="E2112" s="2">
        <v>3460</v>
      </c>
      <c r="F2112" s="2">
        <v>346</v>
      </c>
      <c r="G2112" s="2">
        <v>0</v>
      </c>
      <c r="H2112" s="5">
        <v>44880.237997685188</v>
      </c>
      <c r="I2112" t="s">
        <v>10</v>
      </c>
      <c r="J2112" s="6" t="s">
        <v>27</v>
      </c>
      <c r="K2112" s="6" t="s">
        <v>28</v>
      </c>
      <c r="L2112" s="6" t="s">
        <v>37</v>
      </c>
      <c r="M2112" t="s">
        <v>11</v>
      </c>
      <c r="N2112" s="6" t="s">
        <v>52</v>
      </c>
      <c r="O2112" t="s">
        <v>19</v>
      </c>
      <c r="P2112" s="4">
        <v>1</v>
      </c>
      <c r="Q2112" t="str">
        <f>TEXT(ChargesTable[[#This Row],[CHG_COUNTY_NUM]], "000") &amp; "-" &amp; TEXT(ChargesTable[[#This Row],[CHG_CASE_NUMBER]], "0000000")</f>
        <v>005-0000273</v>
      </c>
      <c r="R2112">
        <f t="shared" si="65"/>
        <v>2</v>
      </c>
      <c r="S2112">
        <f t="shared" si="66"/>
        <v>2022</v>
      </c>
    </row>
    <row r="2113" spans="1:19">
      <c r="A2113" s="1">
        <v>5</v>
      </c>
      <c r="B2113">
        <v>273</v>
      </c>
      <c r="C2113">
        <v>1</v>
      </c>
      <c r="D2113" s="3">
        <v>44879</v>
      </c>
      <c r="E2113" s="2">
        <v>3400</v>
      </c>
      <c r="F2113" s="2">
        <v>340</v>
      </c>
      <c r="G2113" s="2">
        <v>0</v>
      </c>
      <c r="H2113" s="5">
        <v>44881.187997685185</v>
      </c>
      <c r="I2113" t="s">
        <v>10</v>
      </c>
      <c r="J2113" s="6" t="s">
        <v>25</v>
      </c>
      <c r="K2113" s="6" t="s">
        <v>26</v>
      </c>
      <c r="L2113" s="6" t="s">
        <v>37</v>
      </c>
      <c r="M2113" t="s">
        <v>11</v>
      </c>
      <c r="N2113" s="6" t="s">
        <v>55</v>
      </c>
      <c r="O2113" t="s">
        <v>19</v>
      </c>
      <c r="P2113" s="4">
        <v>2</v>
      </c>
      <c r="Q2113" t="str">
        <f>TEXT(ChargesTable[[#This Row],[CHG_COUNTY_NUM]], "000") &amp; "-" &amp; TEXT(ChargesTable[[#This Row],[CHG_CASE_NUMBER]], "0000000")</f>
        <v>005-0000273</v>
      </c>
      <c r="R2113">
        <f t="shared" si="65"/>
        <v>2</v>
      </c>
      <c r="S2113">
        <f t="shared" si="66"/>
        <v>2022</v>
      </c>
    </row>
    <row r="2114" spans="1:19">
      <c r="A2114" s="1">
        <v>5</v>
      </c>
      <c r="B2114">
        <v>273</v>
      </c>
      <c r="C2114">
        <v>3</v>
      </c>
      <c r="D2114" s="3">
        <v>44879</v>
      </c>
      <c r="E2114" s="2">
        <v>782200</v>
      </c>
      <c r="F2114" s="2">
        <v>78220</v>
      </c>
      <c r="G2114" s="2">
        <v>0</v>
      </c>
      <c r="H2114" s="5">
        <v>44881.287997685184</v>
      </c>
      <c r="I2114" t="s">
        <v>12</v>
      </c>
      <c r="J2114" s="6" t="s">
        <v>36</v>
      </c>
      <c r="K2114" s="6" t="s">
        <v>35</v>
      </c>
      <c r="L2114" s="6" t="s">
        <v>37</v>
      </c>
      <c r="M2114" t="s">
        <v>13</v>
      </c>
      <c r="N2114" s="6" t="s">
        <v>53</v>
      </c>
      <c r="O2114" t="s">
        <v>19</v>
      </c>
      <c r="P2114" s="4">
        <v>2</v>
      </c>
      <c r="Q2114" t="str">
        <f>TEXT(ChargesTable[[#This Row],[CHG_COUNTY_NUM]], "000") &amp; "-" &amp; TEXT(ChargesTable[[#This Row],[CHG_CASE_NUMBER]], "0000000")</f>
        <v>005-0000273</v>
      </c>
      <c r="R2114">
        <f t="shared" ref="R2114:R2177" si="67">_xlfn.MAXIFS(P:P, Q:Q, Q2114)</f>
        <v>2</v>
      </c>
      <c r="S2114">
        <f t="shared" ref="S2114:S2177" si="68">+YEAR(H2114)</f>
        <v>2022</v>
      </c>
    </row>
    <row r="2115" spans="1:19">
      <c r="A2115" s="1">
        <v>5</v>
      </c>
      <c r="B2115">
        <v>274</v>
      </c>
      <c r="C2115">
        <v>3</v>
      </c>
      <c r="D2115" s="3">
        <v>44879</v>
      </c>
      <c r="E2115" s="2">
        <v>782200</v>
      </c>
      <c r="F2115" s="2">
        <v>78220</v>
      </c>
      <c r="G2115" s="2">
        <v>0</v>
      </c>
      <c r="H2115" s="5">
        <v>45045.5</v>
      </c>
      <c r="I2115" t="s">
        <v>10</v>
      </c>
      <c r="J2115" s="6" t="s">
        <v>36</v>
      </c>
      <c r="K2115" s="6" t="s">
        <v>35</v>
      </c>
      <c r="L2115" s="6" t="s">
        <v>37</v>
      </c>
      <c r="M2115" t="s">
        <v>11</v>
      </c>
      <c r="N2115" s="6" t="s">
        <v>53</v>
      </c>
      <c r="O2115" t="s">
        <v>19</v>
      </c>
      <c r="P2115" s="4">
        <v>166</v>
      </c>
      <c r="Q2115" t="str">
        <f>TEXT(ChargesTable[[#This Row],[CHG_COUNTY_NUM]], "000") &amp; "-" &amp; TEXT(ChargesTable[[#This Row],[CHG_CASE_NUMBER]], "0000000")</f>
        <v>005-0000274</v>
      </c>
      <c r="R2115">
        <f t="shared" si="67"/>
        <v>168</v>
      </c>
      <c r="S2115">
        <f t="shared" si="68"/>
        <v>2023</v>
      </c>
    </row>
    <row r="2116" spans="1:19">
      <c r="A2116" s="1">
        <v>5</v>
      </c>
      <c r="B2116">
        <v>274</v>
      </c>
      <c r="C2116">
        <v>1</v>
      </c>
      <c r="D2116" s="3">
        <v>44879</v>
      </c>
      <c r="E2116" s="2">
        <v>463700</v>
      </c>
      <c r="F2116" s="2">
        <v>46370</v>
      </c>
      <c r="G2116" s="2">
        <v>0</v>
      </c>
      <c r="H2116" s="5">
        <v>45046.879999999997</v>
      </c>
      <c r="I2116" t="s">
        <v>10</v>
      </c>
      <c r="J2116" s="6" t="s">
        <v>30</v>
      </c>
      <c r="K2116" s="6" t="s">
        <v>26</v>
      </c>
      <c r="L2116" s="6" t="s">
        <v>37</v>
      </c>
      <c r="M2116" t="s">
        <v>11</v>
      </c>
      <c r="N2116" s="6" t="s">
        <v>54</v>
      </c>
      <c r="O2116" t="s">
        <v>19</v>
      </c>
      <c r="P2116" s="4">
        <v>167</v>
      </c>
      <c r="Q2116" t="str">
        <f>TEXT(ChargesTable[[#This Row],[CHG_COUNTY_NUM]], "000") &amp; "-" &amp; TEXT(ChargesTable[[#This Row],[CHG_CASE_NUMBER]], "0000000")</f>
        <v>005-0000274</v>
      </c>
      <c r="R2116">
        <f t="shared" si="67"/>
        <v>168</v>
      </c>
      <c r="S2116">
        <f t="shared" si="68"/>
        <v>2023</v>
      </c>
    </row>
    <row r="2117" spans="1:19">
      <c r="A2117" s="1">
        <v>5</v>
      </c>
      <c r="B2117">
        <v>274</v>
      </c>
      <c r="C2117">
        <v>2</v>
      </c>
      <c r="D2117" s="3">
        <v>44879</v>
      </c>
      <c r="E2117" s="2">
        <v>3400</v>
      </c>
      <c r="F2117" s="2">
        <v>340</v>
      </c>
      <c r="G2117" s="2">
        <v>0</v>
      </c>
      <c r="H2117" s="5">
        <v>45047.39</v>
      </c>
      <c r="I2117" t="s">
        <v>12</v>
      </c>
      <c r="J2117" s="6" t="s">
        <v>25</v>
      </c>
      <c r="K2117" s="6" t="s">
        <v>26</v>
      </c>
      <c r="L2117" s="6" t="s">
        <v>37</v>
      </c>
      <c r="M2117" t="s">
        <v>13</v>
      </c>
      <c r="N2117" s="6" t="s">
        <v>55</v>
      </c>
      <c r="O2117" t="s">
        <v>19</v>
      </c>
      <c r="P2117" s="4">
        <v>168</v>
      </c>
      <c r="Q2117" t="str">
        <f>TEXT(ChargesTable[[#This Row],[CHG_COUNTY_NUM]], "000") &amp; "-" &amp; TEXT(ChargesTable[[#This Row],[CHG_CASE_NUMBER]], "0000000")</f>
        <v>005-0000274</v>
      </c>
      <c r="R2117">
        <f t="shared" si="67"/>
        <v>168</v>
      </c>
      <c r="S2117">
        <f t="shared" si="68"/>
        <v>2023</v>
      </c>
    </row>
    <row r="2118" spans="1:19">
      <c r="A2118" s="1">
        <v>5</v>
      </c>
      <c r="B2118">
        <v>275</v>
      </c>
      <c r="C2118">
        <v>3</v>
      </c>
      <c r="D2118" s="3">
        <v>44880</v>
      </c>
      <c r="E2118" s="2">
        <v>463700</v>
      </c>
      <c r="F2118" s="2">
        <v>46370</v>
      </c>
      <c r="G2118" s="2">
        <v>0</v>
      </c>
      <c r="H2118" s="5">
        <v>45107.8</v>
      </c>
      <c r="I2118" t="s">
        <v>10</v>
      </c>
      <c r="J2118" s="6" t="s">
        <v>30</v>
      </c>
      <c r="K2118" s="6" t="s">
        <v>26</v>
      </c>
      <c r="L2118" s="6" t="s">
        <v>37</v>
      </c>
      <c r="M2118" t="s">
        <v>11</v>
      </c>
      <c r="N2118" s="6" t="s">
        <v>54</v>
      </c>
      <c r="O2118" t="s">
        <v>19</v>
      </c>
      <c r="P2118" s="4">
        <v>227</v>
      </c>
      <c r="Q2118" t="str">
        <f>TEXT(ChargesTable[[#This Row],[CHG_COUNTY_NUM]], "000") &amp; "-" &amp; TEXT(ChargesTable[[#This Row],[CHG_CASE_NUMBER]], "0000000")</f>
        <v>005-0000275</v>
      </c>
      <c r="R2118">
        <f t="shared" si="67"/>
        <v>229</v>
      </c>
      <c r="S2118">
        <f t="shared" si="68"/>
        <v>2023</v>
      </c>
    </row>
    <row r="2119" spans="1:19">
      <c r="A2119" s="1">
        <v>5</v>
      </c>
      <c r="B2119">
        <v>275</v>
      </c>
      <c r="C2119">
        <v>2</v>
      </c>
      <c r="D2119" s="3">
        <v>44880</v>
      </c>
      <c r="E2119" s="2">
        <v>463703</v>
      </c>
      <c r="F2119" s="2">
        <v>46370</v>
      </c>
      <c r="G2119" s="2">
        <v>3</v>
      </c>
      <c r="H2119" s="5">
        <v>45108.82</v>
      </c>
      <c r="I2119" t="s">
        <v>10</v>
      </c>
      <c r="J2119" s="6" t="s">
        <v>30</v>
      </c>
      <c r="K2119" s="6" t="s">
        <v>26</v>
      </c>
      <c r="L2119" s="6" t="s">
        <v>40</v>
      </c>
      <c r="M2119" t="s">
        <v>11</v>
      </c>
      <c r="N2119" s="6" t="s">
        <v>97</v>
      </c>
      <c r="O2119" t="s">
        <v>19</v>
      </c>
      <c r="P2119" s="4">
        <v>228</v>
      </c>
      <c r="Q2119" t="str">
        <f>TEXT(ChargesTable[[#This Row],[CHG_COUNTY_NUM]], "000") &amp; "-" &amp; TEXT(ChargesTable[[#This Row],[CHG_CASE_NUMBER]], "0000000")</f>
        <v>005-0000275</v>
      </c>
      <c r="R2119">
        <f t="shared" si="67"/>
        <v>229</v>
      </c>
      <c r="S2119">
        <f t="shared" si="68"/>
        <v>2023</v>
      </c>
    </row>
    <row r="2120" spans="1:19">
      <c r="A2120" s="1">
        <v>5</v>
      </c>
      <c r="B2120">
        <v>275</v>
      </c>
      <c r="C2120">
        <v>1</v>
      </c>
      <c r="D2120" s="3">
        <v>44880</v>
      </c>
      <c r="E2120" s="2">
        <v>782200</v>
      </c>
      <c r="F2120" s="2">
        <v>78220</v>
      </c>
      <c r="G2120" s="2">
        <v>0</v>
      </c>
      <c r="H2120" s="5">
        <v>45109.53</v>
      </c>
      <c r="I2120" t="s">
        <v>12</v>
      </c>
      <c r="J2120" s="6" t="s">
        <v>36</v>
      </c>
      <c r="K2120" s="6" t="s">
        <v>35</v>
      </c>
      <c r="L2120" s="6" t="s">
        <v>37</v>
      </c>
      <c r="M2120" t="s">
        <v>13</v>
      </c>
      <c r="N2120" s="6" t="s">
        <v>53</v>
      </c>
      <c r="O2120" t="s">
        <v>19</v>
      </c>
      <c r="P2120" s="4">
        <v>229</v>
      </c>
      <c r="Q2120" t="str">
        <f>TEXT(ChargesTable[[#This Row],[CHG_COUNTY_NUM]], "000") &amp; "-" &amp; TEXT(ChargesTable[[#This Row],[CHG_CASE_NUMBER]], "0000000")</f>
        <v>005-0000275</v>
      </c>
      <c r="R2120">
        <f t="shared" si="67"/>
        <v>229</v>
      </c>
      <c r="S2120">
        <f t="shared" si="68"/>
        <v>2023</v>
      </c>
    </row>
    <row r="2121" spans="1:19">
      <c r="A2121" s="1">
        <v>5</v>
      </c>
      <c r="B2121">
        <v>275</v>
      </c>
      <c r="C2121">
        <v>4</v>
      </c>
      <c r="D2121" s="3">
        <v>44880</v>
      </c>
      <c r="E2121" s="2">
        <v>470000</v>
      </c>
      <c r="F2121" s="2">
        <v>47000</v>
      </c>
      <c r="G2121" s="2">
        <v>0</v>
      </c>
      <c r="H2121" s="5">
        <v>45109.48</v>
      </c>
      <c r="I2121" t="s">
        <v>12</v>
      </c>
      <c r="J2121" s="6" t="s">
        <v>34</v>
      </c>
      <c r="K2121" s="6" t="s">
        <v>35</v>
      </c>
      <c r="L2121" s="6" t="s">
        <v>37</v>
      </c>
      <c r="M2121" t="s">
        <v>13</v>
      </c>
      <c r="N2121" s="6" t="s">
        <v>67</v>
      </c>
      <c r="O2121" t="s">
        <v>19</v>
      </c>
      <c r="P2121" s="4">
        <v>229</v>
      </c>
      <c r="Q2121" t="str">
        <f>TEXT(ChargesTable[[#This Row],[CHG_COUNTY_NUM]], "000") &amp; "-" &amp; TEXT(ChargesTable[[#This Row],[CHG_CASE_NUMBER]], "0000000")</f>
        <v>005-0000275</v>
      </c>
      <c r="R2121">
        <f t="shared" si="67"/>
        <v>229</v>
      </c>
      <c r="S2121">
        <f t="shared" si="68"/>
        <v>2023</v>
      </c>
    </row>
    <row r="2122" spans="1:19">
      <c r="A2122" s="1">
        <v>5</v>
      </c>
      <c r="B2122">
        <v>276</v>
      </c>
      <c r="C2122">
        <v>5</v>
      </c>
      <c r="D2122" s="3">
        <v>44885</v>
      </c>
      <c r="E2122" s="2">
        <v>782201</v>
      </c>
      <c r="F2122" s="2">
        <v>78220</v>
      </c>
      <c r="G2122" s="2">
        <v>1</v>
      </c>
      <c r="H2122" s="5">
        <v>44905.54</v>
      </c>
      <c r="I2122" t="s">
        <v>12</v>
      </c>
      <c r="J2122" s="6" t="s">
        <v>36</v>
      </c>
      <c r="K2122" s="6" t="s">
        <v>35</v>
      </c>
      <c r="L2122" s="6" t="s">
        <v>38</v>
      </c>
      <c r="M2122" t="s">
        <v>13</v>
      </c>
      <c r="N2122" s="6" t="s">
        <v>57</v>
      </c>
      <c r="O2122" t="s">
        <v>19</v>
      </c>
      <c r="P2122" s="4">
        <v>20</v>
      </c>
      <c r="Q2122" t="str">
        <f>TEXT(ChargesTable[[#This Row],[CHG_COUNTY_NUM]], "000") &amp; "-" &amp; TEXT(ChargesTable[[#This Row],[CHG_CASE_NUMBER]], "0000000")</f>
        <v>005-0000276</v>
      </c>
      <c r="R2122">
        <f t="shared" si="67"/>
        <v>22</v>
      </c>
      <c r="S2122">
        <f t="shared" si="68"/>
        <v>2022</v>
      </c>
    </row>
    <row r="2123" spans="1:19">
      <c r="A2123" s="1">
        <v>5</v>
      </c>
      <c r="B2123">
        <v>276</v>
      </c>
      <c r="C2123">
        <v>1</v>
      </c>
      <c r="D2123" s="3">
        <v>44885</v>
      </c>
      <c r="E2123" s="2">
        <v>3400</v>
      </c>
      <c r="F2123" s="2">
        <v>340</v>
      </c>
      <c r="G2123" s="2">
        <v>0</v>
      </c>
      <c r="H2123" s="5">
        <v>44906.23</v>
      </c>
      <c r="I2123" t="s">
        <v>10</v>
      </c>
      <c r="J2123" s="6" t="s">
        <v>25</v>
      </c>
      <c r="K2123" s="6" t="s">
        <v>26</v>
      </c>
      <c r="L2123" s="6" t="s">
        <v>37</v>
      </c>
      <c r="M2123" t="s">
        <v>11</v>
      </c>
      <c r="N2123" s="6" t="s">
        <v>55</v>
      </c>
      <c r="O2123" t="s">
        <v>19</v>
      </c>
      <c r="P2123" s="4">
        <v>21</v>
      </c>
      <c r="Q2123" t="str">
        <f>TEXT(ChargesTable[[#This Row],[CHG_COUNTY_NUM]], "000") &amp; "-" &amp; TEXT(ChargesTable[[#This Row],[CHG_CASE_NUMBER]], "0000000")</f>
        <v>005-0000276</v>
      </c>
      <c r="R2123">
        <f t="shared" si="67"/>
        <v>22</v>
      </c>
      <c r="S2123">
        <f t="shared" si="68"/>
        <v>2022</v>
      </c>
    </row>
    <row r="2124" spans="1:19">
      <c r="A2124" s="1">
        <v>5</v>
      </c>
      <c r="B2124">
        <v>276</v>
      </c>
      <c r="C2124">
        <v>3</v>
      </c>
      <c r="D2124" s="3">
        <v>44885</v>
      </c>
      <c r="E2124" s="2">
        <v>3400</v>
      </c>
      <c r="F2124" s="2">
        <v>340</v>
      </c>
      <c r="G2124" s="2">
        <v>0</v>
      </c>
      <c r="H2124" s="5">
        <v>44906.77</v>
      </c>
      <c r="I2124" t="s">
        <v>12</v>
      </c>
      <c r="J2124" s="6" t="s">
        <v>25</v>
      </c>
      <c r="K2124" s="6" t="s">
        <v>26</v>
      </c>
      <c r="L2124" s="6" t="s">
        <v>37</v>
      </c>
      <c r="M2124" t="s">
        <v>13</v>
      </c>
      <c r="N2124" s="6" t="s">
        <v>55</v>
      </c>
      <c r="O2124" t="s">
        <v>19</v>
      </c>
      <c r="P2124" s="4">
        <v>21</v>
      </c>
      <c r="Q2124" t="str">
        <f>TEXT(ChargesTable[[#This Row],[CHG_COUNTY_NUM]], "000") &amp; "-" &amp; TEXT(ChargesTable[[#This Row],[CHG_CASE_NUMBER]], "0000000")</f>
        <v>005-0000276</v>
      </c>
      <c r="R2124">
        <f t="shared" si="67"/>
        <v>22</v>
      </c>
      <c r="S2124">
        <f t="shared" si="68"/>
        <v>2022</v>
      </c>
    </row>
    <row r="2125" spans="1:19">
      <c r="A2125" s="1">
        <v>5</v>
      </c>
      <c r="B2125">
        <v>276</v>
      </c>
      <c r="C2125">
        <v>2</v>
      </c>
      <c r="D2125" s="3">
        <v>44885</v>
      </c>
      <c r="E2125" s="2">
        <v>470000</v>
      </c>
      <c r="F2125" s="2">
        <v>47000</v>
      </c>
      <c r="G2125" s="2">
        <v>0</v>
      </c>
      <c r="H2125" s="5">
        <v>44907.38</v>
      </c>
      <c r="I2125" t="s">
        <v>7</v>
      </c>
      <c r="J2125" s="6" t="s">
        <v>34</v>
      </c>
      <c r="K2125" s="6" t="s">
        <v>35</v>
      </c>
      <c r="L2125" s="6" t="s">
        <v>37</v>
      </c>
      <c r="M2125" t="s">
        <v>8</v>
      </c>
      <c r="N2125" s="6" t="s">
        <v>67</v>
      </c>
      <c r="O2125" t="s">
        <v>19</v>
      </c>
      <c r="P2125" s="4">
        <v>22</v>
      </c>
      <c r="Q2125" t="str">
        <f>TEXT(ChargesTable[[#This Row],[CHG_COUNTY_NUM]], "000") &amp; "-" &amp; TEXT(ChargesTable[[#This Row],[CHG_CASE_NUMBER]], "0000000")</f>
        <v>005-0000276</v>
      </c>
      <c r="R2125">
        <f t="shared" si="67"/>
        <v>22</v>
      </c>
      <c r="S2125">
        <f t="shared" si="68"/>
        <v>2022</v>
      </c>
    </row>
    <row r="2126" spans="1:19">
      <c r="A2126" s="1">
        <v>5</v>
      </c>
      <c r="B2126">
        <v>276</v>
      </c>
      <c r="C2126">
        <v>4</v>
      </c>
      <c r="D2126" s="3">
        <v>44885</v>
      </c>
      <c r="E2126" s="2">
        <v>463704</v>
      </c>
      <c r="F2126" s="2">
        <v>46370</v>
      </c>
      <c r="G2126" s="2">
        <v>4</v>
      </c>
      <c r="H2126" s="5">
        <v>44907.54</v>
      </c>
      <c r="I2126" t="s">
        <v>10</v>
      </c>
      <c r="J2126" s="6" t="s">
        <v>30</v>
      </c>
      <c r="K2126" s="6" t="s">
        <v>26</v>
      </c>
      <c r="L2126" s="6" t="s">
        <v>41</v>
      </c>
      <c r="M2126" t="s">
        <v>11</v>
      </c>
      <c r="N2126" s="6" t="s">
        <v>61</v>
      </c>
      <c r="O2126" t="s">
        <v>19</v>
      </c>
      <c r="P2126" s="4">
        <v>22</v>
      </c>
      <c r="Q2126" t="str">
        <f>TEXT(ChargesTable[[#This Row],[CHG_COUNTY_NUM]], "000") &amp; "-" &amp; TEXT(ChargesTable[[#This Row],[CHG_CASE_NUMBER]], "0000000")</f>
        <v>005-0000276</v>
      </c>
      <c r="R2126">
        <f t="shared" si="67"/>
        <v>22</v>
      </c>
      <c r="S2126">
        <f t="shared" si="68"/>
        <v>2022</v>
      </c>
    </row>
    <row r="2127" spans="1:19">
      <c r="A2127" s="1">
        <v>5</v>
      </c>
      <c r="B2127">
        <v>276</v>
      </c>
      <c r="C2127">
        <v>6</v>
      </c>
      <c r="D2127" s="3">
        <v>44885</v>
      </c>
      <c r="E2127" s="2">
        <v>3460</v>
      </c>
      <c r="F2127" s="2">
        <v>346</v>
      </c>
      <c r="G2127" s="2">
        <v>0</v>
      </c>
      <c r="H2127" s="5">
        <v>44907.54</v>
      </c>
      <c r="I2127" t="s">
        <v>10</v>
      </c>
      <c r="J2127" s="6" t="s">
        <v>27</v>
      </c>
      <c r="K2127" s="6" t="s">
        <v>28</v>
      </c>
      <c r="L2127" s="6" t="s">
        <v>37</v>
      </c>
      <c r="M2127" t="s">
        <v>11</v>
      </c>
      <c r="N2127" s="6" t="s">
        <v>52</v>
      </c>
      <c r="O2127" t="s">
        <v>19</v>
      </c>
      <c r="P2127" s="4">
        <v>22</v>
      </c>
      <c r="Q2127" t="str">
        <f>TEXT(ChargesTable[[#This Row],[CHG_COUNTY_NUM]], "000") &amp; "-" &amp; TEXT(ChargesTable[[#This Row],[CHG_CASE_NUMBER]], "0000000")</f>
        <v>005-0000276</v>
      </c>
      <c r="R2127">
        <f t="shared" si="67"/>
        <v>22</v>
      </c>
      <c r="S2127">
        <f t="shared" si="68"/>
        <v>2022</v>
      </c>
    </row>
    <row r="2128" spans="1:19">
      <c r="A2128" s="1">
        <v>5</v>
      </c>
      <c r="B2128">
        <v>277</v>
      </c>
      <c r="C2128">
        <v>1</v>
      </c>
      <c r="D2128" s="3">
        <v>44885</v>
      </c>
      <c r="E2128" s="2">
        <v>463740</v>
      </c>
      <c r="F2128" s="2">
        <v>46374</v>
      </c>
      <c r="G2128" s="2">
        <v>0</v>
      </c>
      <c r="H2128" s="5">
        <v>44936.800000000003</v>
      </c>
      <c r="I2128" t="s">
        <v>10</v>
      </c>
      <c r="J2128" s="6" t="s">
        <v>32</v>
      </c>
      <c r="K2128" s="6" t="s">
        <v>33</v>
      </c>
      <c r="L2128" s="6" t="s">
        <v>37</v>
      </c>
      <c r="M2128" t="s">
        <v>11</v>
      </c>
      <c r="N2128" s="6" t="s">
        <v>60</v>
      </c>
      <c r="O2128" t="s">
        <v>19</v>
      </c>
      <c r="P2128" s="4">
        <v>51</v>
      </c>
      <c r="Q2128" t="str">
        <f>TEXT(ChargesTable[[#This Row],[CHG_COUNTY_NUM]], "000") &amp; "-" &amp; TEXT(ChargesTable[[#This Row],[CHG_CASE_NUMBER]], "0000000")</f>
        <v>005-0000277</v>
      </c>
      <c r="R2128">
        <f t="shared" si="67"/>
        <v>53</v>
      </c>
      <c r="S2128">
        <f t="shared" si="68"/>
        <v>2023</v>
      </c>
    </row>
    <row r="2129" spans="1:19">
      <c r="A2129" s="1">
        <v>5</v>
      </c>
      <c r="B2129">
        <v>277</v>
      </c>
      <c r="C2129">
        <v>2</v>
      </c>
      <c r="D2129" s="3">
        <v>44885</v>
      </c>
      <c r="E2129" s="2">
        <v>3401</v>
      </c>
      <c r="F2129" s="2">
        <v>340</v>
      </c>
      <c r="G2129" s="2">
        <v>1</v>
      </c>
      <c r="H2129" s="5">
        <v>44938.98</v>
      </c>
      <c r="I2129" t="s">
        <v>12</v>
      </c>
      <c r="J2129" s="6" t="s">
        <v>25</v>
      </c>
      <c r="K2129" s="6" t="s">
        <v>26</v>
      </c>
      <c r="L2129" s="6" t="s">
        <v>38</v>
      </c>
      <c r="M2129" t="s">
        <v>13</v>
      </c>
      <c r="N2129" s="6" t="s">
        <v>56</v>
      </c>
      <c r="O2129" t="s">
        <v>19</v>
      </c>
      <c r="P2129" s="4">
        <v>53</v>
      </c>
      <c r="Q2129" t="str">
        <f>TEXT(ChargesTable[[#This Row],[CHG_COUNTY_NUM]], "000") &amp; "-" &amp; TEXT(ChargesTable[[#This Row],[CHG_CASE_NUMBER]], "0000000")</f>
        <v>005-0000277</v>
      </c>
      <c r="R2129">
        <f t="shared" si="67"/>
        <v>53</v>
      </c>
      <c r="S2129">
        <f t="shared" si="68"/>
        <v>2023</v>
      </c>
    </row>
    <row r="2130" spans="1:19">
      <c r="A2130" s="1">
        <v>5</v>
      </c>
      <c r="B2130">
        <v>278</v>
      </c>
      <c r="C2130">
        <v>1</v>
      </c>
      <c r="D2130" s="3">
        <v>44886</v>
      </c>
      <c r="E2130" s="2">
        <v>463700</v>
      </c>
      <c r="F2130" s="2">
        <v>46370</v>
      </c>
      <c r="G2130" s="2">
        <v>0</v>
      </c>
      <c r="H2130" s="5">
        <v>45069.8</v>
      </c>
      <c r="I2130" t="s">
        <v>12</v>
      </c>
      <c r="J2130" s="6" t="s">
        <v>30</v>
      </c>
      <c r="K2130" s="6" t="s">
        <v>26</v>
      </c>
      <c r="L2130" s="6" t="s">
        <v>37</v>
      </c>
      <c r="M2130" t="s">
        <v>13</v>
      </c>
      <c r="N2130" s="6" t="s">
        <v>54</v>
      </c>
      <c r="O2130" t="s">
        <v>19</v>
      </c>
      <c r="P2130" s="4">
        <v>183</v>
      </c>
      <c r="Q2130" t="str">
        <f>TEXT(ChargesTable[[#This Row],[CHG_COUNTY_NUM]], "000") &amp; "-" &amp; TEXT(ChargesTable[[#This Row],[CHG_CASE_NUMBER]], "0000000")</f>
        <v>005-0000278</v>
      </c>
      <c r="R2130">
        <f t="shared" si="67"/>
        <v>183</v>
      </c>
      <c r="S2130">
        <f t="shared" si="68"/>
        <v>2023</v>
      </c>
    </row>
    <row r="2131" spans="1:19">
      <c r="A2131" s="1">
        <v>5</v>
      </c>
      <c r="B2131">
        <v>278</v>
      </c>
      <c r="C2131">
        <v>2</v>
      </c>
      <c r="D2131" s="3">
        <v>44886</v>
      </c>
      <c r="E2131" s="2">
        <v>3405</v>
      </c>
      <c r="F2131" s="2">
        <v>340</v>
      </c>
      <c r="G2131" s="2">
        <v>5</v>
      </c>
      <c r="H2131" s="5">
        <v>45069.5</v>
      </c>
      <c r="I2131" t="s">
        <v>12</v>
      </c>
      <c r="J2131" s="6" t="s">
        <v>25</v>
      </c>
      <c r="K2131" s="6" t="s">
        <v>26</v>
      </c>
      <c r="L2131" s="6" t="s">
        <v>42</v>
      </c>
      <c r="M2131" t="s">
        <v>13</v>
      </c>
      <c r="N2131" s="6" t="s">
        <v>63</v>
      </c>
      <c r="O2131" t="s">
        <v>19</v>
      </c>
      <c r="P2131" s="4">
        <v>183</v>
      </c>
      <c r="Q2131" t="str">
        <f>TEXT(ChargesTable[[#This Row],[CHG_COUNTY_NUM]], "000") &amp; "-" &amp; TEXT(ChargesTable[[#This Row],[CHG_CASE_NUMBER]], "0000000")</f>
        <v>005-0000278</v>
      </c>
      <c r="R2131">
        <f t="shared" si="67"/>
        <v>183</v>
      </c>
      <c r="S2131">
        <f t="shared" si="68"/>
        <v>2023</v>
      </c>
    </row>
    <row r="2132" spans="1:19">
      <c r="A2132" s="1">
        <v>5</v>
      </c>
      <c r="B2132">
        <v>279</v>
      </c>
      <c r="C2132">
        <v>1</v>
      </c>
      <c r="D2132" s="3">
        <v>44887</v>
      </c>
      <c r="E2132" s="2">
        <v>782200</v>
      </c>
      <c r="F2132" s="2">
        <v>78220</v>
      </c>
      <c r="G2132" s="2">
        <v>0</v>
      </c>
      <c r="H2132" s="5">
        <v>44917.22</v>
      </c>
      <c r="I2132" t="s">
        <v>10</v>
      </c>
      <c r="J2132" s="6" t="s">
        <v>36</v>
      </c>
      <c r="K2132" s="6" t="s">
        <v>35</v>
      </c>
      <c r="L2132" s="6" t="s">
        <v>37</v>
      </c>
      <c r="M2132" t="s">
        <v>11</v>
      </c>
      <c r="N2132" s="6" t="s">
        <v>53</v>
      </c>
      <c r="O2132" t="s">
        <v>19</v>
      </c>
      <c r="P2132" s="4">
        <v>30</v>
      </c>
      <c r="Q2132" t="str">
        <f>TEXT(ChargesTable[[#This Row],[CHG_COUNTY_NUM]], "000") &amp; "-" &amp; TEXT(ChargesTable[[#This Row],[CHG_CASE_NUMBER]], "0000000")</f>
        <v>005-0000279</v>
      </c>
      <c r="R2132">
        <f t="shared" si="67"/>
        <v>33</v>
      </c>
      <c r="S2132">
        <f t="shared" si="68"/>
        <v>2022</v>
      </c>
    </row>
    <row r="2133" spans="1:19">
      <c r="A2133" s="1">
        <v>5</v>
      </c>
      <c r="B2133">
        <v>279</v>
      </c>
      <c r="C2133">
        <v>2</v>
      </c>
      <c r="D2133" s="3">
        <v>44887</v>
      </c>
      <c r="E2133" s="2">
        <v>3400</v>
      </c>
      <c r="F2133" s="2">
        <v>340</v>
      </c>
      <c r="G2133" s="2">
        <v>0</v>
      </c>
      <c r="H2133" s="5">
        <v>44920.04</v>
      </c>
      <c r="I2133" t="s">
        <v>7</v>
      </c>
      <c r="J2133" s="6" t="s">
        <v>25</v>
      </c>
      <c r="K2133" s="6" t="s">
        <v>26</v>
      </c>
      <c r="L2133" s="6" t="s">
        <v>37</v>
      </c>
      <c r="M2133" t="s">
        <v>8</v>
      </c>
      <c r="N2133" s="6" t="s">
        <v>55</v>
      </c>
      <c r="O2133" t="s">
        <v>19</v>
      </c>
      <c r="P2133" s="4">
        <v>33</v>
      </c>
      <c r="Q2133" t="str">
        <f>TEXT(ChargesTable[[#This Row],[CHG_COUNTY_NUM]], "000") &amp; "-" &amp; TEXT(ChargesTable[[#This Row],[CHG_CASE_NUMBER]], "0000000")</f>
        <v>005-0000279</v>
      </c>
      <c r="R2133">
        <f t="shared" si="67"/>
        <v>33</v>
      </c>
      <c r="S2133">
        <f t="shared" si="68"/>
        <v>2022</v>
      </c>
    </row>
    <row r="2134" spans="1:19">
      <c r="A2134" s="1">
        <v>5</v>
      </c>
      <c r="B2134">
        <v>280</v>
      </c>
      <c r="C2134">
        <v>1</v>
      </c>
      <c r="D2134" s="3">
        <v>44887</v>
      </c>
      <c r="E2134" s="2">
        <v>3470</v>
      </c>
      <c r="F2134" s="2">
        <v>347</v>
      </c>
      <c r="G2134" s="2">
        <v>0</v>
      </c>
      <c r="H2134" s="5">
        <v>44911.95</v>
      </c>
      <c r="I2134" t="s">
        <v>12</v>
      </c>
      <c r="J2134" s="6" t="s">
        <v>29</v>
      </c>
      <c r="K2134" s="6" t="s">
        <v>28</v>
      </c>
      <c r="L2134" s="6" t="s">
        <v>37</v>
      </c>
      <c r="M2134" t="s">
        <v>13</v>
      </c>
      <c r="N2134" s="6" t="s">
        <v>51</v>
      </c>
      <c r="O2134" t="s">
        <v>19</v>
      </c>
      <c r="P2134" s="4">
        <v>24</v>
      </c>
      <c r="Q2134" t="str">
        <f>TEXT(ChargesTable[[#This Row],[CHG_COUNTY_NUM]], "000") &amp; "-" &amp; TEXT(ChargesTable[[#This Row],[CHG_CASE_NUMBER]], "0000000")</f>
        <v>005-0000280</v>
      </c>
      <c r="R2134">
        <f t="shared" si="67"/>
        <v>24</v>
      </c>
      <c r="S2134">
        <f t="shared" si="68"/>
        <v>2022</v>
      </c>
    </row>
    <row r="2135" spans="1:19">
      <c r="A2135" s="1">
        <v>5</v>
      </c>
      <c r="B2135">
        <v>281</v>
      </c>
      <c r="C2135">
        <v>1</v>
      </c>
      <c r="D2135" s="3">
        <v>44887</v>
      </c>
      <c r="E2135" s="2">
        <v>3402</v>
      </c>
      <c r="F2135" s="2">
        <v>340</v>
      </c>
      <c r="G2135" s="2">
        <v>2</v>
      </c>
      <c r="H2135" s="5">
        <v>44919.37</v>
      </c>
      <c r="I2135" t="s">
        <v>10</v>
      </c>
      <c r="J2135" s="6" t="s">
        <v>25</v>
      </c>
      <c r="K2135" s="6" t="s">
        <v>26</v>
      </c>
      <c r="L2135" s="6" t="s">
        <v>39</v>
      </c>
      <c r="M2135" t="s">
        <v>11</v>
      </c>
      <c r="N2135" s="6" t="s">
        <v>62</v>
      </c>
      <c r="O2135" t="s">
        <v>19</v>
      </c>
      <c r="P2135" s="4">
        <v>32</v>
      </c>
      <c r="Q2135" t="str">
        <f>TEXT(ChargesTable[[#This Row],[CHG_COUNTY_NUM]], "000") &amp; "-" &amp; TEXT(ChargesTable[[#This Row],[CHG_CASE_NUMBER]], "0000000")</f>
        <v>005-0000281</v>
      </c>
      <c r="R2135">
        <f t="shared" si="67"/>
        <v>33</v>
      </c>
      <c r="S2135">
        <f t="shared" si="68"/>
        <v>2022</v>
      </c>
    </row>
    <row r="2136" spans="1:19">
      <c r="A2136" s="1">
        <v>5</v>
      </c>
      <c r="B2136">
        <v>281</v>
      </c>
      <c r="C2136">
        <v>2</v>
      </c>
      <c r="D2136" s="3">
        <v>44887</v>
      </c>
      <c r="E2136" s="2">
        <v>3400</v>
      </c>
      <c r="F2136" s="2">
        <v>340</v>
      </c>
      <c r="G2136" s="2">
        <v>0</v>
      </c>
      <c r="H2136" s="5">
        <v>44920.152002314811</v>
      </c>
      <c r="I2136" t="s">
        <v>7</v>
      </c>
      <c r="J2136" s="6" t="s">
        <v>25</v>
      </c>
      <c r="K2136" s="6" t="s">
        <v>26</v>
      </c>
      <c r="L2136" s="6" t="s">
        <v>37</v>
      </c>
      <c r="M2136" t="s">
        <v>8</v>
      </c>
      <c r="N2136" s="6" t="s">
        <v>55</v>
      </c>
      <c r="O2136" t="s">
        <v>19</v>
      </c>
      <c r="P2136" s="4">
        <v>33</v>
      </c>
      <c r="Q2136" t="str">
        <f>TEXT(ChargesTable[[#This Row],[CHG_COUNTY_NUM]], "000") &amp; "-" &amp; TEXT(ChargesTable[[#This Row],[CHG_CASE_NUMBER]], "0000000")</f>
        <v>005-0000281</v>
      </c>
      <c r="R2136">
        <f t="shared" si="67"/>
        <v>33</v>
      </c>
      <c r="S2136">
        <f t="shared" si="68"/>
        <v>2022</v>
      </c>
    </row>
    <row r="2137" spans="1:19">
      <c r="A2137" s="1">
        <v>5</v>
      </c>
      <c r="B2137">
        <v>282</v>
      </c>
      <c r="C2137">
        <v>2</v>
      </c>
      <c r="D2137" s="3">
        <v>44888</v>
      </c>
      <c r="E2137" s="2">
        <v>3400</v>
      </c>
      <c r="F2137" s="2">
        <v>340</v>
      </c>
      <c r="G2137" s="2">
        <v>0</v>
      </c>
      <c r="H2137" s="5">
        <v>45018.09</v>
      </c>
      <c r="I2137" t="s">
        <v>12</v>
      </c>
      <c r="J2137" s="6" t="s">
        <v>25</v>
      </c>
      <c r="K2137" s="6" t="s">
        <v>26</v>
      </c>
      <c r="L2137" s="6" t="s">
        <v>37</v>
      </c>
      <c r="M2137" t="s">
        <v>13</v>
      </c>
      <c r="N2137" s="6" t="s">
        <v>55</v>
      </c>
      <c r="O2137" t="s">
        <v>19</v>
      </c>
      <c r="P2137" s="4">
        <v>130</v>
      </c>
      <c r="Q2137" t="str">
        <f>TEXT(ChargesTable[[#This Row],[CHG_COUNTY_NUM]], "000") &amp; "-" &amp; TEXT(ChargesTable[[#This Row],[CHG_CASE_NUMBER]], "0000000")</f>
        <v>005-0000282</v>
      </c>
      <c r="R2137">
        <f t="shared" si="67"/>
        <v>173</v>
      </c>
      <c r="S2137">
        <f t="shared" si="68"/>
        <v>2023</v>
      </c>
    </row>
    <row r="2138" spans="1:19">
      <c r="A2138" s="1">
        <v>5</v>
      </c>
      <c r="B2138">
        <v>282</v>
      </c>
      <c r="C2138">
        <v>1</v>
      </c>
      <c r="D2138" s="3">
        <v>44888</v>
      </c>
      <c r="E2138" s="2">
        <v>3400</v>
      </c>
      <c r="F2138" s="2">
        <v>340</v>
      </c>
      <c r="G2138" s="2">
        <v>0</v>
      </c>
      <c r="H2138" s="5">
        <v>45020.3</v>
      </c>
      <c r="I2138" t="s">
        <v>10</v>
      </c>
      <c r="J2138" s="6" t="s">
        <v>25</v>
      </c>
      <c r="K2138" s="6" t="s">
        <v>26</v>
      </c>
      <c r="L2138" s="6" t="s">
        <v>37</v>
      </c>
      <c r="M2138" t="s">
        <v>11</v>
      </c>
      <c r="N2138" s="6" t="s">
        <v>55</v>
      </c>
      <c r="O2138" t="s">
        <v>19</v>
      </c>
      <c r="P2138" s="4">
        <v>132</v>
      </c>
      <c r="Q2138" t="str">
        <f>TEXT(ChargesTable[[#This Row],[CHG_COUNTY_NUM]], "000") &amp; "-" &amp; TEXT(ChargesTable[[#This Row],[CHG_CASE_NUMBER]], "0000000")</f>
        <v>005-0000282</v>
      </c>
      <c r="R2138">
        <f t="shared" si="67"/>
        <v>173</v>
      </c>
      <c r="S2138">
        <f t="shared" si="68"/>
        <v>2023</v>
      </c>
    </row>
    <row r="2139" spans="1:19">
      <c r="A2139" s="1">
        <v>5</v>
      </c>
      <c r="B2139">
        <v>282</v>
      </c>
      <c r="C2139">
        <v>3</v>
      </c>
      <c r="D2139" s="3">
        <v>44888</v>
      </c>
      <c r="E2139" s="2">
        <v>3400</v>
      </c>
      <c r="F2139" s="2">
        <v>340</v>
      </c>
      <c r="G2139" s="2">
        <v>0</v>
      </c>
      <c r="H2139" s="5">
        <v>45061</v>
      </c>
      <c r="I2139" t="s">
        <v>10</v>
      </c>
      <c r="J2139" s="6" t="s">
        <v>25</v>
      </c>
      <c r="K2139" s="6" t="s">
        <v>26</v>
      </c>
      <c r="L2139" s="6" t="s">
        <v>37</v>
      </c>
      <c r="M2139" t="s">
        <v>11</v>
      </c>
      <c r="N2139" s="6" t="s">
        <v>55</v>
      </c>
      <c r="O2139" t="s">
        <v>19</v>
      </c>
      <c r="P2139" s="4">
        <v>173</v>
      </c>
      <c r="Q2139" t="str">
        <f>TEXT(ChargesTable[[#This Row],[CHG_COUNTY_NUM]], "000") &amp; "-" &amp; TEXT(ChargesTable[[#This Row],[CHG_CASE_NUMBER]], "0000000")</f>
        <v>005-0000282</v>
      </c>
      <c r="R2139">
        <f t="shared" si="67"/>
        <v>173</v>
      </c>
      <c r="S2139">
        <f t="shared" si="68"/>
        <v>2023</v>
      </c>
    </row>
    <row r="2140" spans="1:19">
      <c r="A2140" s="1">
        <v>5</v>
      </c>
      <c r="B2140">
        <v>283</v>
      </c>
      <c r="C2140">
        <v>2</v>
      </c>
      <c r="D2140" s="3">
        <v>44891</v>
      </c>
      <c r="E2140" s="2">
        <v>3400</v>
      </c>
      <c r="F2140" s="2">
        <v>340</v>
      </c>
      <c r="G2140" s="2">
        <v>0</v>
      </c>
      <c r="H2140" s="5">
        <v>44932.84</v>
      </c>
      <c r="I2140" t="s">
        <v>12</v>
      </c>
      <c r="J2140" s="6" t="s">
        <v>25</v>
      </c>
      <c r="K2140" s="6" t="s">
        <v>26</v>
      </c>
      <c r="L2140" s="6" t="s">
        <v>37</v>
      </c>
      <c r="M2140" t="s">
        <v>13</v>
      </c>
      <c r="N2140" s="6" t="s">
        <v>55</v>
      </c>
      <c r="O2140" t="s">
        <v>19</v>
      </c>
      <c r="P2140" s="4">
        <v>41</v>
      </c>
      <c r="Q2140" t="str">
        <f>TEXT(ChargesTable[[#This Row],[CHG_COUNTY_NUM]], "000") &amp; "-" &amp; TEXT(ChargesTable[[#This Row],[CHG_CASE_NUMBER]], "0000000")</f>
        <v>005-0000283</v>
      </c>
      <c r="R2140">
        <f t="shared" si="67"/>
        <v>43</v>
      </c>
      <c r="S2140">
        <f t="shared" si="68"/>
        <v>2023</v>
      </c>
    </row>
    <row r="2141" spans="1:19">
      <c r="A2141" s="1">
        <v>5</v>
      </c>
      <c r="B2141">
        <v>283</v>
      </c>
      <c r="C2141">
        <v>3</v>
      </c>
      <c r="D2141" s="3">
        <v>44891</v>
      </c>
      <c r="E2141" s="2">
        <v>3470</v>
      </c>
      <c r="F2141" s="2">
        <v>347</v>
      </c>
      <c r="G2141" s="2">
        <v>0</v>
      </c>
      <c r="H2141" s="5">
        <v>44932.917997685188</v>
      </c>
      <c r="I2141" t="s">
        <v>12</v>
      </c>
      <c r="J2141" s="6" t="s">
        <v>29</v>
      </c>
      <c r="K2141" s="6" t="s">
        <v>28</v>
      </c>
      <c r="L2141" s="6" t="s">
        <v>37</v>
      </c>
      <c r="M2141" t="s">
        <v>13</v>
      </c>
      <c r="N2141" s="6" t="s">
        <v>51</v>
      </c>
      <c r="O2141" t="s">
        <v>19</v>
      </c>
      <c r="P2141" s="4">
        <v>41</v>
      </c>
      <c r="Q2141" t="str">
        <f>TEXT(ChargesTable[[#This Row],[CHG_COUNTY_NUM]], "000") &amp; "-" &amp; TEXT(ChargesTable[[#This Row],[CHG_CASE_NUMBER]], "0000000")</f>
        <v>005-0000283</v>
      </c>
      <c r="R2141">
        <f t="shared" si="67"/>
        <v>43</v>
      </c>
      <c r="S2141">
        <f t="shared" si="68"/>
        <v>2023</v>
      </c>
    </row>
    <row r="2142" spans="1:19">
      <c r="A2142" s="1">
        <v>5</v>
      </c>
      <c r="B2142">
        <v>283</v>
      </c>
      <c r="C2142">
        <v>1</v>
      </c>
      <c r="D2142" s="3">
        <v>44891</v>
      </c>
      <c r="E2142" s="2">
        <v>3400</v>
      </c>
      <c r="F2142" s="2">
        <v>340</v>
      </c>
      <c r="G2142" s="2">
        <v>0</v>
      </c>
      <c r="H2142" s="5">
        <v>44934.8</v>
      </c>
      <c r="I2142" t="s">
        <v>12</v>
      </c>
      <c r="J2142" s="6" t="s">
        <v>25</v>
      </c>
      <c r="K2142" s="6" t="s">
        <v>26</v>
      </c>
      <c r="L2142" s="6" t="s">
        <v>37</v>
      </c>
      <c r="M2142" t="s">
        <v>13</v>
      </c>
      <c r="N2142" s="6" t="s">
        <v>55</v>
      </c>
      <c r="O2142" t="s">
        <v>19</v>
      </c>
      <c r="P2142" s="4">
        <v>43</v>
      </c>
      <c r="Q2142" t="str">
        <f>TEXT(ChargesTable[[#This Row],[CHG_COUNTY_NUM]], "000") &amp; "-" &amp; TEXT(ChargesTable[[#This Row],[CHG_CASE_NUMBER]], "0000000")</f>
        <v>005-0000283</v>
      </c>
      <c r="R2142">
        <f t="shared" si="67"/>
        <v>43</v>
      </c>
      <c r="S2142">
        <f t="shared" si="68"/>
        <v>2023</v>
      </c>
    </row>
    <row r="2143" spans="1:19">
      <c r="A2143" s="1">
        <v>5</v>
      </c>
      <c r="B2143">
        <v>284</v>
      </c>
      <c r="C2143">
        <v>2</v>
      </c>
      <c r="D2143" s="3">
        <v>44891</v>
      </c>
      <c r="E2143" s="2">
        <v>463700</v>
      </c>
      <c r="F2143" s="2">
        <v>46370</v>
      </c>
      <c r="G2143" s="2">
        <v>0</v>
      </c>
      <c r="H2143" s="5">
        <v>44913.2</v>
      </c>
      <c r="I2143" t="s">
        <v>7</v>
      </c>
      <c r="J2143" s="6" t="s">
        <v>30</v>
      </c>
      <c r="K2143" s="6" t="s">
        <v>26</v>
      </c>
      <c r="L2143" s="6" t="s">
        <v>37</v>
      </c>
      <c r="M2143" t="s">
        <v>8</v>
      </c>
      <c r="N2143" s="6" t="s">
        <v>54</v>
      </c>
      <c r="O2143" t="s">
        <v>19</v>
      </c>
      <c r="P2143" s="4">
        <v>22</v>
      </c>
      <c r="Q2143" t="str">
        <f>TEXT(ChargesTable[[#This Row],[CHG_COUNTY_NUM]], "000") &amp; "-" &amp; TEXT(ChargesTable[[#This Row],[CHG_CASE_NUMBER]], "0000000")</f>
        <v>005-0000284</v>
      </c>
      <c r="R2143">
        <f t="shared" si="67"/>
        <v>24</v>
      </c>
      <c r="S2143">
        <f t="shared" si="68"/>
        <v>2022</v>
      </c>
    </row>
    <row r="2144" spans="1:19">
      <c r="A2144" s="1">
        <v>5</v>
      </c>
      <c r="B2144">
        <v>284</v>
      </c>
      <c r="C2144">
        <v>3</v>
      </c>
      <c r="D2144" s="3">
        <v>44891</v>
      </c>
      <c r="E2144" s="2">
        <v>463745</v>
      </c>
      <c r="F2144" s="2">
        <v>46374</v>
      </c>
      <c r="G2144" s="2">
        <v>5</v>
      </c>
      <c r="H2144" s="5">
        <v>44914.93</v>
      </c>
      <c r="I2144" t="s">
        <v>10</v>
      </c>
      <c r="J2144" s="6" t="s">
        <v>32</v>
      </c>
      <c r="K2144" s="6" t="s">
        <v>33</v>
      </c>
      <c r="L2144" s="6" t="s">
        <v>42</v>
      </c>
      <c r="M2144" t="s">
        <v>11</v>
      </c>
      <c r="N2144" s="6" t="s">
        <v>98</v>
      </c>
      <c r="O2144" t="s">
        <v>19</v>
      </c>
      <c r="P2144" s="4">
        <v>23</v>
      </c>
      <c r="Q2144" t="str">
        <f>TEXT(ChargesTable[[#This Row],[CHG_COUNTY_NUM]], "000") &amp; "-" &amp; TEXT(ChargesTable[[#This Row],[CHG_CASE_NUMBER]], "0000000")</f>
        <v>005-0000284</v>
      </c>
      <c r="R2144">
        <f t="shared" si="67"/>
        <v>24</v>
      </c>
      <c r="S2144">
        <f t="shared" si="68"/>
        <v>2022</v>
      </c>
    </row>
    <row r="2145" spans="1:19">
      <c r="A2145" s="1">
        <v>5</v>
      </c>
      <c r="B2145">
        <v>284</v>
      </c>
      <c r="C2145">
        <v>1</v>
      </c>
      <c r="D2145" s="3">
        <v>44891</v>
      </c>
      <c r="E2145" s="2">
        <v>3400</v>
      </c>
      <c r="F2145" s="2">
        <v>340</v>
      </c>
      <c r="G2145" s="2">
        <v>0</v>
      </c>
      <c r="H2145" s="5">
        <v>44915.43</v>
      </c>
      <c r="I2145" t="s">
        <v>12</v>
      </c>
      <c r="J2145" s="6" t="s">
        <v>25</v>
      </c>
      <c r="K2145" s="6" t="s">
        <v>26</v>
      </c>
      <c r="L2145" s="6" t="s">
        <v>37</v>
      </c>
      <c r="M2145" t="s">
        <v>13</v>
      </c>
      <c r="N2145" s="6" t="s">
        <v>55</v>
      </c>
      <c r="O2145" t="s">
        <v>19</v>
      </c>
      <c r="P2145" s="4">
        <v>24</v>
      </c>
      <c r="Q2145" t="str">
        <f>TEXT(ChargesTable[[#This Row],[CHG_COUNTY_NUM]], "000") &amp; "-" &amp; TEXT(ChargesTable[[#This Row],[CHG_CASE_NUMBER]], "0000000")</f>
        <v>005-0000284</v>
      </c>
      <c r="R2145">
        <f t="shared" si="67"/>
        <v>24</v>
      </c>
      <c r="S2145">
        <f t="shared" si="68"/>
        <v>2022</v>
      </c>
    </row>
    <row r="2146" spans="1:19">
      <c r="A2146" s="1">
        <v>5</v>
      </c>
      <c r="B2146">
        <v>285</v>
      </c>
      <c r="C2146">
        <v>1</v>
      </c>
      <c r="D2146" s="3">
        <v>44892</v>
      </c>
      <c r="E2146" s="2">
        <v>3460</v>
      </c>
      <c r="F2146" s="2">
        <v>346</v>
      </c>
      <c r="G2146" s="2">
        <v>0</v>
      </c>
      <c r="H2146" s="5">
        <v>44906.37</v>
      </c>
      <c r="I2146" t="s">
        <v>10</v>
      </c>
      <c r="J2146" s="6" t="s">
        <v>27</v>
      </c>
      <c r="K2146" s="6" t="s">
        <v>28</v>
      </c>
      <c r="L2146" s="6" t="s">
        <v>37</v>
      </c>
      <c r="M2146" t="s">
        <v>11</v>
      </c>
      <c r="N2146" s="6" t="s">
        <v>52</v>
      </c>
      <c r="O2146" t="s">
        <v>19</v>
      </c>
      <c r="P2146" s="4">
        <v>14</v>
      </c>
      <c r="Q2146" t="str">
        <f>TEXT(ChargesTable[[#This Row],[CHG_COUNTY_NUM]], "000") &amp; "-" &amp; TEXT(ChargesTable[[#This Row],[CHG_CASE_NUMBER]], "0000000")</f>
        <v>005-0000285</v>
      </c>
      <c r="R2146">
        <f t="shared" si="67"/>
        <v>14</v>
      </c>
      <c r="S2146">
        <f t="shared" si="68"/>
        <v>2022</v>
      </c>
    </row>
    <row r="2147" spans="1:19">
      <c r="A2147" s="1">
        <v>5</v>
      </c>
      <c r="B2147">
        <v>286</v>
      </c>
      <c r="C2147">
        <v>2</v>
      </c>
      <c r="D2147" s="3">
        <v>44893</v>
      </c>
      <c r="E2147" s="2">
        <v>3400</v>
      </c>
      <c r="F2147" s="2">
        <v>340</v>
      </c>
      <c r="G2147" s="2">
        <v>0</v>
      </c>
      <c r="H2147" s="5">
        <v>45437.85</v>
      </c>
      <c r="I2147" t="s">
        <v>10</v>
      </c>
      <c r="J2147" s="6" t="s">
        <v>25</v>
      </c>
      <c r="K2147" s="6" t="s">
        <v>26</v>
      </c>
      <c r="L2147" s="6" t="s">
        <v>37</v>
      </c>
      <c r="M2147" t="s">
        <v>11</v>
      </c>
      <c r="N2147" s="6" t="s">
        <v>55</v>
      </c>
      <c r="O2147" t="s">
        <v>19</v>
      </c>
      <c r="P2147" s="4">
        <v>544</v>
      </c>
      <c r="Q2147" t="str">
        <f>TEXT(ChargesTable[[#This Row],[CHG_COUNTY_NUM]], "000") &amp; "-" &amp; TEXT(ChargesTable[[#This Row],[CHG_CASE_NUMBER]], "0000000")</f>
        <v>005-0000286</v>
      </c>
      <c r="R2147">
        <f t="shared" si="67"/>
        <v>547</v>
      </c>
      <c r="S2147">
        <f t="shared" si="68"/>
        <v>2024</v>
      </c>
    </row>
    <row r="2148" spans="1:19">
      <c r="A2148" s="1">
        <v>5</v>
      </c>
      <c r="B2148">
        <v>286</v>
      </c>
      <c r="C2148">
        <v>1</v>
      </c>
      <c r="D2148" s="3">
        <v>44893</v>
      </c>
      <c r="E2148" s="2">
        <v>463700</v>
      </c>
      <c r="F2148" s="2">
        <v>46370</v>
      </c>
      <c r="G2148" s="2">
        <v>0</v>
      </c>
      <c r="H2148" s="5">
        <v>45440.1</v>
      </c>
      <c r="I2148" t="s">
        <v>10</v>
      </c>
      <c r="J2148" s="6" t="s">
        <v>30</v>
      </c>
      <c r="K2148" s="6" t="s">
        <v>26</v>
      </c>
      <c r="L2148" s="6" t="s">
        <v>37</v>
      </c>
      <c r="M2148" t="s">
        <v>11</v>
      </c>
      <c r="N2148" s="6" t="s">
        <v>54</v>
      </c>
      <c r="O2148" t="s">
        <v>19</v>
      </c>
      <c r="P2148" s="4">
        <v>547</v>
      </c>
      <c r="Q2148" t="str">
        <f>TEXT(ChargesTable[[#This Row],[CHG_COUNTY_NUM]], "000") &amp; "-" &amp; TEXT(ChargesTable[[#This Row],[CHG_CASE_NUMBER]], "0000000")</f>
        <v>005-0000286</v>
      </c>
      <c r="R2148">
        <f t="shared" si="67"/>
        <v>547</v>
      </c>
      <c r="S2148">
        <f t="shared" si="68"/>
        <v>2024</v>
      </c>
    </row>
    <row r="2149" spans="1:19">
      <c r="A2149" s="1">
        <v>5</v>
      </c>
      <c r="B2149">
        <v>287</v>
      </c>
      <c r="C2149">
        <v>3</v>
      </c>
      <c r="D2149" s="3">
        <v>44893</v>
      </c>
      <c r="E2149" s="2">
        <v>3400</v>
      </c>
      <c r="F2149" s="2">
        <v>340</v>
      </c>
      <c r="G2149" s="2">
        <v>0</v>
      </c>
      <c r="H2149" s="5">
        <v>44900.94</v>
      </c>
      <c r="I2149" t="s">
        <v>10</v>
      </c>
      <c r="J2149" s="6" t="s">
        <v>25</v>
      </c>
      <c r="K2149" s="6" t="s">
        <v>26</v>
      </c>
      <c r="L2149" s="6" t="s">
        <v>37</v>
      </c>
      <c r="M2149" t="s">
        <v>11</v>
      </c>
      <c r="N2149" s="6" t="s">
        <v>55</v>
      </c>
      <c r="O2149" t="s">
        <v>19</v>
      </c>
      <c r="P2149" s="4">
        <v>7</v>
      </c>
      <c r="Q2149" t="str">
        <f>TEXT(ChargesTable[[#This Row],[CHG_COUNTY_NUM]], "000") &amp; "-" &amp; TEXT(ChargesTable[[#This Row],[CHG_CASE_NUMBER]], "0000000")</f>
        <v>005-0000287</v>
      </c>
      <c r="R2149">
        <f t="shared" si="67"/>
        <v>12</v>
      </c>
      <c r="S2149">
        <f t="shared" si="68"/>
        <v>2022</v>
      </c>
    </row>
    <row r="2150" spans="1:19">
      <c r="A2150" s="1">
        <v>5</v>
      </c>
      <c r="B2150">
        <v>287</v>
      </c>
      <c r="C2150">
        <v>1</v>
      </c>
      <c r="D2150" s="3">
        <v>44893</v>
      </c>
      <c r="E2150" s="2">
        <v>463740</v>
      </c>
      <c r="F2150" s="2">
        <v>46374</v>
      </c>
      <c r="G2150" s="2">
        <v>0</v>
      </c>
      <c r="H2150" s="5">
        <v>44901.412997685184</v>
      </c>
      <c r="I2150" t="s">
        <v>12</v>
      </c>
      <c r="J2150" s="6" t="s">
        <v>32</v>
      </c>
      <c r="K2150" s="6" t="s">
        <v>33</v>
      </c>
      <c r="L2150" s="6" t="s">
        <v>37</v>
      </c>
      <c r="M2150" t="s">
        <v>13</v>
      </c>
      <c r="N2150" s="6" t="s">
        <v>60</v>
      </c>
      <c r="O2150" t="s">
        <v>19</v>
      </c>
      <c r="P2150" s="4">
        <v>8</v>
      </c>
      <c r="Q2150" t="str">
        <f>TEXT(ChargesTable[[#This Row],[CHG_COUNTY_NUM]], "000") &amp; "-" &amp; TEXT(ChargesTable[[#This Row],[CHG_CASE_NUMBER]], "0000000")</f>
        <v>005-0000287</v>
      </c>
      <c r="R2150">
        <f t="shared" si="67"/>
        <v>12</v>
      </c>
      <c r="S2150">
        <f t="shared" si="68"/>
        <v>2022</v>
      </c>
    </row>
    <row r="2151" spans="1:19">
      <c r="A2151" s="1">
        <v>5</v>
      </c>
      <c r="B2151">
        <v>287</v>
      </c>
      <c r="C2151">
        <v>2</v>
      </c>
      <c r="D2151" s="3">
        <v>44893</v>
      </c>
      <c r="E2151" s="2">
        <v>3460</v>
      </c>
      <c r="F2151" s="2">
        <v>346</v>
      </c>
      <c r="G2151" s="2">
        <v>0</v>
      </c>
      <c r="H2151" s="5">
        <v>44905.22</v>
      </c>
      <c r="I2151" t="s">
        <v>12</v>
      </c>
      <c r="J2151" s="6" t="s">
        <v>27</v>
      </c>
      <c r="K2151" s="6" t="s">
        <v>28</v>
      </c>
      <c r="L2151" s="6" t="s">
        <v>37</v>
      </c>
      <c r="M2151" t="s">
        <v>13</v>
      </c>
      <c r="N2151" s="6" t="s">
        <v>52</v>
      </c>
      <c r="O2151" t="s">
        <v>19</v>
      </c>
      <c r="P2151" s="4">
        <v>12</v>
      </c>
      <c r="Q2151" t="str">
        <f>TEXT(ChargesTable[[#This Row],[CHG_COUNTY_NUM]], "000") &amp; "-" &amp; TEXT(ChargesTable[[#This Row],[CHG_CASE_NUMBER]], "0000000")</f>
        <v>005-0000287</v>
      </c>
      <c r="R2151">
        <f t="shared" si="67"/>
        <v>12</v>
      </c>
      <c r="S2151">
        <f t="shared" si="68"/>
        <v>2022</v>
      </c>
    </row>
    <row r="2152" spans="1:19">
      <c r="A2152" s="1">
        <v>5</v>
      </c>
      <c r="B2152">
        <v>288</v>
      </c>
      <c r="C2152">
        <v>2</v>
      </c>
      <c r="D2152" s="3">
        <v>44895</v>
      </c>
      <c r="E2152" s="2">
        <v>782200</v>
      </c>
      <c r="F2152" s="2">
        <v>78220</v>
      </c>
      <c r="G2152" s="2">
        <v>0</v>
      </c>
      <c r="H2152" s="5">
        <v>45122.6</v>
      </c>
      <c r="I2152" t="s">
        <v>7</v>
      </c>
      <c r="J2152" s="6" t="s">
        <v>36</v>
      </c>
      <c r="K2152" s="6" t="s">
        <v>35</v>
      </c>
      <c r="L2152" s="6" t="s">
        <v>37</v>
      </c>
      <c r="M2152" t="s">
        <v>8</v>
      </c>
      <c r="N2152" s="6" t="s">
        <v>53</v>
      </c>
      <c r="O2152" t="s">
        <v>19</v>
      </c>
      <c r="P2152" s="4">
        <v>227</v>
      </c>
      <c r="Q2152" t="str">
        <f>TEXT(ChargesTable[[#This Row],[CHG_COUNTY_NUM]], "000") &amp; "-" &amp; TEXT(ChargesTable[[#This Row],[CHG_CASE_NUMBER]], "0000000")</f>
        <v>005-0000288</v>
      </c>
      <c r="R2152">
        <f t="shared" si="67"/>
        <v>250</v>
      </c>
      <c r="S2152">
        <f t="shared" si="68"/>
        <v>2023</v>
      </c>
    </row>
    <row r="2153" spans="1:19">
      <c r="A2153" s="1">
        <v>5</v>
      </c>
      <c r="B2153">
        <v>288</v>
      </c>
      <c r="C2153">
        <v>4</v>
      </c>
      <c r="D2153" s="3">
        <v>44895</v>
      </c>
      <c r="E2153" s="2">
        <v>463741</v>
      </c>
      <c r="F2153" s="2">
        <v>46374</v>
      </c>
      <c r="G2153" s="2">
        <v>1</v>
      </c>
      <c r="H2153" s="5">
        <v>45141.7</v>
      </c>
      <c r="I2153" t="s">
        <v>10</v>
      </c>
      <c r="J2153" s="6" t="s">
        <v>32</v>
      </c>
      <c r="K2153" s="6" t="s">
        <v>33</v>
      </c>
      <c r="L2153" s="6" t="s">
        <v>38</v>
      </c>
      <c r="M2153" t="s">
        <v>11</v>
      </c>
      <c r="N2153" s="6" t="s">
        <v>58</v>
      </c>
      <c r="O2153" t="s">
        <v>19</v>
      </c>
      <c r="P2153" s="4">
        <v>246</v>
      </c>
      <c r="Q2153" t="str">
        <f>TEXT(ChargesTable[[#This Row],[CHG_COUNTY_NUM]], "000") &amp; "-" &amp; TEXT(ChargesTable[[#This Row],[CHG_CASE_NUMBER]], "0000000")</f>
        <v>005-0000288</v>
      </c>
      <c r="R2153">
        <f t="shared" si="67"/>
        <v>250</v>
      </c>
      <c r="S2153">
        <f t="shared" si="68"/>
        <v>2023</v>
      </c>
    </row>
    <row r="2154" spans="1:19">
      <c r="A2154" s="1">
        <v>5</v>
      </c>
      <c r="B2154">
        <v>288</v>
      </c>
      <c r="C2154">
        <v>1</v>
      </c>
      <c r="D2154" s="3">
        <v>44895</v>
      </c>
      <c r="E2154" s="2">
        <v>3460</v>
      </c>
      <c r="F2154" s="2">
        <v>346</v>
      </c>
      <c r="G2154" s="2">
        <v>0</v>
      </c>
      <c r="H2154" s="5">
        <v>45142.92</v>
      </c>
      <c r="I2154" t="s">
        <v>10</v>
      </c>
      <c r="J2154" s="6" t="s">
        <v>27</v>
      </c>
      <c r="K2154" s="6" t="s">
        <v>28</v>
      </c>
      <c r="L2154" s="6" t="s">
        <v>37</v>
      </c>
      <c r="M2154" t="s">
        <v>11</v>
      </c>
      <c r="N2154" s="6" t="s">
        <v>52</v>
      </c>
      <c r="O2154" t="s">
        <v>19</v>
      </c>
      <c r="P2154" s="4">
        <v>247</v>
      </c>
      <c r="Q2154" t="str">
        <f>TEXT(ChargesTable[[#This Row],[CHG_COUNTY_NUM]], "000") &amp; "-" &amp; TEXT(ChargesTable[[#This Row],[CHG_CASE_NUMBER]], "0000000")</f>
        <v>005-0000288</v>
      </c>
      <c r="R2154">
        <f t="shared" si="67"/>
        <v>250</v>
      </c>
      <c r="S2154">
        <f t="shared" si="68"/>
        <v>2023</v>
      </c>
    </row>
    <row r="2155" spans="1:19">
      <c r="A2155" s="1">
        <v>5</v>
      </c>
      <c r="B2155">
        <v>288</v>
      </c>
      <c r="C2155">
        <v>3</v>
      </c>
      <c r="D2155" s="3">
        <v>44895</v>
      </c>
      <c r="E2155" s="2">
        <v>3460</v>
      </c>
      <c r="F2155" s="2">
        <v>346</v>
      </c>
      <c r="G2155" s="2">
        <v>0</v>
      </c>
      <c r="H2155" s="5">
        <v>45145</v>
      </c>
      <c r="I2155" t="s">
        <v>10</v>
      </c>
      <c r="J2155" s="6" t="s">
        <v>27</v>
      </c>
      <c r="K2155" s="6" t="s">
        <v>28</v>
      </c>
      <c r="L2155" s="6" t="s">
        <v>37</v>
      </c>
      <c r="M2155" t="s">
        <v>11</v>
      </c>
      <c r="N2155" s="6" t="s">
        <v>52</v>
      </c>
      <c r="O2155" t="s">
        <v>19</v>
      </c>
      <c r="P2155" s="4">
        <v>250</v>
      </c>
      <c r="Q2155" t="str">
        <f>TEXT(ChargesTable[[#This Row],[CHG_COUNTY_NUM]], "000") &amp; "-" &amp; TEXT(ChargesTable[[#This Row],[CHG_CASE_NUMBER]], "0000000")</f>
        <v>005-0000288</v>
      </c>
      <c r="R2155">
        <f t="shared" si="67"/>
        <v>250</v>
      </c>
      <c r="S2155">
        <f t="shared" si="68"/>
        <v>2023</v>
      </c>
    </row>
    <row r="2156" spans="1:19">
      <c r="A2156" s="1">
        <v>5</v>
      </c>
      <c r="B2156">
        <v>289</v>
      </c>
      <c r="C2156">
        <v>2</v>
      </c>
      <c r="D2156" s="3">
        <v>44896</v>
      </c>
      <c r="E2156" s="2">
        <v>463721</v>
      </c>
      <c r="F2156" s="2">
        <v>46372</v>
      </c>
      <c r="G2156" s="2">
        <v>1</v>
      </c>
      <c r="H2156" s="5">
        <v>44946.66</v>
      </c>
      <c r="I2156" t="s">
        <v>12</v>
      </c>
      <c r="J2156" s="6" t="s">
        <v>31</v>
      </c>
      <c r="K2156" s="6" t="s">
        <v>28</v>
      </c>
      <c r="L2156" s="6" t="s">
        <v>38</v>
      </c>
      <c r="M2156" t="s">
        <v>13</v>
      </c>
      <c r="N2156" s="6" t="s">
        <v>87</v>
      </c>
      <c r="O2156" t="s">
        <v>19</v>
      </c>
      <c r="P2156" s="4">
        <v>50</v>
      </c>
      <c r="Q2156" t="str">
        <f>TEXT(ChargesTable[[#This Row],[CHG_COUNTY_NUM]], "000") &amp; "-" &amp; TEXT(ChargesTable[[#This Row],[CHG_CASE_NUMBER]], "0000000")</f>
        <v>005-0000289</v>
      </c>
      <c r="R2156">
        <f t="shared" si="67"/>
        <v>51</v>
      </c>
      <c r="S2156">
        <f t="shared" si="68"/>
        <v>2023</v>
      </c>
    </row>
    <row r="2157" spans="1:19">
      <c r="A2157" s="1">
        <v>5</v>
      </c>
      <c r="B2157">
        <v>289</v>
      </c>
      <c r="C2157">
        <v>1</v>
      </c>
      <c r="D2157" s="3">
        <v>44896</v>
      </c>
      <c r="E2157" s="2">
        <v>463700</v>
      </c>
      <c r="F2157" s="2">
        <v>46370</v>
      </c>
      <c r="G2157" s="2">
        <v>0</v>
      </c>
      <c r="H2157" s="5">
        <v>44947.305995370371</v>
      </c>
      <c r="I2157" t="s">
        <v>12</v>
      </c>
      <c r="J2157" s="6" t="s">
        <v>30</v>
      </c>
      <c r="K2157" s="6" t="s">
        <v>26</v>
      </c>
      <c r="L2157" s="6" t="s">
        <v>37</v>
      </c>
      <c r="M2157" t="s">
        <v>13</v>
      </c>
      <c r="N2157" s="6" t="s">
        <v>54</v>
      </c>
      <c r="O2157" t="s">
        <v>19</v>
      </c>
      <c r="P2157" s="4">
        <v>51</v>
      </c>
      <c r="Q2157" t="str">
        <f>TEXT(ChargesTable[[#This Row],[CHG_COUNTY_NUM]], "000") &amp; "-" &amp; TEXT(ChargesTable[[#This Row],[CHG_CASE_NUMBER]], "0000000")</f>
        <v>005-0000289</v>
      </c>
      <c r="R2157">
        <f t="shared" si="67"/>
        <v>51</v>
      </c>
      <c r="S2157">
        <f t="shared" si="68"/>
        <v>2023</v>
      </c>
    </row>
    <row r="2158" spans="1:19">
      <c r="A2158" s="1">
        <v>5</v>
      </c>
      <c r="B2158">
        <v>290</v>
      </c>
      <c r="C2158">
        <v>1</v>
      </c>
      <c r="D2158" s="3">
        <v>44899</v>
      </c>
      <c r="E2158" s="2">
        <v>3406</v>
      </c>
      <c r="F2158" s="2">
        <v>340</v>
      </c>
      <c r="G2158" s="2">
        <v>6</v>
      </c>
      <c r="H2158" s="5">
        <v>45003.725995370369</v>
      </c>
      <c r="I2158" t="s">
        <v>10</v>
      </c>
      <c r="J2158" s="6" t="s">
        <v>25</v>
      </c>
      <c r="K2158" s="6" t="s">
        <v>26</v>
      </c>
      <c r="L2158" s="6" t="s">
        <v>43</v>
      </c>
      <c r="M2158" t="s">
        <v>11</v>
      </c>
      <c r="N2158" s="6" t="s">
        <v>65</v>
      </c>
      <c r="O2158" t="s">
        <v>19</v>
      </c>
      <c r="P2158" s="4">
        <v>104</v>
      </c>
      <c r="Q2158" t="str">
        <f>TEXT(ChargesTable[[#This Row],[CHG_COUNTY_NUM]], "000") &amp; "-" &amp; TEXT(ChargesTable[[#This Row],[CHG_CASE_NUMBER]], "0000000")</f>
        <v>005-0000290</v>
      </c>
      <c r="R2158">
        <f t="shared" si="67"/>
        <v>105</v>
      </c>
      <c r="S2158">
        <f t="shared" si="68"/>
        <v>2023</v>
      </c>
    </row>
    <row r="2159" spans="1:19">
      <c r="A2159" s="1">
        <v>5</v>
      </c>
      <c r="B2159">
        <v>290</v>
      </c>
      <c r="C2159">
        <v>3</v>
      </c>
      <c r="D2159" s="3">
        <v>44899</v>
      </c>
      <c r="E2159" s="2">
        <v>463700</v>
      </c>
      <c r="F2159" s="2">
        <v>46370</v>
      </c>
      <c r="G2159" s="2">
        <v>0</v>
      </c>
      <c r="H2159" s="5">
        <v>45003.767002314817</v>
      </c>
      <c r="I2159" t="s">
        <v>10</v>
      </c>
      <c r="J2159" s="6" t="s">
        <v>30</v>
      </c>
      <c r="K2159" s="6" t="s">
        <v>26</v>
      </c>
      <c r="L2159" s="6" t="s">
        <v>37</v>
      </c>
      <c r="M2159" t="s">
        <v>11</v>
      </c>
      <c r="N2159" s="6" t="s">
        <v>54</v>
      </c>
      <c r="O2159" t="s">
        <v>19</v>
      </c>
      <c r="P2159" s="4">
        <v>104</v>
      </c>
      <c r="Q2159" t="str">
        <f>TEXT(ChargesTable[[#This Row],[CHG_COUNTY_NUM]], "000") &amp; "-" &amp; TEXT(ChargesTable[[#This Row],[CHG_CASE_NUMBER]], "0000000")</f>
        <v>005-0000290</v>
      </c>
      <c r="R2159">
        <f t="shared" si="67"/>
        <v>105</v>
      </c>
      <c r="S2159">
        <f t="shared" si="68"/>
        <v>2023</v>
      </c>
    </row>
    <row r="2160" spans="1:19">
      <c r="A2160" s="1">
        <v>5</v>
      </c>
      <c r="B2160">
        <v>290</v>
      </c>
      <c r="C2160">
        <v>4</v>
      </c>
      <c r="D2160" s="3">
        <v>44899</v>
      </c>
      <c r="E2160" s="2">
        <v>3400</v>
      </c>
      <c r="F2160" s="2">
        <v>340</v>
      </c>
      <c r="G2160" s="2">
        <v>0</v>
      </c>
      <c r="H2160" s="5">
        <v>45003.23</v>
      </c>
      <c r="I2160" t="s">
        <v>10</v>
      </c>
      <c r="J2160" s="6" t="s">
        <v>25</v>
      </c>
      <c r="K2160" s="6" t="s">
        <v>26</v>
      </c>
      <c r="L2160" s="6" t="s">
        <v>37</v>
      </c>
      <c r="M2160" t="s">
        <v>11</v>
      </c>
      <c r="N2160" s="6" t="s">
        <v>55</v>
      </c>
      <c r="O2160" t="s">
        <v>19</v>
      </c>
      <c r="P2160" s="4">
        <v>104</v>
      </c>
      <c r="Q2160" t="str">
        <f>TEXT(ChargesTable[[#This Row],[CHG_COUNTY_NUM]], "000") &amp; "-" &amp; TEXT(ChargesTable[[#This Row],[CHG_CASE_NUMBER]], "0000000")</f>
        <v>005-0000290</v>
      </c>
      <c r="R2160">
        <f t="shared" si="67"/>
        <v>105</v>
      </c>
      <c r="S2160">
        <f t="shared" si="68"/>
        <v>2023</v>
      </c>
    </row>
    <row r="2161" spans="1:19">
      <c r="A2161" s="1">
        <v>5</v>
      </c>
      <c r="B2161">
        <v>290</v>
      </c>
      <c r="C2161">
        <v>2</v>
      </c>
      <c r="D2161" s="3">
        <v>44899</v>
      </c>
      <c r="E2161" s="2">
        <v>463700</v>
      </c>
      <c r="F2161" s="2">
        <v>46370</v>
      </c>
      <c r="G2161" s="2">
        <v>0</v>
      </c>
      <c r="H2161" s="5">
        <v>45004.62</v>
      </c>
      <c r="I2161" t="s">
        <v>12</v>
      </c>
      <c r="J2161" s="6" t="s">
        <v>30</v>
      </c>
      <c r="K2161" s="6" t="s">
        <v>26</v>
      </c>
      <c r="L2161" s="6" t="s">
        <v>37</v>
      </c>
      <c r="M2161" t="s">
        <v>13</v>
      </c>
      <c r="N2161" s="6" t="s">
        <v>54</v>
      </c>
      <c r="O2161" t="s">
        <v>19</v>
      </c>
      <c r="P2161" s="4">
        <v>105</v>
      </c>
      <c r="Q2161" t="str">
        <f>TEXT(ChargesTable[[#This Row],[CHG_COUNTY_NUM]], "000") &amp; "-" &amp; TEXT(ChargesTable[[#This Row],[CHG_CASE_NUMBER]], "0000000")</f>
        <v>005-0000290</v>
      </c>
      <c r="R2161">
        <f t="shared" si="67"/>
        <v>105</v>
      </c>
      <c r="S2161">
        <f t="shared" si="68"/>
        <v>2023</v>
      </c>
    </row>
    <row r="2162" spans="1:19">
      <c r="A2162" s="1">
        <v>5</v>
      </c>
      <c r="B2162">
        <v>291</v>
      </c>
      <c r="C2162">
        <v>1</v>
      </c>
      <c r="D2162" s="3">
        <v>44900</v>
      </c>
      <c r="E2162" s="2">
        <v>3460</v>
      </c>
      <c r="F2162" s="2">
        <v>346</v>
      </c>
      <c r="G2162" s="2">
        <v>0</v>
      </c>
      <c r="H2162" s="5">
        <v>45205.4</v>
      </c>
      <c r="I2162" t="s">
        <v>12</v>
      </c>
      <c r="J2162" s="6" t="s">
        <v>27</v>
      </c>
      <c r="K2162" s="6" t="s">
        <v>28</v>
      </c>
      <c r="L2162" s="6" t="s">
        <v>37</v>
      </c>
      <c r="M2162" t="s">
        <v>13</v>
      </c>
      <c r="N2162" s="6" t="s">
        <v>52</v>
      </c>
      <c r="O2162" t="s">
        <v>19</v>
      </c>
      <c r="P2162" s="4">
        <v>305</v>
      </c>
      <c r="Q2162" t="str">
        <f>TEXT(ChargesTable[[#This Row],[CHG_COUNTY_NUM]], "000") &amp; "-" &amp; TEXT(ChargesTable[[#This Row],[CHG_CASE_NUMBER]], "0000000")</f>
        <v>005-0000291</v>
      </c>
      <c r="R2162">
        <f t="shared" si="67"/>
        <v>308</v>
      </c>
      <c r="S2162">
        <f t="shared" si="68"/>
        <v>2023</v>
      </c>
    </row>
    <row r="2163" spans="1:19">
      <c r="A2163" s="1">
        <v>5</v>
      </c>
      <c r="B2163">
        <v>291</v>
      </c>
      <c r="C2163">
        <v>2</v>
      </c>
      <c r="D2163" s="3">
        <v>44900</v>
      </c>
      <c r="E2163" s="2">
        <v>3460</v>
      </c>
      <c r="F2163" s="2">
        <v>346</v>
      </c>
      <c r="G2163" s="2">
        <v>0</v>
      </c>
      <c r="H2163" s="5">
        <v>45207.8</v>
      </c>
      <c r="I2163" t="s">
        <v>12</v>
      </c>
      <c r="J2163" s="6" t="s">
        <v>27</v>
      </c>
      <c r="K2163" s="6" t="s">
        <v>28</v>
      </c>
      <c r="L2163" s="6" t="s">
        <v>37</v>
      </c>
      <c r="M2163" t="s">
        <v>13</v>
      </c>
      <c r="N2163" s="6" t="s">
        <v>52</v>
      </c>
      <c r="O2163" t="s">
        <v>19</v>
      </c>
      <c r="P2163" s="4">
        <v>307</v>
      </c>
      <c r="Q2163" t="str">
        <f>TEXT(ChargesTable[[#This Row],[CHG_COUNTY_NUM]], "000") &amp; "-" &amp; TEXT(ChargesTable[[#This Row],[CHG_CASE_NUMBER]], "0000000")</f>
        <v>005-0000291</v>
      </c>
      <c r="R2163">
        <f t="shared" si="67"/>
        <v>308</v>
      </c>
      <c r="S2163">
        <f t="shared" si="68"/>
        <v>2023</v>
      </c>
    </row>
    <row r="2164" spans="1:19">
      <c r="A2164" s="1">
        <v>5</v>
      </c>
      <c r="B2164">
        <v>291</v>
      </c>
      <c r="C2164">
        <v>3</v>
      </c>
      <c r="D2164" s="3">
        <v>44900</v>
      </c>
      <c r="E2164" s="2">
        <v>463720</v>
      </c>
      <c r="F2164" s="2">
        <v>46372</v>
      </c>
      <c r="G2164" s="2">
        <v>0</v>
      </c>
      <c r="H2164" s="5">
        <v>45208</v>
      </c>
      <c r="I2164" t="s">
        <v>10</v>
      </c>
      <c r="J2164" s="6" t="s">
        <v>31</v>
      </c>
      <c r="K2164" s="6" t="s">
        <v>28</v>
      </c>
      <c r="L2164" s="6" t="s">
        <v>37</v>
      </c>
      <c r="M2164" t="s">
        <v>11</v>
      </c>
      <c r="N2164" s="6" t="s">
        <v>72</v>
      </c>
      <c r="O2164" t="s">
        <v>19</v>
      </c>
      <c r="P2164" s="4">
        <v>308</v>
      </c>
      <c r="Q2164" t="str">
        <f>TEXT(ChargesTable[[#This Row],[CHG_COUNTY_NUM]], "000") &amp; "-" &amp; TEXT(ChargesTable[[#This Row],[CHG_CASE_NUMBER]], "0000000")</f>
        <v>005-0000291</v>
      </c>
      <c r="R2164">
        <f t="shared" si="67"/>
        <v>308</v>
      </c>
      <c r="S2164">
        <f t="shared" si="68"/>
        <v>2023</v>
      </c>
    </row>
    <row r="2165" spans="1:19">
      <c r="A2165" s="1">
        <v>5</v>
      </c>
      <c r="B2165">
        <v>292</v>
      </c>
      <c r="C2165">
        <v>1</v>
      </c>
      <c r="D2165" s="3">
        <v>44900</v>
      </c>
      <c r="E2165" s="2">
        <v>3400</v>
      </c>
      <c r="F2165" s="2">
        <v>340</v>
      </c>
      <c r="G2165" s="2">
        <v>0</v>
      </c>
      <c r="H2165" s="5">
        <v>45000.4</v>
      </c>
      <c r="I2165" t="s">
        <v>12</v>
      </c>
      <c r="J2165" s="6" t="s">
        <v>25</v>
      </c>
      <c r="K2165" s="6" t="s">
        <v>26</v>
      </c>
      <c r="L2165" s="6" t="s">
        <v>37</v>
      </c>
      <c r="M2165" t="s">
        <v>13</v>
      </c>
      <c r="N2165" s="6" t="s">
        <v>55</v>
      </c>
      <c r="O2165" t="s">
        <v>19</v>
      </c>
      <c r="P2165" s="4">
        <v>100</v>
      </c>
      <c r="Q2165" t="str">
        <f>TEXT(ChargesTable[[#This Row],[CHG_COUNTY_NUM]], "000") &amp; "-" &amp; TEXT(ChargesTable[[#This Row],[CHG_CASE_NUMBER]], "0000000")</f>
        <v>005-0000292</v>
      </c>
      <c r="R2165">
        <f t="shared" si="67"/>
        <v>100</v>
      </c>
      <c r="S2165">
        <f t="shared" si="68"/>
        <v>2023</v>
      </c>
    </row>
    <row r="2166" spans="1:19">
      <c r="A2166" s="1">
        <v>5</v>
      </c>
      <c r="B2166">
        <v>293</v>
      </c>
      <c r="C2166">
        <v>3</v>
      </c>
      <c r="D2166" s="3">
        <v>44900</v>
      </c>
      <c r="E2166" s="2">
        <v>3460</v>
      </c>
      <c r="F2166" s="2">
        <v>346</v>
      </c>
      <c r="G2166" s="2">
        <v>0</v>
      </c>
      <c r="H2166" s="5">
        <v>44943.577997685185</v>
      </c>
      <c r="I2166" t="s">
        <v>7</v>
      </c>
      <c r="J2166" s="6" t="s">
        <v>27</v>
      </c>
      <c r="K2166" s="6" t="s">
        <v>28</v>
      </c>
      <c r="L2166" s="6" t="s">
        <v>37</v>
      </c>
      <c r="M2166" t="s">
        <v>8</v>
      </c>
      <c r="N2166" s="6" t="s">
        <v>52</v>
      </c>
      <c r="O2166" t="s">
        <v>19</v>
      </c>
      <c r="P2166" s="4">
        <v>43</v>
      </c>
      <c r="Q2166" t="str">
        <f>TEXT(ChargesTable[[#This Row],[CHG_COUNTY_NUM]], "000") &amp; "-" &amp; TEXT(ChargesTable[[#This Row],[CHG_CASE_NUMBER]], "0000000")</f>
        <v>005-0000293</v>
      </c>
      <c r="R2166">
        <f t="shared" si="67"/>
        <v>45</v>
      </c>
      <c r="S2166">
        <f t="shared" si="68"/>
        <v>2023</v>
      </c>
    </row>
    <row r="2167" spans="1:19">
      <c r="A2167" s="1">
        <v>5</v>
      </c>
      <c r="B2167">
        <v>293</v>
      </c>
      <c r="C2167">
        <v>2</v>
      </c>
      <c r="D2167" s="3">
        <v>44900</v>
      </c>
      <c r="E2167" s="2">
        <v>3400</v>
      </c>
      <c r="F2167" s="2">
        <v>340</v>
      </c>
      <c r="G2167" s="2">
        <v>0</v>
      </c>
      <c r="H2167" s="5">
        <v>44944.42</v>
      </c>
      <c r="I2167" t="s">
        <v>10</v>
      </c>
      <c r="J2167" s="6" t="s">
        <v>25</v>
      </c>
      <c r="K2167" s="6" t="s">
        <v>26</v>
      </c>
      <c r="L2167" s="6" t="s">
        <v>37</v>
      </c>
      <c r="M2167" t="s">
        <v>11</v>
      </c>
      <c r="N2167" s="6" t="s">
        <v>55</v>
      </c>
      <c r="O2167" t="s">
        <v>19</v>
      </c>
      <c r="P2167" s="4">
        <v>44</v>
      </c>
      <c r="Q2167" t="str">
        <f>TEXT(ChargesTable[[#This Row],[CHG_COUNTY_NUM]], "000") &amp; "-" &amp; TEXT(ChargesTable[[#This Row],[CHG_CASE_NUMBER]], "0000000")</f>
        <v>005-0000293</v>
      </c>
      <c r="R2167">
        <f t="shared" si="67"/>
        <v>45</v>
      </c>
      <c r="S2167">
        <f t="shared" si="68"/>
        <v>2023</v>
      </c>
    </row>
    <row r="2168" spans="1:19">
      <c r="A2168" s="1">
        <v>5</v>
      </c>
      <c r="B2168">
        <v>293</v>
      </c>
      <c r="C2168">
        <v>1</v>
      </c>
      <c r="D2168" s="3">
        <v>44900</v>
      </c>
      <c r="E2168" s="2">
        <v>463700</v>
      </c>
      <c r="F2168" s="2">
        <v>46370</v>
      </c>
      <c r="G2168" s="2">
        <v>0</v>
      </c>
      <c r="H2168" s="5">
        <v>44945.3</v>
      </c>
      <c r="I2168" t="s">
        <v>12</v>
      </c>
      <c r="J2168" s="6" t="s">
        <v>30</v>
      </c>
      <c r="K2168" s="6" t="s">
        <v>26</v>
      </c>
      <c r="L2168" s="6" t="s">
        <v>37</v>
      </c>
      <c r="M2168" t="s">
        <v>13</v>
      </c>
      <c r="N2168" s="6" t="s">
        <v>54</v>
      </c>
      <c r="O2168" t="s">
        <v>19</v>
      </c>
      <c r="P2168" s="4">
        <v>45</v>
      </c>
      <c r="Q2168" t="str">
        <f>TEXT(ChargesTable[[#This Row],[CHG_COUNTY_NUM]], "000") &amp; "-" &amp; TEXT(ChargesTable[[#This Row],[CHG_CASE_NUMBER]], "0000000")</f>
        <v>005-0000293</v>
      </c>
      <c r="R2168">
        <f t="shared" si="67"/>
        <v>45</v>
      </c>
      <c r="S2168">
        <f t="shared" si="68"/>
        <v>2023</v>
      </c>
    </row>
    <row r="2169" spans="1:19">
      <c r="A2169" s="1">
        <v>5</v>
      </c>
      <c r="B2169">
        <v>294</v>
      </c>
      <c r="C2169">
        <v>1</v>
      </c>
      <c r="D2169" s="3">
        <v>44902</v>
      </c>
      <c r="E2169" s="2">
        <v>3460</v>
      </c>
      <c r="F2169" s="2">
        <v>346</v>
      </c>
      <c r="G2169" s="2">
        <v>0</v>
      </c>
      <c r="H2169" s="5">
        <v>44914.720000000001</v>
      </c>
      <c r="I2169" t="s">
        <v>10</v>
      </c>
      <c r="J2169" s="6" t="s">
        <v>27</v>
      </c>
      <c r="K2169" s="6" t="s">
        <v>28</v>
      </c>
      <c r="L2169" s="6" t="s">
        <v>37</v>
      </c>
      <c r="M2169" t="s">
        <v>11</v>
      </c>
      <c r="N2169" s="6" t="s">
        <v>52</v>
      </c>
      <c r="O2169" t="s">
        <v>19</v>
      </c>
      <c r="P2169" s="4">
        <v>12</v>
      </c>
      <c r="Q2169" t="str">
        <f>TEXT(ChargesTable[[#This Row],[CHG_COUNTY_NUM]], "000") &amp; "-" &amp; TEXT(ChargesTable[[#This Row],[CHG_CASE_NUMBER]], "0000000")</f>
        <v>005-0000294</v>
      </c>
      <c r="R2169">
        <f t="shared" si="67"/>
        <v>14</v>
      </c>
      <c r="S2169">
        <f t="shared" si="68"/>
        <v>2022</v>
      </c>
    </row>
    <row r="2170" spans="1:19">
      <c r="A2170" s="1">
        <v>5</v>
      </c>
      <c r="B2170">
        <v>294</v>
      </c>
      <c r="C2170">
        <v>2</v>
      </c>
      <c r="D2170" s="3">
        <v>44902</v>
      </c>
      <c r="E2170" s="2">
        <v>3400</v>
      </c>
      <c r="F2170" s="2">
        <v>340</v>
      </c>
      <c r="G2170" s="2">
        <v>0</v>
      </c>
      <c r="H2170" s="5">
        <v>44914.85</v>
      </c>
      <c r="I2170" t="s">
        <v>12</v>
      </c>
      <c r="J2170" s="6" t="s">
        <v>25</v>
      </c>
      <c r="K2170" s="6" t="s">
        <v>26</v>
      </c>
      <c r="L2170" s="6" t="s">
        <v>37</v>
      </c>
      <c r="M2170" t="s">
        <v>13</v>
      </c>
      <c r="N2170" s="6" t="s">
        <v>55</v>
      </c>
      <c r="O2170" t="s">
        <v>19</v>
      </c>
      <c r="P2170" s="4">
        <v>12</v>
      </c>
      <c r="Q2170" t="str">
        <f>TEXT(ChargesTable[[#This Row],[CHG_COUNTY_NUM]], "000") &amp; "-" &amp; TEXT(ChargesTable[[#This Row],[CHG_CASE_NUMBER]], "0000000")</f>
        <v>005-0000294</v>
      </c>
      <c r="R2170">
        <f t="shared" si="67"/>
        <v>14</v>
      </c>
      <c r="S2170">
        <f t="shared" si="68"/>
        <v>2022</v>
      </c>
    </row>
    <row r="2171" spans="1:19">
      <c r="A2171" s="1">
        <v>5</v>
      </c>
      <c r="B2171">
        <v>294</v>
      </c>
      <c r="C2171">
        <v>3</v>
      </c>
      <c r="D2171" s="3">
        <v>44902</v>
      </c>
      <c r="E2171" s="2">
        <v>463720</v>
      </c>
      <c r="F2171" s="2">
        <v>46372</v>
      </c>
      <c r="G2171" s="2">
        <v>0</v>
      </c>
      <c r="H2171" s="5">
        <v>44916.33</v>
      </c>
      <c r="I2171" t="s">
        <v>7</v>
      </c>
      <c r="J2171" s="6" t="s">
        <v>31</v>
      </c>
      <c r="K2171" s="6" t="s">
        <v>28</v>
      </c>
      <c r="L2171" s="6" t="s">
        <v>37</v>
      </c>
      <c r="M2171" t="s">
        <v>8</v>
      </c>
      <c r="N2171" s="6" t="s">
        <v>72</v>
      </c>
      <c r="O2171" t="s">
        <v>19</v>
      </c>
      <c r="P2171" s="4">
        <v>14</v>
      </c>
      <c r="Q2171" t="str">
        <f>TEXT(ChargesTable[[#This Row],[CHG_COUNTY_NUM]], "000") &amp; "-" &amp; TEXT(ChargesTable[[#This Row],[CHG_CASE_NUMBER]], "0000000")</f>
        <v>005-0000294</v>
      </c>
      <c r="R2171">
        <f t="shared" si="67"/>
        <v>14</v>
      </c>
      <c r="S2171">
        <f t="shared" si="68"/>
        <v>2022</v>
      </c>
    </row>
    <row r="2172" spans="1:19">
      <c r="A2172" s="1">
        <v>5</v>
      </c>
      <c r="B2172">
        <v>295</v>
      </c>
      <c r="C2172">
        <v>1</v>
      </c>
      <c r="D2172" s="3">
        <v>44903</v>
      </c>
      <c r="E2172" s="2">
        <v>470000</v>
      </c>
      <c r="F2172" s="2">
        <v>47000</v>
      </c>
      <c r="G2172" s="2">
        <v>0</v>
      </c>
      <c r="H2172" s="5">
        <v>45170.2</v>
      </c>
      <c r="I2172" t="s">
        <v>7</v>
      </c>
      <c r="J2172" s="6" t="s">
        <v>34</v>
      </c>
      <c r="K2172" s="6" t="s">
        <v>35</v>
      </c>
      <c r="L2172" s="6" t="s">
        <v>37</v>
      </c>
      <c r="M2172" t="s">
        <v>8</v>
      </c>
      <c r="N2172" s="6" t="s">
        <v>67</v>
      </c>
      <c r="O2172" t="s">
        <v>19</v>
      </c>
      <c r="P2172" s="4">
        <v>267</v>
      </c>
      <c r="Q2172" t="str">
        <f>TEXT(ChargesTable[[#This Row],[CHG_COUNTY_NUM]], "000") &amp; "-" &amp; TEXT(ChargesTable[[#This Row],[CHG_CASE_NUMBER]], "0000000")</f>
        <v>005-0000295</v>
      </c>
      <c r="R2172">
        <f t="shared" si="67"/>
        <v>267</v>
      </c>
      <c r="S2172">
        <f t="shared" si="68"/>
        <v>2023</v>
      </c>
    </row>
    <row r="2173" spans="1:19">
      <c r="A2173" s="1">
        <v>5</v>
      </c>
      <c r="B2173">
        <v>296</v>
      </c>
      <c r="C2173">
        <v>1</v>
      </c>
      <c r="D2173" s="3">
        <v>44907</v>
      </c>
      <c r="E2173" s="2">
        <v>463702</v>
      </c>
      <c r="F2173" s="2">
        <v>46370</v>
      </c>
      <c r="G2173" s="2">
        <v>2</v>
      </c>
      <c r="H2173" s="5">
        <v>44914.85</v>
      </c>
      <c r="I2173" t="s">
        <v>10</v>
      </c>
      <c r="J2173" s="6" t="s">
        <v>30</v>
      </c>
      <c r="K2173" s="6" t="s">
        <v>26</v>
      </c>
      <c r="L2173" s="6" t="s">
        <v>39</v>
      </c>
      <c r="M2173" t="s">
        <v>11</v>
      </c>
      <c r="N2173" s="6" t="s">
        <v>82</v>
      </c>
      <c r="O2173" t="s">
        <v>19</v>
      </c>
      <c r="P2173" s="4">
        <v>7</v>
      </c>
      <c r="Q2173" t="str">
        <f>TEXT(ChargesTable[[#This Row],[CHG_COUNTY_NUM]], "000") &amp; "-" &amp; TEXT(ChargesTable[[#This Row],[CHG_CASE_NUMBER]], "0000000")</f>
        <v>005-0000296</v>
      </c>
      <c r="R2173">
        <f t="shared" si="67"/>
        <v>10</v>
      </c>
      <c r="S2173">
        <f t="shared" si="68"/>
        <v>2022</v>
      </c>
    </row>
    <row r="2174" spans="1:19">
      <c r="A2174" s="1">
        <v>5</v>
      </c>
      <c r="B2174">
        <v>296</v>
      </c>
      <c r="C2174">
        <v>2</v>
      </c>
      <c r="D2174" s="3">
        <v>44907</v>
      </c>
      <c r="E2174" s="2">
        <v>463700</v>
      </c>
      <c r="F2174" s="2">
        <v>46370</v>
      </c>
      <c r="G2174" s="2">
        <v>0</v>
      </c>
      <c r="H2174" s="5">
        <v>44915.32</v>
      </c>
      <c r="I2174" t="s">
        <v>12</v>
      </c>
      <c r="J2174" s="6" t="s">
        <v>30</v>
      </c>
      <c r="K2174" s="6" t="s">
        <v>26</v>
      </c>
      <c r="L2174" s="6" t="s">
        <v>37</v>
      </c>
      <c r="M2174" t="s">
        <v>13</v>
      </c>
      <c r="N2174" s="6" t="s">
        <v>54</v>
      </c>
      <c r="O2174" t="s">
        <v>19</v>
      </c>
      <c r="P2174" s="4">
        <v>8</v>
      </c>
      <c r="Q2174" t="str">
        <f>TEXT(ChargesTable[[#This Row],[CHG_COUNTY_NUM]], "000") &amp; "-" &amp; TEXT(ChargesTable[[#This Row],[CHG_CASE_NUMBER]], "0000000")</f>
        <v>005-0000296</v>
      </c>
      <c r="R2174">
        <f t="shared" si="67"/>
        <v>10</v>
      </c>
      <c r="S2174">
        <f t="shared" si="68"/>
        <v>2022</v>
      </c>
    </row>
    <row r="2175" spans="1:19">
      <c r="A2175" s="1">
        <v>5</v>
      </c>
      <c r="B2175">
        <v>296</v>
      </c>
      <c r="C2175">
        <v>4</v>
      </c>
      <c r="D2175" s="3">
        <v>44907</v>
      </c>
      <c r="E2175" s="2">
        <v>782202</v>
      </c>
      <c r="F2175" s="2">
        <v>78220</v>
      </c>
      <c r="G2175" s="2">
        <v>2</v>
      </c>
      <c r="H2175" s="5">
        <v>44915.44</v>
      </c>
      <c r="I2175" t="s">
        <v>12</v>
      </c>
      <c r="J2175" s="6" t="s">
        <v>36</v>
      </c>
      <c r="K2175" s="6" t="s">
        <v>35</v>
      </c>
      <c r="L2175" s="6" t="s">
        <v>39</v>
      </c>
      <c r="M2175" t="s">
        <v>13</v>
      </c>
      <c r="N2175" s="6" t="s">
        <v>79</v>
      </c>
      <c r="O2175" t="s">
        <v>19</v>
      </c>
      <c r="P2175" s="4">
        <v>8</v>
      </c>
      <c r="Q2175" t="str">
        <f>TEXT(ChargesTable[[#This Row],[CHG_COUNTY_NUM]], "000") &amp; "-" &amp; TEXT(ChargesTable[[#This Row],[CHG_CASE_NUMBER]], "0000000")</f>
        <v>005-0000296</v>
      </c>
      <c r="R2175">
        <f t="shared" si="67"/>
        <v>10</v>
      </c>
      <c r="S2175">
        <f t="shared" si="68"/>
        <v>2022</v>
      </c>
    </row>
    <row r="2176" spans="1:19">
      <c r="A2176" s="1">
        <v>5</v>
      </c>
      <c r="B2176">
        <v>296</v>
      </c>
      <c r="C2176">
        <v>5</v>
      </c>
      <c r="D2176" s="3">
        <v>44907</v>
      </c>
      <c r="E2176" s="2">
        <v>3460</v>
      </c>
      <c r="F2176" s="2">
        <v>346</v>
      </c>
      <c r="G2176" s="2">
        <v>0</v>
      </c>
      <c r="H2176" s="5">
        <v>44915.837002314816</v>
      </c>
      <c r="I2176" t="s">
        <v>7</v>
      </c>
      <c r="J2176" s="6" t="s">
        <v>27</v>
      </c>
      <c r="K2176" s="6" t="s">
        <v>28</v>
      </c>
      <c r="L2176" s="6" t="s">
        <v>37</v>
      </c>
      <c r="M2176" t="s">
        <v>8</v>
      </c>
      <c r="N2176" s="6" t="s">
        <v>52</v>
      </c>
      <c r="O2176" t="s">
        <v>19</v>
      </c>
      <c r="P2176" s="4">
        <v>8</v>
      </c>
      <c r="Q2176" t="str">
        <f>TEXT(ChargesTable[[#This Row],[CHG_COUNTY_NUM]], "000") &amp; "-" &amp; TEXT(ChargesTable[[#This Row],[CHG_CASE_NUMBER]], "0000000")</f>
        <v>005-0000296</v>
      </c>
      <c r="R2176">
        <f t="shared" si="67"/>
        <v>10</v>
      </c>
      <c r="S2176">
        <f t="shared" si="68"/>
        <v>2022</v>
      </c>
    </row>
    <row r="2177" spans="1:19">
      <c r="A2177" s="1">
        <v>5</v>
      </c>
      <c r="B2177">
        <v>296</v>
      </c>
      <c r="C2177">
        <v>3</v>
      </c>
      <c r="D2177" s="3">
        <v>44907</v>
      </c>
      <c r="E2177" s="2">
        <v>782206</v>
      </c>
      <c r="F2177" s="2">
        <v>78220</v>
      </c>
      <c r="G2177" s="2">
        <v>6</v>
      </c>
      <c r="H2177" s="5">
        <v>44917.75</v>
      </c>
      <c r="I2177" t="s">
        <v>10</v>
      </c>
      <c r="J2177" s="6" t="s">
        <v>36</v>
      </c>
      <c r="K2177" s="6" t="s">
        <v>35</v>
      </c>
      <c r="L2177" s="6" t="s">
        <v>43</v>
      </c>
      <c r="M2177" t="s">
        <v>11</v>
      </c>
      <c r="N2177" s="6" t="s">
        <v>64</v>
      </c>
      <c r="O2177" t="s">
        <v>19</v>
      </c>
      <c r="P2177" s="4">
        <v>10</v>
      </c>
      <c r="Q2177" t="str">
        <f>TEXT(ChargesTable[[#This Row],[CHG_COUNTY_NUM]], "000") &amp; "-" &amp; TEXT(ChargesTable[[#This Row],[CHG_CASE_NUMBER]], "0000000")</f>
        <v>005-0000296</v>
      </c>
      <c r="R2177">
        <f t="shared" si="67"/>
        <v>10</v>
      </c>
      <c r="S2177">
        <f t="shared" si="68"/>
        <v>2022</v>
      </c>
    </row>
    <row r="2178" spans="1:19">
      <c r="A2178" s="1">
        <v>5</v>
      </c>
      <c r="B2178">
        <v>297</v>
      </c>
      <c r="C2178">
        <v>1</v>
      </c>
      <c r="D2178" s="3">
        <v>44909</v>
      </c>
      <c r="E2178" s="2">
        <v>3400</v>
      </c>
      <c r="F2178" s="2">
        <v>340</v>
      </c>
      <c r="G2178" s="2">
        <v>0</v>
      </c>
      <c r="H2178" s="5">
        <v>45017.3</v>
      </c>
      <c r="I2178" t="s">
        <v>10</v>
      </c>
      <c r="J2178" s="6" t="s">
        <v>25</v>
      </c>
      <c r="K2178" s="6" t="s">
        <v>26</v>
      </c>
      <c r="L2178" s="6" t="s">
        <v>37</v>
      </c>
      <c r="M2178" t="s">
        <v>11</v>
      </c>
      <c r="N2178" s="6" t="s">
        <v>55</v>
      </c>
      <c r="O2178" t="s">
        <v>19</v>
      </c>
      <c r="P2178" s="4">
        <v>108</v>
      </c>
      <c r="Q2178" t="str">
        <f>TEXT(ChargesTable[[#This Row],[CHG_COUNTY_NUM]], "000") &amp; "-" &amp; TEXT(ChargesTable[[#This Row],[CHG_CASE_NUMBER]], "0000000")</f>
        <v>005-0000297</v>
      </c>
      <c r="R2178">
        <f t="shared" ref="R2178:R2241" si="69">_xlfn.MAXIFS(P:P, Q:Q, Q2178)</f>
        <v>108</v>
      </c>
      <c r="S2178">
        <f t="shared" ref="S2178:S2241" si="70">+YEAR(H2178)</f>
        <v>2023</v>
      </c>
    </row>
    <row r="2179" spans="1:19">
      <c r="A2179" s="1">
        <v>5</v>
      </c>
      <c r="B2179">
        <v>298</v>
      </c>
      <c r="C2179">
        <v>1</v>
      </c>
      <c r="D2179" s="3">
        <v>44909</v>
      </c>
      <c r="E2179" s="2">
        <v>3400</v>
      </c>
      <c r="F2179" s="2">
        <v>340</v>
      </c>
      <c r="G2179" s="2">
        <v>0</v>
      </c>
      <c r="H2179" s="5">
        <v>44922.720000000001</v>
      </c>
      <c r="I2179" t="s">
        <v>10</v>
      </c>
      <c r="J2179" s="6" t="s">
        <v>25</v>
      </c>
      <c r="K2179" s="6" t="s">
        <v>26</v>
      </c>
      <c r="L2179" s="6" t="s">
        <v>37</v>
      </c>
      <c r="M2179" t="s">
        <v>11</v>
      </c>
      <c r="N2179" s="6" t="s">
        <v>55</v>
      </c>
      <c r="O2179" t="s">
        <v>19</v>
      </c>
      <c r="P2179" s="4">
        <v>13</v>
      </c>
      <c r="Q2179" t="str">
        <f>TEXT(ChargesTable[[#This Row],[CHG_COUNTY_NUM]], "000") &amp; "-" &amp; TEXT(ChargesTable[[#This Row],[CHG_CASE_NUMBER]], "0000000")</f>
        <v>005-0000298</v>
      </c>
      <c r="R2179">
        <f t="shared" si="69"/>
        <v>13</v>
      </c>
      <c r="S2179">
        <f t="shared" si="70"/>
        <v>2022</v>
      </c>
    </row>
    <row r="2180" spans="1:19">
      <c r="A2180" s="1">
        <v>5</v>
      </c>
      <c r="B2180">
        <v>299</v>
      </c>
      <c r="C2180">
        <v>2</v>
      </c>
      <c r="D2180" s="3">
        <v>44911</v>
      </c>
      <c r="E2180" s="2">
        <v>3400</v>
      </c>
      <c r="F2180" s="2">
        <v>340</v>
      </c>
      <c r="G2180" s="2">
        <v>0</v>
      </c>
      <c r="H2180" s="5">
        <v>44912.982002314813</v>
      </c>
      <c r="I2180" t="s">
        <v>12</v>
      </c>
      <c r="J2180" s="6" t="s">
        <v>25</v>
      </c>
      <c r="K2180" s="6" t="s">
        <v>26</v>
      </c>
      <c r="L2180" s="6" t="s">
        <v>37</v>
      </c>
      <c r="M2180" t="s">
        <v>13</v>
      </c>
      <c r="N2180" s="6" t="s">
        <v>55</v>
      </c>
      <c r="O2180" t="s">
        <v>19</v>
      </c>
      <c r="P2180" s="4">
        <v>1</v>
      </c>
      <c r="Q2180" t="str">
        <f>TEXT(ChargesTable[[#This Row],[CHG_COUNTY_NUM]], "000") &amp; "-" &amp; TEXT(ChargesTable[[#This Row],[CHG_CASE_NUMBER]], "0000000")</f>
        <v>005-0000299</v>
      </c>
      <c r="R2180">
        <f t="shared" si="69"/>
        <v>2</v>
      </c>
      <c r="S2180">
        <f t="shared" si="70"/>
        <v>2022</v>
      </c>
    </row>
    <row r="2181" spans="1:19">
      <c r="A2181" s="1">
        <v>5</v>
      </c>
      <c r="B2181">
        <v>299</v>
      </c>
      <c r="C2181">
        <v>3</v>
      </c>
      <c r="D2181" s="3">
        <v>44911</v>
      </c>
      <c r="E2181" s="2">
        <v>463720</v>
      </c>
      <c r="F2181" s="2">
        <v>46372</v>
      </c>
      <c r="G2181" s="2">
        <v>0</v>
      </c>
      <c r="H2181" s="5">
        <v>44912.442002314812</v>
      </c>
      <c r="I2181" t="s">
        <v>12</v>
      </c>
      <c r="J2181" s="6" t="s">
        <v>31</v>
      </c>
      <c r="K2181" s="6" t="s">
        <v>28</v>
      </c>
      <c r="L2181" s="6" t="s">
        <v>37</v>
      </c>
      <c r="M2181" t="s">
        <v>13</v>
      </c>
      <c r="N2181" s="6" t="s">
        <v>72</v>
      </c>
      <c r="O2181" t="s">
        <v>19</v>
      </c>
      <c r="P2181" s="4">
        <v>1</v>
      </c>
      <c r="Q2181" t="str">
        <f>TEXT(ChargesTable[[#This Row],[CHG_COUNTY_NUM]], "000") &amp; "-" &amp; TEXT(ChargesTable[[#This Row],[CHG_CASE_NUMBER]], "0000000")</f>
        <v>005-0000299</v>
      </c>
      <c r="R2181">
        <f t="shared" si="69"/>
        <v>2</v>
      </c>
      <c r="S2181">
        <f t="shared" si="70"/>
        <v>2022</v>
      </c>
    </row>
    <row r="2182" spans="1:19">
      <c r="A2182" s="1">
        <v>5</v>
      </c>
      <c r="B2182">
        <v>299</v>
      </c>
      <c r="C2182">
        <v>4</v>
      </c>
      <c r="D2182" s="3">
        <v>44911</v>
      </c>
      <c r="E2182" s="2">
        <v>3400</v>
      </c>
      <c r="F2182" s="2">
        <v>340</v>
      </c>
      <c r="G2182" s="2">
        <v>0</v>
      </c>
      <c r="H2182" s="5">
        <v>44912.252002314817</v>
      </c>
      <c r="I2182" t="s">
        <v>7</v>
      </c>
      <c r="J2182" s="6" t="s">
        <v>25</v>
      </c>
      <c r="K2182" s="6" t="s">
        <v>26</v>
      </c>
      <c r="L2182" s="6" t="s">
        <v>37</v>
      </c>
      <c r="M2182" t="s">
        <v>8</v>
      </c>
      <c r="N2182" s="6" t="s">
        <v>55</v>
      </c>
      <c r="O2182" t="s">
        <v>19</v>
      </c>
      <c r="P2182" s="4">
        <v>1</v>
      </c>
      <c r="Q2182" t="str">
        <f>TEXT(ChargesTable[[#This Row],[CHG_COUNTY_NUM]], "000") &amp; "-" &amp; TEXT(ChargesTable[[#This Row],[CHG_CASE_NUMBER]], "0000000")</f>
        <v>005-0000299</v>
      </c>
      <c r="R2182">
        <f t="shared" si="69"/>
        <v>2</v>
      </c>
      <c r="S2182">
        <f t="shared" si="70"/>
        <v>2022</v>
      </c>
    </row>
    <row r="2183" spans="1:19">
      <c r="A2183" s="1">
        <v>5</v>
      </c>
      <c r="B2183">
        <v>299</v>
      </c>
      <c r="C2183">
        <v>5</v>
      </c>
      <c r="D2183" s="3">
        <v>44911</v>
      </c>
      <c r="E2183" s="2">
        <v>782200</v>
      </c>
      <c r="F2183" s="2">
        <v>78220</v>
      </c>
      <c r="G2183" s="2">
        <v>0</v>
      </c>
      <c r="H2183" s="5">
        <v>44912.672002314815</v>
      </c>
      <c r="I2183" t="s">
        <v>12</v>
      </c>
      <c r="J2183" s="6" t="s">
        <v>36</v>
      </c>
      <c r="K2183" s="6" t="s">
        <v>35</v>
      </c>
      <c r="L2183" s="6" t="s">
        <v>37</v>
      </c>
      <c r="M2183" t="s">
        <v>13</v>
      </c>
      <c r="N2183" s="6" t="s">
        <v>53</v>
      </c>
      <c r="O2183" t="s">
        <v>19</v>
      </c>
      <c r="P2183" s="4">
        <v>1</v>
      </c>
      <c r="Q2183" t="str">
        <f>TEXT(ChargesTable[[#This Row],[CHG_COUNTY_NUM]], "000") &amp; "-" &amp; TEXT(ChargesTable[[#This Row],[CHG_CASE_NUMBER]], "0000000")</f>
        <v>005-0000299</v>
      </c>
      <c r="R2183">
        <f t="shared" si="69"/>
        <v>2</v>
      </c>
      <c r="S2183">
        <f t="shared" si="70"/>
        <v>2022</v>
      </c>
    </row>
    <row r="2184" spans="1:19">
      <c r="A2184" s="1">
        <v>5</v>
      </c>
      <c r="B2184">
        <v>299</v>
      </c>
      <c r="C2184">
        <v>1</v>
      </c>
      <c r="D2184" s="3">
        <v>44911</v>
      </c>
      <c r="E2184" s="2">
        <v>3400</v>
      </c>
      <c r="F2184" s="2">
        <v>340</v>
      </c>
      <c r="G2184" s="2">
        <v>0</v>
      </c>
      <c r="H2184" s="5">
        <v>44913.052002314813</v>
      </c>
      <c r="I2184" t="s">
        <v>7</v>
      </c>
      <c r="J2184" s="6" t="s">
        <v>25</v>
      </c>
      <c r="K2184" s="6" t="s">
        <v>26</v>
      </c>
      <c r="L2184" s="6" t="s">
        <v>37</v>
      </c>
      <c r="M2184" t="s">
        <v>8</v>
      </c>
      <c r="N2184" s="6" t="s">
        <v>55</v>
      </c>
      <c r="O2184" t="s">
        <v>19</v>
      </c>
      <c r="P2184" s="4">
        <v>2</v>
      </c>
      <c r="Q2184" t="str">
        <f>TEXT(ChargesTable[[#This Row],[CHG_COUNTY_NUM]], "000") &amp; "-" &amp; TEXT(ChargesTable[[#This Row],[CHG_CASE_NUMBER]], "0000000")</f>
        <v>005-0000299</v>
      </c>
      <c r="R2184">
        <f t="shared" si="69"/>
        <v>2</v>
      </c>
      <c r="S2184">
        <f t="shared" si="70"/>
        <v>2022</v>
      </c>
    </row>
    <row r="2185" spans="1:19">
      <c r="A2185" s="1">
        <v>5</v>
      </c>
      <c r="B2185">
        <v>300</v>
      </c>
      <c r="C2185">
        <v>2</v>
      </c>
      <c r="D2185" s="3">
        <v>44911</v>
      </c>
      <c r="E2185" s="2">
        <v>3400</v>
      </c>
      <c r="F2185" s="2">
        <v>340</v>
      </c>
      <c r="G2185" s="2">
        <v>0</v>
      </c>
      <c r="H2185" s="5">
        <v>45033.2</v>
      </c>
      <c r="I2185" t="s">
        <v>12</v>
      </c>
      <c r="J2185" s="6" t="s">
        <v>25</v>
      </c>
      <c r="K2185" s="6" t="s">
        <v>26</v>
      </c>
      <c r="L2185" s="6" t="s">
        <v>37</v>
      </c>
      <c r="M2185" t="s">
        <v>13</v>
      </c>
      <c r="N2185" s="6" t="s">
        <v>55</v>
      </c>
      <c r="O2185" t="s">
        <v>19</v>
      </c>
      <c r="P2185" s="4">
        <v>122</v>
      </c>
      <c r="Q2185" t="str">
        <f>TEXT(ChargesTable[[#This Row],[CHG_COUNTY_NUM]], "000") &amp; "-" &amp; TEXT(ChargesTable[[#This Row],[CHG_CASE_NUMBER]], "0000000")</f>
        <v>005-0000300</v>
      </c>
      <c r="R2185">
        <f t="shared" si="69"/>
        <v>161</v>
      </c>
      <c r="S2185">
        <f t="shared" si="70"/>
        <v>2023</v>
      </c>
    </row>
    <row r="2186" spans="1:19">
      <c r="A2186" s="1">
        <v>5</v>
      </c>
      <c r="B2186">
        <v>300</v>
      </c>
      <c r="C2186">
        <v>3</v>
      </c>
      <c r="D2186" s="3">
        <v>44911</v>
      </c>
      <c r="E2186" s="2">
        <v>3466</v>
      </c>
      <c r="F2186" s="2">
        <v>346</v>
      </c>
      <c r="G2186" s="2">
        <v>6</v>
      </c>
      <c r="H2186" s="5">
        <v>45069.1</v>
      </c>
      <c r="I2186" t="s">
        <v>7</v>
      </c>
      <c r="J2186" s="6" t="s">
        <v>27</v>
      </c>
      <c r="K2186" s="6" t="s">
        <v>28</v>
      </c>
      <c r="L2186" s="6" t="s">
        <v>43</v>
      </c>
      <c r="M2186" t="s">
        <v>8</v>
      </c>
      <c r="N2186" s="6" t="s">
        <v>66</v>
      </c>
      <c r="O2186" t="s">
        <v>19</v>
      </c>
      <c r="P2186" s="4">
        <v>158</v>
      </c>
      <c r="Q2186" t="str">
        <f>TEXT(ChargesTable[[#This Row],[CHG_COUNTY_NUM]], "000") &amp; "-" &amp; TEXT(ChargesTable[[#This Row],[CHG_CASE_NUMBER]], "0000000")</f>
        <v>005-0000300</v>
      </c>
      <c r="R2186">
        <f t="shared" si="69"/>
        <v>161</v>
      </c>
      <c r="S2186">
        <f t="shared" si="70"/>
        <v>2023</v>
      </c>
    </row>
    <row r="2187" spans="1:19">
      <c r="A2187" s="1">
        <v>5</v>
      </c>
      <c r="B2187">
        <v>300</v>
      </c>
      <c r="C2187">
        <v>1</v>
      </c>
      <c r="D2187" s="3">
        <v>44911</v>
      </c>
      <c r="E2187" s="2">
        <v>3400</v>
      </c>
      <c r="F2187" s="2">
        <v>340</v>
      </c>
      <c r="G2187" s="2">
        <v>0</v>
      </c>
      <c r="H2187" s="5">
        <v>45072.1</v>
      </c>
      <c r="I2187" t="s">
        <v>10</v>
      </c>
      <c r="J2187" s="6" t="s">
        <v>25</v>
      </c>
      <c r="K2187" s="6" t="s">
        <v>26</v>
      </c>
      <c r="L2187" s="6" t="s">
        <v>37</v>
      </c>
      <c r="M2187" t="s">
        <v>11</v>
      </c>
      <c r="N2187" s="6" t="s">
        <v>55</v>
      </c>
      <c r="O2187" t="s">
        <v>19</v>
      </c>
      <c r="P2187" s="4">
        <v>161</v>
      </c>
      <c r="Q2187" t="str">
        <f>TEXT(ChargesTable[[#This Row],[CHG_COUNTY_NUM]], "000") &amp; "-" &amp; TEXT(ChargesTable[[#This Row],[CHG_CASE_NUMBER]], "0000000")</f>
        <v>005-0000300</v>
      </c>
      <c r="R2187">
        <f t="shared" si="69"/>
        <v>161</v>
      </c>
      <c r="S2187">
        <f t="shared" si="70"/>
        <v>2023</v>
      </c>
    </row>
    <row r="2188" spans="1:19">
      <c r="A2188" s="1">
        <v>5</v>
      </c>
      <c r="B2188">
        <v>301</v>
      </c>
      <c r="C2188">
        <v>2</v>
      </c>
      <c r="D2188" s="3">
        <v>44912</v>
      </c>
      <c r="E2188" s="2">
        <v>463700</v>
      </c>
      <c r="F2188" s="2">
        <v>46370</v>
      </c>
      <c r="G2188" s="2">
        <v>0</v>
      </c>
      <c r="H2188" s="5">
        <v>44924.4</v>
      </c>
      <c r="I2188" t="s">
        <v>10</v>
      </c>
      <c r="J2188" s="6" t="s">
        <v>30</v>
      </c>
      <c r="K2188" s="6" t="s">
        <v>26</v>
      </c>
      <c r="L2188" s="6" t="s">
        <v>37</v>
      </c>
      <c r="M2188" t="s">
        <v>11</v>
      </c>
      <c r="N2188" s="6" t="s">
        <v>54</v>
      </c>
      <c r="O2188" t="s">
        <v>19</v>
      </c>
      <c r="P2188" s="4">
        <v>12</v>
      </c>
      <c r="Q2188" t="str">
        <f>TEXT(ChargesTable[[#This Row],[CHG_COUNTY_NUM]], "000") &amp; "-" &amp; TEXT(ChargesTable[[#This Row],[CHG_CASE_NUMBER]], "0000000")</f>
        <v>005-0000301</v>
      </c>
      <c r="R2188">
        <f t="shared" si="69"/>
        <v>16</v>
      </c>
      <c r="S2188">
        <f t="shared" si="70"/>
        <v>2022</v>
      </c>
    </row>
    <row r="2189" spans="1:19">
      <c r="A2189" s="1">
        <v>5</v>
      </c>
      <c r="B2189">
        <v>301</v>
      </c>
      <c r="C2189">
        <v>3</v>
      </c>
      <c r="D2189" s="3">
        <v>44912</v>
      </c>
      <c r="E2189" s="2">
        <v>3400</v>
      </c>
      <c r="F2189" s="2">
        <v>340</v>
      </c>
      <c r="G2189" s="2">
        <v>0</v>
      </c>
      <c r="H2189" s="5">
        <v>44926.2</v>
      </c>
      <c r="I2189" t="s">
        <v>10</v>
      </c>
      <c r="J2189" s="6" t="s">
        <v>25</v>
      </c>
      <c r="K2189" s="6" t="s">
        <v>26</v>
      </c>
      <c r="L2189" s="6" t="s">
        <v>37</v>
      </c>
      <c r="M2189" t="s">
        <v>11</v>
      </c>
      <c r="N2189" s="6" t="s">
        <v>55</v>
      </c>
      <c r="O2189" t="s">
        <v>19</v>
      </c>
      <c r="P2189" s="4">
        <v>14</v>
      </c>
      <c r="Q2189" t="str">
        <f>TEXT(ChargesTable[[#This Row],[CHG_COUNTY_NUM]], "000") &amp; "-" &amp; TEXT(ChargesTable[[#This Row],[CHG_CASE_NUMBER]], "0000000")</f>
        <v>005-0000301</v>
      </c>
      <c r="R2189">
        <f t="shared" si="69"/>
        <v>16</v>
      </c>
      <c r="S2189">
        <f t="shared" si="70"/>
        <v>2022</v>
      </c>
    </row>
    <row r="2190" spans="1:19">
      <c r="A2190" s="1">
        <v>5</v>
      </c>
      <c r="B2190">
        <v>301</v>
      </c>
      <c r="C2190">
        <v>1</v>
      </c>
      <c r="D2190" s="3">
        <v>44912</v>
      </c>
      <c r="E2190" s="2">
        <v>3400</v>
      </c>
      <c r="F2190" s="2">
        <v>340</v>
      </c>
      <c r="G2190" s="2">
        <v>0</v>
      </c>
      <c r="H2190" s="5">
        <v>44928</v>
      </c>
      <c r="I2190" t="s">
        <v>12</v>
      </c>
      <c r="J2190" s="6" t="s">
        <v>25</v>
      </c>
      <c r="K2190" s="6" t="s">
        <v>26</v>
      </c>
      <c r="L2190" s="6" t="s">
        <v>37</v>
      </c>
      <c r="M2190" t="s">
        <v>13</v>
      </c>
      <c r="N2190" s="6" t="s">
        <v>55</v>
      </c>
      <c r="O2190" t="s">
        <v>19</v>
      </c>
      <c r="P2190" s="4">
        <v>16</v>
      </c>
      <c r="Q2190" t="str">
        <f>TEXT(ChargesTable[[#This Row],[CHG_COUNTY_NUM]], "000") &amp; "-" &amp; TEXT(ChargesTable[[#This Row],[CHG_CASE_NUMBER]], "0000000")</f>
        <v>005-0000301</v>
      </c>
      <c r="R2190">
        <f t="shared" si="69"/>
        <v>16</v>
      </c>
      <c r="S2190">
        <f t="shared" si="70"/>
        <v>2023</v>
      </c>
    </row>
    <row r="2191" spans="1:19">
      <c r="A2191" s="1">
        <v>5</v>
      </c>
      <c r="B2191">
        <v>302</v>
      </c>
      <c r="C2191">
        <v>3</v>
      </c>
      <c r="D2191" s="3">
        <v>44913</v>
      </c>
      <c r="E2191" s="2">
        <v>3400</v>
      </c>
      <c r="F2191" s="2">
        <v>340</v>
      </c>
      <c r="G2191" s="2">
        <v>0</v>
      </c>
      <c r="H2191" s="5">
        <v>44977.3</v>
      </c>
      <c r="I2191" t="s">
        <v>10</v>
      </c>
      <c r="J2191" s="6" t="s">
        <v>25</v>
      </c>
      <c r="K2191" s="6" t="s">
        <v>26</v>
      </c>
      <c r="L2191" s="6" t="s">
        <v>37</v>
      </c>
      <c r="M2191" t="s">
        <v>11</v>
      </c>
      <c r="N2191" s="6" t="s">
        <v>55</v>
      </c>
      <c r="O2191" t="s">
        <v>19</v>
      </c>
      <c r="P2191" s="4">
        <v>64</v>
      </c>
      <c r="Q2191" t="str">
        <f>TEXT(ChargesTable[[#This Row],[CHG_COUNTY_NUM]], "000") &amp; "-" &amp; TEXT(ChargesTable[[#This Row],[CHG_CASE_NUMBER]], "0000000")</f>
        <v>005-0000302</v>
      </c>
      <c r="R2191">
        <f t="shared" si="69"/>
        <v>68</v>
      </c>
      <c r="S2191">
        <f t="shared" si="70"/>
        <v>2023</v>
      </c>
    </row>
    <row r="2192" spans="1:19">
      <c r="A2192" s="1">
        <v>5</v>
      </c>
      <c r="B2192">
        <v>302</v>
      </c>
      <c r="C2192">
        <v>1</v>
      </c>
      <c r="D2192" s="3">
        <v>44913</v>
      </c>
      <c r="E2192" s="2">
        <v>463700</v>
      </c>
      <c r="F2192" s="2">
        <v>46370</v>
      </c>
      <c r="G2192" s="2">
        <v>0</v>
      </c>
      <c r="H2192" s="5">
        <v>44978.51</v>
      </c>
      <c r="I2192" t="s">
        <v>10</v>
      </c>
      <c r="J2192" s="6" t="s">
        <v>30</v>
      </c>
      <c r="K2192" s="6" t="s">
        <v>26</v>
      </c>
      <c r="L2192" s="6" t="s">
        <v>37</v>
      </c>
      <c r="M2192" t="s">
        <v>11</v>
      </c>
      <c r="N2192" s="6" t="s">
        <v>54</v>
      </c>
      <c r="O2192" t="s">
        <v>19</v>
      </c>
      <c r="P2192" s="4">
        <v>65</v>
      </c>
      <c r="Q2192" t="str">
        <f>TEXT(ChargesTable[[#This Row],[CHG_COUNTY_NUM]], "000") &amp; "-" &amp; TEXT(ChargesTable[[#This Row],[CHG_CASE_NUMBER]], "0000000")</f>
        <v>005-0000302</v>
      </c>
      <c r="R2192">
        <f t="shared" si="69"/>
        <v>68</v>
      </c>
      <c r="S2192">
        <f t="shared" si="70"/>
        <v>2023</v>
      </c>
    </row>
    <row r="2193" spans="1:19">
      <c r="A2193" s="1">
        <v>5</v>
      </c>
      <c r="B2193">
        <v>302</v>
      </c>
      <c r="C2193">
        <v>2</v>
      </c>
      <c r="D2193" s="3">
        <v>44913</v>
      </c>
      <c r="E2193" s="2">
        <v>463720</v>
      </c>
      <c r="F2193" s="2">
        <v>46372</v>
      </c>
      <c r="G2193" s="2">
        <v>0</v>
      </c>
      <c r="H2193" s="5">
        <v>44981.9</v>
      </c>
      <c r="I2193" t="s">
        <v>12</v>
      </c>
      <c r="J2193" s="6" t="s">
        <v>31</v>
      </c>
      <c r="K2193" s="6" t="s">
        <v>28</v>
      </c>
      <c r="L2193" s="6" t="s">
        <v>37</v>
      </c>
      <c r="M2193" t="s">
        <v>13</v>
      </c>
      <c r="N2193" s="6" t="s">
        <v>72</v>
      </c>
      <c r="O2193" t="s">
        <v>19</v>
      </c>
      <c r="P2193" s="4">
        <v>68</v>
      </c>
      <c r="Q2193" t="str">
        <f>TEXT(ChargesTable[[#This Row],[CHG_COUNTY_NUM]], "000") &amp; "-" &amp; TEXT(ChargesTable[[#This Row],[CHG_CASE_NUMBER]], "0000000")</f>
        <v>005-0000302</v>
      </c>
      <c r="R2193">
        <f t="shared" si="69"/>
        <v>68</v>
      </c>
      <c r="S2193">
        <f t="shared" si="70"/>
        <v>2023</v>
      </c>
    </row>
    <row r="2194" spans="1:19">
      <c r="A2194" s="1">
        <v>5</v>
      </c>
      <c r="B2194">
        <v>302</v>
      </c>
      <c r="C2194">
        <v>4</v>
      </c>
      <c r="D2194" s="3">
        <v>44913</v>
      </c>
      <c r="E2194" s="2">
        <v>3400</v>
      </c>
      <c r="F2194" s="2">
        <v>340</v>
      </c>
      <c r="G2194" s="2">
        <v>0</v>
      </c>
      <c r="H2194" s="5">
        <v>44981.5</v>
      </c>
      <c r="I2194" t="s">
        <v>7</v>
      </c>
      <c r="J2194" s="6" t="s">
        <v>25</v>
      </c>
      <c r="K2194" s="6" t="s">
        <v>26</v>
      </c>
      <c r="L2194" s="6" t="s">
        <v>37</v>
      </c>
      <c r="M2194" t="s">
        <v>8</v>
      </c>
      <c r="N2194" s="6" t="s">
        <v>55</v>
      </c>
      <c r="O2194" t="s">
        <v>19</v>
      </c>
      <c r="P2194" s="4">
        <v>68</v>
      </c>
      <c r="Q2194" t="str">
        <f>TEXT(ChargesTable[[#This Row],[CHG_COUNTY_NUM]], "000") &amp; "-" &amp; TEXT(ChargesTable[[#This Row],[CHG_CASE_NUMBER]], "0000000")</f>
        <v>005-0000302</v>
      </c>
      <c r="R2194">
        <f t="shared" si="69"/>
        <v>68</v>
      </c>
      <c r="S2194">
        <f t="shared" si="70"/>
        <v>2023</v>
      </c>
    </row>
    <row r="2195" spans="1:19">
      <c r="A2195" s="1">
        <v>5</v>
      </c>
      <c r="B2195">
        <v>303</v>
      </c>
      <c r="C2195">
        <v>4</v>
      </c>
      <c r="D2195" s="3">
        <v>44914</v>
      </c>
      <c r="E2195" s="2">
        <v>782200</v>
      </c>
      <c r="F2195" s="2">
        <v>78220</v>
      </c>
      <c r="G2195" s="2">
        <v>0</v>
      </c>
      <c r="H2195" s="5">
        <v>44914.212199074071</v>
      </c>
      <c r="I2195" t="s">
        <v>10</v>
      </c>
      <c r="J2195" s="6" t="s">
        <v>36</v>
      </c>
      <c r="K2195" s="6" t="s">
        <v>35</v>
      </c>
      <c r="L2195" s="6" t="s">
        <v>37</v>
      </c>
      <c r="M2195" t="s">
        <v>11</v>
      </c>
      <c r="N2195" s="6" t="s">
        <v>53</v>
      </c>
      <c r="O2195" t="s">
        <v>19</v>
      </c>
      <c r="P2195" s="4">
        <v>0</v>
      </c>
      <c r="Q2195" t="str">
        <f>TEXT(ChargesTable[[#This Row],[CHG_COUNTY_NUM]], "000") &amp; "-" &amp; TEXT(ChargesTable[[#This Row],[CHG_CASE_NUMBER]], "0000000")</f>
        <v>005-0000303</v>
      </c>
      <c r="R2195">
        <f t="shared" si="69"/>
        <v>0</v>
      </c>
      <c r="S2195">
        <f t="shared" si="70"/>
        <v>2022</v>
      </c>
    </row>
    <row r="2196" spans="1:19">
      <c r="A2196" s="1">
        <v>5</v>
      </c>
      <c r="B2196">
        <v>304</v>
      </c>
      <c r="C2196">
        <v>3</v>
      </c>
      <c r="D2196" s="3">
        <v>44915</v>
      </c>
      <c r="E2196" s="2">
        <v>3460</v>
      </c>
      <c r="F2196" s="2">
        <v>346</v>
      </c>
      <c r="G2196" s="2">
        <v>0</v>
      </c>
      <c r="H2196" s="5">
        <v>45032.22</v>
      </c>
      <c r="I2196" t="s">
        <v>10</v>
      </c>
      <c r="J2196" s="6" t="s">
        <v>27</v>
      </c>
      <c r="K2196" s="6" t="s">
        <v>28</v>
      </c>
      <c r="L2196" s="6" t="s">
        <v>37</v>
      </c>
      <c r="M2196" t="s">
        <v>11</v>
      </c>
      <c r="N2196" s="6" t="s">
        <v>52</v>
      </c>
      <c r="O2196" t="s">
        <v>19</v>
      </c>
      <c r="P2196" s="4">
        <v>117</v>
      </c>
      <c r="Q2196" t="str">
        <f>TEXT(ChargesTable[[#This Row],[CHG_COUNTY_NUM]], "000") &amp; "-" &amp; TEXT(ChargesTable[[#This Row],[CHG_CASE_NUMBER]], "0000000")</f>
        <v>005-0000304</v>
      </c>
      <c r="R2196">
        <f t="shared" si="69"/>
        <v>130</v>
      </c>
      <c r="S2196">
        <f t="shared" si="70"/>
        <v>2023</v>
      </c>
    </row>
    <row r="2197" spans="1:19">
      <c r="A2197" s="1">
        <v>5</v>
      </c>
      <c r="B2197">
        <v>304</v>
      </c>
      <c r="C2197">
        <v>4</v>
      </c>
      <c r="D2197" s="3">
        <v>44915</v>
      </c>
      <c r="E2197" s="2">
        <v>3400</v>
      </c>
      <c r="F2197" s="2">
        <v>340</v>
      </c>
      <c r="G2197" s="2">
        <v>0</v>
      </c>
      <c r="H2197" s="5">
        <v>45032.57</v>
      </c>
      <c r="I2197" t="s">
        <v>10</v>
      </c>
      <c r="J2197" s="6" t="s">
        <v>25</v>
      </c>
      <c r="K2197" s="6" t="s">
        <v>26</v>
      </c>
      <c r="L2197" s="6" t="s">
        <v>37</v>
      </c>
      <c r="M2197" t="s">
        <v>11</v>
      </c>
      <c r="N2197" s="6" t="s">
        <v>55</v>
      </c>
      <c r="O2197" t="s">
        <v>19</v>
      </c>
      <c r="P2197" s="4">
        <v>117</v>
      </c>
      <c r="Q2197" t="str">
        <f>TEXT(ChargesTable[[#This Row],[CHG_COUNTY_NUM]], "000") &amp; "-" &amp; TEXT(ChargesTable[[#This Row],[CHG_CASE_NUMBER]], "0000000")</f>
        <v>005-0000304</v>
      </c>
      <c r="R2197">
        <f t="shared" si="69"/>
        <v>130</v>
      </c>
      <c r="S2197">
        <f t="shared" si="70"/>
        <v>2023</v>
      </c>
    </row>
    <row r="2198" spans="1:19">
      <c r="A2198" s="1">
        <v>5</v>
      </c>
      <c r="B2198">
        <v>304</v>
      </c>
      <c r="C2198">
        <v>2</v>
      </c>
      <c r="D2198" s="3">
        <v>44915</v>
      </c>
      <c r="E2198" s="2">
        <v>782202</v>
      </c>
      <c r="F2198" s="2">
        <v>78220</v>
      </c>
      <c r="G2198" s="2">
        <v>2</v>
      </c>
      <c r="H2198" s="5">
        <v>45036</v>
      </c>
      <c r="I2198" t="s">
        <v>12</v>
      </c>
      <c r="J2198" s="6" t="s">
        <v>36</v>
      </c>
      <c r="K2198" s="6" t="s">
        <v>35</v>
      </c>
      <c r="L2198" s="6" t="s">
        <v>39</v>
      </c>
      <c r="M2198" t="s">
        <v>13</v>
      </c>
      <c r="N2198" s="6" t="s">
        <v>79</v>
      </c>
      <c r="O2198" t="s">
        <v>19</v>
      </c>
      <c r="P2198" s="4">
        <v>121</v>
      </c>
      <c r="Q2198" t="str">
        <f>TEXT(ChargesTable[[#This Row],[CHG_COUNTY_NUM]], "000") &amp; "-" &amp; TEXT(ChargesTable[[#This Row],[CHG_CASE_NUMBER]], "0000000")</f>
        <v>005-0000304</v>
      </c>
      <c r="R2198">
        <f t="shared" si="69"/>
        <v>130</v>
      </c>
      <c r="S2198">
        <f t="shared" si="70"/>
        <v>2023</v>
      </c>
    </row>
    <row r="2199" spans="1:19">
      <c r="A2199" s="1">
        <v>5</v>
      </c>
      <c r="B2199">
        <v>304</v>
      </c>
      <c r="C2199">
        <v>1</v>
      </c>
      <c r="D2199" s="3">
        <v>44915</v>
      </c>
      <c r="E2199" s="2">
        <v>782204</v>
      </c>
      <c r="F2199" s="2">
        <v>78220</v>
      </c>
      <c r="G2199" s="2">
        <v>4</v>
      </c>
      <c r="H2199" s="5">
        <v>45045.2</v>
      </c>
      <c r="I2199" t="s">
        <v>7</v>
      </c>
      <c r="J2199" s="6" t="s">
        <v>36</v>
      </c>
      <c r="K2199" s="6" t="s">
        <v>35</v>
      </c>
      <c r="L2199" s="6" t="s">
        <v>41</v>
      </c>
      <c r="M2199" t="s">
        <v>8</v>
      </c>
      <c r="N2199" s="6" t="s">
        <v>94</v>
      </c>
      <c r="O2199" t="s">
        <v>19</v>
      </c>
      <c r="P2199" s="4">
        <v>130</v>
      </c>
      <c r="Q2199" t="str">
        <f>TEXT(ChargesTable[[#This Row],[CHG_COUNTY_NUM]], "000") &amp; "-" &amp; TEXT(ChargesTable[[#This Row],[CHG_CASE_NUMBER]], "0000000")</f>
        <v>005-0000304</v>
      </c>
      <c r="R2199">
        <f t="shared" si="69"/>
        <v>130</v>
      </c>
      <c r="S2199">
        <f t="shared" si="70"/>
        <v>2023</v>
      </c>
    </row>
    <row r="2200" spans="1:19">
      <c r="A2200" s="1">
        <v>5</v>
      </c>
      <c r="B2200">
        <v>305</v>
      </c>
      <c r="C2200">
        <v>2</v>
      </c>
      <c r="D2200" s="3">
        <v>44916</v>
      </c>
      <c r="E2200" s="2">
        <v>3400</v>
      </c>
      <c r="F2200" s="2">
        <v>340</v>
      </c>
      <c r="G2200" s="2">
        <v>0</v>
      </c>
      <c r="H2200" s="5">
        <v>45065.56</v>
      </c>
      <c r="I2200" t="s">
        <v>12</v>
      </c>
      <c r="J2200" s="6" t="s">
        <v>25</v>
      </c>
      <c r="K2200" s="6" t="s">
        <v>26</v>
      </c>
      <c r="L2200" s="6" t="s">
        <v>37</v>
      </c>
      <c r="M2200" t="s">
        <v>13</v>
      </c>
      <c r="N2200" s="6" t="s">
        <v>55</v>
      </c>
      <c r="O2200" t="s">
        <v>19</v>
      </c>
      <c r="P2200" s="4">
        <v>149</v>
      </c>
      <c r="Q2200" t="str">
        <f>TEXT(ChargesTable[[#This Row],[CHG_COUNTY_NUM]], "000") &amp; "-" &amp; TEXT(ChargesTable[[#This Row],[CHG_CASE_NUMBER]], "0000000")</f>
        <v>005-0000305</v>
      </c>
      <c r="R2200">
        <f t="shared" si="69"/>
        <v>152</v>
      </c>
      <c r="S2200">
        <f t="shared" si="70"/>
        <v>2023</v>
      </c>
    </row>
    <row r="2201" spans="1:19">
      <c r="A2201" s="1">
        <v>5</v>
      </c>
      <c r="B2201">
        <v>305</v>
      </c>
      <c r="C2201">
        <v>1</v>
      </c>
      <c r="D2201" s="3">
        <v>44916</v>
      </c>
      <c r="E2201" s="2">
        <v>3400</v>
      </c>
      <c r="F2201" s="2">
        <v>340</v>
      </c>
      <c r="G2201" s="2">
        <v>0</v>
      </c>
      <c r="H2201" s="5">
        <v>45067.199999999997</v>
      </c>
      <c r="I2201" t="s">
        <v>12</v>
      </c>
      <c r="J2201" s="6" t="s">
        <v>25</v>
      </c>
      <c r="K2201" s="6" t="s">
        <v>26</v>
      </c>
      <c r="L2201" s="6" t="s">
        <v>37</v>
      </c>
      <c r="M2201" t="s">
        <v>13</v>
      </c>
      <c r="N2201" s="6" t="s">
        <v>55</v>
      </c>
      <c r="O2201" t="s">
        <v>19</v>
      </c>
      <c r="P2201" s="4">
        <v>151</v>
      </c>
      <c r="Q2201" t="str">
        <f>TEXT(ChargesTable[[#This Row],[CHG_COUNTY_NUM]], "000") &amp; "-" &amp; TEXT(ChargesTable[[#This Row],[CHG_CASE_NUMBER]], "0000000")</f>
        <v>005-0000305</v>
      </c>
      <c r="R2201">
        <f t="shared" si="69"/>
        <v>152</v>
      </c>
      <c r="S2201">
        <f t="shared" si="70"/>
        <v>2023</v>
      </c>
    </row>
    <row r="2202" spans="1:19">
      <c r="A2202" s="1">
        <v>5</v>
      </c>
      <c r="B2202">
        <v>305</v>
      </c>
      <c r="C2202">
        <v>3</v>
      </c>
      <c r="D2202" s="3">
        <v>44916</v>
      </c>
      <c r="E2202" s="2">
        <v>3460</v>
      </c>
      <c r="F2202" s="2">
        <v>346</v>
      </c>
      <c r="G2202" s="2">
        <v>0</v>
      </c>
      <c r="H2202" s="5">
        <v>45068.1</v>
      </c>
      <c r="I2202" t="s">
        <v>12</v>
      </c>
      <c r="J2202" s="6" t="s">
        <v>27</v>
      </c>
      <c r="K2202" s="6" t="s">
        <v>28</v>
      </c>
      <c r="L2202" s="6" t="s">
        <v>37</v>
      </c>
      <c r="M2202" t="s">
        <v>13</v>
      </c>
      <c r="N2202" s="6" t="s">
        <v>52</v>
      </c>
      <c r="O2202" t="s">
        <v>19</v>
      </c>
      <c r="P2202" s="4">
        <v>152</v>
      </c>
      <c r="Q2202" t="str">
        <f>TEXT(ChargesTable[[#This Row],[CHG_COUNTY_NUM]], "000") &amp; "-" &amp; TEXT(ChargesTable[[#This Row],[CHG_CASE_NUMBER]], "0000000")</f>
        <v>005-0000305</v>
      </c>
      <c r="R2202">
        <f t="shared" si="69"/>
        <v>152</v>
      </c>
      <c r="S2202">
        <f t="shared" si="70"/>
        <v>2023</v>
      </c>
    </row>
    <row r="2203" spans="1:19">
      <c r="A2203" s="1">
        <v>5</v>
      </c>
      <c r="B2203">
        <v>306</v>
      </c>
      <c r="C2203">
        <v>1</v>
      </c>
      <c r="D2203" s="3">
        <v>44917</v>
      </c>
      <c r="E2203" s="2">
        <v>463700</v>
      </c>
      <c r="F2203" s="2">
        <v>46370</v>
      </c>
      <c r="G2203" s="2">
        <v>0</v>
      </c>
      <c r="H2203" s="5">
        <v>44970.89</v>
      </c>
      <c r="I2203" t="s">
        <v>10</v>
      </c>
      <c r="J2203" s="6" t="s">
        <v>30</v>
      </c>
      <c r="K2203" s="6" t="s">
        <v>26</v>
      </c>
      <c r="L2203" s="6" t="s">
        <v>37</v>
      </c>
      <c r="M2203" t="s">
        <v>11</v>
      </c>
      <c r="N2203" s="6" t="s">
        <v>54</v>
      </c>
      <c r="O2203" t="s">
        <v>19</v>
      </c>
      <c r="P2203" s="4">
        <v>53</v>
      </c>
      <c r="Q2203" t="str">
        <f>TEXT(ChargesTable[[#This Row],[CHG_COUNTY_NUM]], "000") &amp; "-" &amp; TEXT(ChargesTable[[#This Row],[CHG_CASE_NUMBER]], "0000000")</f>
        <v>005-0000306</v>
      </c>
      <c r="R2203">
        <f t="shared" si="69"/>
        <v>55</v>
      </c>
      <c r="S2203">
        <f t="shared" si="70"/>
        <v>2023</v>
      </c>
    </row>
    <row r="2204" spans="1:19">
      <c r="A2204" s="1">
        <v>5</v>
      </c>
      <c r="B2204">
        <v>306</v>
      </c>
      <c r="C2204">
        <v>3</v>
      </c>
      <c r="D2204" s="3">
        <v>44917</v>
      </c>
      <c r="E2204" s="2">
        <v>3400</v>
      </c>
      <c r="F2204" s="2">
        <v>340</v>
      </c>
      <c r="G2204" s="2">
        <v>0</v>
      </c>
      <c r="H2204" s="5">
        <v>44970.65</v>
      </c>
      <c r="I2204" t="s">
        <v>10</v>
      </c>
      <c r="J2204" s="6" t="s">
        <v>25</v>
      </c>
      <c r="K2204" s="6" t="s">
        <v>26</v>
      </c>
      <c r="L2204" s="6" t="s">
        <v>37</v>
      </c>
      <c r="M2204" t="s">
        <v>11</v>
      </c>
      <c r="N2204" s="6" t="s">
        <v>55</v>
      </c>
      <c r="O2204" t="s">
        <v>19</v>
      </c>
      <c r="P2204" s="4">
        <v>53</v>
      </c>
      <c r="Q2204" t="str">
        <f>TEXT(ChargesTable[[#This Row],[CHG_COUNTY_NUM]], "000") &amp; "-" &amp; TEXT(ChargesTable[[#This Row],[CHG_CASE_NUMBER]], "0000000")</f>
        <v>005-0000306</v>
      </c>
      <c r="R2204">
        <f t="shared" si="69"/>
        <v>55</v>
      </c>
      <c r="S2204">
        <f t="shared" si="70"/>
        <v>2023</v>
      </c>
    </row>
    <row r="2205" spans="1:19">
      <c r="A2205" s="1">
        <v>5</v>
      </c>
      <c r="B2205">
        <v>306</v>
      </c>
      <c r="C2205">
        <v>2</v>
      </c>
      <c r="D2205" s="3">
        <v>44917</v>
      </c>
      <c r="E2205" s="2">
        <v>3400</v>
      </c>
      <c r="F2205" s="2">
        <v>340</v>
      </c>
      <c r="G2205" s="2">
        <v>0</v>
      </c>
      <c r="H2205" s="5">
        <v>44971.519999999997</v>
      </c>
      <c r="I2205" t="s">
        <v>12</v>
      </c>
      <c r="J2205" s="6" t="s">
        <v>25</v>
      </c>
      <c r="K2205" s="6" t="s">
        <v>26</v>
      </c>
      <c r="L2205" s="6" t="s">
        <v>37</v>
      </c>
      <c r="M2205" t="s">
        <v>13</v>
      </c>
      <c r="N2205" s="6" t="s">
        <v>55</v>
      </c>
      <c r="O2205" t="s">
        <v>19</v>
      </c>
      <c r="P2205" s="4">
        <v>54</v>
      </c>
      <c r="Q2205" t="str">
        <f>TEXT(ChargesTable[[#This Row],[CHG_COUNTY_NUM]], "000") &amp; "-" &amp; TEXT(ChargesTable[[#This Row],[CHG_CASE_NUMBER]], "0000000")</f>
        <v>005-0000306</v>
      </c>
      <c r="R2205">
        <f t="shared" si="69"/>
        <v>55</v>
      </c>
      <c r="S2205">
        <f t="shared" si="70"/>
        <v>2023</v>
      </c>
    </row>
    <row r="2206" spans="1:19">
      <c r="A2206" s="1">
        <v>5</v>
      </c>
      <c r="B2206">
        <v>306</v>
      </c>
      <c r="C2206">
        <v>4</v>
      </c>
      <c r="D2206" s="3">
        <v>44917</v>
      </c>
      <c r="E2206" s="2">
        <v>3400</v>
      </c>
      <c r="F2206" s="2">
        <v>340</v>
      </c>
      <c r="G2206" s="2">
        <v>0</v>
      </c>
      <c r="H2206" s="5">
        <v>44972.73</v>
      </c>
      <c r="I2206" t="s">
        <v>12</v>
      </c>
      <c r="J2206" s="6" t="s">
        <v>25</v>
      </c>
      <c r="K2206" s="6" t="s">
        <v>26</v>
      </c>
      <c r="L2206" s="6" t="s">
        <v>37</v>
      </c>
      <c r="M2206" t="s">
        <v>13</v>
      </c>
      <c r="N2206" s="6" t="s">
        <v>55</v>
      </c>
      <c r="O2206" t="s">
        <v>19</v>
      </c>
      <c r="P2206" s="4">
        <v>55</v>
      </c>
      <c r="Q2206" t="str">
        <f>TEXT(ChargesTable[[#This Row],[CHG_COUNTY_NUM]], "000") &amp; "-" &amp; TEXT(ChargesTable[[#This Row],[CHG_CASE_NUMBER]], "0000000")</f>
        <v>005-0000306</v>
      </c>
      <c r="R2206">
        <f t="shared" si="69"/>
        <v>55</v>
      </c>
      <c r="S2206">
        <f t="shared" si="70"/>
        <v>2023</v>
      </c>
    </row>
    <row r="2207" spans="1:19">
      <c r="A2207" s="1">
        <v>5</v>
      </c>
      <c r="B2207">
        <v>307</v>
      </c>
      <c r="C2207">
        <v>2</v>
      </c>
      <c r="D2207" s="3">
        <v>44918</v>
      </c>
      <c r="E2207" s="2">
        <v>3400</v>
      </c>
      <c r="F2207" s="2">
        <v>340</v>
      </c>
      <c r="G2207" s="2">
        <v>0</v>
      </c>
      <c r="H2207" s="5">
        <v>44994.7</v>
      </c>
      <c r="I2207" t="s">
        <v>12</v>
      </c>
      <c r="J2207" s="6" t="s">
        <v>25</v>
      </c>
      <c r="K2207" s="6" t="s">
        <v>26</v>
      </c>
      <c r="L2207" s="6" t="s">
        <v>37</v>
      </c>
      <c r="M2207" t="s">
        <v>13</v>
      </c>
      <c r="N2207" s="6" t="s">
        <v>55</v>
      </c>
      <c r="O2207" t="s">
        <v>19</v>
      </c>
      <c r="P2207" s="4">
        <v>76</v>
      </c>
      <c r="Q2207" t="str">
        <f>TEXT(ChargesTable[[#This Row],[CHG_COUNTY_NUM]], "000") &amp; "-" &amp; TEXT(ChargesTable[[#This Row],[CHG_CASE_NUMBER]], "0000000")</f>
        <v>005-0000307</v>
      </c>
      <c r="R2207">
        <f t="shared" si="69"/>
        <v>80</v>
      </c>
      <c r="S2207">
        <f t="shared" si="70"/>
        <v>2023</v>
      </c>
    </row>
    <row r="2208" spans="1:19">
      <c r="A2208" s="1">
        <v>5</v>
      </c>
      <c r="B2208">
        <v>307</v>
      </c>
      <c r="C2208">
        <v>4</v>
      </c>
      <c r="D2208" s="3">
        <v>44918</v>
      </c>
      <c r="E2208" s="2">
        <v>3400</v>
      </c>
      <c r="F2208" s="2">
        <v>340</v>
      </c>
      <c r="G2208" s="2">
        <v>0</v>
      </c>
      <c r="H2208" s="5">
        <v>44995.8</v>
      </c>
      <c r="I2208" t="s">
        <v>12</v>
      </c>
      <c r="J2208" s="6" t="s">
        <v>25</v>
      </c>
      <c r="K2208" s="6" t="s">
        <v>26</v>
      </c>
      <c r="L2208" s="6" t="s">
        <v>37</v>
      </c>
      <c r="M2208" t="s">
        <v>13</v>
      </c>
      <c r="N2208" s="6" t="s">
        <v>55</v>
      </c>
      <c r="O2208" t="s">
        <v>19</v>
      </c>
      <c r="P2208" s="4">
        <v>77</v>
      </c>
      <c r="Q2208" t="str">
        <f>TEXT(ChargesTable[[#This Row],[CHG_COUNTY_NUM]], "000") &amp; "-" &amp; TEXT(ChargesTable[[#This Row],[CHG_CASE_NUMBER]], "0000000")</f>
        <v>005-0000307</v>
      </c>
      <c r="R2208">
        <f t="shared" si="69"/>
        <v>80</v>
      </c>
      <c r="S2208">
        <f t="shared" si="70"/>
        <v>2023</v>
      </c>
    </row>
    <row r="2209" spans="1:19">
      <c r="A2209" s="1">
        <v>5</v>
      </c>
      <c r="B2209">
        <v>307</v>
      </c>
      <c r="C2209">
        <v>1</v>
      </c>
      <c r="D2209" s="3">
        <v>44918</v>
      </c>
      <c r="E2209" s="2">
        <v>782200</v>
      </c>
      <c r="F2209" s="2">
        <v>78220</v>
      </c>
      <c r="G2209" s="2">
        <v>0</v>
      </c>
      <c r="H2209" s="5">
        <v>44996.02</v>
      </c>
      <c r="I2209" t="s">
        <v>12</v>
      </c>
      <c r="J2209" s="6" t="s">
        <v>36</v>
      </c>
      <c r="K2209" s="6" t="s">
        <v>35</v>
      </c>
      <c r="L2209" s="6" t="s">
        <v>37</v>
      </c>
      <c r="M2209" t="s">
        <v>13</v>
      </c>
      <c r="N2209" s="6" t="s">
        <v>53</v>
      </c>
      <c r="O2209" t="s">
        <v>19</v>
      </c>
      <c r="P2209" s="4">
        <v>78</v>
      </c>
      <c r="Q2209" t="str">
        <f>TEXT(ChargesTable[[#This Row],[CHG_COUNTY_NUM]], "000") &amp; "-" &amp; TEXT(ChargesTable[[#This Row],[CHG_CASE_NUMBER]], "0000000")</f>
        <v>005-0000307</v>
      </c>
      <c r="R2209">
        <f t="shared" si="69"/>
        <v>80</v>
      </c>
      <c r="S2209">
        <f t="shared" si="70"/>
        <v>2023</v>
      </c>
    </row>
    <row r="2210" spans="1:19">
      <c r="A2210" s="1">
        <v>5</v>
      </c>
      <c r="B2210">
        <v>307</v>
      </c>
      <c r="C2210">
        <v>3</v>
      </c>
      <c r="D2210" s="3">
        <v>44918</v>
      </c>
      <c r="E2210" s="2">
        <v>3470</v>
      </c>
      <c r="F2210" s="2">
        <v>347</v>
      </c>
      <c r="G2210" s="2">
        <v>0</v>
      </c>
      <c r="H2210" s="5">
        <v>44996.81</v>
      </c>
      <c r="I2210" t="s">
        <v>10</v>
      </c>
      <c r="J2210" s="6" t="s">
        <v>29</v>
      </c>
      <c r="K2210" s="6" t="s">
        <v>28</v>
      </c>
      <c r="L2210" s="6" t="s">
        <v>37</v>
      </c>
      <c r="M2210" t="s">
        <v>11</v>
      </c>
      <c r="N2210" s="6" t="s">
        <v>51</v>
      </c>
      <c r="O2210" t="s">
        <v>19</v>
      </c>
      <c r="P2210" s="4">
        <v>78</v>
      </c>
      <c r="Q2210" t="str">
        <f>TEXT(ChargesTable[[#This Row],[CHG_COUNTY_NUM]], "000") &amp; "-" &amp; TEXT(ChargesTable[[#This Row],[CHG_CASE_NUMBER]], "0000000")</f>
        <v>005-0000307</v>
      </c>
      <c r="R2210">
        <f t="shared" si="69"/>
        <v>80</v>
      </c>
      <c r="S2210">
        <f t="shared" si="70"/>
        <v>2023</v>
      </c>
    </row>
    <row r="2211" spans="1:19">
      <c r="A2211" s="1">
        <v>5</v>
      </c>
      <c r="B2211">
        <v>307</v>
      </c>
      <c r="C2211">
        <v>6</v>
      </c>
      <c r="D2211" s="3">
        <v>44918</v>
      </c>
      <c r="E2211" s="2">
        <v>3400</v>
      </c>
      <c r="F2211" s="2">
        <v>340</v>
      </c>
      <c r="G2211" s="2">
        <v>0</v>
      </c>
      <c r="H2211" s="5">
        <v>44996.19</v>
      </c>
      <c r="I2211" t="s">
        <v>10</v>
      </c>
      <c r="J2211" s="6" t="s">
        <v>25</v>
      </c>
      <c r="K2211" s="6" t="s">
        <v>26</v>
      </c>
      <c r="L2211" s="6" t="s">
        <v>37</v>
      </c>
      <c r="M2211" t="s">
        <v>11</v>
      </c>
      <c r="N2211" s="6" t="s">
        <v>55</v>
      </c>
      <c r="O2211" t="s">
        <v>19</v>
      </c>
      <c r="P2211" s="4">
        <v>78</v>
      </c>
      <c r="Q2211" t="str">
        <f>TEXT(ChargesTable[[#This Row],[CHG_COUNTY_NUM]], "000") &amp; "-" &amp; TEXT(ChargesTable[[#This Row],[CHG_CASE_NUMBER]], "0000000")</f>
        <v>005-0000307</v>
      </c>
      <c r="R2211">
        <f t="shared" si="69"/>
        <v>80</v>
      </c>
      <c r="S2211">
        <f t="shared" si="70"/>
        <v>2023</v>
      </c>
    </row>
    <row r="2212" spans="1:19">
      <c r="A2212" s="1">
        <v>5</v>
      </c>
      <c r="B2212">
        <v>307</v>
      </c>
      <c r="C2212">
        <v>5</v>
      </c>
      <c r="D2212" s="3">
        <v>44918</v>
      </c>
      <c r="E2212" s="2">
        <v>3400</v>
      </c>
      <c r="F2212" s="2">
        <v>340</v>
      </c>
      <c r="G2212" s="2">
        <v>0</v>
      </c>
      <c r="H2212" s="5">
        <v>44998.400000000001</v>
      </c>
      <c r="I2212" t="s">
        <v>7</v>
      </c>
      <c r="J2212" s="6" t="s">
        <v>25</v>
      </c>
      <c r="K2212" s="6" t="s">
        <v>26</v>
      </c>
      <c r="L2212" s="6" t="s">
        <v>37</v>
      </c>
      <c r="M2212" t="s">
        <v>8</v>
      </c>
      <c r="N2212" s="6" t="s">
        <v>55</v>
      </c>
      <c r="O2212" t="s">
        <v>19</v>
      </c>
      <c r="P2212" s="4">
        <v>80</v>
      </c>
      <c r="Q2212" t="str">
        <f>TEXT(ChargesTable[[#This Row],[CHG_COUNTY_NUM]], "000") &amp; "-" &amp; TEXT(ChargesTable[[#This Row],[CHG_CASE_NUMBER]], "0000000")</f>
        <v>005-0000307</v>
      </c>
      <c r="R2212">
        <f t="shared" si="69"/>
        <v>80</v>
      </c>
      <c r="S2212">
        <f t="shared" si="70"/>
        <v>2023</v>
      </c>
    </row>
    <row r="2213" spans="1:19">
      <c r="A2213" s="1">
        <v>5</v>
      </c>
      <c r="B2213">
        <v>308</v>
      </c>
      <c r="C2213">
        <v>2</v>
      </c>
      <c r="D2213" s="3">
        <v>44919</v>
      </c>
      <c r="E2213" s="2">
        <v>3400</v>
      </c>
      <c r="F2213" s="2">
        <v>340</v>
      </c>
      <c r="G2213" s="2">
        <v>0</v>
      </c>
      <c r="H2213" s="5">
        <v>45453.4</v>
      </c>
      <c r="I2213" t="s">
        <v>12</v>
      </c>
      <c r="J2213" s="6" t="s">
        <v>25</v>
      </c>
      <c r="K2213" s="6" t="s">
        <v>26</v>
      </c>
      <c r="L2213" s="6" t="s">
        <v>37</v>
      </c>
      <c r="M2213" t="s">
        <v>13</v>
      </c>
      <c r="N2213" s="6" t="s">
        <v>55</v>
      </c>
      <c r="O2213" t="s">
        <v>19</v>
      </c>
      <c r="P2213" s="4">
        <v>534</v>
      </c>
      <c r="Q2213" t="str">
        <f>TEXT(ChargesTable[[#This Row],[CHG_COUNTY_NUM]], "000") &amp; "-" &amp; TEXT(ChargesTable[[#This Row],[CHG_CASE_NUMBER]], "0000000")</f>
        <v>005-0000308</v>
      </c>
      <c r="R2213">
        <f t="shared" si="69"/>
        <v>537</v>
      </c>
      <c r="S2213">
        <f t="shared" si="70"/>
        <v>2024</v>
      </c>
    </row>
    <row r="2214" spans="1:19">
      <c r="A2214" s="1">
        <v>5</v>
      </c>
      <c r="B2214">
        <v>308</v>
      </c>
      <c r="C2214">
        <v>1</v>
      </c>
      <c r="D2214" s="3">
        <v>44919</v>
      </c>
      <c r="E2214" s="2">
        <v>3400</v>
      </c>
      <c r="F2214" s="2">
        <v>340</v>
      </c>
      <c r="G2214" s="2">
        <v>0</v>
      </c>
      <c r="H2214" s="5">
        <v>45454.735995370371</v>
      </c>
      <c r="I2214" t="s">
        <v>12</v>
      </c>
      <c r="J2214" s="6" t="s">
        <v>25</v>
      </c>
      <c r="K2214" s="6" t="s">
        <v>26</v>
      </c>
      <c r="L2214" s="6" t="s">
        <v>37</v>
      </c>
      <c r="M2214" t="s">
        <v>13</v>
      </c>
      <c r="N2214" s="6" t="s">
        <v>55</v>
      </c>
      <c r="O2214" t="s">
        <v>19</v>
      </c>
      <c r="P2214" s="4">
        <v>535</v>
      </c>
      <c r="Q2214" t="str">
        <f>TEXT(ChargesTable[[#This Row],[CHG_COUNTY_NUM]], "000") &amp; "-" &amp; TEXT(ChargesTable[[#This Row],[CHG_CASE_NUMBER]], "0000000")</f>
        <v>005-0000308</v>
      </c>
      <c r="R2214">
        <f t="shared" si="69"/>
        <v>537</v>
      </c>
      <c r="S2214">
        <f t="shared" si="70"/>
        <v>2024</v>
      </c>
    </row>
    <row r="2215" spans="1:19">
      <c r="A2215" s="1">
        <v>5</v>
      </c>
      <c r="B2215">
        <v>308</v>
      </c>
      <c r="C2215">
        <v>4</v>
      </c>
      <c r="D2215" s="3">
        <v>44919</v>
      </c>
      <c r="E2215" s="2">
        <v>782201</v>
      </c>
      <c r="F2215" s="2">
        <v>78220</v>
      </c>
      <c r="G2215" s="2">
        <v>1</v>
      </c>
      <c r="H2215" s="5">
        <v>45455.14</v>
      </c>
      <c r="I2215" t="s">
        <v>12</v>
      </c>
      <c r="J2215" s="6" t="s">
        <v>36</v>
      </c>
      <c r="K2215" s="6" t="s">
        <v>35</v>
      </c>
      <c r="L2215" s="6" t="s">
        <v>38</v>
      </c>
      <c r="M2215" t="s">
        <v>13</v>
      </c>
      <c r="N2215" s="6" t="s">
        <v>57</v>
      </c>
      <c r="O2215" t="s">
        <v>19</v>
      </c>
      <c r="P2215" s="4">
        <v>536</v>
      </c>
      <c r="Q2215" t="str">
        <f>TEXT(ChargesTable[[#This Row],[CHG_COUNTY_NUM]], "000") &amp; "-" &amp; TEXT(ChargesTable[[#This Row],[CHG_CASE_NUMBER]], "0000000")</f>
        <v>005-0000308</v>
      </c>
      <c r="R2215">
        <f t="shared" si="69"/>
        <v>537</v>
      </c>
      <c r="S2215">
        <f t="shared" si="70"/>
        <v>2024</v>
      </c>
    </row>
    <row r="2216" spans="1:19">
      <c r="A2216" s="1">
        <v>5</v>
      </c>
      <c r="B2216">
        <v>308</v>
      </c>
      <c r="C2216">
        <v>3</v>
      </c>
      <c r="D2216" s="3">
        <v>44919</v>
      </c>
      <c r="E2216" s="2">
        <v>3400</v>
      </c>
      <c r="F2216" s="2">
        <v>340</v>
      </c>
      <c r="G2216" s="2">
        <v>0</v>
      </c>
      <c r="H2216" s="5">
        <v>45456.5</v>
      </c>
      <c r="I2216" t="s">
        <v>10</v>
      </c>
      <c r="J2216" s="6" t="s">
        <v>25</v>
      </c>
      <c r="K2216" s="6" t="s">
        <v>26</v>
      </c>
      <c r="L2216" s="6" t="s">
        <v>37</v>
      </c>
      <c r="M2216" t="s">
        <v>11</v>
      </c>
      <c r="N2216" s="6" t="s">
        <v>55</v>
      </c>
      <c r="O2216" t="s">
        <v>19</v>
      </c>
      <c r="P2216" s="4">
        <v>537</v>
      </c>
      <c r="Q2216" t="str">
        <f>TEXT(ChargesTable[[#This Row],[CHG_COUNTY_NUM]], "000") &amp; "-" &amp; TEXT(ChargesTable[[#This Row],[CHG_CASE_NUMBER]], "0000000")</f>
        <v>005-0000308</v>
      </c>
      <c r="R2216">
        <f t="shared" si="69"/>
        <v>537</v>
      </c>
      <c r="S2216">
        <f t="shared" si="70"/>
        <v>2024</v>
      </c>
    </row>
    <row r="2217" spans="1:19">
      <c r="A2217" s="1">
        <v>5</v>
      </c>
      <c r="B2217">
        <v>309</v>
      </c>
      <c r="C2217">
        <v>2</v>
      </c>
      <c r="D2217" s="3">
        <v>44920</v>
      </c>
      <c r="E2217" s="2">
        <v>782200</v>
      </c>
      <c r="F2217" s="2">
        <v>78220</v>
      </c>
      <c r="G2217" s="2">
        <v>0</v>
      </c>
      <c r="H2217" s="5">
        <v>44930.94</v>
      </c>
      <c r="I2217" t="s">
        <v>12</v>
      </c>
      <c r="J2217" s="6" t="s">
        <v>36</v>
      </c>
      <c r="K2217" s="6" t="s">
        <v>35</v>
      </c>
      <c r="L2217" s="6" t="s">
        <v>37</v>
      </c>
      <c r="M2217" t="s">
        <v>13</v>
      </c>
      <c r="N2217" s="6" t="s">
        <v>53</v>
      </c>
      <c r="O2217" t="s">
        <v>19</v>
      </c>
      <c r="P2217" s="4">
        <v>10</v>
      </c>
      <c r="Q2217" t="str">
        <f>TEXT(ChargesTable[[#This Row],[CHG_COUNTY_NUM]], "000") &amp; "-" &amp; TEXT(ChargesTable[[#This Row],[CHG_CASE_NUMBER]], "0000000")</f>
        <v>005-0000309</v>
      </c>
      <c r="R2217">
        <f t="shared" si="69"/>
        <v>12</v>
      </c>
      <c r="S2217">
        <f t="shared" si="70"/>
        <v>2023</v>
      </c>
    </row>
    <row r="2218" spans="1:19">
      <c r="A2218" s="1">
        <v>5</v>
      </c>
      <c r="B2218">
        <v>309</v>
      </c>
      <c r="C2218">
        <v>1</v>
      </c>
      <c r="D2218" s="3">
        <v>44920</v>
      </c>
      <c r="E2218" s="2">
        <v>3400</v>
      </c>
      <c r="F2218" s="2">
        <v>340</v>
      </c>
      <c r="G2218" s="2">
        <v>0</v>
      </c>
      <c r="H2218" s="5">
        <v>44932.34</v>
      </c>
      <c r="I2218" t="s">
        <v>12</v>
      </c>
      <c r="J2218" s="6" t="s">
        <v>25</v>
      </c>
      <c r="K2218" s="6" t="s">
        <v>26</v>
      </c>
      <c r="L2218" s="6" t="s">
        <v>37</v>
      </c>
      <c r="M2218" t="s">
        <v>13</v>
      </c>
      <c r="N2218" s="6" t="s">
        <v>55</v>
      </c>
      <c r="O2218" t="s">
        <v>19</v>
      </c>
      <c r="P2218" s="4">
        <v>12</v>
      </c>
      <c r="Q2218" t="str">
        <f>TEXT(ChargesTable[[#This Row],[CHG_COUNTY_NUM]], "000") &amp; "-" &amp; TEXT(ChargesTable[[#This Row],[CHG_CASE_NUMBER]], "0000000")</f>
        <v>005-0000309</v>
      </c>
      <c r="R2218">
        <f t="shared" si="69"/>
        <v>12</v>
      </c>
      <c r="S2218">
        <f t="shared" si="70"/>
        <v>2023</v>
      </c>
    </row>
    <row r="2219" spans="1:19">
      <c r="A2219" s="1">
        <v>5</v>
      </c>
      <c r="B2219">
        <v>310</v>
      </c>
      <c r="C2219">
        <v>2</v>
      </c>
      <c r="D2219" s="3">
        <v>44922</v>
      </c>
      <c r="E2219" s="2">
        <v>463745</v>
      </c>
      <c r="F2219" s="2">
        <v>46374</v>
      </c>
      <c r="G2219" s="2">
        <v>5</v>
      </c>
      <c r="H2219" s="5">
        <v>44936.5</v>
      </c>
      <c r="I2219" t="s">
        <v>12</v>
      </c>
      <c r="J2219" s="6" t="s">
        <v>32</v>
      </c>
      <c r="K2219" s="6" t="s">
        <v>33</v>
      </c>
      <c r="L2219" s="6" t="s">
        <v>42</v>
      </c>
      <c r="M2219" t="s">
        <v>13</v>
      </c>
      <c r="N2219" s="6" t="s">
        <v>98</v>
      </c>
      <c r="O2219" t="s">
        <v>19</v>
      </c>
      <c r="P2219" s="4">
        <v>14</v>
      </c>
      <c r="Q2219" t="str">
        <f>TEXT(ChargesTable[[#This Row],[CHG_COUNTY_NUM]], "000") &amp; "-" &amp; TEXT(ChargesTable[[#This Row],[CHG_CASE_NUMBER]], "0000000")</f>
        <v>005-0000310</v>
      </c>
      <c r="R2219">
        <f t="shared" si="69"/>
        <v>15</v>
      </c>
      <c r="S2219">
        <f t="shared" si="70"/>
        <v>2023</v>
      </c>
    </row>
    <row r="2220" spans="1:19">
      <c r="A2220" s="1">
        <v>5</v>
      </c>
      <c r="B2220">
        <v>310</v>
      </c>
      <c r="C2220">
        <v>1</v>
      </c>
      <c r="D2220" s="3">
        <v>44922</v>
      </c>
      <c r="E2220" s="2">
        <v>3400</v>
      </c>
      <c r="F2220" s="2">
        <v>340</v>
      </c>
      <c r="G2220" s="2">
        <v>0</v>
      </c>
      <c r="H2220" s="5">
        <v>44937</v>
      </c>
      <c r="I2220" t="s">
        <v>12</v>
      </c>
      <c r="J2220" s="6" t="s">
        <v>25</v>
      </c>
      <c r="K2220" s="6" t="s">
        <v>26</v>
      </c>
      <c r="L2220" s="6" t="s">
        <v>37</v>
      </c>
      <c r="M2220" t="s">
        <v>13</v>
      </c>
      <c r="N2220" s="6" t="s">
        <v>55</v>
      </c>
      <c r="O2220" t="s">
        <v>19</v>
      </c>
      <c r="P2220" s="4">
        <v>15</v>
      </c>
      <c r="Q2220" t="str">
        <f>TEXT(ChargesTable[[#This Row],[CHG_COUNTY_NUM]], "000") &amp; "-" &amp; TEXT(ChargesTable[[#This Row],[CHG_CASE_NUMBER]], "0000000")</f>
        <v>005-0000310</v>
      </c>
      <c r="R2220">
        <f t="shared" si="69"/>
        <v>15</v>
      </c>
      <c r="S2220">
        <f t="shared" si="70"/>
        <v>2023</v>
      </c>
    </row>
    <row r="2221" spans="1:19">
      <c r="A2221" s="1">
        <v>5</v>
      </c>
      <c r="B2221">
        <v>311</v>
      </c>
      <c r="C2221">
        <v>1</v>
      </c>
      <c r="D2221" s="3">
        <v>44925</v>
      </c>
      <c r="E2221" s="2">
        <v>463700</v>
      </c>
      <c r="F2221" s="2">
        <v>46370</v>
      </c>
      <c r="G2221" s="2">
        <v>0</v>
      </c>
      <c r="H2221" s="5">
        <v>44947.03</v>
      </c>
      <c r="I2221" t="s">
        <v>7</v>
      </c>
      <c r="J2221" s="6" t="s">
        <v>30</v>
      </c>
      <c r="K2221" s="6" t="s">
        <v>26</v>
      </c>
      <c r="L2221" s="6" t="s">
        <v>37</v>
      </c>
      <c r="M2221" t="s">
        <v>8</v>
      </c>
      <c r="N2221" s="6" t="s">
        <v>54</v>
      </c>
      <c r="O2221" t="s">
        <v>19</v>
      </c>
      <c r="P2221" s="4">
        <v>22</v>
      </c>
      <c r="Q2221" t="str">
        <f>TEXT(ChargesTable[[#This Row],[CHG_COUNTY_NUM]], "000") &amp; "-" &amp; TEXT(ChargesTable[[#This Row],[CHG_CASE_NUMBER]], "0000000")</f>
        <v>005-0000311</v>
      </c>
      <c r="R2221">
        <f t="shared" si="69"/>
        <v>23</v>
      </c>
      <c r="S2221">
        <f t="shared" si="70"/>
        <v>2023</v>
      </c>
    </row>
    <row r="2222" spans="1:19">
      <c r="A2222" s="1">
        <v>5</v>
      </c>
      <c r="B2222">
        <v>311</v>
      </c>
      <c r="C2222">
        <v>2</v>
      </c>
      <c r="D2222" s="3">
        <v>44925</v>
      </c>
      <c r="E2222" s="2">
        <v>3402</v>
      </c>
      <c r="F2222" s="2">
        <v>340</v>
      </c>
      <c r="G2222" s="2">
        <v>2</v>
      </c>
      <c r="H2222" s="5">
        <v>44947.28</v>
      </c>
      <c r="I2222" t="s">
        <v>10</v>
      </c>
      <c r="J2222" s="6" t="s">
        <v>25</v>
      </c>
      <c r="K2222" s="6" t="s">
        <v>26</v>
      </c>
      <c r="L2222" s="6" t="s">
        <v>39</v>
      </c>
      <c r="M2222" t="s">
        <v>11</v>
      </c>
      <c r="N2222" s="6" t="s">
        <v>62</v>
      </c>
      <c r="O2222" t="s">
        <v>19</v>
      </c>
      <c r="P2222" s="4">
        <v>22</v>
      </c>
      <c r="Q2222" t="str">
        <f>TEXT(ChargesTable[[#This Row],[CHG_COUNTY_NUM]], "000") &amp; "-" &amp; TEXT(ChargesTable[[#This Row],[CHG_CASE_NUMBER]], "0000000")</f>
        <v>005-0000311</v>
      </c>
      <c r="R2222">
        <f t="shared" si="69"/>
        <v>23</v>
      </c>
      <c r="S2222">
        <f t="shared" si="70"/>
        <v>2023</v>
      </c>
    </row>
    <row r="2223" spans="1:19">
      <c r="A2223" s="1">
        <v>5</v>
      </c>
      <c r="B2223">
        <v>311</v>
      </c>
      <c r="C2223">
        <v>5</v>
      </c>
      <c r="D2223" s="3">
        <v>44925</v>
      </c>
      <c r="E2223" s="2">
        <v>782200</v>
      </c>
      <c r="F2223" s="2">
        <v>78220</v>
      </c>
      <c r="G2223" s="2">
        <v>0</v>
      </c>
      <c r="H2223" s="5">
        <v>44947.06</v>
      </c>
      <c r="I2223" t="s">
        <v>12</v>
      </c>
      <c r="J2223" s="6" t="s">
        <v>36</v>
      </c>
      <c r="K2223" s="6" t="s">
        <v>35</v>
      </c>
      <c r="L2223" s="6" t="s">
        <v>37</v>
      </c>
      <c r="M2223" t="s">
        <v>13</v>
      </c>
      <c r="N2223" s="6" t="s">
        <v>53</v>
      </c>
      <c r="O2223" t="s">
        <v>19</v>
      </c>
      <c r="P2223" s="4">
        <v>22</v>
      </c>
      <c r="Q2223" t="str">
        <f>TEXT(ChargesTable[[#This Row],[CHG_COUNTY_NUM]], "000") &amp; "-" &amp; TEXT(ChargesTable[[#This Row],[CHG_CASE_NUMBER]], "0000000")</f>
        <v>005-0000311</v>
      </c>
      <c r="R2223">
        <f t="shared" si="69"/>
        <v>23</v>
      </c>
      <c r="S2223">
        <f t="shared" si="70"/>
        <v>2023</v>
      </c>
    </row>
    <row r="2224" spans="1:19">
      <c r="A2224" s="1">
        <v>5</v>
      </c>
      <c r="B2224">
        <v>311</v>
      </c>
      <c r="C2224">
        <v>3</v>
      </c>
      <c r="D2224" s="3">
        <v>44925</v>
      </c>
      <c r="E2224" s="2">
        <v>3400</v>
      </c>
      <c r="F2224" s="2">
        <v>340</v>
      </c>
      <c r="G2224" s="2">
        <v>0</v>
      </c>
      <c r="H2224" s="5">
        <v>44948.95</v>
      </c>
      <c r="I2224" t="s">
        <v>7</v>
      </c>
      <c r="J2224" s="6" t="s">
        <v>25</v>
      </c>
      <c r="K2224" s="6" t="s">
        <v>26</v>
      </c>
      <c r="L2224" s="6" t="s">
        <v>37</v>
      </c>
      <c r="M2224" t="s">
        <v>8</v>
      </c>
      <c r="N2224" s="6" t="s">
        <v>55</v>
      </c>
      <c r="O2224" t="s">
        <v>19</v>
      </c>
      <c r="P2224" s="4">
        <v>23</v>
      </c>
      <c r="Q2224" t="str">
        <f>TEXT(ChargesTable[[#This Row],[CHG_COUNTY_NUM]], "000") &amp; "-" &amp; TEXT(ChargesTable[[#This Row],[CHG_CASE_NUMBER]], "0000000")</f>
        <v>005-0000311</v>
      </c>
      <c r="R2224">
        <f t="shared" si="69"/>
        <v>23</v>
      </c>
      <c r="S2224">
        <f t="shared" si="70"/>
        <v>2023</v>
      </c>
    </row>
    <row r="2225" spans="1:19">
      <c r="A2225" s="1">
        <v>6</v>
      </c>
      <c r="B2225">
        <v>1</v>
      </c>
      <c r="C2225">
        <v>2</v>
      </c>
      <c r="D2225" s="3">
        <v>44567</v>
      </c>
      <c r="E2225" s="2">
        <v>3400</v>
      </c>
      <c r="F2225" s="2">
        <v>340</v>
      </c>
      <c r="G2225" s="2">
        <v>0</v>
      </c>
      <c r="H2225" s="5">
        <v>44573.964004629626</v>
      </c>
      <c r="I2225" t="s">
        <v>12</v>
      </c>
      <c r="J2225" s="6" t="s">
        <v>25</v>
      </c>
      <c r="K2225" s="6" t="s">
        <v>26</v>
      </c>
      <c r="L2225" s="6" t="s">
        <v>37</v>
      </c>
      <c r="M2225" t="s">
        <v>13</v>
      </c>
      <c r="N2225" s="6" t="s">
        <v>55</v>
      </c>
      <c r="O2225" t="s">
        <v>22</v>
      </c>
      <c r="P2225" s="4">
        <v>6</v>
      </c>
      <c r="Q2225" t="str">
        <f>TEXT(ChargesTable[[#This Row],[CHG_COUNTY_NUM]], "000") &amp; "-" &amp; TEXT(ChargesTable[[#This Row],[CHG_CASE_NUMBER]], "0000000")</f>
        <v>006-0000001</v>
      </c>
      <c r="R2225">
        <f t="shared" si="69"/>
        <v>6</v>
      </c>
      <c r="S2225">
        <f t="shared" si="70"/>
        <v>2022</v>
      </c>
    </row>
    <row r="2226" spans="1:19">
      <c r="A2226" s="1">
        <v>6</v>
      </c>
      <c r="B2226">
        <v>2</v>
      </c>
      <c r="C2226">
        <v>2</v>
      </c>
      <c r="D2226" s="3">
        <v>44572</v>
      </c>
      <c r="E2226" s="2">
        <v>3400</v>
      </c>
      <c r="F2226" s="2">
        <v>340</v>
      </c>
      <c r="G2226" s="2">
        <v>0</v>
      </c>
      <c r="H2226" s="5">
        <v>44619.63</v>
      </c>
      <c r="I2226" t="s">
        <v>12</v>
      </c>
      <c r="J2226" s="6" t="s">
        <v>25</v>
      </c>
      <c r="K2226" s="6" t="s">
        <v>26</v>
      </c>
      <c r="L2226" s="6" t="s">
        <v>37</v>
      </c>
      <c r="M2226" t="s">
        <v>13</v>
      </c>
      <c r="N2226" s="6" t="s">
        <v>55</v>
      </c>
      <c r="O2226" t="s">
        <v>22</v>
      </c>
      <c r="P2226" s="4">
        <v>47</v>
      </c>
      <c r="Q2226" t="str">
        <f>TEXT(ChargesTable[[#This Row],[CHG_COUNTY_NUM]], "000") &amp; "-" &amp; TEXT(ChargesTable[[#This Row],[CHG_CASE_NUMBER]], "0000000")</f>
        <v>006-0000002</v>
      </c>
      <c r="R2226">
        <f t="shared" si="69"/>
        <v>47</v>
      </c>
      <c r="S2226">
        <f t="shared" si="70"/>
        <v>2022</v>
      </c>
    </row>
    <row r="2227" spans="1:19">
      <c r="A2227" s="1">
        <v>6</v>
      </c>
      <c r="B2227">
        <v>3</v>
      </c>
      <c r="C2227">
        <v>2</v>
      </c>
      <c r="D2227" s="3">
        <v>44573</v>
      </c>
      <c r="E2227" s="2">
        <v>470000</v>
      </c>
      <c r="F2227" s="2">
        <v>47000</v>
      </c>
      <c r="G2227" s="2">
        <v>0</v>
      </c>
      <c r="H2227" s="5">
        <v>44573.664004629631</v>
      </c>
      <c r="I2227" t="s">
        <v>12</v>
      </c>
      <c r="J2227" s="6" t="s">
        <v>34</v>
      </c>
      <c r="K2227" s="6" t="s">
        <v>35</v>
      </c>
      <c r="L2227" s="6" t="s">
        <v>37</v>
      </c>
      <c r="M2227" t="s">
        <v>13</v>
      </c>
      <c r="N2227" s="6" t="s">
        <v>67</v>
      </c>
      <c r="O2227" t="s">
        <v>22</v>
      </c>
      <c r="P2227" s="4">
        <v>0</v>
      </c>
      <c r="Q2227" t="str">
        <f>TEXT(ChargesTable[[#This Row],[CHG_COUNTY_NUM]], "000") &amp; "-" &amp; TEXT(ChargesTable[[#This Row],[CHG_CASE_NUMBER]], "0000000")</f>
        <v>006-0000003</v>
      </c>
      <c r="R2227">
        <f t="shared" si="69"/>
        <v>1</v>
      </c>
      <c r="S2227">
        <f t="shared" si="70"/>
        <v>2022</v>
      </c>
    </row>
    <row r="2228" spans="1:19">
      <c r="A2228" s="1">
        <v>6</v>
      </c>
      <c r="B2228">
        <v>3</v>
      </c>
      <c r="C2228">
        <v>1</v>
      </c>
      <c r="D2228" s="3">
        <v>44573</v>
      </c>
      <c r="E2228" s="2">
        <v>463700</v>
      </c>
      <c r="F2228" s="2">
        <v>46370</v>
      </c>
      <c r="G2228" s="2">
        <v>0</v>
      </c>
      <c r="H2228" s="5">
        <v>44574.114004629628</v>
      </c>
      <c r="I2228" t="s">
        <v>20</v>
      </c>
      <c r="J2228" s="6" t="s">
        <v>30</v>
      </c>
      <c r="K2228" s="6" t="s">
        <v>26</v>
      </c>
      <c r="L2228" s="6" t="s">
        <v>37</v>
      </c>
      <c r="M2228" t="s">
        <v>21</v>
      </c>
      <c r="N2228" s="6" t="s">
        <v>54</v>
      </c>
      <c r="O2228" t="s">
        <v>22</v>
      </c>
      <c r="P2228" s="4">
        <v>1</v>
      </c>
      <c r="Q2228" t="str">
        <f>TEXT(ChargesTable[[#This Row],[CHG_COUNTY_NUM]], "000") &amp; "-" &amp; TEXT(ChargesTable[[#This Row],[CHG_CASE_NUMBER]], "0000000")</f>
        <v>006-0000003</v>
      </c>
      <c r="R2228">
        <f t="shared" si="69"/>
        <v>1</v>
      </c>
      <c r="S2228">
        <f t="shared" si="70"/>
        <v>2022</v>
      </c>
    </row>
    <row r="2229" spans="1:19">
      <c r="A2229" s="1">
        <v>6</v>
      </c>
      <c r="B2229">
        <v>4</v>
      </c>
      <c r="C2229">
        <v>2</v>
      </c>
      <c r="D2229" s="3">
        <v>44575</v>
      </c>
      <c r="E2229" s="2">
        <v>3400</v>
      </c>
      <c r="F2229" s="2">
        <v>340</v>
      </c>
      <c r="G2229" s="2">
        <v>0</v>
      </c>
      <c r="H2229" s="5">
        <v>44584.9</v>
      </c>
      <c r="I2229" t="s">
        <v>20</v>
      </c>
      <c r="J2229" s="6" t="s">
        <v>25</v>
      </c>
      <c r="K2229" s="6" t="s">
        <v>26</v>
      </c>
      <c r="L2229" s="6" t="s">
        <v>37</v>
      </c>
      <c r="M2229" t="s">
        <v>21</v>
      </c>
      <c r="N2229" s="6" t="s">
        <v>55</v>
      </c>
      <c r="O2229" t="s">
        <v>22</v>
      </c>
      <c r="P2229" s="4">
        <v>9</v>
      </c>
      <c r="Q2229" t="str">
        <f>TEXT(ChargesTable[[#This Row],[CHG_COUNTY_NUM]], "000") &amp; "-" &amp; TEXT(ChargesTable[[#This Row],[CHG_CASE_NUMBER]], "0000000")</f>
        <v>006-0000004</v>
      </c>
      <c r="R2229">
        <f t="shared" si="69"/>
        <v>11</v>
      </c>
      <c r="S2229">
        <f t="shared" si="70"/>
        <v>2022</v>
      </c>
    </row>
    <row r="2230" spans="1:19">
      <c r="A2230" s="1">
        <v>6</v>
      </c>
      <c r="B2230">
        <v>4</v>
      </c>
      <c r="C2230">
        <v>1</v>
      </c>
      <c r="D2230" s="3">
        <v>44575</v>
      </c>
      <c r="E2230" s="2">
        <v>782200</v>
      </c>
      <c r="F2230" s="2">
        <v>78220</v>
      </c>
      <c r="G2230" s="2">
        <v>0</v>
      </c>
      <c r="H2230" s="5">
        <v>44586</v>
      </c>
      <c r="I2230" t="s">
        <v>20</v>
      </c>
      <c r="J2230" s="6" t="s">
        <v>36</v>
      </c>
      <c r="K2230" s="6" t="s">
        <v>35</v>
      </c>
      <c r="L2230" s="6" t="s">
        <v>37</v>
      </c>
      <c r="M2230" t="s">
        <v>21</v>
      </c>
      <c r="N2230" s="6" t="s">
        <v>53</v>
      </c>
      <c r="O2230" t="s">
        <v>22</v>
      </c>
      <c r="P2230" s="4">
        <v>11</v>
      </c>
      <c r="Q2230" t="str">
        <f>TEXT(ChargesTable[[#This Row],[CHG_COUNTY_NUM]], "000") &amp; "-" &amp; TEXT(ChargesTable[[#This Row],[CHG_CASE_NUMBER]], "0000000")</f>
        <v>006-0000004</v>
      </c>
      <c r="R2230">
        <f t="shared" si="69"/>
        <v>11</v>
      </c>
      <c r="S2230">
        <f t="shared" si="70"/>
        <v>2022</v>
      </c>
    </row>
    <row r="2231" spans="1:19">
      <c r="A2231" s="1">
        <v>6</v>
      </c>
      <c r="B2231">
        <v>5</v>
      </c>
      <c r="C2231">
        <v>2</v>
      </c>
      <c r="D2231" s="3">
        <v>44587</v>
      </c>
      <c r="E2231" s="2">
        <v>3460</v>
      </c>
      <c r="F2231" s="2">
        <v>346</v>
      </c>
      <c r="G2231" s="2">
        <v>0</v>
      </c>
      <c r="H2231" s="5">
        <v>44908.6</v>
      </c>
      <c r="I2231" t="s">
        <v>12</v>
      </c>
      <c r="J2231" s="6" t="s">
        <v>27</v>
      </c>
      <c r="K2231" s="6" t="s">
        <v>28</v>
      </c>
      <c r="L2231" s="6" t="s">
        <v>37</v>
      </c>
      <c r="M2231" t="s">
        <v>13</v>
      </c>
      <c r="N2231" s="6" t="s">
        <v>52</v>
      </c>
      <c r="O2231" t="s">
        <v>22</v>
      </c>
      <c r="P2231" s="4">
        <v>321</v>
      </c>
      <c r="Q2231" t="str">
        <f>TEXT(ChargesTable[[#This Row],[CHG_COUNTY_NUM]], "000") &amp; "-" &amp; TEXT(ChargesTable[[#This Row],[CHG_CASE_NUMBER]], "0000000")</f>
        <v>006-0000005</v>
      </c>
      <c r="R2231">
        <f t="shared" si="69"/>
        <v>505</v>
      </c>
      <c r="S2231">
        <f t="shared" si="70"/>
        <v>2022</v>
      </c>
    </row>
    <row r="2232" spans="1:19">
      <c r="A2232" s="1">
        <v>6</v>
      </c>
      <c r="B2232">
        <v>5</v>
      </c>
      <c r="C2232">
        <v>1</v>
      </c>
      <c r="D2232" s="3">
        <v>44587</v>
      </c>
      <c r="E2232" s="2">
        <v>3400</v>
      </c>
      <c r="F2232" s="2">
        <v>340</v>
      </c>
      <c r="G2232" s="2">
        <v>0</v>
      </c>
      <c r="H2232" s="5">
        <v>44951.08</v>
      </c>
      <c r="I2232" t="s">
        <v>20</v>
      </c>
      <c r="J2232" s="6" t="s">
        <v>25</v>
      </c>
      <c r="K2232" s="6" t="s">
        <v>26</v>
      </c>
      <c r="L2232" s="6" t="s">
        <v>37</v>
      </c>
      <c r="M2232" t="s">
        <v>21</v>
      </c>
      <c r="N2232" s="6" t="s">
        <v>55</v>
      </c>
      <c r="O2232" t="s">
        <v>22</v>
      </c>
      <c r="P2232" s="4">
        <v>364</v>
      </c>
      <c r="Q2232" t="str">
        <f>TEXT(ChargesTable[[#This Row],[CHG_COUNTY_NUM]], "000") &amp; "-" &amp; TEXT(ChargesTable[[#This Row],[CHG_CASE_NUMBER]], "0000000")</f>
        <v>006-0000005</v>
      </c>
      <c r="R2232">
        <f t="shared" si="69"/>
        <v>505</v>
      </c>
      <c r="S2232">
        <f t="shared" si="70"/>
        <v>2023</v>
      </c>
    </row>
    <row r="2233" spans="1:19">
      <c r="A2233" s="1">
        <v>6</v>
      </c>
      <c r="B2233">
        <v>5</v>
      </c>
      <c r="C2233">
        <v>3</v>
      </c>
      <c r="D2233" s="3">
        <v>44587</v>
      </c>
      <c r="E2233" s="2">
        <v>3400</v>
      </c>
      <c r="F2233" s="2">
        <v>340</v>
      </c>
      <c r="G2233" s="2">
        <v>0</v>
      </c>
      <c r="H2233" s="5">
        <v>45092.08</v>
      </c>
      <c r="I2233" t="s">
        <v>20</v>
      </c>
      <c r="J2233" s="6" t="s">
        <v>25</v>
      </c>
      <c r="K2233" s="6" t="s">
        <v>26</v>
      </c>
      <c r="L2233" s="6" t="s">
        <v>37</v>
      </c>
      <c r="M2233" t="s">
        <v>21</v>
      </c>
      <c r="N2233" s="6" t="s">
        <v>55</v>
      </c>
      <c r="O2233" t="s">
        <v>22</v>
      </c>
      <c r="P2233" s="4">
        <v>505</v>
      </c>
      <c r="Q2233" t="str">
        <f>TEXT(ChargesTable[[#This Row],[CHG_COUNTY_NUM]], "000") &amp; "-" &amp; TEXT(ChargesTable[[#This Row],[CHG_CASE_NUMBER]], "0000000")</f>
        <v>006-0000005</v>
      </c>
      <c r="R2233">
        <f t="shared" si="69"/>
        <v>505</v>
      </c>
      <c r="S2233">
        <f t="shared" si="70"/>
        <v>2023</v>
      </c>
    </row>
    <row r="2234" spans="1:19">
      <c r="A2234" s="1">
        <v>6</v>
      </c>
      <c r="B2234">
        <v>6</v>
      </c>
      <c r="C2234">
        <v>2</v>
      </c>
      <c r="D2234" s="3">
        <v>44592</v>
      </c>
      <c r="E2234" s="2">
        <v>782201</v>
      </c>
      <c r="F2234" s="2">
        <v>78220</v>
      </c>
      <c r="G2234" s="2">
        <v>1</v>
      </c>
      <c r="H2234" s="5">
        <v>45185.2</v>
      </c>
      <c r="I2234" t="s">
        <v>12</v>
      </c>
      <c r="J2234" s="6" t="s">
        <v>36</v>
      </c>
      <c r="K2234" s="6" t="s">
        <v>35</v>
      </c>
      <c r="L2234" s="6" t="s">
        <v>38</v>
      </c>
      <c r="M2234" t="s">
        <v>13</v>
      </c>
      <c r="N2234" s="6" t="s">
        <v>57</v>
      </c>
      <c r="O2234" t="s">
        <v>22</v>
      </c>
      <c r="P2234" s="4">
        <v>593</v>
      </c>
      <c r="Q2234" t="str">
        <f>TEXT(ChargesTable[[#This Row],[CHG_COUNTY_NUM]], "000") &amp; "-" &amp; TEXT(ChargesTable[[#This Row],[CHG_CASE_NUMBER]], "0000000")</f>
        <v>006-0000006</v>
      </c>
      <c r="R2234">
        <f t="shared" si="69"/>
        <v>766</v>
      </c>
      <c r="S2234">
        <f t="shared" si="70"/>
        <v>2023</v>
      </c>
    </row>
    <row r="2235" spans="1:19">
      <c r="A2235" s="1">
        <v>6</v>
      </c>
      <c r="B2235">
        <v>6</v>
      </c>
      <c r="C2235">
        <v>1</v>
      </c>
      <c r="D2235" s="3">
        <v>44592</v>
      </c>
      <c r="E2235" s="2">
        <v>3400</v>
      </c>
      <c r="F2235" s="2">
        <v>340</v>
      </c>
      <c r="G2235" s="2">
        <v>0</v>
      </c>
      <c r="H2235" s="5">
        <v>45358.1</v>
      </c>
      <c r="I2235" t="s">
        <v>12</v>
      </c>
      <c r="J2235" s="6" t="s">
        <v>25</v>
      </c>
      <c r="K2235" s="6" t="s">
        <v>26</v>
      </c>
      <c r="L2235" s="6" t="s">
        <v>37</v>
      </c>
      <c r="M2235" t="s">
        <v>13</v>
      </c>
      <c r="N2235" s="6" t="s">
        <v>55</v>
      </c>
      <c r="O2235" t="s">
        <v>22</v>
      </c>
      <c r="P2235" s="4">
        <v>766</v>
      </c>
      <c r="Q2235" t="str">
        <f>TEXT(ChargesTable[[#This Row],[CHG_COUNTY_NUM]], "000") &amp; "-" &amp; TEXT(ChargesTable[[#This Row],[CHG_CASE_NUMBER]], "0000000")</f>
        <v>006-0000006</v>
      </c>
      <c r="R2235">
        <f t="shared" si="69"/>
        <v>766</v>
      </c>
      <c r="S2235">
        <f t="shared" si="70"/>
        <v>2024</v>
      </c>
    </row>
    <row r="2236" spans="1:19">
      <c r="A2236" s="1">
        <v>6</v>
      </c>
      <c r="B2236">
        <v>7</v>
      </c>
      <c r="C2236">
        <v>1</v>
      </c>
      <c r="D2236" s="3">
        <v>44603</v>
      </c>
      <c r="E2236" s="2">
        <v>3460</v>
      </c>
      <c r="F2236" s="2">
        <v>346</v>
      </c>
      <c r="G2236" s="2">
        <v>0</v>
      </c>
      <c r="H2236" s="5">
        <v>44617.65</v>
      </c>
      <c r="I2236" t="s">
        <v>20</v>
      </c>
      <c r="J2236" s="6" t="s">
        <v>27</v>
      </c>
      <c r="K2236" s="6" t="s">
        <v>28</v>
      </c>
      <c r="L2236" s="6" t="s">
        <v>37</v>
      </c>
      <c r="M2236" t="s">
        <v>21</v>
      </c>
      <c r="N2236" s="6" t="s">
        <v>52</v>
      </c>
      <c r="O2236" t="s">
        <v>22</v>
      </c>
      <c r="P2236" s="4">
        <v>14</v>
      </c>
      <c r="Q2236" t="str">
        <f>TEXT(ChargesTable[[#This Row],[CHG_COUNTY_NUM]], "000") &amp; "-" &amp; TEXT(ChargesTable[[#This Row],[CHG_CASE_NUMBER]], "0000000")</f>
        <v>006-0000007</v>
      </c>
      <c r="R2236">
        <f t="shared" si="69"/>
        <v>18</v>
      </c>
      <c r="S2236">
        <f t="shared" si="70"/>
        <v>2022</v>
      </c>
    </row>
    <row r="2237" spans="1:19">
      <c r="A2237" s="1">
        <v>6</v>
      </c>
      <c r="B2237">
        <v>7</v>
      </c>
      <c r="C2237">
        <v>4</v>
      </c>
      <c r="D2237" s="3">
        <v>44603</v>
      </c>
      <c r="E2237" s="2">
        <v>463722</v>
      </c>
      <c r="F2237" s="2">
        <v>46372</v>
      </c>
      <c r="G2237" s="2">
        <v>2</v>
      </c>
      <c r="H2237" s="5">
        <v>44617.03</v>
      </c>
      <c r="I2237" t="s">
        <v>12</v>
      </c>
      <c r="J2237" s="6" t="s">
        <v>31</v>
      </c>
      <c r="K2237" s="6" t="s">
        <v>28</v>
      </c>
      <c r="L2237" s="6" t="s">
        <v>39</v>
      </c>
      <c r="M2237" t="s">
        <v>13</v>
      </c>
      <c r="N2237" s="6" t="s">
        <v>89</v>
      </c>
      <c r="O2237" t="s">
        <v>22</v>
      </c>
      <c r="P2237" s="4">
        <v>14</v>
      </c>
      <c r="Q2237" t="str">
        <f>TEXT(ChargesTable[[#This Row],[CHG_COUNTY_NUM]], "000") &amp; "-" &amp; TEXT(ChargesTable[[#This Row],[CHG_CASE_NUMBER]], "0000000")</f>
        <v>006-0000007</v>
      </c>
      <c r="R2237">
        <f t="shared" si="69"/>
        <v>18</v>
      </c>
      <c r="S2237">
        <f t="shared" si="70"/>
        <v>2022</v>
      </c>
    </row>
    <row r="2238" spans="1:19">
      <c r="A2238" s="1">
        <v>6</v>
      </c>
      <c r="B2238">
        <v>7</v>
      </c>
      <c r="C2238">
        <v>2</v>
      </c>
      <c r="D2238" s="3">
        <v>44603</v>
      </c>
      <c r="E2238" s="2">
        <v>782200</v>
      </c>
      <c r="F2238" s="2">
        <v>78220</v>
      </c>
      <c r="G2238" s="2">
        <v>0</v>
      </c>
      <c r="H2238" s="5">
        <v>44619.63</v>
      </c>
      <c r="I2238" t="s">
        <v>12</v>
      </c>
      <c r="J2238" s="6" t="s">
        <v>36</v>
      </c>
      <c r="K2238" s="6" t="s">
        <v>35</v>
      </c>
      <c r="L2238" s="6" t="s">
        <v>37</v>
      </c>
      <c r="M2238" t="s">
        <v>13</v>
      </c>
      <c r="N2238" s="6" t="s">
        <v>53</v>
      </c>
      <c r="O2238" t="s">
        <v>22</v>
      </c>
      <c r="P2238" s="4">
        <v>16</v>
      </c>
      <c r="Q2238" t="str">
        <f>TEXT(ChargesTable[[#This Row],[CHG_COUNTY_NUM]], "000") &amp; "-" &amp; TEXT(ChargesTable[[#This Row],[CHG_CASE_NUMBER]], "0000000")</f>
        <v>006-0000007</v>
      </c>
      <c r="R2238">
        <f t="shared" si="69"/>
        <v>18</v>
      </c>
      <c r="S2238">
        <f t="shared" si="70"/>
        <v>2022</v>
      </c>
    </row>
    <row r="2239" spans="1:19">
      <c r="A2239" s="1">
        <v>6</v>
      </c>
      <c r="B2239">
        <v>7</v>
      </c>
      <c r="C2239">
        <v>3</v>
      </c>
      <c r="D2239" s="3">
        <v>44603</v>
      </c>
      <c r="E2239" s="2">
        <v>3400</v>
      </c>
      <c r="F2239" s="2">
        <v>340</v>
      </c>
      <c r="G2239" s="2">
        <v>0</v>
      </c>
      <c r="H2239" s="5">
        <v>44621.65</v>
      </c>
      <c r="I2239" t="s">
        <v>20</v>
      </c>
      <c r="J2239" s="6" t="s">
        <v>25</v>
      </c>
      <c r="K2239" s="6" t="s">
        <v>26</v>
      </c>
      <c r="L2239" s="6" t="s">
        <v>37</v>
      </c>
      <c r="M2239" t="s">
        <v>21</v>
      </c>
      <c r="N2239" s="6" t="s">
        <v>55</v>
      </c>
      <c r="O2239" t="s">
        <v>22</v>
      </c>
      <c r="P2239" s="4">
        <v>18</v>
      </c>
      <c r="Q2239" t="str">
        <f>TEXT(ChargesTable[[#This Row],[CHG_COUNTY_NUM]], "000") &amp; "-" &amp; TEXT(ChargesTable[[#This Row],[CHG_CASE_NUMBER]], "0000000")</f>
        <v>006-0000007</v>
      </c>
      <c r="R2239">
        <f t="shared" si="69"/>
        <v>18</v>
      </c>
      <c r="S2239">
        <f t="shared" si="70"/>
        <v>2022</v>
      </c>
    </row>
    <row r="2240" spans="1:19">
      <c r="A2240" s="1">
        <v>6</v>
      </c>
      <c r="B2240">
        <v>8</v>
      </c>
      <c r="C2240">
        <v>1</v>
      </c>
      <c r="D2240" s="3">
        <v>44604</v>
      </c>
      <c r="E2240" s="2">
        <v>463700</v>
      </c>
      <c r="F2240" s="2">
        <v>46370</v>
      </c>
      <c r="G2240" s="2">
        <v>0</v>
      </c>
      <c r="H2240" s="5">
        <v>44846.06</v>
      </c>
      <c r="I2240" t="s">
        <v>7</v>
      </c>
      <c r="J2240" s="6" t="s">
        <v>30</v>
      </c>
      <c r="K2240" s="6" t="s">
        <v>26</v>
      </c>
      <c r="L2240" s="6" t="s">
        <v>37</v>
      </c>
      <c r="M2240" t="s">
        <v>8</v>
      </c>
      <c r="N2240" s="6" t="s">
        <v>54</v>
      </c>
      <c r="O2240" t="s">
        <v>22</v>
      </c>
      <c r="P2240" s="4">
        <v>242</v>
      </c>
      <c r="Q2240" t="str">
        <f>TEXT(ChargesTable[[#This Row],[CHG_COUNTY_NUM]], "000") &amp; "-" &amp; TEXT(ChargesTable[[#This Row],[CHG_CASE_NUMBER]], "0000000")</f>
        <v>006-0000008</v>
      </c>
      <c r="R2240">
        <f t="shared" si="69"/>
        <v>287</v>
      </c>
      <c r="S2240">
        <f t="shared" si="70"/>
        <v>2022</v>
      </c>
    </row>
    <row r="2241" spans="1:19">
      <c r="A2241" s="1">
        <v>6</v>
      </c>
      <c r="B2241">
        <v>8</v>
      </c>
      <c r="C2241">
        <v>2</v>
      </c>
      <c r="D2241" s="3">
        <v>44604</v>
      </c>
      <c r="E2241" s="2">
        <v>3400</v>
      </c>
      <c r="F2241" s="2">
        <v>340</v>
      </c>
      <c r="G2241" s="2">
        <v>0</v>
      </c>
      <c r="H2241" s="5">
        <v>44891.1</v>
      </c>
      <c r="I2241" t="s">
        <v>12</v>
      </c>
      <c r="J2241" s="6" t="s">
        <v>25</v>
      </c>
      <c r="K2241" s="6" t="s">
        <v>26</v>
      </c>
      <c r="L2241" s="6" t="s">
        <v>37</v>
      </c>
      <c r="M2241" t="s">
        <v>13</v>
      </c>
      <c r="N2241" s="6" t="s">
        <v>55</v>
      </c>
      <c r="O2241" t="s">
        <v>22</v>
      </c>
      <c r="P2241" s="4">
        <v>287</v>
      </c>
      <c r="Q2241" t="str">
        <f>TEXT(ChargesTable[[#This Row],[CHG_COUNTY_NUM]], "000") &amp; "-" &amp; TEXT(ChargesTable[[#This Row],[CHG_CASE_NUMBER]], "0000000")</f>
        <v>006-0000008</v>
      </c>
      <c r="R2241">
        <f t="shared" si="69"/>
        <v>287</v>
      </c>
      <c r="S2241">
        <f t="shared" si="70"/>
        <v>2022</v>
      </c>
    </row>
    <row r="2242" spans="1:19">
      <c r="A2242" s="1">
        <v>6</v>
      </c>
      <c r="B2242">
        <v>9</v>
      </c>
      <c r="C2242">
        <v>1</v>
      </c>
      <c r="D2242" s="3">
        <v>44609</v>
      </c>
      <c r="E2242" s="2">
        <v>3400</v>
      </c>
      <c r="F2242" s="2">
        <v>340</v>
      </c>
      <c r="G2242" s="2">
        <v>0</v>
      </c>
      <c r="H2242" s="5">
        <v>44654.78</v>
      </c>
      <c r="I2242" t="s">
        <v>20</v>
      </c>
      <c r="J2242" s="6" t="s">
        <v>25</v>
      </c>
      <c r="K2242" s="6" t="s">
        <v>26</v>
      </c>
      <c r="L2242" s="6" t="s">
        <v>37</v>
      </c>
      <c r="M2242" t="s">
        <v>21</v>
      </c>
      <c r="N2242" s="6" t="s">
        <v>55</v>
      </c>
      <c r="O2242" t="s">
        <v>22</v>
      </c>
      <c r="P2242" s="4">
        <v>45</v>
      </c>
      <c r="Q2242" t="str">
        <f>TEXT(ChargesTable[[#This Row],[CHG_COUNTY_NUM]], "000") &amp; "-" &amp; TEXT(ChargesTable[[#This Row],[CHG_CASE_NUMBER]], "0000000")</f>
        <v>006-0000009</v>
      </c>
      <c r="R2242">
        <f t="shared" ref="R2242:R2305" si="71">_xlfn.MAXIFS(P:P, Q:Q, Q2242)</f>
        <v>70</v>
      </c>
      <c r="S2242">
        <f t="shared" ref="S2242:S2305" si="72">+YEAR(H2242)</f>
        <v>2022</v>
      </c>
    </row>
    <row r="2243" spans="1:19">
      <c r="A2243" s="1">
        <v>6</v>
      </c>
      <c r="B2243">
        <v>9</v>
      </c>
      <c r="C2243">
        <v>2</v>
      </c>
      <c r="D2243" s="3">
        <v>44609</v>
      </c>
      <c r="E2243" s="2">
        <v>3400</v>
      </c>
      <c r="F2243" s="2">
        <v>340</v>
      </c>
      <c r="G2243" s="2">
        <v>0</v>
      </c>
      <c r="H2243" s="5">
        <v>44654.94</v>
      </c>
      <c r="I2243" t="s">
        <v>20</v>
      </c>
      <c r="J2243" s="6" t="s">
        <v>25</v>
      </c>
      <c r="K2243" s="6" t="s">
        <v>26</v>
      </c>
      <c r="L2243" s="6" t="s">
        <v>37</v>
      </c>
      <c r="M2243" t="s">
        <v>21</v>
      </c>
      <c r="N2243" s="6" t="s">
        <v>55</v>
      </c>
      <c r="O2243" t="s">
        <v>22</v>
      </c>
      <c r="P2243" s="4">
        <v>45</v>
      </c>
      <c r="Q2243" t="str">
        <f>TEXT(ChargesTable[[#This Row],[CHG_COUNTY_NUM]], "000") &amp; "-" &amp; TEXT(ChargesTable[[#This Row],[CHG_CASE_NUMBER]], "0000000")</f>
        <v>006-0000009</v>
      </c>
      <c r="R2243">
        <f t="shared" si="71"/>
        <v>70</v>
      </c>
      <c r="S2243">
        <f t="shared" si="72"/>
        <v>2022</v>
      </c>
    </row>
    <row r="2244" spans="1:19">
      <c r="A2244" s="1">
        <v>6</v>
      </c>
      <c r="B2244">
        <v>9</v>
      </c>
      <c r="C2244">
        <v>3</v>
      </c>
      <c r="D2244" s="3">
        <v>44609</v>
      </c>
      <c r="E2244" s="2">
        <v>3460</v>
      </c>
      <c r="F2244" s="2">
        <v>346</v>
      </c>
      <c r="G2244" s="2">
        <v>0</v>
      </c>
      <c r="H2244" s="5">
        <v>44679.74</v>
      </c>
      <c r="I2244" t="s">
        <v>20</v>
      </c>
      <c r="J2244" s="6" t="s">
        <v>27</v>
      </c>
      <c r="K2244" s="6" t="s">
        <v>28</v>
      </c>
      <c r="L2244" s="6" t="s">
        <v>37</v>
      </c>
      <c r="M2244" t="s">
        <v>21</v>
      </c>
      <c r="N2244" s="6" t="s">
        <v>52</v>
      </c>
      <c r="O2244" t="s">
        <v>22</v>
      </c>
      <c r="P2244" s="4">
        <v>70</v>
      </c>
      <c r="Q2244" t="str">
        <f>TEXT(ChargesTable[[#This Row],[CHG_COUNTY_NUM]], "000") &amp; "-" &amp; TEXT(ChargesTable[[#This Row],[CHG_CASE_NUMBER]], "0000000")</f>
        <v>006-0000009</v>
      </c>
      <c r="R2244">
        <f t="shared" si="71"/>
        <v>70</v>
      </c>
      <c r="S2244">
        <f t="shared" si="72"/>
        <v>2022</v>
      </c>
    </row>
    <row r="2245" spans="1:19">
      <c r="A2245" s="1">
        <v>6</v>
      </c>
      <c r="B2245">
        <v>10</v>
      </c>
      <c r="C2245">
        <v>1</v>
      </c>
      <c r="D2245" s="3">
        <v>44611</v>
      </c>
      <c r="E2245" s="2">
        <v>3400</v>
      </c>
      <c r="F2245" s="2">
        <v>340</v>
      </c>
      <c r="G2245" s="2">
        <v>0</v>
      </c>
      <c r="H2245" s="5">
        <v>44635.78</v>
      </c>
      <c r="I2245" t="s">
        <v>12</v>
      </c>
      <c r="J2245" s="6" t="s">
        <v>25</v>
      </c>
      <c r="K2245" s="6" t="s">
        <v>26</v>
      </c>
      <c r="L2245" s="6" t="s">
        <v>37</v>
      </c>
      <c r="M2245" t="s">
        <v>13</v>
      </c>
      <c r="N2245" s="6" t="s">
        <v>55</v>
      </c>
      <c r="O2245" t="s">
        <v>22</v>
      </c>
      <c r="P2245" s="4">
        <v>24</v>
      </c>
      <c r="Q2245" t="str">
        <f>TEXT(ChargesTable[[#This Row],[CHG_COUNTY_NUM]], "000") &amp; "-" &amp; TEXT(ChargesTable[[#This Row],[CHG_CASE_NUMBER]], "0000000")</f>
        <v>006-0000010</v>
      </c>
      <c r="R2245">
        <f t="shared" si="71"/>
        <v>26</v>
      </c>
      <c r="S2245">
        <f t="shared" si="72"/>
        <v>2022</v>
      </c>
    </row>
    <row r="2246" spans="1:19">
      <c r="A2246" s="1">
        <v>6</v>
      </c>
      <c r="B2246">
        <v>10</v>
      </c>
      <c r="C2246">
        <v>2</v>
      </c>
      <c r="D2246" s="3">
        <v>44611</v>
      </c>
      <c r="E2246" s="2">
        <v>3400</v>
      </c>
      <c r="F2246" s="2">
        <v>340</v>
      </c>
      <c r="G2246" s="2">
        <v>0</v>
      </c>
      <c r="H2246" s="5">
        <v>44637.83</v>
      </c>
      <c r="I2246" t="s">
        <v>20</v>
      </c>
      <c r="J2246" s="6" t="s">
        <v>25</v>
      </c>
      <c r="K2246" s="6" t="s">
        <v>26</v>
      </c>
      <c r="L2246" s="6" t="s">
        <v>37</v>
      </c>
      <c r="M2246" t="s">
        <v>21</v>
      </c>
      <c r="N2246" s="6" t="s">
        <v>55</v>
      </c>
      <c r="O2246" t="s">
        <v>22</v>
      </c>
      <c r="P2246" s="4">
        <v>26</v>
      </c>
      <c r="Q2246" t="str">
        <f>TEXT(ChargesTable[[#This Row],[CHG_COUNTY_NUM]], "000") &amp; "-" &amp; TEXT(ChargesTable[[#This Row],[CHG_CASE_NUMBER]], "0000000")</f>
        <v>006-0000010</v>
      </c>
      <c r="R2246">
        <f t="shared" si="71"/>
        <v>26</v>
      </c>
      <c r="S2246">
        <f t="shared" si="72"/>
        <v>2022</v>
      </c>
    </row>
    <row r="2247" spans="1:19">
      <c r="A2247" s="1">
        <v>6</v>
      </c>
      <c r="B2247">
        <v>11</v>
      </c>
      <c r="C2247">
        <v>1</v>
      </c>
      <c r="D2247" s="3">
        <v>44615</v>
      </c>
      <c r="E2247" s="2">
        <v>3460</v>
      </c>
      <c r="F2247" s="2">
        <v>346</v>
      </c>
      <c r="G2247" s="2">
        <v>0</v>
      </c>
      <c r="H2247" s="5">
        <v>44698.5</v>
      </c>
      <c r="I2247" t="s">
        <v>7</v>
      </c>
      <c r="J2247" s="6" t="s">
        <v>27</v>
      </c>
      <c r="K2247" s="6" t="s">
        <v>28</v>
      </c>
      <c r="L2247" s="6" t="s">
        <v>37</v>
      </c>
      <c r="M2247" t="s">
        <v>8</v>
      </c>
      <c r="N2247" s="6" t="s">
        <v>52</v>
      </c>
      <c r="O2247" t="s">
        <v>22</v>
      </c>
      <c r="P2247" s="4">
        <v>83</v>
      </c>
      <c r="Q2247" t="str">
        <f>TEXT(ChargesTable[[#This Row],[CHG_COUNTY_NUM]], "000") &amp; "-" &amp; TEXT(ChargesTable[[#This Row],[CHG_CASE_NUMBER]], "0000000")</f>
        <v>006-0000011</v>
      </c>
      <c r="R2247">
        <f t="shared" si="71"/>
        <v>83</v>
      </c>
      <c r="S2247">
        <f t="shared" si="72"/>
        <v>2022</v>
      </c>
    </row>
    <row r="2248" spans="1:19">
      <c r="A2248" s="1">
        <v>6</v>
      </c>
      <c r="B2248">
        <v>12</v>
      </c>
      <c r="C2248">
        <v>1</v>
      </c>
      <c r="D2248" s="3">
        <v>44623</v>
      </c>
      <c r="E2248" s="2">
        <v>463740</v>
      </c>
      <c r="F2248" s="2">
        <v>46374</v>
      </c>
      <c r="G2248" s="2">
        <v>0</v>
      </c>
      <c r="H2248" s="5">
        <v>44641.95</v>
      </c>
      <c r="I2248" t="s">
        <v>12</v>
      </c>
      <c r="J2248" s="6" t="s">
        <v>32</v>
      </c>
      <c r="K2248" s="6" t="s">
        <v>33</v>
      </c>
      <c r="L2248" s="6" t="s">
        <v>37</v>
      </c>
      <c r="M2248" t="s">
        <v>13</v>
      </c>
      <c r="N2248" s="6" t="s">
        <v>60</v>
      </c>
      <c r="O2248" t="s">
        <v>22</v>
      </c>
      <c r="P2248" s="4">
        <v>18</v>
      </c>
      <c r="Q2248" t="str">
        <f>TEXT(ChargesTable[[#This Row],[CHG_COUNTY_NUM]], "000") &amp; "-" &amp; TEXT(ChargesTable[[#This Row],[CHG_CASE_NUMBER]], "0000000")</f>
        <v>006-0000012</v>
      </c>
      <c r="R2248">
        <f t="shared" si="71"/>
        <v>19</v>
      </c>
      <c r="S2248">
        <f t="shared" si="72"/>
        <v>2022</v>
      </c>
    </row>
    <row r="2249" spans="1:19">
      <c r="A2249" s="1">
        <v>6</v>
      </c>
      <c r="B2249">
        <v>12</v>
      </c>
      <c r="C2249">
        <v>2</v>
      </c>
      <c r="D2249" s="3">
        <v>44623</v>
      </c>
      <c r="E2249" s="2">
        <v>3400</v>
      </c>
      <c r="F2249" s="2">
        <v>340</v>
      </c>
      <c r="G2249" s="2">
        <v>0</v>
      </c>
      <c r="H2249" s="5">
        <v>44642.35</v>
      </c>
      <c r="I2249" t="s">
        <v>20</v>
      </c>
      <c r="J2249" s="6" t="s">
        <v>25</v>
      </c>
      <c r="K2249" s="6" t="s">
        <v>26</v>
      </c>
      <c r="L2249" s="6" t="s">
        <v>37</v>
      </c>
      <c r="M2249" t="s">
        <v>21</v>
      </c>
      <c r="N2249" s="6" t="s">
        <v>55</v>
      </c>
      <c r="O2249" t="s">
        <v>22</v>
      </c>
      <c r="P2249" s="4">
        <v>19</v>
      </c>
      <c r="Q2249" t="str">
        <f>TEXT(ChargesTable[[#This Row],[CHG_COUNTY_NUM]], "000") &amp; "-" &amp; TEXT(ChargesTable[[#This Row],[CHG_CASE_NUMBER]], "0000000")</f>
        <v>006-0000012</v>
      </c>
      <c r="R2249">
        <f t="shared" si="71"/>
        <v>19</v>
      </c>
      <c r="S2249">
        <f t="shared" si="72"/>
        <v>2022</v>
      </c>
    </row>
    <row r="2250" spans="1:19">
      <c r="A2250" s="1">
        <v>6</v>
      </c>
      <c r="B2250">
        <v>13</v>
      </c>
      <c r="C2250">
        <v>1</v>
      </c>
      <c r="D2250" s="3">
        <v>44628</v>
      </c>
      <c r="E2250" s="2">
        <v>463740</v>
      </c>
      <c r="F2250" s="2">
        <v>46374</v>
      </c>
      <c r="G2250" s="2">
        <v>0</v>
      </c>
      <c r="H2250" s="5">
        <v>44695.9</v>
      </c>
      <c r="I2250" t="s">
        <v>12</v>
      </c>
      <c r="J2250" s="6" t="s">
        <v>32</v>
      </c>
      <c r="K2250" s="6" t="s">
        <v>33</v>
      </c>
      <c r="L2250" s="6" t="s">
        <v>37</v>
      </c>
      <c r="M2250" t="s">
        <v>13</v>
      </c>
      <c r="N2250" s="6" t="s">
        <v>60</v>
      </c>
      <c r="O2250" t="s">
        <v>22</v>
      </c>
      <c r="P2250" s="4">
        <v>67</v>
      </c>
      <c r="Q2250" t="str">
        <f>TEXT(ChargesTable[[#This Row],[CHG_COUNTY_NUM]], "000") &amp; "-" &amp; TEXT(ChargesTable[[#This Row],[CHG_CASE_NUMBER]], "0000000")</f>
        <v>006-0000013</v>
      </c>
      <c r="R2250">
        <f t="shared" si="71"/>
        <v>87</v>
      </c>
      <c r="S2250">
        <f t="shared" si="72"/>
        <v>2022</v>
      </c>
    </row>
    <row r="2251" spans="1:19">
      <c r="A2251" s="1">
        <v>6</v>
      </c>
      <c r="B2251">
        <v>13</v>
      </c>
      <c r="C2251">
        <v>2</v>
      </c>
      <c r="D2251" s="3">
        <v>44628</v>
      </c>
      <c r="E2251" s="2">
        <v>3402</v>
      </c>
      <c r="F2251" s="2">
        <v>340</v>
      </c>
      <c r="G2251" s="2">
        <v>2</v>
      </c>
      <c r="H2251" s="5">
        <v>44715.49</v>
      </c>
      <c r="I2251" t="s">
        <v>12</v>
      </c>
      <c r="J2251" s="6" t="s">
        <v>25</v>
      </c>
      <c r="K2251" s="6" t="s">
        <v>26</v>
      </c>
      <c r="L2251" s="6" t="s">
        <v>39</v>
      </c>
      <c r="M2251" t="s">
        <v>13</v>
      </c>
      <c r="N2251" s="6" t="s">
        <v>62</v>
      </c>
      <c r="O2251" t="s">
        <v>22</v>
      </c>
      <c r="P2251" s="4">
        <v>87</v>
      </c>
      <c r="Q2251" t="str">
        <f>TEXT(ChargesTable[[#This Row],[CHG_COUNTY_NUM]], "000") &amp; "-" &amp; TEXT(ChargesTable[[#This Row],[CHG_CASE_NUMBER]], "0000000")</f>
        <v>006-0000013</v>
      </c>
      <c r="R2251">
        <f t="shared" si="71"/>
        <v>87</v>
      </c>
      <c r="S2251">
        <f t="shared" si="72"/>
        <v>2022</v>
      </c>
    </row>
    <row r="2252" spans="1:19">
      <c r="A2252" s="1">
        <v>6</v>
      </c>
      <c r="B2252">
        <v>14</v>
      </c>
      <c r="C2252">
        <v>1</v>
      </c>
      <c r="D2252" s="3">
        <v>44633</v>
      </c>
      <c r="E2252" s="2">
        <v>3400</v>
      </c>
      <c r="F2252" s="2">
        <v>340</v>
      </c>
      <c r="G2252" s="2">
        <v>0</v>
      </c>
      <c r="H2252" s="5">
        <v>44638.504999999997</v>
      </c>
      <c r="I2252" t="s">
        <v>12</v>
      </c>
      <c r="J2252" s="6" t="s">
        <v>25</v>
      </c>
      <c r="K2252" s="6" t="s">
        <v>26</v>
      </c>
      <c r="L2252" s="6" t="s">
        <v>37</v>
      </c>
      <c r="M2252" t="s">
        <v>13</v>
      </c>
      <c r="N2252" s="6" t="s">
        <v>55</v>
      </c>
      <c r="O2252" t="s">
        <v>22</v>
      </c>
      <c r="P2252" s="4">
        <v>5</v>
      </c>
      <c r="Q2252" t="str">
        <f>TEXT(ChargesTable[[#This Row],[CHG_COUNTY_NUM]], "000") &amp; "-" &amp; TEXT(ChargesTable[[#This Row],[CHG_CASE_NUMBER]], "0000000")</f>
        <v>006-0000014</v>
      </c>
      <c r="R2252">
        <f t="shared" si="71"/>
        <v>5</v>
      </c>
      <c r="S2252">
        <f t="shared" si="72"/>
        <v>2022</v>
      </c>
    </row>
    <row r="2253" spans="1:19">
      <c r="A2253" s="1">
        <v>6</v>
      </c>
      <c r="B2253">
        <v>15</v>
      </c>
      <c r="C2253">
        <v>1</v>
      </c>
      <c r="D2253" s="3">
        <v>44645</v>
      </c>
      <c r="E2253" s="2">
        <v>3406</v>
      </c>
      <c r="F2253" s="2">
        <v>340</v>
      </c>
      <c r="G2253" s="2">
        <v>6</v>
      </c>
      <c r="H2253" s="5">
        <v>44654.160995370374</v>
      </c>
      <c r="I2253" t="s">
        <v>20</v>
      </c>
      <c r="J2253" s="6" t="s">
        <v>25</v>
      </c>
      <c r="K2253" s="6" t="s">
        <v>26</v>
      </c>
      <c r="L2253" s="6" t="s">
        <v>43</v>
      </c>
      <c r="M2253" t="s">
        <v>21</v>
      </c>
      <c r="N2253" s="6" t="s">
        <v>65</v>
      </c>
      <c r="O2253" t="s">
        <v>22</v>
      </c>
      <c r="P2253" s="4">
        <v>9</v>
      </c>
      <c r="Q2253" t="str">
        <f>TEXT(ChargesTable[[#This Row],[CHG_COUNTY_NUM]], "000") &amp; "-" &amp; TEXT(ChargesTable[[#This Row],[CHG_CASE_NUMBER]], "0000000")</f>
        <v>006-0000015</v>
      </c>
      <c r="R2253">
        <f t="shared" si="71"/>
        <v>9</v>
      </c>
      <c r="S2253">
        <f t="shared" si="72"/>
        <v>2022</v>
      </c>
    </row>
    <row r="2254" spans="1:19">
      <c r="A2254" s="1">
        <v>6</v>
      </c>
      <c r="B2254">
        <v>16</v>
      </c>
      <c r="C2254">
        <v>1</v>
      </c>
      <c r="D2254" s="3">
        <v>44648</v>
      </c>
      <c r="E2254" s="2">
        <v>463700</v>
      </c>
      <c r="F2254" s="2">
        <v>46370</v>
      </c>
      <c r="G2254" s="2">
        <v>0</v>
      </c>
      <c r="H2254" s="5">
        <v>44675.360000000001</v>
      </c>
      <c r="I2254" t="s">
        <v>20</v>
      </c>
      <c r="J2254" s="6" t="s">
        <v>30</v>
      </c>
      <c r="K2254" s="6" t="s">
        <v>26</v>
      </c>
      <c r="L2254" s="6" t="s">
        <v>37</v>
      </c>
      <c r="M2254" t="s">
        <v>21</v>
      </c>
      <c r="N2254" s="6" t="s">
        <v>54</v>
      </c>
      <c r="O2254" t="s">
        <v>22</v>
      </c>
      <c r="P2254" s="4">
        <v>27</v>
      </c>
      <c r="Q2254" t="str">
        <f>TEXT(ChargesTable[[#This Row],[CHG_COUNTY_NUM]], "000") &amp; "-" &amp; TEXT(ChargesTable[[#This Row],[CHG_CASE_NUMBER]], "0000000")</f>
        <v>006-0000016</v>
      </c>
      <c r="R2254">
        <f t="shared" si="71"/>
        <v>28</v>
      </c>
      <c r="S2254">
        <f t="shared" si="72"/>
        <v>2022</v>
      </c>
    </row>
    <row r="2255" spans="1:19">
      <c r="A2255" s="1">
        <v>6</v>
      </c>
      <c r="B2255">
        <v>16</v>
      </c>
      <c r="C2255">
        <v>2</v>
      </c>
      <c r="D2255" s="3">
        <v>44648</v>
      </c>
      <c r="E2255" s="2">
        <v>463700</v>
      </c>
      <c r="F2255" s="2">
        <v>46370</v>
      </c>
      <c r="G2255" s="2">
        <v>0</v>
      </c>
      <c r="H2255" s="5">
        <v>44676.36</v>
      </c>
      <c r="I2255" t="s">
        <v>20</v>
      </c>
      <c r="J2255" s="6" t="s">
        <v>30</v>
      </c>
      <c r="K2255" s="6" t="s">
        <v>26</v>
      </c>
      <c r="L2255" s="6" t="s">
        <v>37</v>
      </c>
      <c r="M2255" t="s">
        <v>21</v>
      </c>
      <c r="N2255" s="6" t="s">
        <v>54</v>
      </c>
      <c r="O2255" t="s">
        <v>22</v>
      </c>
      <c r="P2255" s="4">
        <v>28</v>
      </c>
      <c r="Q2255" t="str">
        <f>TEXT(ChargesTable[[#This Row],[CHG_COUNTY_NUM]], "000") &amp; "-" &amp; TEXT(ChargesTable[[#This Row],[CHG_CASE_NUMBER]], "0000000")</f>
        <v>006-0000016</v>
      </c>
      <c r="R2255">
        <f t="shared" si="71"/>
        <v>28</v>
      </c>
      <c r="S2255">
        <f t="shared" si="72"/>
        <v>2022</v>
      </c>
    </row>
    <row r="2256" spans="1:19">
      <c r="A2256" s="1">
        <v>6</v>
      </c>
      <c r="B2256">
        <v>17</v>
      </c>
      <c r="C2256">
        <v>1</v>
      </c>
      <c r="D2256" s="3">
        <v>44653</v>
      </c>
      <c r="E2256" s="2">
        <v>3400</v>
      </c>
      <c r="F2256" s="2">
        <v>340</v>
      </c>
      <c r="G2256" s="2">
        <v>0</v>
      </c>
      <c r="H2256" s="5">
        <v>44740</v>
      </c>
      <c r="I2256" t="s">
        <v>20</v>
      </c>
      <c r="J2256" s="6" t="s">
        <v>25</v>
      </c>
      <c r="K2256" s="6" t="s">
        <v>26</v>
      </c>
      <c r="L2256" s="6" t="s">
        <v>37</v>
      </c>
      <c r="M2256" t="s">
        <v>21</v>
      </c>
      <c r="N2256" s="6" t="s">
        <v>55</v>
      </c>
      <c r="O2256" t="s">
        <v>22</v>
      </c>
      <c r="P2256" s="4">
        <v>87</v>
      </c>
      <c r="Q2256" t="str">
        <f>TEXT(ChargesTable[[#This Row],[CHG_COUNTY_NUM]], "000") &amp; "-" &amp; TEXT(ChargesTable[[#This Row],[CHG_CASE_NUMBER]], "0000000")</f>
        <v>006-0000017</v>
      </c>
      <c r="R2256">
        <f t="shared" si="71"/>
        <v>97</v>
      </c>
      <c r="S2256">
        <f t="shared" si="72"/>
        <v>2022</v>
      </c>
    </row>
    <row r="2257" spans="1:19">
      <c r="A2257" s="1">
        <v>6</v>
      </c>
      <c r="B2257">
        <v>17</v>
      </c>
      <c r="C2257">
        <v>2</v>
      </c>
      <c r="D2257" s="3">
        <v>44653</v>
      </c>
      <c r="E2257" s="2">
        <v>3460</v>
      </c>
      <c r="F2257" s="2">
        <v>346</v>
      </c>
      <c r="G2257" s="2">
        <v>0</v>
      </c>
      <c r="H2257" s="5">
        <v>44741.94</v>
      </c>
      <c r="I2257" t="s">
        <v>12</v>
      </c>
      <c r="J2257" s="6" t="s">
        <v>27</v>
      </c>
      <c r="K2257" s="6" t="s">
        <v>28</v>
      </c>
      <c r="L2257" s="6" t="s">
        <v>37</v>
      </c>
      <c r="M2257" t="s">
        <v>13</v>
      </c>
      <c r="N2257" s="6" t="s">
        <v>52</v>
      </c>
      <c r="O2257" t="s">
        <v>22</v>
      </c>
      <c r="P2257" s="4">
        <v>88</v>
      </c>
      <c r="Q2257" t="str">
        <f>TEXT(ChargesTable[[#This Row],[CHG_COUNTY_NUM]], "000") &amp; "-" &amp; TEXT(ChargesTable[[#This Row],[CHG_CASE_NUMBER]], "0000000")</f>
        <v>006-0000017</v>
      </c>
      <c r="R2257">
        <f t="shared" si="71"/>
        <v>97</v>
      </c>
      <c r="S2257">
        <f t="shared" si="72"/>
        <v>2022</v>
      </c>
    </row>
    <row r="2258" spans="1:19">
      <c r="A2258" s="1">
        <v>6</v>
      </c>
      <c r="B2258">
        <v>17</v>
      </c>
      <c r="C2258">
        <v>3</v>
      </c>
      <c r="D2258" s="3">
        <v>44653</v>
      </c>
      <c r="E2258" s="2">
        <v>3400</v>
      </c>
      <c r="F2258" s="2">
        <v>340</v>
      </c>
      <c r="G2258" s="2">
        <v>0</v>
      </c>
      <c r="H2258" s="5">
        <v>44742.2</v>
      </c>
      <c r="I2258" t="s">
        <v>12</v>
      </c>
      <c r="J2258" s="6" t="s">
        <v>25</v>
      </c>
      <c r="K2258" s="6" t="s">
        <v>26</v>
      </c>
      <c r="L2258" s="6" t="s">
        <v>37</v>
      </c>
      <c r="M2258" t="s">
        <v>13</v>
      </c>
      <c r="N2258" s="6" t="s">
        <v>55</v>
      </c>
      <c r="O2258" t="s">
        <v>22</v>
      </c>
      <c r="P2258" s="4">
        <v>89</v>
      </c>
      <c r="Q2258" t="str">
        <f>TEXT(ChargesTable[[#This Row],[CHG_COUNTY_NUM]], "000") &amp; "-" &amp; TEXT(ChargesTable[[#This Row],[CHG_CASE_NUMBER]], "0000000")</f>
        <v>006-0000017</v>
      </c>
      <c r="R2258">
        <f t="shared" si="71"/>
        <v>97</v>
      </c>
      <c r="S2258">
        <f t="shared" si="72"/>
        <v>2022</v>
      </c>
    </row>
    <row r="2259" spans="1:19">
      <c r="A2259" s="1">
        <v>6</v>
      </c>
      <c r="B2259">
        <v>17</v>
      </c>
      <c r="C2259">
        <v>4</v>
      </c>
      <c r="D2259" s="3">
        <v>44653</v>
      </c>
      <c r="E2259" s="2">
        <v>3460</v>
      </c>
      <c r="F2259" s="2">
        <v>346</v>
      </c>
      <c r="G2259" s="2">
        <v>0</v>
      </c>
      <c r="H2259" s="5">
        <v>44750.2</v>
      </c>
      <c r="I2259" t="s">
        <v>20</v>
      </c>
      <c r="J2259" s="6" t="s">
        <v>27</v>
      </c>
      <c r="K2259" s="6" t="s">
        <v>28</v>
      </c>
      <c r="L2259" s="6" t="s">
        <v>37</v>
      </c>
      <c r="M2259" t="s">
        <v>21</v>
      </c>
      <c r="N2259" s="6" t="s">
        <v>52</v>
      </c>
      <c r="O2259" t="s">
        <v>22</v>
      </c>
      <c r="P2259" s="4">
        <v>97</v>
      </c>
      <c r="Q2259" t="str">
        <f>TEXT(ChargesTable[[#This Row],[CHG_COUNTY_NUM]], "000") &amp; "-" &amp; TEXT(ChargesTable[[#This Row],[CHG_CASE_NUMBER]], "0000000")</f>
        <v>006-0000017</v>
      </c>
      <c r="R2259">
        <f t="shared" si="71"/>
        <v>97</v>
      </c>
      <c r="S2259">
        <f t="shared" si="72"/>
        <v>2022</v>
      </c>
    </row>
    <row r="2260" spans="1:19">
      <c r="A2260" s="1">
        <v>6</v>
      </c>
      <c r="B2260">
        <v>18</v>
      </c>
      <c r="C2260">
        <v>1</v>
      </c>
      <c r="D2260" s="3">
        <v>44662</v>
      </c>
      <c r="E2260" s="2">
        <v>3460</v>
      </c>
      <c r="F2260" s="2">
        <v>346</v>
      </c>
      <c r="G2260" s="2">
        <v>0</v>
      </c>
      <c r="H2260" s="5">
        <v>44719.7</v>
      </c>
      <c r="I2260" t="s">
        <v>20</v>
      </c>
      <c r="J2260" s="6" t="s">
        <v>27</v>
      </c>
      <c r="K2260" s="6" t="s">
        <v>28</v>
      </c>
      <c r="L2260" s="6" t="s">
        <v>37</v>
      </c>
      <c r="M2260" t="s">
        <v>21</v>
      </c>
      <c r="N2260" s="6" t="s">
        <v>52</v>
      </c>
      <c r="O2260" t="s">
        <v>22</v>
      </c>
      <c r="P2260" s="4">
        <v>57</v>
      </c>
      <c r="Q2260" t="str">
        <f>TEXT(ChargesTable[[#This Row],[CHG_COUNTY_NUM]], "000") &amp; "-" &amp; TEXT(ChargesTable[[#This Row],[CHG_CASE_NUMBER]], "0000000")</f>
        <v>006-0000018</v>
      </c>
      <c r="R2260">
        <f t="shared" si="71"/>
        <v>70</v>
      </c>
      <c r="S2260">
        <f t="shared" si="72"/>
        <v>2022</v>
      </c>
    </row>
    <row r="2261" spans="1:19">
      <c r="A2261" s="1">
        <v>6</v>
      </c>
      <c r="B2261">
        <v>18</v>
      </c>
      <c r="C2261">
        <v>2</v>
      </c>
      <c r="D2261" s="3">
        <v>44662</v>
      </c>
      <c r="E2261" s="2">
        <v>3470</v>
      </c>
      <c r="F2261" s="2">
        <v>347</v>
      </c>
      <c r="G2261" s="2">
        <v>0</v>
      </c>
      <c r="H2261" s="5">
        <v>44719.8</v>
      </c>
      <c r="I2261" t="s">
        <v>20</v>
      </c>
      <c r="J2261" s="6" t="s">
        <v>29</v>
      </c>
      <c r="K2261" s="6" t="s">
        <v>28</v>
      </c>
      <c r="L2261" s="6" t="s">
        <v>37</v>
      </c>
      <c r="M2261" t="s">
        <v>21</v>
      </c>
      <c r="N2261" s="6" t="s">
        <v>51</v>
      </c>
      <c r="O2261" t="s">
        <v>22</v>
      </c>
      <c r="P2261" s="4">
        <v>57</v>
      </c>
      <c r="Q2261" t="str">
        <f>TEXT(ChargesTable[[#This Row],[CHG_COUNTY_NUM]], "000") &amp; "-" &amp; TEXT(ChargesTable[[#This Row],[CHG_CASE_NUMBER]], "0000000")</f>
        <v>006-0000018</v>
      </c>
      <c r="R2261">
        <f t="shared" si="71"/>
        <v>70</v>
      </c>
      <c r="S2261">
        <f t="shared" si="72"/>
        <v>2022</v>
      </c>
    </row>
    <row r="2262" spans="1:19">
      <c r="A2262" s="1">
        <v>6</v>
      </c>
      <c r="B2262">
        <v>18</v>
      </c>
      <c r="C2262">
        <v>3</v>
      </c>
      <c r="D2262" s="3">
        <v>44662</v>
      </c>
      <c r="E2262" s="2">
        <v>3400</v>
      </c>
      <c r="F2262" s="2">
        <v>340</v>
      </c>
      <c r="G2262" s="2">
        <v>0</v>
      </c>
      <c r="H2262" s="5">
        <v>44732.9</v>
      </c>
      <c r="I2262" t="s">
        <v>20</v>
      </c>
      <c r="J2262" s="6" t="s">
        <v>25</v>
      </c>
      <c r="K2262" s="6" t="s">
        <v>26</v>
      </c>
      <c r="L2262" s="6" t="s">
        <v>37</v>
      </c>
      <c r="M2262" t="s">
        <v>21</v>
      </c>
      <c r="N2262" s="6" t="s">
        <v>55</v>
      </c>
      <c r="O2262" t="s">
        <v>22</v>
      </c>
      <c r="P2262" s="4">
        <v>70</v>
      </c>
      <c r="Q2262" t="str">
        <f>TEXT(ChargesTable[[#This Row],[CHG_COUNTY_NUM]], "000") &amp; "-" &amp; TEXT(ChargesTable[[#This Row],[CHG_CASE_NUMBER]], "0000000")</f>
        <v>006-0000018</v>
      </c>
      <c r="R2262">
        <f t="shared" si="71"/>
        <v>70</v>
      </c>
      <c r="S2262">
        <f t="shared" si="72"/>
        <v>2022</v>
      </c>
    </row>
    <row r="2263" spans="1:19">
      <c r="A2263" s="1">
        <v>6</v>
      </c>
      <c r="B2263">
        <v>19</v>
      </c>
      <c r="C2263">
        <v>5</v>
      </c>
      <c r="D2263" s="3">
        <v>44668</v>
      </c>
      <c r="E2263" s="2">
        <v>3400</v>
      </c>
      <c r="F2263" s="2">
        <v>340</v>
      </c>
      <c r="G2263" s="2">
        <v>0</v>
      </c>
      <c r="H2263" s="5">
        <v>44727.53</v>
      </c>
      <c r="I2263" t="s">
        <v>20</v>
      </c>
      <c r="J2263" s="6" t="s">
        <v>25</v>
      </c>
      <c r="K2263" s="6" t="s">
        <v>26</v>
      </c>
      <c r="L2263" s="6" t="s">
        <v>37</v>
      </c>
      <c r="M2263" t="s">
        <v>21</v>
      </c>
      <c r="N2263" s="6" t="s">
        <v>55</v>
      </c>
      <c r="O2263" t="s">
        <v>22</v>
      </c>
      <c r="P2263" s="4">
        <v>59</v>
      </c>
      <c r="Q2263" t="str">
        <f>TEXT(ChargesTable[[#This Row],[CHG_COUNTY_NUM]], "000") &amp; "-" &amp; TEXT(ChargesTable[[#This Row],[CHG_CASE_NUMBER]], "0000000")</f>
        <v>006-0000019</v>
      </c>
      <c r="R2263">
        <f t="shared" si="71"/>
        <v>91</v>
      </c>
      <c r="S2263">
        <f t="shared" si="72"/>
        <v>2022</v>
      </c>
    </row>
    <row r="2264" spans="1:19">
      <c r="A2264" s="1">
        <v>6</v>
      </c>
      <c r="B2264">
        <v>19</v>
      </c>
      <c r="C2264">
        <v>2</v>
      </c>
      <c r="D2264" s="3">
        <v>44668</v>
      </c>
      <c r="E2264" s="2">
        <v>3460</v>
      </c>
      <c r="F2264" s="2">
        <v>346</v>
      </c>
      <c r="G2264" s="2">
        <v>0</v>
      </c>
      <c r="H2264" s="5">
        <v>44758.67</v>
      </c>
      <c r="I2264" t="s">
        <v>20</v>
      </c>
      <c r="J2264" s="6" t="s">
        <v>27</v>
      </c>
      <c r="K2264" s="6" t="s">
        <v>28</v>
      </c>
      <c r="L2264" s="6" t="s">
        <v>37</v>
      </c>
      <c r="M2264" t="s">
        <v>21</v>
      </c>
      <c r="N2264" s="6" t="s">
        <v>52</v>
      </c>
      <c r="O2264" t="s">
        <v>22</v>
      </c>
      <c r="P2264" s="4">
        <v>90</v>
      </c>
      <c r="Q2264" t="str">
        <f>TEXT(ChargesTable[[#This Row],[CHG_COUNTY_NUM]], "000") &amp; "-" &amp; TEXT(ChargesTable[[#This Row],[CHG_CASE_NUMBER]], "0000000")</f>
        <v>006-0000019</v>
      </c>
      <c r="R2264">
        <f t="shared" si="71"/>
        <v>91</v>
      </c>
      <c r="S2264">
        <f t="shared" si="72"/>
        <v>2022</v>
      </c>
    </row>
    <row r="2265" spans="1:19">
      <c r="A2265" s="1">
        <v>6</v>
      </c>
      <c r="B2265">
        <v>19</v>
      </c>
      <c r="C2265">
        <v>3</v>
      </c>
      <c r="D2265" s="3">
        <v>44668</v>
      </c>
      <c r="E2265" s="2">
        <v>3404</v>
      </c>
      <c r="F2265" s="2">
        <v>340</v>
      </c>
      <c r="G2265" s="2">
        <v>4</v>
      </c>
      <c r="H2265" s="5">
        <v>44758.67</v>
      </c>
      <c r="I2265" t="s">
        <v>12</v>
      </c>
      <c r="J2265" s="6" t="s">
        <v>25</v>
      </c>
      <c r="K2265" s="6" t="s">
        <v>26</v>
      </c>
      <c r="L2265" s="6" t="s">
        <v>41</v>
      </c>
      <c r="M2265" t="s">
        <v>13</v>
      </c>
      <c r="N2265" s="6" t="s">
        <v>86</v>
      </c>
      <c r="O2265" t="s">
        <v>22</v>
      </c>
      <c r="P2265" s="4">
        <v>90</v>
      </c>
      <c r="Q2265" t="str">
        <f>TEXT(ChargesTable[[#This Row],[CHG_COUNTY_NUM]], "000") &amp; "-" &amp; TEXT(ChargesTable[[#This Row],[CHG_CASE_NUMBER]], "0000000")</f>
        <v>006-0000019</v>
      </c>
      <c r="R2265">
        <f t="shared" si="71"/>
        <v>91</v>
      </c>
      <c r="S2265">
        <f t="shared" si="72"/>
        <v>2022</v>
      </c>
    </row>
    <row r="2266" spans="1:19">
      <c r="A2266" s="1">
        <v>6</v>
      </c>
      <c r="B2266">
        <v>19</v>
      </c>
      <c r="C2266">
        <v>4</v>
      </c>
      <c r="D2266" s="3">
        <v>44668</v>
      </c>
      <c r="E2266" s="2">
        <v>3460</v>
      </c>
      <c r="F2266" s="2">
        <v>346</v>
      </c>
      <c r="G2266" s="2">
        <v>0</v>
      </c>
      <c r="H2266" s="5">
        <v>44758.707002314812</v>
      </c>
      <c r="I2266" t="s">
        <v>20</v>
      </c>
      <c r="J2266" s="6" t="s">
        <v>27</v>
      </c>
      <c r="K2266" s="6" t="s">
        <v>28</v>
      </c>
      <c r="L2266" s="6" t="s">
        <v>37</v>
      </c>
      <c r="M2266" t="s">
        <v>21</v>
      </c>
      <c r="N2266" s="6" t="s">
        <v>52</v>
      </c>
      <c r="O2266" t="s">
        <v>22</v>
      </c>
      <c r="P2266" s="4">
        <v>90</v>
      </c>
      <c r="Q2266" t="str">
        <f>TEXT(ChargesTable[[#This Row],[CHG_COUNTY_NUM]], "000") &amp; "-" &amp; TEXT(ChargesTable[[#This Row],[CHG_CASE_NUMBER]], "0000000")</f>
        <v>006-0000019</v>
      </c>
      <c r="R2266">
        <f t="shared" si="71"/>
        <v>91</v>
      </c>
      <c r="S2266">
        <f t="shared" si="72"/>
        <v>2022</v>
      </c>
    </row>
    <row r="2267" spans="1:19">
      <c r="A2267" s="1">
        <v>6</v>
      </c>
      <c r="B2267">
        <v>19</v>
      </c>
      <c r="C2267">
        <v>1</v>
      </c>
      <c r="D2267" s="3">
        <v>44668</v>
      </c>
      <c r="E2267" s="2">
        <v>3400</v>
      </c>
      <c r="F2267" s="2">
        <v>340</v>
      </c>
      <c r="G2267" s="2">
        <v>0</v>
      </c>
      <c r="H2267" s="5">
        <v>44759.53</v>
      </c>
      <c r="I2267" t="s">
        <v>12</v>
      </c>
      <c r="J2267" s="6" t="s">
        <v>25</v>
      </c>
      <c r="K2267" s="6" t="s">
        <v>26</v>
      </c>
      <c r="L2267" s="6" t="s">
        <v>37</v>
      </c>
      <c r="M2267" t="s">
        <v>13</v>
      </c>
      <c r="N2267" s="6" t="s">
        <v>55</v>
      </c>
      <c r="O2267" t="s">
        <v>22</v>
      </c>
      <c r="P2267" s="4">
        <v>91</v>
      </c>
      <c r="Q2267" t="str">
        <f>TEXT(ChargesTable[[#This Row],[CHG_COUNTY_NUM]], "000") &amp; "-" &amp; TEXT(ChargesTable[[#This Row],[CHG_CASE_NUMBER]], "0000000")</f>
        <v>006-0000019</v>
      </c>
      <c r="R2267">
        <f t="shared" si="71"/>
        <v>91</v>
      </c>
      <c r="S2267">
        <f t="shared" si="72"/>
        <v>2022</v>
      </c>
    </row>
    <row r="2268" spans="1:19">
      <c r="A2268" s="1">
        <v>6</v>
      </c>
      <c r="B2268">
        <v>20</v>
      </c>
      <c r="C2268">
        <v>1</v>
      </c>
      <c r="D2268" s="3">
        <v>44678</v>
      </c>
      <c r="E2268" s="2">
        <v>463720</v>
      </c>
      <c r="F2268" s="2">
        <v>46372</v>
      </c>
      <c r="G2268" s="2">
        <v>0</v>
      </c>
      <c r="H2268" s="5">
        <v>44688.114999999998</v>
      </c>
      <c r="I2268" t="s">
        <v>12</v>
      </c>
      <c r="J2268" s="6" t="s">
        <v>31</v>
      </c>
      <c r="K2268" s="6" t="s">
        <v>28</v>
      </c>
      <c r="L2268" s="6" t="s">
        <v>37</v>
      </c>
      <c r="M2268" t="s">
        <v>13</v>
      </c>
      <c r="N2268" s="6" t="s">
        <v>72</v>
      </c>
      <c r="O2268" t="s">
        <v>22</v>
      </c>
      <c r="P2268" s="4">
        <v>10</v>
      </c>
      <c r="Q2268" t="str">
        <f>TEXT(ChargesTable[[#This Row],[CHG_COUNTY_NUM]], "000") &amp; "-" &amp; TEXT(ChargesTable[[#This Row],[CHG_CASE_NUMBER]], "0000000")</f>
        <v>006-0000020</v>
      </c>
      <c r="R2268">
        <f t="shared" si="71"/>
        <v>17</v>
      </c>
      <c r="S2268">
        <f t="shared" si="72"/>
        <v>2022</v>
      </c>
    </row>
    <row r="2269" spans="1:19">
      <c r="A2269" s="1">
        <v>6</v>
      </c>
      <c r="B2269">
        <v>20</v>
      </c>
      <c r="C2269">
        <v>2</v>
      </c>
      <c r="D2269" s="3">
        <v>44678</v>
      </c>
      <c r="E2269" s="2">
        <v>3400</v>
      </c>
      <c r="F2269" s="2">
        <v>340</v>
      </c>
      <c r="G2269" s="2">
        <v>0</v>
      </c>
      <c r="H2269" s="5">
        <v>44695.425000000003</v>
      </c>
      <c r="I2269" t="s">
        <v>20</v>
      </c>
      <c r="J2269" s="6" t="s">
        <v>25</v>
      </c>
      <c r="K2269" s="6" t="s">
        <v>26</v>
      </c>
      <c r="L2269" s="6" t="s">
        <v>37</v>
      </c>
      <c r="M2269" t="s">
        <v>21</v>
      </c>
      <c r="N2269" s="6" t="s">
        <v>55</v>
      </c>
      <c r="O2269" t="s">
        <v>22</v>
      </c>
      <c r="P2269" s="4">
        <v>17</v>
      </c>
      <c r="Q2269" t="str">
        <f>TEXT(ChargesTable[[#This Row],[CHG_COUNTY_NUM]], "000") &amp; "-" &amp; TEXT(ChargesTable[[#This Row],[CHG_CASE_NUMBER]], "0000000")</f>
        <v>006-0000020</v>
      </c>
      <c r="R2269">
        <f t="shared" si="71"/>
        <v>17</v>
      </c>
      <c r="S2269">
        <f t="shared" si="72"/>
        <v>2022</v>
      </c>
    </row>
    <row r="2270" spans="1:19">
      <c r="A2270" s="1">
        <v>6</v>
      </c>
      <c r="B2270">
        <v>21</v>
      </c>
      <c r="C2270">
        <v>2</v>
      </c>
      <c r="D2270" s="3">
        <v>44684</v>
      </c>
      <c r="E2270" s="2">
        <v>463720</v>
      </c>
      <c r="F2270" s="2">
        <v>46372</v>
      </c>
      <c r="G2270" s="2">
        <v>0</v>
      </c>
      <c r="H2270" s="5">
        <v>44705.7</v>
      </c>
      <c r="I2270" t="s">
        <v>12</v>
      </c>
      <c r="J2270" s="6" t="s">
        <v>31</v>
      </c>
      <c r="K2270" s="6" t="s">
        <v>28</v>
      </c>
      <c r="L2270" s="6" t="s">
        <v>37</v>
      </c>
      <c r="M2270" t="s">
        <v>13</v>
      </c>
      <c r="N2270" s="6" t="s">
        <v>72</v>
      </c>
      <c r="O2270" t="s">
        <v>22</v>
      </c>
      <c r="P2270" s="4">
        <v>21</v>
      </c>
      <c r="Q2270" t="str">
        <f>TEXT(ChargesTable[[#This Row],[CHG_COUNTY_NUM]], "000") &amp; "-" &amp; TEXT(ChargesTable[[#This Row],[CHG_CASE_NUMBER]], "0000000")</f>
        <v>006-0000021</v>
      </c>
      <c r="R2270">
        <f t="shared" si="71"/>
        <v>66</v>
      </c>
      <c r="S2270">
        <f t="shared" si="72"/>
        <v>2022</v>
      </c>
    </row>
    <row r="2271" spans="1:19">
      <c r="A2271" s="1">
        <v>6</v>
      </c>
      <c r="B2271">
        <v>21</v>
      </c>
      <c r="C2271">
        <v>1</v>
      </c>
      <c r="D2271" s="3">
        <v>44684</v>
      </c>
      <c r="E2271" s="2">
        <v>463700</v>
      </c>
      <c r="F2271" s="2">
        <v>46370</v>
      </c>
      <c r="G2271" s="2">
        <v>0</v>
      </c>
      <c r="H2271" s="5">
        <v>44746.400000000001</v>
      </c>
      <c r="I2271" t="s">
        <v>7</v>
      </c>
      <c r="J2271" s="6" t="s">
        <v>30</v>
      </c>
      <c r="K2271" s="6" t="s">
        <v>26</v>
      </c>
      <c r="L2271" s="6" t="s">
        <v>37</v>
      </c>
      <c r="M2271" t="s">
        <v>8</v>
      </c>
      <c r="N2271" s="6" t="s">
        <v>54</v>
      </c>
      <c r="O2271" t="s">
        <v>22</v>
      </c>
      <c r="P2271" s="4">
        <v>62</v>
      </c>
      <c r="Q2271" t="str">
        <f>TEXT(ChargesTable[[#This Row],[CHG_COUNTY_NUM]], "000") &amp; "-" &amp; TEXT(ChargesTable[[#This Row],[CHG_CASE_NUMBER]], "0000000")</f>
        <v>006-0000021</v>
      </c>
      <c r="R2271">
        <f t="shared" si="71"/>
        <v>66</v>
      </c>
      <c r="S2271">
        <f t="shared" si="72"/>
        <v>2022</v>
      </c>
    </row>
    <row r="2272" spans="1:19">
      <c r="A2272" s="1">
        <v>6</v>
      </c>
      <c r="B2272">
        <v>21</v>
      </c>
      <c r="C2272">
        <v>3</v>
      </c>
      <c r="D2272" s="3">
        <v>44684</v>
      </c>
      <c r="E2272" s="2">
        <v>3462</v>
      </c>
      <c r="F2272" s="2">
        <v>346</v>
      </c>
      <c r="G2272" s="2">
        <v>2</v>
      </c>
      <c r="H2272" s="5">
        <v>44750.96</v>
      </c>
      <c r="I2272" t="s">
        <v>12</v>
      </c>
      <c r="J2272" s="6" t="s">
        <v>27</v>
      </c>
      <c r="K2272" s="6" t="s">
        <v>28</v>
      </c>
      <c r="L2272" s="6" t="s">
        <v>39</v>
      </c>
      <c r="M2272" t="s">
        <v>13</v>
      </c>
      <c r="N2272" s="6" t="s">
        <v>73</v>
      </c>
      <c r="O2272" t="s">
        <v>22</v>
      </c>
      <c r="P2272" s="4">
        <v>66</v>
      </c>
      <c r="Q2272" t="str">
        <f>TEXT(ChargesTable[[#This Row],[CHG_COUNTY_NUM]], "000") &amp; "-" &amp; TEXT(ChargesTable[[#This Row],[CHG_CASE_NUMBER]], "0000000")</f>
        <v>006-0000021</v>
      </c>
      <c r="R2272">
        <f t="shared" si="71"/>
        <v>66</v>
      </c>
      <c r="S2272">
        <f t="shared" si="72"/>
        <v>2022</v>
      </c>
    </row>
    <row r="2273" spans="1:19">
      <c r="A2273" s="1">
        <v>6</v>
      </c>
      <c r="B2273">
        <v>22</v>
      </c>
      <c r="C2273">
        <v>1</v>
      </c>
      <c r="D2273" s="3">
        <v>44686</v>
      </c>
      <c r="E2273" s="2">
        <v>463700</v>
      </c>
      <c r="F2273" s="2">
        <v>46370</v>
      </c>
      <c r="G2273" s="2">
        <v>0</v>
      </c>
      <c r="H2273" s="5">
        <v>44700.68</v>
      </c>
      <c r="I2273" t="s">
        <v>20</v>
      </c>
      <c r="J2273" s="6" t="s">
        <v>30</v>
      </c>
      <c r="K2273" s="6" t="s">
        <v>26</v>
      </c>
      <c r="L2273" s="6" t="s">
        <v>37</v>
      </c>
      <c r="M2273" t="s">
        <v>21</v>
      </c>
      <c r="N2273" s="6" t="s">
        <v>54</v>
      </c>
      <c r="O2273" t="s">
        <v>22</v>
      </c>
      <c r="P2273" s="4">
        <v>14</v>
      </c>
      <c r="Q2273" t="str">
        <f>TEXT(ChargesTable[[#This Row],[CHG_COUNTY_NUM]], "000") &amp; "-" &amp; TEXT(ChargesTable[[#This Row],[CHG_CASE_NUMBER]], "0000000")</f>
        <v>006-0000022</v>
      </c>
      <c r="R2273">
        <f t="shared" si="71"/>
        <v>20</v>
      </c>
      <c r="S2273">
        <f t="shared" si="72"/>
        <v>2022</v>
      </c>
    </row>
    <row r="2274" spans="1:19">
      <c r="A2274" s="1">
        <v>6</v>
      </c>
      <c r="B2274">
        <v>22</v>
      </c>
      <c r="C2274">
        <v>3</v>
      </c>
      <c r="D2274" s="3">
        <v>44686</v>
      </c>
      <c r="E2274" s="2">
        <v>470000</v>
      </c>
      <c r="F2274" s="2">
        <v>47000</v>
      </c>
      <c r="G2274" s="2">
        <v>0</v>
      </c>
      <c r="H2274" s="5">
        <v>44702.58</v>
      </c>
      <c r="I2274" t="s">
        <v>20</v>
      </c>
      <c r="J2274" s="6" t="s">
        <v>34</v>
      </c>
      <c r="K2274" s="6" t="s">
        <v>35</v>
      </c>
      <c r="L2274" s="6" t="s">
        <v>37</v>
      </c>
      <c r="M2274" t="s">
        <v>21</v>
      </c>
      <c r="N2274" s="6" t="s">
        <v>67</v>
      </c>
      <c r="O2274" t="s">
        <v>22</v>
      </c>
      <c r="P2274" s="4">
        <v>16</v>
      </c>
      <c r="Q2274" t="str">
        <f>TEXT(ChargesTable[[#This Row],[CHG_COUNTY_NUM]], "000") &amp; "-" &amp; TEXT(ChargesTable[[#This Row],[CHG_CASE_NUMBER]], "0000000")</f>
        <v>006-0000022</v>
      </c>
      <c r="R2274">
        <f t="shared" si="71"/>
        <v>20</v>
      </c>
      <c r="S2274">
        <f t="shared" si="72"/>
        <v>2022</v>
      </c>
    </row>
    <row r="2275" spans="1:19">
      <c r="A2275" s="1">
        <v>6</v>
      </c>
      <c r="B2275">
        <v>22</v>
      </c>
      <c r="C2275">
        <v>2</v>
      </c>
      <c r="D2275" s="3">
        <v>44686</v>
      </c>
      <c r="E2275" s="2">
        <v>3400</v>
      </c>
      <c r="F2275" s="2">
        <v>340</v>
      </c>
      <c r="G2275" s="2">
        <v>0</v>
      </c>
      <c r="H2275" s="5">
        <v>44706.86</v>
      </c>
      <c r="I2275" t="s">
        <v>7</v>
      </c>
      <c r="J2275" s="6" t="s">
        <v>25</v>
      </c>
      <c r="K2275" s="6" t="s">
        <v>26</v>
      </c>
      <c r="L2275" s="6" t="s">
        <v>37</v>
      </c>
      <c r="M2275" t="s">
        <v>8</v>
      </c>
      <c r="N2275" s="6" t="s">
        <v>55</v>
      </c>
      <c r="O2275" t="s">
        <v>22</v>
      </c>
      <c r="P2275" s="4">
        <v>20</v>
      </c>
      <c r="Q2275" t="str">
        <f>TEXT(ChargesTable[[#This Row],[CHG_COUNTY_NUM]], "000") &amp; "-" &amp; TEXT(ChargesTable[[#This Row],[CHG_CASE_NUMBER]], "0000000")</f>
        <v>006-0000022</v>
      </c>
      <c r="R2275">
        <f t="shared" si="71"/>
        <v>20</v>
      </c>
      <c r="S2275">
        <f t="shared" si="72"/>
        <v>2022</v>
      </c>
    </row>
    <row r="2276" spans="1:19">
      <c r="A2276" s="1">
        <v>6</v>
      </c>
      <c r="B2276">
        <v>23</v>
      </c>
      <c r="C2276">
        <v>1</v>
      </c>
      <c r="D2276" s="3">
        <v>44690</v>
      </c>
      <c r="E2276" s="2">
        <v>3460</v>
      </c>
      <c r="F2276" s="2">
        <v>346</v>
      </c>
      <c r="G2276" s="2">
        <v>0</v>
      </c>
      <c r="H2276" s="5">
        <v>44814</v>
      </c>
      <c r="I2276" t="s">
        <v>20</v>
      </c>
      <c r="J2276" s="6" t="s">
        <v>27</v>
      </c>
      <c r="K2276" s="6" t="s">
        <v>28</v>
      </c>
      <c r="L2276" s="6" t="s">
        <v>37</v>
      </c>
      <c r="M2276" t="s">
        <v>21</v>
      </c>
      <c r="N2276" s="6" t="s">
        <v>52</v>
      </c>
      <c r="O2276" t="s">
        <v>22</v>
      </c>
      <c r="P2276" s="4">
        <v>124</v>
      </c>
      <c r="Q2276" t="str">
        <f>TEXT(ChargesTable[[#This Row],[CHG_COUNTY_NUM]], "000") &amp; "-" &amp; TEXT(ChargesTable[[#This Row],[CHG_CASE_NUMBER]], "0000000")</f>
        <v>006-0000023</v>
      </c>
      <c r="R2276">
        <f t="shared" si="71"/>
        <v>168</v>
      </c>
      <c r="S2276">
        <f t="shared" si="72"/>
        <v>2022</v>
      </c>
    </row>
    <row r="2277" spans="1:19">
      <c r="A2277" s="1">
        <v>6</v>
      </c>
      <c r="B2277">
        <v>23</v>
      </c>
      <c r="C2277">
        <v>2</v>
      </c>
      <c r="D2277" s="3">
        <v>44690</v>
      </c>
      <c r="E2277" s="2">
        <v>3400</v>
      </c>
      <c r="F2277" s="2">
        <v>340</v>
      </c>
      <c r="G2277" s="2">
        <v>0</v>
      </c>
      <c r="H2277" s="5">
        <v>44816.19</v>
      </c>
      <c r="I2277" t="s">
        <v>12</v>
      </c>
      <c r="J2277" s="6" t="s">
        <v>25</v>
      </c>
      <c r="K2277" s="6" t="s">
        <v>26</v>
      </c>
      <c r="L2277" s="6" t="s">
        <v>37</v>
      </c>
      <c r="M2277" t="s">
        <v>13</v>
      </c>
      <c r="N2277" s="6" t="s">
        <v>55</v>
      </c>
      <c r="O2277" t="s">
        <v>22</v>
      </c>
      <c r="P2277" s="4">
        <v>126</v>
      </c>
      <c r="Q2277" t="str">
        <f>TEXT(ChargesTable[[#This Row],[CHG_COUNTY_NUM]], "000") &amp; "-" &amp; TEXT(ChargesTable[[#This Row],[CHG_CASE_NUMBER]], "0000000")</f>
        <v>006-0000023</v>
      </c>
      <c r="R2277">
        <f t="shared" si="71"/>
        <v>168</v>
      </c>
      <c r="S2277">
        <f t="shared" si="72"/>
        <v>2022</v>
      </c>
    </row>
    <row r="2278" spans="1:19">
      <c r="A2278" s="1">
        <v>6</v>
      </c>
      <c r="B2278">
        <v>23</v>
      </c>
      <c r="C2278">
        <v>3</v>
      </c>
      <c r="D2278" s="3">
        <v>44690</v>
      </c>
      <c r="E2278" s="2">
        <v>3400</v>
      </c>
      <c r="F2278" s="2">
        <v>340</v>
      </c>
      <c r="G2278" s="2">
        <v>0</v>
      </c>
      <c r="H2278" s="5">
        <v>44858.3</v>
      </c>
      <c r="I2278" t="s">
        <v>20</v>
      </c>
      <c r="J2278" s="6" t="s">
        <v>25</v>
      </c>
      <c r="K2278" s="6" t="s">
        <v>26</v>
      </c>
      <c r="L2278" s="6" t="s">
        <v>37</v>
      </c>
      <c r="M2278" t="s">
        <v>21</v>
      </c>
      <c r="N2278" s="6" t="s">
        <v>55</v>
      </c>
      <c r="O2278" t="s">
        <v>22</v>
      </c>
      <c r="P2278" s="4">
        <v>168</v>
      </c>
      <c r="Q2278" t="str">
        <f>TEXT(ChargesTable[[#This Row],[CHG_COUNTY_NUM]], "000") &amp; "-" &amp; TEXT(ChargesTable[[#This Row],[CHG_CASE_NUMBER]], "0000000")</f>
        <v>006-0000023</v>
      </c>
      <c r="R2278">
        <f t="shared" si="71"/>
        <v>168</v>
      </c>
      <c r="S2278">
        <f t="shared" si="72"/>
        <v>2022</v>
      </c>
    </row>
    <row r="2279" spans="1:19">
      <c r="A2279" s="1">
        <v>6</v>
      </c>
      <c r="B2279">
        <v>24</v>
      </c>
      <c r="C2279">
        <v>1</v>
      </c>
      <c r="D2279" s="3">
        <v>44696</v>
      </c>
      <c r="E2279" s="2">
        <v>3460</v>
      </c>
      <c r="F2279" s="2">
        <v>346</v>
      </c>
      <c r="G2279" s="2">
        <v>0</v>
      </c>
      <c r="H2279" s="5">
        <v>44932.6</v>
      </c>
      <c r="I2279" t="s">
        <v>20</v>
      </c>
      <c r="J2279" s="6" t="s">
        <v>27</v>
      </c>
      <c r="K2279" s="6" t="s">
        <v>28</v>
      </c>
      <c r="L2279" s="6" t="s">
        <v>37</v>
      </c>
      <c r="M2279" t="s">
        <v>21</v>
      </c>
      <c r="N2279" s="6" t="s">
        <v>52</v>
      </c>
      <c r="O2279" t="s">
        <v>22</v>
      </c>
      <c r="P2279" s="4">
        <v>236</v>
      </c>
      <c r="Q2279" t="str">
        <f>TEXT(ChargesTable[[#This Row],[CHG_COUNTY_NUM]], "000") &amp; "-" &amp; TEXT(ChargesTable[[#This Row],[CHG_CASE_NUMBER]], "0000000")</f>
        <v>006-0000024</v>
      </c>
      <c r="R2279">
        <f t="shared" si="71"/>
        <v>304</v>
      </c>
      <c r="S2279">
        <f t="shared" si="72"/>
        <v>2023</v>
      </c>
    </row>
    <row r="2280" spans="1:19">
      <c r="A2280" s="1">
        <v>6</v>
      </c>
      <c r="B2280">
        <v>24</v>
      </c>
      <c r="C2280">
        <v>3</v>
      </c>
      <c r="D2280" s="3">
        <v>44696</v>
      </c>
      <c r="E2280" s="2">
        <v>463700</v>
      </c>
      <c r="F2280" s="2">
        <v>46370</v>
      </c>
      <c r="G2280" s="2">
        <v>0</v>
      </c>
      <c r="H2280" s="5">
        <v>44935.26</v>
      </c>
      <c r="I2280" t="s">
        <v>12</v>
      </c>
      <c r="J2280" s="6" t="s">
        <v>30</v>
      </c>
      <c r="K2280" s="6" t="s">
        <v>26</v>
      </c>
      <c r="L2280" s="6" t="s">
        <v>37</v>
      </c>
      <c r="M2280" t="s">
        <v>13</v>
      </c>
      <c r="N2280" s="6" t="s">
        <v>54</v>
      </c>
      <c r="O2280" t="s">
        <v>22</v>
      </c>
      <c r="P2280" s="4">
        <v>239</v>
      </c>
      <c r="Q2280" t="str">
        <f>TEXT(ChargesTable[[#This Row],[CHG_COUNTY_NUM]], "000") &amp; "-" &amp; TEXT(ChargesTable[[#This Row],[CHG_CASE_NUMBER]], "0000000")</f>
        <v>006-0000024</v>
      </c>
      <c r="R2280">
        <f t="shared" si="71"/>
        <v>304</v>
      </c>
      <c r="S2280">
        <f t="shared" si="72"/>
        <v>2023</v>
      </c>
    </row>
    <row r="2281" spans="1:19">
      <c r="A2281" s="1">
        <v>6</v>
      </c>
      <c r="B2281">
        <v>24</v>
      </c>
      <c r="C2281">
        <v>2</v>
      </c>
      <c r="D2281" s="3">
        <v>44696</v>
      </c>
      <c r="E2281" s="2">
        <v>3400</v>
      </c>
      <c r="F2281" s="2">
        <v>340</v>
      </c>
      <c r="G2281" s="2">
        <v>0</v>
      </c>
      <c r="H2281" s="5">
        <v>45000</v>
      </c>
      <c r="I2281" t="s">
        <v>20</v>
      </c>
      <c r="J2281" s="6" t="s">
        <v>25</v>
      </c>
      <c r="K2281" s="6" t="s">
        <v>26</v>
      </c>
      <c r="L2281" s="6" t="s">
        <v>37</v>
      </c>
      <c r="M2281" t="s">
        <v>21</v>
      </c>
      <c r="N2281" s="6" t="s">
        <v>55</v>
      </c>
      <c r="O2281" t="s">
        <v>22</v>
      </c>
      <c r="P2281" s="4">
        <v>304</v>
      </c>
      <c r="Q2281" t="str">
        <f>TEXT(ChargesTable[[#This Row],[CHG_COUNTY_NUM]], "000") &amp; "-" &amp; TEXT(ChargesTable[[#This Row],[CHG_CASE_NUMBER]], "0000000")</f>
        <v>006-0000024</v>
      </c>
      <c r="R2281">
        <f t="shared" si="71"/>
        <v>304</v>
      </c>
      <c r="S2281">
        <f t="shared" si="72"/>
        <v>2023</v>
      </c>
    </row>
    <row r="2282" spans="1:19">
      <c r="A2282" s="1">
        <v>6</v>
      </c>
      <c r="B2282">
        <v>25</v>
      </c>
      <c r="C2282">
        <v>2</v>
      </c>
      <c r="D2282" s="3">
        <v>44699</v>
      </c>
      <c r="E2282" s="2">
        <v>470000</v>
      </c>
      <c r="F2282" s="2">
        <v>47000</v>
      </c>
      <c r="G2282" s="2">
        <v>0</v>
      </c>
      <c r="H2282" s="5">
        <v>44755.532002314816</v>
      </c>
      <c r="I2282" t="s">
        <v>20</v>
      </c>
      <c r="J2282" s="6" t="s">
        <v>34</v>
      </c>
      <c r="K2282" s="6" t="s">
        <v>35</v>
      </c>
      <c r="L2282" s="6" t="s">
        <v>37</v>
      </c>
      <c r="M2282" t="s">
        <v>21</v>
      </c>
      <c r="N2282" s="6" t="s">
        <v>67</v>
      </c>
      <c r="O2282" t="s">
        <v>22</v>
      </c>
      <c r="P2282" s="4">
        <v>56</v>
      </c>
      <c r="Q2282" t="str">
        <f>TEXT(ChargesTable[[#This Row],[CHG_COUNTY_NUM]], "000") &amp; "-" &amp; TEXT(ChargesTable[[#This Row],[CHG_CASE_NUMBER]], "0000000")</f>
        <v>006-0000025</v>
      </c>
      <c r="R2282">
        <f t="shared" si="71"/>
        <v>65</v>
      </c>
      <c r="S2282">
        <f t="shared" si="72"/>
        <v>2022</v>
      </c>
    </row>
    <row r="2283" spans="1:19">
      <c r="A2283" s="1">
        <v>6</v>
      </c>
      <c r="B2283">
        <v>25</v>
      </c>
      <c r="C2283">
        <v>3</v>
      </c>
      <c r="D2283" s="3">
        <v>44699</v>
      </c>
      <c r="E2283" s="2">
        <v>463740</v>
      </c>
      <c r="F2283" s="2">
        <v>46374</v>
      </c>
      <c r="G2283" s="2">
        <v>0</v>
      </c>
      <c r="H2283" s="5">
        <v>44755.532002314816</v>
      </c>
      <c r="I2283" t="s">
        <v>12</v>
      </c>
      <c r="J2283" s="6" t="s">
        <v>32</v>
      </c>
      <c r="K2283" s="6" t="s">
        <v>33</v>
      </c>
      <c r="L2283" s="6" t="s">
        <v>37</v>
      </c>
      <c r="M2283" t="s">
        <v>13</v>
      </c>
      <c r="N2283" s="6" t="s">
        <v>60</v>
      </c>
      <c r="O2283" t="s">
        <v>22</v>
      </c>
      <c r="P2283" s="4">
        <v>56</v>
      </c>
      <c r="Q2283" t="str">
        <f>TEXT(ChargesTable[[#This Row],[CHG_COUNTY_NUM]], "000") &amp; "-" &amp; TEXT(ChargesTable[[#This Row],[CHG_CASE_NUMBER]], "0000000")</f>
        <v>006-0000025</v>
      </c>
      <c r="R2283">
        <f t="shared" si="71"/>
        <v>65</v>
      </c>
      <c r="S2283">
        <f t="shared" si="72"/>
        <v>2022</v>
      </c>
    </row>
    <row r="2284" spans="1:19">
      <c r="A2284" s="1">
        <v>6</v>
      </c>
      <c r="B2284">
        <v>25</v>
      </c>
      <c r="C2284">
        <v>1</v>
      </c>
      <c r="D2284" s="3">
        <v>44699</v>
      </c>
      <c r="E2284" s="2">
        <v>3401</v>
      </c>
      <c r="F2284" s="2">
        <v>340</v>
      </c>
      <c r="G2284" s="2">
        <v>1</v>
      </c>
      <c r="H2284" s="5">
        <v>44764.6</v>
      </c>
      <c r="I2284" t="s">
        <v>7</v>
      </c>
      <c r="J2284" s="6" t="s">
        <v>25</v>
      </c>
      <c r="K2284" s="6" t="s">
        <v>26</v>
      </c>
      <c r="L2284" s="6" t="s">
        <v>38</v>
      </c>
      <c r="M2284" t="s">
        <v>8</v>
      </c>
      <c r="N2284" s="6" t="s">
        <v>56</v>
      </c>
      <c r="O2284" t="s">
        <v>22</v>
      </c>
      <c r="P2284" s="4">
        <v>65</v>
      </c>
      <c r="Q2284" t="str">
        <f>TEXT(ChargesTable[[#This Row],[CHG_COUNTY_NUM]], "000") &amp; "-" &amp; TEXT(ChargesTable[[#This Row],[CHG_CASE_NUMBER]], "0000000")</f>
        <v>006-0000025</v>
      </c>
      <c r="R2284">
        <f t="shared" si="71"/>
        <v>65</v>
      </c>
      <c r="S2284">
        <f t="shared" si="72"/>
        <v>2022</v>
      </c>
    </row>
    <row r="2285" spans="1:19">
      <c r="A2285" s="1">
        <v>6</v>
      </c>
      <c r="B2285">
        <v>26</v>
      </c>
      <c r="C2285">
        <v>2</v>
      </c>
      <c r="D2285" s="3">
        <v>44705</v>
      </c>
      <c r="E2285" s="2">
        <v>463700</v>
      </c>
      <c r="F2285" s="2">
        <v>46370</v>
      </c>
      <c r="G2285" s="2">
        <v>0</v>
      </c>
      <c r="H2285" s="5">
        <v>44838.84</v>
      </c>
      <c r="I2285" t="s">
        <v>12</v>
      </c>
      <c r="J2285" s="6" t="s">
        <v>30</v>
      </c>
      <c r="K2285" s="6" t="s">
        <v>26</v>
      </c>
      <c r="L2285" s="6" t="s">
        <v>37</v>
      </c>
      <c r="M2285" t="s">
        <v>13</v>
      </c>
      <c r="N2285" s="6" t="s">
        <v>54</v>
      </c>
      <c r="O2285" t="s">
        <v>22</v>
      </c>
      <c r="P2285" s="4">
        <v>133</v>
      </c>
      <c r="Q2285" t="str">
        <f>TEXT(ChargesTable[[#This Row],[CHG_COUNTY_NUM]], "000") &amp; "-" &amp; TEXT(ChargesTable[[#This Row],[CHG_CASE_NUMBER]], "0000000")</f>
        <v>006-0000026</v>
      </c>
      <c r="R2285">
        <f t="shared" si="71"/>
        <v>189</v>
      </c>
      <c r="S2285">
        <f t="shared" si="72"/>
        <v>2022</v>
      </c>
    </row>
    <row r="2286" spans="1:19">
      <c r="A2286" s="1">
        <v>6</v>
      </c>
      <c r="B2286">
        <v>26</v>
      </c>
      <c r="C2286">
        <v>1</v>
      </c>
      <c r="D2286" s="3">
        <v>44705</v>
      </c>
      <c r="E2286" s="2">
        <v>3460</v>
      </c>
      <c r="F2286" s="2">
        <v>346</v>
      </c>
      <c r="G2286" s="2">
        <v>0</v>
      </c>
      <c r="H2286" s="5">
        <v>44894.6</v>
      </c>
      <c r="I2286" t="s">
        <v>20</v>
      </c>
      <c r="J2286" s="6" t="s">
        <v>27</v>
      </c>
      <c r="K2286" s="6" t="s">
        <v>28</v>
      </c>
      <c r="L2286" s="6" t="s">
        <v>37</v>
      </c>
      <c r="M2286" t="s">
        <v>21</v>
      </c>
      <c r="N2286" s="6" t="s">
        <v>52</v>
      </c>
      <c r="O2286" t="s">
        <v>22</v>
      </c>
      <c r="P2286" s="4">
        <v>189</v>
      </c>
      <c r="Q2286" t="str">
        <f>TEXT(ChargesTable[[#This Row],[CHG_COUNTY_NUM]], "000") &amp; "-" &amp; TEXT(ChargesTable[[#This Row],[CHG_CASE_NUMBER]], "0000000")</f>
        <v>006-0000026</v>
      </c>
      <c r="R2286">
        <f t="shared" si="71"/>
        <v>189</v>
      </c>
      <c r="S2286">
        <f t="shared" si="72"/>
        <v>2022</v>
      </c>
    </row>
    <row r="2287" spans="1:19">
      <c r="A2287" s="1">
        <v>6</v>
      </c>
      <c r="B2287">
        <v>27</v>
      </c>
      <c r="C2287">
        <v>3</v>
      </c>
      <c r="D2287" s="3">
        <v>44714</v>
      </c>
      <c r="E2287" s="2">
        <v>470000</v>
      </c>
      <c r="F2287" s="2">
        <v>47000</v>
      </c>
      <c r="G2287" s="2">
        <v>0</v>
      </c>
      <c r="H2287" s="5">
        <v>44722.1</v>
      </c>
      <c r="I2287" t="s">
        <v>12</v>
      </c>
      <c r="J2287" s="6" t="s">
        <v>34</v>
      </c>
      <c r="K2287" s="6" t="s">
        <v>35</v>
      </c>
      <c r="L2287" s="6" t="s">
        <v>37</v>
      </c>
      <c r="M2287" t="s">
        <v>13</v>
      </c>
      <c r="N2287" s="6" t="s">
        <v>67</v>
      </c>
      <c r="O2287" t="s">
        <v>22</v>
      </c>
      <c r="P2287" s="4">
        <v>8</v>
      </c>
      <c r="Q2287" t="str">
        <f>TEXT(ChargesTable[[#This Row],[CHG_COUNTY_NUM]], "000") &amp; "-" &amp; TEXT(ChargesTable[[#This Row],[CHG_CASE_NUMBER]], "0000000")</f>
        <v>006-0000027</v>
      </c>
      <c r="R2287">
        <f t="shared" si="71"/>
        <v>10</v>
      </c>
      <c r="S2287">
        <f t="shared" si="72"/>
        <v>2022</v>
      </c>
    </row>
    <row r="2288" spans="1:19">
      <c r="A2288" s="1">
        <v>6</v>
      </c>
      <c r="B2288">
        <v>27</v>
      </c>
      <c r="C2288">
        <v>1</v>
      </c>
      <c r="D2288" s="3">
        <v>44714</v>
      </c>
      <c r="E2288" s="2">
        <v>782201</v>
      </c>
      <c r="F2288" s="2">
        <v>78220</v>
      </c>
      <c r="G2288" s="2">
        <v>1</v>
      </c>
      <c r="H2288" s="5">
        <v>44724.480000000003</v>
      </c>
      <c r="I2288" t="s">
        <v>12</v>
      </c>
      <c r="J2288" s="6" t="s">
        <v>36</v>
      </c>
      <c r="K2288" s="6" t="s">
        <v>35</v>
      </c>
      <c r="L2288" s="6" t="s">
        <v>38</v>
      </c>
      <c r="M2288" t="s">
        <v>13</v>
      </c>
      <c r="N2288" s="6" t="s">
        <v>57</v>
      </c>
      <c r="O2288" t="s">
        <v>22</v>
      </c>
      <c r="P2288" s="4">
        <v>10</v>
      </c>
      <c r="Q2288" t="str">
        <f>TEXT(ChargesTable[[#This Row],[CHG_COUNTY_NUM]], "000") &amp; "-" &amp; TEXT(ChargesTable[[#This Row],[CHG_CASE_NUMBER]], "0000000")</f>
        <v>006-0000027</v>
      </c>
      <c r="R2288">
        <f t="shared" si="71"/>
        <v>10</v>
      </c>
      <c r="S2288">
        <f t="shared" si="72"/>
        <v>2022</v>
      </c>
    </row>
    <row r="2289" spans="1:19">
      <c r="A2289" s="1">
        <v>6</v>
      </c>
      <c r="B2289">
        <v>27</v>
      </c>
      <c r="C2289">
        <v>2</v>
      </c>
      <c r="D2289" s="3">
        <v>44714</v>
      </c>
      <c r="E2289" s="2">
        <v>782203</v>
      </c>
      <c r="F2289" s="2">
        <v>78220</v>
      </c>
      <c r="G2289" s="2">
        <v>3</v>
      </c>
      <c r="H2289" s="5">
        <v>44724.39</v>
      </c>
      <c r="I2289" t="s">
        <v>20</v>
      </c>
      <c r="J2289" s="6" t="s">
        <v>36</v>
      </c>
      <c r="K2289" s="6" t="s">
        <v>35</v>
      </c>
      <c r="L2289" s="6" t="s">
        <v>40</v>
      </c>
      <c r="M2289" t="s">
        <v>21</v>
      </c>
      <c r="N2289" s="6" t="s">
        <v>81</v>
      </c>
      <c r="O2289" t="s">
        <v>22</v>
      </c>
      <c r="P2289" s="4">
        <v>10</v>
      </c>
      <c r="Q2289" t="str">
        <f>TEXT(ChargesTable[[#This Row],[CHG_COUNTY_NUM]], "000") &amp; "-" &amp; TEXT(ChargesTable[[#This Row],[CHG_CASE_NUMBER]], "0000000")</f>
        <v>006-0000027</v>
      </c>
      <c r="R2289">
        <f t="shared" si="71"/>
        <v>10</v>
      </c>
      <c r="S2289">
        <f t="shared" si="72"/>
        <v>2022</v>
      </c>
    </row>
    <row r="2290" spans="1:19">
      <c r="A2290" s="1">
        <v>6</v>
      </c>
      <c r="B2290">
        <v>28</v>
      </c>
      <c r="C2290">
        <v>1</v>
      </c>
      <c r="D2290" s="3">
        <v>44715</v>
      </c>
      <c r="E2290" s="2">
        <v>3400</v>
      </c>
      <c r="F2290" s="2">
        <v>340</v>
      </c>
      <c r="G2290" s="2">
        <v>0</v>
      </c>
      <c r="H2290" s="5">
        <v>44744.9</v>
      </c>
      <c r="I2290" t="s">
        <v>20</v>
      </c>
      <c r="J2290" s="6" t="s">
        <v>25</v>
      </c>
      <c r="K2290" s="6" t="s">
        <v>26</v>
      </c>
      <c r="L2290" s="6" t="s">
        <v>37</v>
      </c>
      <c r="M2290" t="s">
        <v>21</v>
      </c>
      <c r="N2290" s="6" t="s">
        <v>55</v>
      </c>
      <c r="O2290" t="s">
        <v>22</v>
      </c>
      <c r="P2290" s="4">
        <v>29</v>
      </c>
      <c r="Q2290" t="str">
        <f>TEXT(ChargesTable[[#This Row],[CHG_COUNTY_NUM]], "000") &amp; "-" &amp; TEXT(ChargesTable[[#This Row],[CHG_CASE_NUMBER]], "0000000")</f>
        <v>006-0000028</v>
      </c>
      <c r="R2290">
        <f t="shared" si="71"/>
        <v>33</v>
      </c>
      <c r="S2290">
        <f t="shared" si="72"/>
        <v>2022</v>
      </c>
    </row>
    <row r="2291" spans="1:19">
      <c r="A2291" s="1">
        <v>6</v>
      </c>
      <c r="B2291">
        <v>28</v>
      </c>
      <c r="C2291">
        <v>3</v>
      </c>
      <c r="D2291" s="3">
        <v>44715</v>
      </c>
      <c r="E2291" s="2">
        <v>3460</v>
      </c>
      <c r="F2291" s="2">
        <v>346</v>
      </c>
      <c r="G2291" s="2">
        <v>0</v>
      </c>
      <c r="H2291" s="5">
        <v>44744.42</v>
      </c>
      <c r="I2291" t="s">
        <v>7</v>
      </c>
      <c r="J2291" s="6" t="s">
        <v>27</v>
      </c>
      <c r="K2291" s="6" t="s">
        <v>28</v>
      </c>
      <c r="L2291" s="6" t="s">
        <v>37</v>
      </c>
      <c r="M2291" t="s">
        <v>8</v>
      </c>
      <c r="N2291" s="6" t="s">
        <v>52</v>
      </c>
      <c r="O2291" t="s">
        <v>22</v>
      </c>
      <c r="P2291" s="4">
        <v>29</v>
      </c>
      <c r="Q2291" t="str">
        <f>TEXT(ChargesTable[[#This Row],[CHG_COUNTY_NUM]], "000") &amp; "-" &amp; TEXT(ChargesTable[[#This Row],[CHG_CASE_NUMBER]], "0000000")</f>
        <v>006-0000028</v>
      </c>
      <c r="R2291">
        <f t="shared" si="71"/>
        <v>33</v>
      </c>
      <c r="S2291">
        <f t="shared" si="72"/>
        <v>2022</v>
      </c>
    </row>
    <row r="2292" spans="1:19">
      <c r="A2292" s="1">
        <v>6</v>
      </c>
      <c r="B2292">
        <v>28</v>
      </c>
      <c r="C2292">
        <v>2</v>
      </c>
      <c r="D2292" s="3">
        <v>44715</v>
      </c>
      <c r="E2292" s="2">
        <v>3460</v>
      </c>
      <c r="F2292" s="2">
        <v>346</v>
      </c>
      <c r="G2292" s="2">
        <v>0</v>
      </c>
      <c r="H2292" s="5">
        <v>44745.15</v>
      </c>
      <c r="I2292" t="s">
        <v>12</v>
      </c>
      <c r="J2292" s="6" t="s">
        <v>27</v>
      </c>
      <c r="K2292" s="6" t="s">
        <v>28</v>
      </c>
      <c r="L2292" s="6" t="s">
        <v>37</v>
      </c>
      <c r="M2292" t="s">
        <v>13</v>
      </c>
      <c r="N2292" s="6" t="s">
        <v>52</v>
      </c>
      <c r="O2292" t="s">
        <v>22</v>
      </c>
      <c r="P2292" s="4">
        <v>30</v>
      </c>
      <c r="Q2292" t="str">
        <f>TEXT(ChargesTable[[#This Row],[CHG_COUNTY_NUM]], "000") &amp; "-" &amp; TEXT(ChargesTable[[#This Row],[CHG_CASE_NUMBER]], "0000000")</f>
        <v>006-0000028</v>
      </c>
      <c r="R2292">
        <f t="shared" si="71"/>
        <v>33</v>
      </c>
      <c r="S2292">
        <f t="shared" si="72"/>
        <v>2022</v>
      </c>
    </row>
    <row r="2293" spans="1:19">
      <c r="A2293" s="1">
        <v>6</v>
      </c>
      <c r="B2293">
        <v>28</v>
      </c>
      <c r="C2293">
        <v>4</v>
      </c>
      <c r="D2293" s="3">
        <v>44715</v>
      </c>
      <c r="E2293" s="2">
        <v>3460</v>
      </c>
      <c r="F2293" s="2">
        <v>346</v>
      </c>
      <c r="G2293" s="2">
        <v>0</v>
      </c>
      <c r="H2293" s="5">
        <v>44748.15</v>
      </c>
      <c r="I2293" t="s">
        <v>20</v>
      </c>
      <c r="J2293" s="6" t="s">
        <v>27</v>
      </c>
      <c r="K2293" s="6" t="s">
        <v>28</v>
      </c>
      <c r="L2293" s="6" t="s">
        <v>37</v>
      </c>
      <c r="M2293" t="s">
        <v>21</v>
      </c>
      <c r="N2293" s="6" t="s">
        <v>52</v>
      </c>
      <c r="O2293" t="s">
        <v>22</v>
      </c>
      <c r="P2293" s="4">
        <v>33</v>
      </c>
      <c r="Q2293" t="str">
        <f>TEXT(ChargesTable[[#This Row],[CHG_COUNTY_NUM]], "000") &amp; "-" &amp; TEXT(ChargesTable[[#This Row],[CHG_CASE_NUMBER]], "0000000")</f>
        <v>006-0000028</v>
      </c>
      <c r="R2293">
        <f t="shared" si="71"/>
        <v>33</v>
      </c>
      <c r="S2293">
        <f t="shared" si="72"/>
        <v>2022</v>
      </c>
    </row>
    <row r="2294" spans="1:19">
      <c r="A2294" s="1">
        <v>6</v>
      </c>
      <c r="B2294">
        <v>29</v>
      </c>
      <c r="C2294">
        <v>1</v>
      </c>
      <c r="D2294" s="3">
        <v>44725</v>
      </c>
      <c r="E2294" s="2">
        <v>3460</v>
      </c>
      <c r="F2294" s="2">
        <v>346</v>
      </c>
      <c r="G2294" s="2">
        <v>0</v>
      </c>
      <c r="H2294" s="5">
        <v>44730.46</v>
      </c>
      <c r="I2294" t="s">
        <v>20</v>
      </c>
      <c r="J2294" s="6" t="s">
        <v>27</v>
      </c>
      <c r="K2294" s="6" t="s">
        <v>28</v>
      </c>
      <c r="L2294" s="6" t="s">
        <v>37</v>
      </c>
      <c r="M2294" t="s">
        <v>21</v>
      </c>
      <c r="N2294" s="6" t="s">
        <v>52</v>
      </c>
      <c r="O2294" t="s">
        <v>22</v>
      </c>
      <c r="P2294" s="4">
        <v>5</v>
      </c>
      <c r="Q2294" t="str">
        <f>TEXT(ChargesTable[[#This Row],[CHG_COUNTY_NUM]], "000") &amp; "-" &amp; TEXT(ChargesTable[[#This Row],[CHG_CASE_NUMBER]], "0000000")</f>
        <v>006-0000029</v>
      </c>
      <c r="R2294">
        <f t="shared" si="71"/>
        <v>11</v>
      </c>
      <c r="S2294">
        <f t="shared" si="72"/>
        <v>2022</v>
      </c>
    </row>
    <row r="2295" spans="1:19">
      <c r="A2295" s="1">
        <v>6</v>
      </c>
      <c r="B2295">
        <v>29</v>
      </c>
      <c r="C2295">
        <v>3</v>
      </c>
      <c r="D2295" s="3">
        <v>44725</v>
      </c>
      <c r="E2295" s="2">
        <v>3460</v>
      </c>
      <c r="F2295" s="2">
        <v>346</v>
      </c>
      <c r="G2295" s="2">
        <v>0</v>
      </c>
      <c r="H2295" s="5">
        <v>44730.559999999998</v>
      </c>
      <c r="I2295" t="s">
        <v>7</v>
      </c>
      <c r="J2295" s="6" t="s">
        <v>27</v>
      </c>
      <c r="K2295" s="6" t="s">
        <v>28</v>
      </c>
      <c r="L2295" s="6" t="s">
        <v>37</v>
      </c>
      <c r="M2295" t="s">
        <v>8</v>
      </c>
      <c r="N2295" s="6" t="s">
        <v>52</v>
      </c>
      <c r="O2295" t="s">
        <v>22</v>
      </c>
      <c r="P2295" s="4">
        <v>5</v>
      </c>
      <c r="Q2295" t="str">
        <f>TEXT(ChargesTable[[#This Row],[CHG_COUNTY_NUM]], "000") &amp; "-" &amp; TEXT(ChargesTable[[#This Row],[CHG_CASE_NUMBER]], "0000000")</f>
        <v>006-0000029</v>
      </c>
      <c r="R2295">
        <f t="shared" si="71"/>
        <v>11</v>
      </c>
      <c r="S2295">
        <f t="shared" si="72"/>
        <v>2022</v>
      </c>
    </row>
    <row r="2296" spans="1:19">
      <c r="A2296" s="1">
        <v>6</v>
      </c>
      <c r="B2296">
        <v>29</v>
      </c>
      <c r="C2296">
        <v>4</v>
      </c>
      <c r="D2296" s="3">
        <v>44725</v>
      </c>
      <c r="E2296" s="2">
        <v>3400</v>
      </c>
      <c r="F2296" s="2">
        <v>340</v>
      </c>
      <c r="G2296" s="2">
        <v>0</v>
      </c>
      <c r="H2296" s="5">
        <v>44736.86</v>
      </c>
      <c r="I2296" t="s">
        <v>20</v>
      </c>
      <c r="J2296" s="6" t="s">
        <v>25</v>
      </c>
      <c r="K2296" s="6" t="s">
        <v>26</v>
      </c>
      <c r="L2296" s="6" t="s">
        <v>37</v>
      </c>
      <c r="M2296" t="s">
        <v>21</v>
      </c>
      <c r="N2296" s="6" t="s">
        <v>55</v>
      </c>
      <c r="O2296" t="s">
        <v>22</v>
      </c>
      <c r="P2296" s="4">
        <v>11</v>
      </c>
      <c r="Q2296" t="str">
        <f>TEXT(ChargesTable[[#This Row],[CHG_COUNTY_NUM]], "000") &amp; "-" &amp; TEXT(ChargesTable[[#This Row],[CHG_CASE_NUMBER]], "0000000")</f>
        <v>006-0000029</v>
      </c>
      <c r="R2296">
        <f t="shared" si="71"/>
        <v>11</v>
      </c>
      <c r="S2296">
        <f t="shared" si="72"/>
        <v>2022</v>
      </c>
    </row>
    <row r="2297" spans="1:19">
      <c r="A2297" s="1">
        <v>6</v>
      </c>
      <c r="B2297">
        <v>30</v>
      </c>
      <c r="C2297">
        <v>1</v>
      </c>
      <c r="D2297" s="3">
        <v>44727</v>
      </c>
      <c r="E2297" s="2">
        <v>463720</v>
      </c>
      <c r="F2297" s="2">
        <v>46372</v>
      </c>
      <c r="G2297" s="2">
        <v>0</v>
      </c>
      <c r="H2297" s="5">
        <v>44908.9</v>
      </c>
      <c r="I2297" t="s">
        <v>20</v>
      </c>
      <c r="J2297" s="6" t="s">
        <v>31</v>
      </c>
      <c r="K2297" s="6" t="s">
        <v>28</v>
      </c>
      <c r="L2297" s="6" t="s">
        <v>37</v>
      </c>
      <c r="M2297" t="s">
        <v>21</v>
      </c>
      <c r="N2297" s="6" t="s">
        <v>72</v>
      </c>
      <c r="O2297" t="s">
        <v>22</v>
      </c>
      <c r="P2297" s="4">
        <v>181</v>
      </c>
      <c r="Q2297" t="str">
        <f>TEXT(ChargesTable[[#This Row],[CHG_COUNTY_NUM]], "000") &amp; "-" &amp; TEXT(ChargesTable[[#This Row],[CHG_CASE_NUMBER]], "0000000")</f>
        <v>006-0000030</v>
      </c>
      <c r="R2297">
        <f t="shared" si="71"/>
        <v>227</v>
      </c>
      <c r="S2297">
        <f t="shared" si="72"/>
        <v>2022</v>
      </c>
    </row>
    <row r="2298" spans="1:19">
      <c r="A2298" s="1">
        <v>6</v>
      </c>
      <c r="B2298">
        <v>30</v>
      </c>
      <c r="C2298">
        <v>3</v>
      </c>
      <c r="D2298" s="3">
        <v>44727</v>
      </c>
      <c r="E2298" s="2">
        <v>782201</v>
      </c>
      <c r="F2298" s="2">
        <v>78220</v>
      </c>
      <c r="G2298" s="2">
        <v>1</v>
      </c>
      <c r="H2298" s="5">
        <v>44908</v>
      </c>
      <c r="I2298" t="s">
        <v>7</v>
      </c>
      <c r="J2298" s="6" t="s">
        <v>36</v>
      </c>
      <c r="K2298" s="6" t="s">
        <v>35</v>
      </c>
      <c r="L2298" s="6" t="s">
        <v>38</v>
      </c>
      <c r="M2298" t="s">
        <v>8</v>
      </c>
      <c r="N2298" s="6" t="s">
        <v>57</v>
      </c>
      <c r="O2298" t="s">
        <v>22</v>
      </c>
      <c r="P2298" s="4">
        <v>181</v>
      </c>
      <c r="Q2298" t="str">
        <f>TEXT(ChargesTable[[#This Row],[CHG_COUNTY_NUM]], "000") &amp; "-" &amp; TEXT(ChargesTable[[#This Row],[CHG_CASE_NUMBER]], "0000000")</f>
        <v>006-0000030</v>
      </c>
      <c r="R2298">
        <f t="shared" si="71"/>
        <v>227</v>
      </c>
      <c r="S2298">
        <f t="shared" si="72"/>
        <v>2022</v>
      </c>
    </row>
    <row r="2299" spans="1:19">
      <c r="A2299" s="1">
        <v>6</v>
      </c>
      <c r="B2299">
        <v>30</v>
      </c>
      <c r="C2299">
        <v>2</v>
      </c>
      <c r="D2299" s="3">
        <v>44727</v>
      </c>
      <c r="E2299" s="2">
        <v>3400</v>
      </c>
      <c r="F2299" s="2">
        <v>340</v>
      </c>
      <c r="G2299" s="2">
        <v>0</v>
      </c>
      <c r="H2299" s="5">
        <v>44954.81</v>
      </c>
      <c r="I2299" t="s">
        <v>20</v>
      </c>
      <c r="J2299" s="6" t="s">
        <v>25</v>
      </c>
      <c r="K2299" s="6" t="s">
        <v>26</v>
      </c>
      <c r="L2299" s="6" t="s">
        <v>37</v>
      </c>
      <c r="M2299" t="s">
        <v>21</v>
      </c>
      <c r="N2299" s="6" t="s">
        <v>55</v>
      </c>
      <c r="O2299" t="s">
        <v>22</v>
      </c>
      <c r="P2299" s="4">
        <v>227</v>
      </c>
      <c r="Q2299" t="str">
        <f>TEXT(ChargesTable[[#This Row],[CHG_COUNTY_NUM]], "000") &amp; "-" &amp; TEXT(ChargesTable[[#This Row],[CHG_CASE_NUMBER]], "0000000")</f>
        <v>006-0000030</v>
      </c>
      <c r="R2299">
        <f t="shared" si="71"/>
        <v>227</v>
      </c>
      <c r="S2299">
        <f t="shared" si="72"/>
        <v>2023</v>
      </c>
    </row>
    <row r="2300" spans="1:19">
      <c r="A2300" s="1">
        <v>6</v>
      </c>
      <c r="B2300">
        <v>31</v>
      </c>
      <c r="C2300">
        <v>3</v>
      </c>
      <c r="D2300" s="3">
        <v>44731</v>
      </c>
      <c r="E2300" s="2">
        <v>3460</v>
      </c>
      <c r="F2300" s="2">
        <v>346</v>
      </c>
      <c r="G2300" s="2">
        <v>0</v>
      </c>
      <c r="H2300" s="5">
        <v>44783</v>
      </c>
      <c r="I2300" t="s">
        <v>20</v>
      </c>
      <c r="J2300" s="6" t="s">
        <v>27</v>
      </c>
      <c r="K2300" s="6" t="s">
        <v>28</v>
      </c>
      <c r="L2300" s="6" t="s">
        <v>37</v>
      </c>
      <c r="M2300" t="s">
        <v>21</v>
      </c>
      <c r="N2300" s="6" t="s">
        <v>52</v>
      </c>
      <c r="O2300" t="s">
        <v>22</v>
      </c>
      <c r="P2300" s="4">
        <v>52</v>
      </c>
      <c r="Q2300" t="str">
        <f>TEXT(ChargesTable[[#This Row],[CHG_COUNTY_NUM]], "000") &amp; "-" &amp; TEXT(ChargesTable[[#This Row],[CHG_CASE_NUMBER]], "0000000")</f>
        <v>006-0000031</v>
      </c>
      <c r="R2300">
        <f t="shared" si="71"/>
        <v>85</v>
      </c>
      <c r="S2300">
        <f t="shared" si="72"/>
        <v>2022</v>
      </c>
    </row>
    <row r="2301" spans="1:19">
      <c r="A2301" s="1">
        <v>6</v>
      </c>
      <c r="B2301">
        <v>31</v>
      </c>
      <c r="C2301">
        <v>2</v>
      </c>
      <c r="D2301" s="3">
        <v>44731</v>
      </c>
      <c r="E2301" s="2">
        <v>463700</v>
      </c>
      <c r="F2301" s="2">
        <v>46370</v>
      </c>
      <c r="G2301" s="2">
        <v>0</v>
      </c>
      <c r="H2301" s="5">
        <v>44785</v>
      </c>
      <c r="I2301" t="s">
        <v>20</v>
      </c>
      <c r="J2301" s="6" t="s">
        <v>30</v>
      </c>
      <c r="K2301" s="6" t="s">
        <v>26</v>
      </c>
      <c r="L2301" s="6" t="s">
        <v>37</v>
      </c>
      <c r="M2301" t="s">
        <v>21</v>
      </c>
      <c r="N2301" s="6" t="s">
        <v>54</v>
      </c>
      <c r="O2301" t="s">
        <v>22</v>
      </c>
      <c r="P2301" s="4">
        <v>54</v>
      </c>
      <c r="Q2301" t="str">
        <f>TEXT(ChargesTable[[#This Row],[CHG_COUNTY_NUM]], "000") &amp; "-" &amp; TEXT(ChargesTable[[#This Row],[CHG_CASE_NUMBER]], "0000000")</f>
        <v>006-0000031</v>
      </c>
      <c r="R2301">
        <f t="shared" si="71"/>
        <v>85</v>
      </c>
      <c r="S2301">
        <f t="shared" si="72"/>
        <v>2022</v>
      </c>
    </row>
    <row r="2302" spans="1:19">
      <c r="A2302" s="1">
        <v>6</v>
      </c>
      <c r="B2302">
        <v>31</v>
      </c>
      <c r="C2302">
        <v>1</v>
      </c>
      <c r="D2302" s="3">
        <v>44731</v>
      </c>
      <c r="E2302" s="2">
        <v>3400</v>
      </c>
      <c r="F2302" s="2">
        <v>340</v>
      </c>
      <c r="G2302" s="2">
        <v>0</v>
      </c>
      <c r="H2302" s="5">
        <v>44786.55</v>
      </c>
      <c r="I2302" t="s">
        <v>12</v>
      </c>
      <c r="J2302" s="6" t="s">
        <v>25</v>
      </c>
      <c r="K2302" s="6" t="s">
        <v>26</v>
      </c>
      <c r="L2302" s="6" t="s">
        <v>37</v>
      </c>
      <c r="M2302" t="s">
        <v>13</v>
      </c>
      <c r="N2302" s="6" t="s">
        <v>55</v>
      </c>
      <c r="O2302" t="s">
        <v>22</v>
      </c>
      <c r="P2302" s="4">
        <v>55</v>
      </c>
      <c r="Q2302" t="str">
        <f>TEXT(ChargesTable[[#This Row],[CHG_COUNTY_NUM]], "000") &amp; "-" &amp; TEXT(ChargesTable[[#This Row],[CHG_CASE_NUMBER]], "0000000")</f>
        <v>006-0000031</v>
      </c>
      <c r="R2302">
        <f t="shared" si="71"/>
        <v>85</v>
      </c>
      <c r="S2302">
        <f t="shared" si="72"/>
        <v>2022</v>
      </c>
    </row>
    <row r="2303" spans="1:19">
      <c r="A2303" s="1">
        <v>6</v>
      </c>
      <c r="B2303">
        <v>31</v>
      </c>
      <c r="C2303">
        <v>4</v>
      </c>
      <c r="D2303" s="3">
        <v>44731</v>
      </c>
      <c r="E2303" s="2">
        <v>3402</v>
      </c>
      <c r="F2303" s="2">
        <v>340</v>
      </c>
      <c r="G2303" s="2">
        <v>2</v>
      </c>
      <c r="H2303" s="5">
        <v>44816.3</v>
      </c>
      <c r="I2303" t="s">
        <v>20</v>
      </c>
      <c r="J2303" s="6" t="s">
        <v>25</v>
      </c>
      <c r="K2303" s="6" t="s">
        <v>26</v>
      </c>
      <c r="L2303" s="6" t="s">
        <v>39</v>
      </c>
      <c r="M2303" t="s">
        <v>21</v>
      </c>
      <c r="N2303" s="6" t="s">
        <v>62</v>
      </c>
      <c r="O2303" t="s">
        <v>22</v>
      </c>
      <c r="P2303" s="4">
        <v>85</v>
      </c>
      <c r="Q2303" t="str">
        <f>TEXT(ChargesTable[[#This Row],[CHG_COUNTY_NUM]], "000") &amp; "-" &amp; TEXT(ChargesTable[[#This Row],[CHG_CASE_NUMBER]], "0000000")</f>
        <v>006-0000031</v>
      </c>
      <c r="R2303">
        <f t="shared" si="71"/>
        <v>85</v>
      </c>
      <c r="S2303">
        <f t="shared" si="72"/>
        <v>2022</v>
      </c>
    </row>
    <row r="2304" spans="1:19">
      <c r="A2304" s="1">
        <v>6</v>
      </c>
      <c r="B2304">
        <v>33</v>
      </c>
      <c r="C2304">
        <v>2</v>
      </c>
      <c r="D2304" s="3">
        <v>44738</v>
      </c>
      <c r="E2304" s="2">
        <v>463700</v>
      </c>
      <c r="F2304" s="2">
        <v>46370</v>
      </c>
      <c r="G2304" s="2">
        <v>0</v>
      </c>
      <c r="H2304" s="5">
        <v>45260.724004629628</v>
      </c>
      <c r="I2304" t="s">
        <v>12</v>
      </c>
      <c r="J2304" s="6" t="s">
        <v>30</v>
      </c>
      <c r="K2304" s="6" t="s">
        <v>26</v>
      </c>
      <c r="L2304" s="6" t="s">
        <v>37</v>
      </c>
      <c r="M2304" t="s">
        <v>13</v>
      </c>
      <c r="N2304" s="6" t="s">
        <v>54</v>
      </c>
      <c r="O2304" t="s">
        <v>22</v>
      </c>
      <c r="P2304" s="4">
        <v>522</v>
      </c>
      <c r="Q2304" t="str">
        <f>TEXT(ChargesTable[[#This Row],[CHG_COUNTY_NUM]], "000") &amp; "-" &amp; TEXT(ChargesTable[[#This Row],[CHG_CASE_NUMBER]], "0000000")</f>
        <v>006-0000033</v>
      </c>
      <c r="R2304">
        <f t="shared" si="71"/>
        <v>770</v>
      </c>
      <c r="S2304">
        <f t="shared" si="72"/>
        <v>2023</v>
      </c>
    </row>
    <row r="2305" spans="1:19">
      <c r="A2305" s="1">
        <v>6</v>
      </c>
      <c r="B2305">
        <v>33</v>
      </c>
      <c r="C2305">
        <v>3</v>
      </c>
      <c r="D2305" s="3">
        <v>44738</v>
      </c>
      <c r="E2305" s="2">
        <v>782200</v>
      </c>
      <c r="F2305" s="2">
        <v>78220</v>
      </c>
      <c r="G2305" s="2">
        <v>0</v>
      </c>
      <c r="H2305" s="5">
        <v>45261.47</v>
      </c>
      <c r="I2305" t="s">
        <v>12</v>
      </c>
      <c r="J2305" s="6" t="s">
        <v>36</v>
      </c>
      <c r="K2305" s="6" t="s">
        <v>35</v>
      </c>
      <c r="L2305" s="6" t="s">
        <v>37</v>
      </c>
      <c r="M2305" t="s">
        <v>13</v>
      </c>
      <c r="N2305" s="6" t="s">
        <v>53</v>
      </c>
      <c r="O2305" t="s">
        <v>22</v>
      </c>
      <c r="P2305" s="4">
        <v>523</v>
      </c>
      <c r="Q2305" t="str">
        <f>TEXT(ChargesTable[[#This Row],[CHG_COUNTY_NUM]], "000") &amp; "-" &amp; TEXT(ChargesTable[[#This Row],[CHG_CASE_NUMBER]], "0000000")</f>
        <v>006-0000033</v>
      </c>
      <c r="R2305">
        <f t="shared" si="71"/>
        <v>770</v>
      </c>
      <c r="S2305">
        <f t="shared" si="72"/>
        <v>2023</v>
      </c>
    </row>
    <row r="2306" spans="1:19">
      <c r="A2306" s="1">
        <v>6</v>
      </c>
      <c r="B2306">
        <v>33</v>
      </c>
      <c r="C2306">
        <v>1</v>
      </c>
      <c r="D2306" s="3">
        <v>44738</v>
      </c>
      <c r="E2306" s="2">
        <v>3400</v>
      </c>
      <c r="F2306" s="2">
        <v>340</v>
      </c>
      <c r="G2306" s="2">
        <v>0</v>
      </c>
      <c r="H2306" s="5">
        <v>45508.14</v>
      </c>
      <c r="I2306" t="s">
        <v>20</v>
      </c>
      <c r="J2306" s="6" t="s">
        <v>25</v>
      </c>
      <c r="K2306" s="6" t="s">
        <v>26</v>
      </c>
      <c r="L2306" s="6" t="s">
        <v>37</v>
      </c>
      <c r="M2306" t="s">
        <v>21</v>
      </c>
      <c r="N2306" s="6" t="s">
        <v>55</v>
      </c>
      <c r="O2306" t="s">
        <v>22</v>
      </c>
      <c r="P2306" s="4">
        <v>770</v>
      </c>
      <c r="Q2306" t="str">
        <f>TEXT(ChargesTable[[#This Row],[CHG_COUNTY_NUM]], "000") &amp; "-" &amp; TEXT(ChargesTable[[#This Row],[CHG_CASE_NUMBER]], "0000000")</f>
        <v>006-0000033</v>
      </c>
      <c r="R2306">
        <f t="shared" ref="R2306:R2369" si="73">_xlfn.MAXIFS(P:P, Q:Q, Q2306)</f>
        <v>770</v>
      </c>
      <c r="S2306">
        <f t="shared" ref="S2306:S2369" si="74">+YEAR(H2306)</f>
        <v>2024</v>
      </c>
    </row>
    <row r="2307" spans="1:19">
      <c r="A2307" s="1">
        <v>6</v>
      </c>
      <c r="B2307">
        <v>34</v>
      </c>
      <c r="C2307">
        <v>2</v>
      </c>
      <c r="D2307" s="3">
        <v>44740</v>
      </c>
      <c r="E2307" s="2">
        <v>3460</v>
      </c>
      <c r="F2307" s="2">
        <v>346</v>
      </c>
      <c r="G2307" s="2">
        <v>0</v>
      </c>
      <c r="H2307" s="5">
        <v>44961.95</v>
      </c>
      <c r="I2307" t="s">
        <v>20</v>
      </c>
      <c r="J2307" s="6" t="s">
        <v>27</v>
      </c>
      <c r="K2307" s="6" t="s">
        <v>28</v>
      </c>
      <c r="L2307" s="6" t="s">
        <v>37</v>
      </c>
      <c r="M2307" t="s">
        <v>21</v>
      </c>
      <c r="N2307" s="6" t="s">
        <v>52</v>
      </c>
      <c r="O2307" t="s">
        <v>22</v>
      </c>
      <c r="P2307" s="4">
        <v>221</v>
      </c>
      <c r="Q2307" t="str">
        <f>TEXT(ChargesTable[[#This Row],[CHG_COUNTY_NUM]], "000") &amp; "-" &amp; TEXT(ChargesTable[[#This Row],[CHG_CASE_NUMBER]], "0000000")</f>
        <v>006-0000034</v>
      </c>
      <c r="R2307">
        <f t="shared" si="73"/>
        <v>282</v>
      </c>
      <c r="S2307">
        <f t="shared" si="74"/>
        <v>2023</v>
      </c>
    </row>
    <row r="2308" spans="1:19">
      <c r="A2308" s="1">
        <v>6</v>
      </c>
      <c r="B2308">
        <v>34</v>
      </c>
      <c r="C2308">
        <v>1</v>
      </c>
      <c r="D2308" s="3">
        <v>44740</v>
      </c>
      <c r="E2308" s="2">
        <v>3404</v>
      </c>
      <c r="F2308" s="2">
        <v>340</v>
      </c>
      <c r="G2308" s="2">
        <v>4</v>
      </c>
      <c r="H2308" s="5">
        <v>44963.040000000001</v>
      </c>
      <c r="I2308" t="s">
        <v>20</v>
      </c>
      <c r="J2308" s="6" t="s">
        <v>25</v>
      </c>
      <c r="K2308" s="6" t="s">
        <v>26</v>
      </c>
      <c r="L2308" s="6" t="s">
        <v>41</v>
      </c>
      <c r="M2308" t="s">
        <v>21</v>
      </c>
      <c r="N2308" s="6" t="s">
        <v>86</v>
      </c>
      <c r="O2308" t="s">
        <v>22</v>
      </c>
      <c r="P2308" s="4">
        <v>223</v>
      </c>
      <c r="Q2308" t="str">
        <f>TEXT(ChargesTable[[#This Row],[CHG_COUNTY_NUM]], "000") &amp; "-" &amp; TEXT(ChargesTable[[#This Row],[CHG_CASE_NUMBER]], "0000000")</f>
        <v>006-0000034</v>
      </c>
      <c r="R2308">
        <f t="shared" si="73"/>
        <v>282</v>
      </c>
      <c r="S2308">
        <f t="shared" si="74"/>
        <v>2023</v>
      </c>
    </row>
    <row r="2309" spans="1:19">
      <c r="A2309" s="1">
        <v>6</v>
      </c>
      <c r="B2309">
        <v>34</v>
      </c>
      <c r="C2309">
        <v>3</v>
      </c>
      <c r="D2309" s="3">
        <v>44740</v>
      </c>
      <c r="E2309" s="2">
        <v>3460</v>
      </c>
      <c r="F2309" s="2">
        <v>346</v>
      </c>
      <c r="G2309" s="2">
        <v>0</v>
      </c>
      <c r="H2309" s="5">
        <v>44964.800000000003</v>
      </c>
      <c r="I2309" t="s">
        <v>20</v>
      </c>
      <c r="J2309" s="6" t="s">
        <v>27</v>
      </c>
      <c r="K2309" s="6" t="s">
        <v>28</v>
      </c>
      <c r="L2309" s="6" t="s">
        <v>37</v>
      </c>
      <c r="M2309" t="s">
        <v>21</v>
      </c>
      <c r="N2309" s="6" t="s">
        <v>52</v>
      </c>
      <c r="O2309" t="s">
        <v>22</v>
      </c>
      <c r="P2309" s="4">
        <v>224</v>
      </c>
      <c r="Q2309" t="str">
        <f>TEXT(ChargesTable[[#This Row],[CHG_COUNTY_NUM]], "000") &amp; "-" &amp; TEXT(ChargesTable[[#This Row],[CHG_CASE_NUMBER]], "0000000")</f>
        <v>006-0000034</v>
      </c>
      <c r="R2309">
        <f t="shared" si="73"/>
        <v>282</v>
      </c>
      <c r="S2309">
        <f t="shared" si="74"/>
        <v>2023</v>
      </c>
    </row>
    <row r="2310" spans="1:19">
      <c r="A2310" s="1">
        <v>6</v>
      </c>
      <c r="B2310">
        <v>34</v>
      </c>
      <c r="C2310">
        <v>4</v>
      </c>
      <c r="D2310" s="3">
        <v>44740</v>
      </c>
      <c r="E2310" s="2">
        <v>3461</v>
      </c>
      <c r="F2310" s="2">
        <v>346</v>
      </c>
      <c r="G2310" s="2">
        <v>1</v>
      </c>
      <c r="H2310" s="5">
        <v>45022.8</v>
      </c>
      <c r="I2310" t="s">
        <v>20</v>
      </c>
      <c r="J2310" s="6" t="s">
        <v>27</v>
      </c>
      <c r="K2310" s="6" t="s">
        <v>28</v>
      </c>
      <c r="L2310" s="6" t="s">
        <v>38</v>
      </c>
      <c r="M2310" t="s">
        <v>21</v>
      </c>
      <c r="N2310" s="6" t="s">
        <v>90</v>
      </c>
      <c r="O2310" t="s">
        <v>22</v>
      </c>
      <c r="P2310" s="4">
        <v>282</v>
      </c>
      <c r="Q2310" t="str">
        <f>TEXT(ChargesTable[[#This Row],[CHG_COUNTY_NUM]], "000") &amp; "-" &amp; TEXT(ChargesTable[[#This Row],[CHG_CASE_NUMBER]], "0000000")</f>
        <v>006-0000034</v>
      </c>
      <c r="R2310">
        <f t="shared" si="73"/>
        <v>282</v>
      </c>
      <c r="S2310">
        <f t="shared" si="74"/>
        <v>2023</v>
      </c>
    </row>
    <row r="2311" spans="1:19">
      <c r="A2311" s="1">
        <v>6</v>
      </c>
      <c r="B2311">
        <v>35</v>
      </c>
      <c r="C2311">
        <v>1</v>
      </c>
      <c r="D2311" s="3">
        <v>44745</v>
      </c>
      <c r="E2311" s="2">
        <v>782206</v>
      </c>
      <c r="F2311" s="2">
        <v>78220</v>
      </c>
      <c r="G2311" s="2">
        <v>6</v>
      </c>
      <c r="H2311" s="5">
        <v>44770.96</v>
      </c>
      <c r="I2311" t="s">
        <v>20</v>
      </c>
      <c r="J2311" s="6" t="s">
        <v>36</v>
      </c>
      <c r="K2311" s="6" t="s">
        <v>35</v>
      </c>
      <c r="L2311" s="6" t="s">
        <v>43</v>
      </c>
      <c r="M2311" t="s">
        <v>21</v>
      </c>
      <c r="N2311" s="6" t="s">
        <v>64</v>
      </c>
      <c r="O2311" t="s">
        <v>22</v>
      </c>
      <c r="P2311" s="4">
        <v>25</v>
      </c>
      <c r="Q2311" t="str">
        <f>TEXT(ChargesTable[[#This Row],[CHG_COUNTY_NUM]], "000") &amp; "-" &amp; TEXT(ChargesTable[[#This Row],[CHG_CASE_NUMBER]], "0000000")</f>
        <v>006-0000035</v>
      </c>
      <c r="R2311">
        <f t="shared" si="73"/>
        <v>25</v>
      </c>
      <c r="S2311">
        <f t="shared" si="74"/>
        <v>2022</v>
      </c>
    </row>
    <row r="2312" spans="1:19">
      <c r="A2312" s="1">
        <v>6</v>
      </c>
      <c r="B2312">
        <v>36</v>
      </c>
      <c r="C2312">
        <v>1</v>
      </c>
      <c r="D2312" s="3">
        <v>44745</v>
      </c>
      <c r="E2312" s="2">
        <v>3400</v>
      </c>
      <c r="F2312" s="2">
        <v>340</v>
      </c>
      <c r="G2312" s="2">
        <v>0</v>
      </c>
      <c r="H2312" s="5">
        <v>44798.55</v>
      </c>
      <c r="I2312" t="s">
        <v>12</v>
      </c>
      <c r="J2312" s="6" t="s">
        <v>25</v>
      </c>
      <c r="K2312" s="6" t="s">
        <v>26</v>
      </c>
      <c r="L2312" s="6" t="s">
        <v>37</v>
      </c>
      <c r="M2312" t="s">
        <v>13</v>
      </c>
      <c r="N2312" s="6" t="s">
        <v>55</v>
      </c>
      <c r="O2312" t="s">
        <v>22</v>
      </c>
      <c r="P2312" s="4">
        <v>53</v>
      </c>
      <c r="Q2312" t="str">
        <f>TEXT(ChargesTable[[#This Row],[CHG_COUNTY_NUM]], "000") &amp; "-" &amp; TEXT(ChargesTable[[#This Row],[CHG_CASE_NUMBER]], "0000000")</f>
        <v>006-0000036</v>
      </c>
      <c r="R2312">
        <f t="shared" si="73"/>
        <v>53</v>
      </c>
      <c r="S2312">
        <f t="shared" si="74"/>
        <v>2022</v>
      </c>
    </row>
    <row r="2313" spans="1:19">
      <c r="A2313" s="1">
        <v>6</v>
      </c>
      <c r="B2313">
        <v>37</v>
      </c>
      <c r="C2313">
        <v>1</v>
      </c>
      <c r="D2313" s="3">
        <v>44747</v>
      </c>
      <c r="E2313" s="2">
        <v>463702</v>
      </c>
      <c r="F2313" s="2">
        <v>46370</v>
      </c>
      <c r="G2313" s="2">
        <v>2</v>
      </c>
      <c r="H2313" s="5">
        <v>44949</v>
      </c>
      <c r="I2313" t="s">
        <v>20</v>
      </c>
      <c r="J2313" s="6" t="s">
        <v>30</v>
      </c>
      <c r="K2313" s="6" t="s">
        <v>26</v>
      </c>
      <c r="L2313" s="6" t="s">
        <v>39</v>
      </c>
      <c r="M2313" t="s">
        <v>21</v>
      </c>
      <c r="N2313" s="6" t="s">
        <v>82</v>
      </c>
      <c r="O2313" t="s">
        <v>22</v>
      </c>
      <c r="P2313" s="4">
        <v>202</v>
      </c>
      <c r="Q2313" t="str">
        <f>TEXT(ChargesTable[[#This Row],[CHG_COUNTY_NUM]], "000") &amp; "-" &amp; TEXT(ChargesTable[[#This Row],[CHG_CASE_NUMBER]], "0000000")</f>
        <v>006-0000037</v>
      </c>
      <c r="R2313">
        <f t="shared" si="73"/>
        <v>250</v>
      </c>
      <c r="S2313">
        <f t="shared" si="74"/>
        <v>2023</v>
      </c>
    </row>
    <row r="2314" spans="1:19">
      <c r="A2314" s="1">
        <v>6</v>
      </c>
      <c r="B2314">
        <v>37</v>
      </c>
      <c r="C2314">
        <v>2</v>
      </c>
      <c r="D2314" s="3">
        <v>44747</v>
      </c>
      <c r="E2314" s="2">
        <v>3400</v>
      </c>
      <c r="F2314" s="2">
        <v>340</v>
      </c>
      <c r="G2314" s="2">
        <v>0</v>
      </c>
      <c r="H2314" s="5">
        <v>44997.3</v>
      </c>
      <c r="I2314" t="s">
        <v>20</v>
      </c>
      <c r="J2314" s="6" t="s">
        <v>25</v>
      </c>
      <c r="K2314" s="6" t="s">
        <v>26</v>
      </c>
      <c r="L2314" s="6" t="s">
        <v>37</v>
      </c>
      <c r="M2314" t="s">
        <v>21</v>
      </c>
      <c r="N2314" s="6" t="s">
        <v>55</v>
      </c>
      <c r="O2314" t="s">
        <v>22</v>
      </c>
      <c r="P2314" s="4">
        <v>250</v>
      </c>
      <c r="Q2314" t="str">
        <f>TEXT(ChargesTable[[#This Row],[CHG_COUNTY_NUM]], "000") &amp; "-" &amp; TEXT(ChargesTable[[#This Row],[CHG_CASE_NUMBER]], "0000000")</f>
        <v>006-0000037</v>
      </c>
      <c r="R2314">
        <f t="shared" si="73"/>
        <v>250</v>
      </c>
      <c r="S2314">
        <f t="shared" si="74"/>
        <v>2023</v>
      </c>
    </row>
    <row r="2315" spans="1:19">
      <c r="A2315" s="1">
        <v>6</v>
      </c>
      <c r="B2315">
        <v>38</v>
      </c>
      <c r="C2315">
        <v>1</v>
      </c>
      <c r="D2315" s="3">
        <v>44748</v>
      </c>
      <c r="E2315" s="2">
        <v>782200</v>
      </c>
      <c r="F2315" s="2">
        <v>78220</v>
      </c>
      <c r="G2315" s="2">
        <v>0</v>
      </c>
      <c r="H2315" s="5">
        <v>44944.79</v>
      </c>
      <c r="I2315" t="s">
        <v>20</v>
      </c>
      <c r="J2315" s="6" t="s">
        <v>36</v>
      </c>
      <c r="K2315" s="6" t="s">
        <v>35</v>
      </c>
      <c r="L2315" s="6" t="s">
        <v>37</v>
      </c>
      <c r="M2315" t="s">
        <v>21</v>
      </c>
      <c r="N2315" s="6" t="s">
        <v>53</v>
      </c>
      <c r="O2315" t="s">
        <v>22</v>
      </c>
      <c r="P2315" s="4">
        <v>196</v>
      </c>
      <c r="Q2315" t="str">
        <f>TEXT(ChargesTable[[#This Row],[CHG_COUNTY_NUM]], "000") &amp; "-" &amp; TEXT(ChargesTable[[#This Row],[CHG_CASE_NUMBER]], "0000000")</f>
        <v>006-0000038</v>
      </c>
      <c r="R2315">
        <f t="shared" si="73"/>
        <v>196</v>
      </c>
      <c r="S2315">
        <f t="shared" si="74"/>
        <v>2023</v>
      </c>
    </row>
    <row r="2316" spans="1:19">
      <c r="A2316" s="1">
        <v>6</v>
      </c>
      <c r="B2316">
        <v>39</v>
      </c>
      <c r="C2316">
        <v>1</v>
      </c>
      <c r="D2316" s="3">
        <v>44759</v>
      </c>
      <c r="E2316" s="2">
        <v>3400</v>
      </c>
      <c r="F2316" s="2">
        <v>340</v>
      </c>
      <c r="G2316" s="2">
        <v>0</v>
      </c>
      <c r="H2316" s="5">
        <v>44782.62</v>
      </c>
      <c r="I2316" t="s">
        <v>20</v>
      </c>
      <c r="J2316" s="6" t="s">
        <v>25</v>
      </c>
      <c r="K2316" s="6" t="s">
        <v>26</v>
      </c>
      <c r="L2316" s="6" t="s">
        <v>37</v>
      </c>
      <c r="M2316" t="s">
        <v>21</v>
      </c>
      <c r="N2316" s="6" t="s">
        <v>55</v>
      </c>
      <c r="O2316" t="s">
        <v>22</v>
      </c>
      <c r="P2316" s="4">
        <v>23</v>
      </c>
      <c r="Q2316" t="str">
        <f>TEXT(ChargesTable[[#This Row],[CHG_COUNTY_NUM]], "000") &amp; "-" &amp; TEXT(ChargesTable[[#This Row],[CHG_CASE_NUMBER]], "0000000")</f>
        <v>006-0000039</v>
      </c>
      <c r="R2316">
        <f t="shared" si="73"/>
        <v>35</v>
      </c>
      <c r="S2316">
        <f t="shared" si="74"/>
        <v>2022</v>
      </c>
    </row>
    <row r="2317" spans="1:19">
      <c r="A2317" s="1">
        <v>6</v>
      </c>
      <c r="B2317">
        <v>39</v>
      </c>
      <c r="C2317">
        <v>2</v>
      </c>
      <c r="D2317" s="3">
        <v>44759</v>
      </c>
      <c r="E2317" s="2">
        <v>3460</v>
      </c>
      <c r="F2317" s="2">
        <v>346</v>
      </c>
      <c r="G2317" s="2">
        <v>0</v>
      </c>
      <c r="H2317" s="5">
        <v>44794.32</v>
      </c>
      <c r="I2317" t="s">
        <v>20</v>
      </c>
      <c r="J2317" s="6" t="s">
        <v>27</v>
      </c>
      <c r="K2317" s="6" t="s">
        <v>28</v>
      </c>
      <c r="L2317" s="6" t="s">
        <v>37</v>
      </c>
      <c r="M2317" t="s">
        <v>21</v>
      </c>
      <c r="N2317" s="6" t="s">
        <v>52</v>
      </c>
      <c r="O2317" t="s">
        <v>22</v>
      </c>
      <c r="P2317" s="4">
        <v>35</v>
      </c>
      <c r="Q2317" t="str">
        <f>TEXT(ChargesTable[[#This Row],[CHG_COUNTY_NUM]], "000") &amp; "-" &amp; TEXT(ChargesTable[[#This Row],[CHG_CASE_NUMBER]], "0000000")</f>
        <v>006-0000039</v>
      </c>
      <c r="R2317">
        <f t="shared" si="73"/>
        <v>35</v>
      </c>
      <c r="S2317">
        <f t="shared" si="74"/>
        <v>2022</v>
      </c>
    </row>
    <row r="2318" spans="1:19">
      <c r="A2318" s="1">
        <v>6</v>
      </c>
      <c r="B2318">
        <v>40</v>
      </c>
      <c r="C2318">
        <v>1</v>
      </c>
      <c r="D2318" s="3">
        <v>44764</v>
      </c>
      <c r="E2318" s="2">
        <v>3460</v>
      </c>
      <c r="F2318" s="2">
        <v>346</v>
      </c>
      <c r="G2318" s="2">
        <v>0</v>
      </c>
      <c r="H2318" s="5">
        <v>44783.387997685182</v>
      </c>
      <c r="I2318" t="s">
        <v>20</v>
      </c>
      <c r="J2318" s="6" t="s">
        <v>27</v>
      </c>
      <c r="K2318" s="6" t="s">
        <v>28</v>
      </c>
      <c r="L2318" s="6" t="s">
        <v>37</v>
      </c>
      <c r="M2318" t="s">
        <v>21</v>
      </c>
      <c r="N2318" s="6" t="s">
        <v>52</v>
      </c>
      <c r="O2318" t="s">
        <v>22</v>
      </c>
      <c r="P2318" s="4">
        <v>19</v>
      </c>
      <c r="Q2318" t="str">
        <f>TEXT(ChargesTable[[#This Row],[CHG_COUNTY_NUM]], "000") &amp; "-" &amp; TEXT(ChargesTable[[#This Row],[CHG_CASE_NUMBER]], "0000000")</f>
        <v>006-0000040</v>
      </c>
      <c r="R2318">
        <f t="shared" si="73"/>
        <v>19</v>
      </c>
      <c r="S2318">
        <f t="shared" si="74"/>
        <v>2022</v>
      </c>
    </row>
    <row r="2319" spans="1:19">
      <c r="A2319" s="1">
        <v>6</v>
      </c>
      <c r="B2319">
        <v>41</v>
      </c>
      <c r="C2319">
        <v>1</v>
      </c>
      <c r="D2319" s="3">
        <v>44766</v>
      </c>
      <c r="E2319" s="2">
        <v>3460</v>
      </c>
      <c r="F2319" s="2">
        <v>346</v>
      </c>
      <c r="G2319" s="2">
        <v>0</v>
      </c>
      <c r="H2319" s="5">
        <v>44766.998599537037</v>
      </c>
      <c r="I2319" t="s">
        <v>20</v>
      </c>
      <c r="J2319" s="6" t="s">
        <v>27</v>
      </c>
      <c r="K2319" s="6" t="s">
        <v>28</v>
      </c>
      <c r="L2319" s="6" t="s">
        <v>37</v>
      </c>
      <c r="M2319" t="s">
        <v>21</v>
      </c>
      <c r="N2319" s="6" t="s">
        <v>52</v>
      </c>
      <c r="O2319" t="s">
        <v>22</v>
      </c>
      <c r="P2319" s="4">
        <v>0</v>
      </c>
      <c r="Q2319" t="str">
        <f>TEXT(ChargesTable[[#This Row],[CHG_COUNTY_NUM]], "000") &amp; "-" &amp; TEXT(ChargesTable[[#This Row],[CHG_CASE_NUMBER]], "0000000")</f>
        <v>006-0000041</v>
      </c>
      <c r="R2319">
        <f t="shared" si="73"/>
        <v>2</v>
      </c>
      <c r="S2319">
        <f t="shared" si="74"/>
        <v>2022</v>
      </c>
    </row>
    <row r="2320" spans="1:19">
      <c r="A2320" s="1">
        <v>6</v>
      </c>
      <c r="B2320">
        <v>41</v>
      </c>
      <c r="C2320">
        <v>3</v>
      </c>
      <c r="D2320" s="3">
        <v>44766</v>
      </c>
      <c r="E2320" s="2">
        <v>782200</v>
      </c>
      <c r="F2320" s="2">
        <v>78220</v>
      </c>
      <c r="G2320" s="2">
        <v>0</v>
      </c>
      <c r="H2320" s="5">
        <v>44768.178599537037</v>
      </c>
      <c r="I2320" t="s">
        <v>12</v>
      </c>
      <c r="J2320" s="6" t="s">
        <v>36</v>
      </c>
      <c r="K2320" s="6" t="s">
        <v>35</v>
      </c>
      <c r="L2320" s="6" t="s">
        <v>37</v>
      </c>
      <c r="M2320" t="s">
        <v>13</v>
      </c>
      <c r="N2320" s="6" t="s">
        <v>53</v>
      </c>
      <c r="O2320" t="s">
        <v>22</v>
      </c>
      <c r="P2320" s="4">
        <v>2</v>
      </c>
      <c r="Q2320" t="str">
        <f>TEXT(ChargesTable[[#This Row],[CHG_COUNTY_NUM]], "000") &amp; "-" &amp; TEXT(ChargesTable[[#This Row],[CHG_CASE_NUMBER]], "0000000")</f>
        <v>006-0000041</v>
      </c>
      <c r="R2320">
        <f t="shared" si="73"/>
        <v>2</v>
      </c>
      <c r="S2320">
        <f t="shared" si="74"/>
        <v>2022</v>
      </c>
    </row>
    <row r="2321" spans="1:19">
      <c r="A2321" s="1">
        <v>6</v>
      </c>
      <c r="B2321">
        <v>42</v>
      </c>
      <c r="C2321">
        <v>1</v>
      </c>
      <c r="D2321" s="3">
        <v>44768</v>
      </c>
      <c r="E2321" s="2">
        <v>3400</v>
      </c>
      <c r="F2321" s="2">
        <v>340</v>
      </c>
      <c r="G2321" s="2">
        <v>0</v>
      </c>
      <c r="H2321" s="5">
        <v>44775.285995370374</v>
      </c>
      <c r="I2321" t="s">
        <v>12</v>
      </c>
      <c r="J2321" s="6" t="s">
        <v>25</v>
      </c>
      <c r="K2321" s="6" t="s">
        <v>26</v>
      </c>
      <c r="L2321" s="6" t="s">
        <v>37</v>
      </c>
      <c r="M2321" t="s">
        <v>13</v>
      </c>
      <c r="N2321" s="6" t="s">
        <v>55</v>
      </c>
      <c r="O2321" t="s">
        <v>22</v>
      </c>
      <c r="P2321" s="4">
        <v>7</v>
      </c>
      <c r="Q2321" t="str">
        <f>TEXT(ChargesTable[[#This Row],[CHG_COUNTY_NUM]], "000") &amp; "-" &amp; TEXT(ChargesTable[[#This Row],[CHG_CASE_NUMBER]], "0000000")</f>
        <v>006-0000042</v>
      </c>
      <c r="R2321">
        <f t="shared" si="73"/>
        <v>9</v>
      </c>
      <c r="S2321">
        <f t="shared" si="74"/>
        <v>2022</v>
      </c>
    </row>
    <row r="2322" spans="1:19">
      <c r="A2322" s="1">
        <v>6</v>
      </c>
      <c r="B2322">
        <v>42</v>
      </c>
      <c r="C2322">
        <v>2</v>
      </c>
      <c r="D2322" s="3">
        <v>44768</v>
      </c>
      <c r="E2322" s="2">
        <v>3470</v>
      </c>
      <c r="F2322" s="2">
        <v>347</v>
      </c>
      <c r="G2322" s="2">
        <v>0</v>
      </c>
      <c r="H2322" s="5">
        <v>44775.495995370373</v>
      </c>
      <c r="I2322" t="s">
        <v>20</v>
      </c>
      <c r="J2322" s="6" t="s">
        <v>29</v>
      </c>
      <c r="K2322" s="6" t="s">
        <v>28</v>
      </c>
      <c r="L2322" s="6" t="s">
        <v>37</v>
      </c>
      <c r="M2322" t="s">
        <v>21</v>
      </c>
      <c r="N2322" s="6" t="s">
        <v>51</v>
      </c>
      <c r="O2322" t="s">
        <v>22</v>
      </c>
      <c r="P2322" s="4">
        <v>7</v>
      </c>
      <c r="Q2322" t="str">
        <f>TEXT(ChargesTable[[#This Row],[CHG_COUNTY_NUM]], "000") &amp; "-" &amp; TEXT(ChargesTable[[#This Row],[CHG_CASE_NUMBER]], "0000000")</f>
        <v>006-0000042</v>
      </c>
      <c r="R2322">
        <f t="shared" si="73"/>
        <v>9</v>
      </c>
      <c r="S2322">
        <f t="shared" si="74"/>
        <v>2022</v>
      </c>
    </row>
    <row r="2323" spans="1:19">
      <c r="A2323" s="1">
        <v>6</v>
      </c>
      <c r="B2323">
        <v>42</v>
      </c>
      <c r="C2323">
        <v>3</v>
      </c>
      <c r="D2323" s="3">
        <v>44768</v>
      </c>
      <c r="E2323" s="2">
        <v>463700</v>
      </c>
      <c r="F2323" s="2">
        <v>46370</v>
      </c>
      <c r="G2323" s="2">
        <v>0</v>
      </c>
      <c r="H2323" s="5">
        <v>44777.295995370368</v>
      </c>
      <c r="I2323" t="s">
        <v>12</v>
      </c>
      <c r="J2323" s="6" t="s">
        <v>30</v>
      </c>
      <c r="K2323" s="6" t="s">
        <v>26</v>
      </c>
      <c r="L2323" s="6" t="s">
        <v>37</v>
      </c>
      <c r="M2323" t="s">
        <v>13</v>
      </c>
      <c r="N2323" s="6" t="s">
        <v>54</v>
      </c>
      <c r="O2323" t="s">
        <v>22</v>
      </c>
      <c r="P2323" s="4">
        <v>9</v>
      </c>
      <c r="Q2323" t="str">
        <f>TEXT(ChargesTable[[#This Row],[CHG_COUNTY_NUM]], "000") &amp; "-" &amp; TEXT(ChargesTable[[#This Row],[CHG_CASE_NUMBER]], "0000000")</f>
        <v>006-0000042</v>
      </c>
      <c r="R2323">
        <f t="shared" si="73"/>
        <v>9</v>
      </c>
      <c r="S2323">
        <f t="shared" si="74"/>
        <v>2022</v>
      </c>
    </row>
    <row r="2324" spans="1:19">
      <c r="A2324" s="1">
        <v>6</v>
      </c>
      <c r="B2324">
        <v>42</v>
      </c>
      <c r="C2324">
        <v>4</v>
      </c>
      <c r="D2324" s="3">
        <v>44768</v>
      </c>
      <c r="E2324" s="2">
        <v>3400</v>
      </c>
      <c r="F2324" s="2">
        <v>340</v>
      </c>
      <c r="G2324" s="2">
        <v>0</v>
      </c>
      <c r="H2324" s="5">
        <v>44777.495995370373</v>
      </c>
      <c r="I2324" t="s">
        <v>20</v>
      </c>
      <c r="J2324" s="6" t="s">
        <v>25</v>
      </c>
      <c r="K2324" s="6" t="s">
        <v>26</v>
      </c>
      <c r="L2324" s="6" t="s">
        <v>37</v>
      </c>
      <c r="M2324" t="s">
        <v>21</v>
      </c>
      <c r="N2324" s="6" t="s">
        <v>55</v>
      </c>
      <c r="O2324" t="s">
        <v>22</v>
      </c>
      <c r="P2324" s="4">
        <v>9</v>
      </c>
      <c r="Q2324" t="str">
        <f>TEXT(ChargesTable[[#This Row],[CHG_COUNTY_NUM]], "000") &amp; "-" &amp; TEXT(ChargesTable[[#This Row],[CHG_CASE_NUMBER]], "0000000")</f>
        <v>006-0000042</v>
      </c>
      <c r="R2324">
        <f t="shared" si="73"/>
        <v>9</v>
      </c>
      <c r="S2324">
        <f t="shared" si="74"/>
        <v>2022</v>
      </c>
    </row>
    <row r="2325" spans="1:19">
      <c r="A2325" s="1">
        <v>6</v>
      </c>
      <c r="B2325">
        <v>43</v>
      </c>
      <c r="C2325">
        <v>4</v>
      </c>
      <c r="D2325" s="3">
        <v>44774</v>
      </c>
      <c r="E2325" s="2">
        <v>3400</v>
      </c>
      <c r="F2325" s="2">
        <v>340</v>
      </c>
      <c r="G2325" s="2">
        <v>0</v>
      </c>
      <c r="H2325" s="5">
        <v>44797.3</v>
      </c>
      <c r="I2325" t="s">
        <v>7</v>
      </c>
      <c r="J2325" s="6" t="s">
        <v>25</v>
      </c>
      <c r="K2325" s="6" t="s">
        <v>26</v>
      </c>
      <c r="L2325" s="6" t="s">
        <v>37</v>
      </c>
      <c r="M2325" t="s">
        <v>8</v>
      </c>
      <c r="N2325" s="6" t="s">
        <v>55</v>
      </c>
      <c r="O2325" t="s">
        <v>22</v>
      </c>
      <c r="P2325" s="4">
        <v>23</v>
      </c>
      <c r="Q2325" t="str">
        <f>TEXT(ChargesTable[[#This Row],[CHG_COUNTY_NUM]], "000") &amp; "-" &amp; TEXT(ChargesTable[[#This Row],[CHG_CASE_NUMBER]], "0000000")</f>
        <v>006-0000043</v>
      </c>
      <c r="R2325">
        <f t="shared" si="73"/>
        <v>29</v>
      </c>
      <c r="S2325">
        <f t="shared" si="74"/>
        <v>2022</v>
      </c>
    </row>
    <row r="2326" spans="1:19">
      <c r="A2326" s="1">
        <v>6</v>
      </c>
      <c r="B2326">
        <v>43</v>
      </c>
      <c r="C2326">
        <v>1</v>
      </c>
      <c r="D2326" s="3">
        <v>44774</v>
      </c>
      <c r="E2326" s="2">
        <v>3400</v>
      </c>
      <c r="F2326" s="2">
        <v>340</v>
      </c>
      <c r="G2326" s="2">
        <v>0</v>
      </c>
      <c r="H2326" s="5">
        <v>44802.212997685187</v>
      </c>
      <c r="I2326" t="s">
        <v>20</v>
      </c>
      <c r="J2326" s="6" t="s">
        <v>25</v>
      </c>
      <c r="K2326" s="6" t="s">
        <v>26</v>
      </c>
      <c r="L2326" s="6" t="s">
        <v>37</v>
      </c>
      <c r="M2326" t="s">
        <v>21</v>
      </c>
      <c r="N2326" s="6" t="s">
        <v>55</v>
      </c>
      <c r="O2326" t="s">
        <v>22</v>
      </c>
      <c r="P2326" s="4">
        <v>28</v>
      </c>
      <c r="Q2326" t="str">
        <f>TEXT(ChargesTable[[#This Row],[CHG_COUNTY_NUM]], "000") &amp; "-" &amp; TEXT(ChargesTable[[#This Row],[CHG_CASE_NUMBER]], "0000000")</f>
        <v>006-0000043</v>
      </c>
      <c r="R2326">
        <f t="shared" si="73"/>
        <v>29</v>
      </c>
      <c r="S2326">
        <f t="shared" si="74"/>
        <v>2022</v>
      </c>
    </row>
    <row r="2327" spans="1:19">
      <c r="A2327" s="1">
        <v>6</v>
      </c>
      <c r="B2327">
        <v>43</v>
      </c>
      <c r="C2327">
        <v>3</v>
      </c>
      <c r="D2327" s="3">
        <v>44774</v>
      </c>
      <c r="E2327" s="2">
        <v>3470</v>
      </c>
      <c r="F2327" s="2">
        <v>347</v>
      </c>
      <c r="G2327" s="2">
        <v>0</v>
      </c>
      <c r="H2327" s="5">
        <v>44802.77</v>
      </c>
      <c r="I2327" t="s">
        <v>20</v>
      </c>
      <c r="J2327" s="6" t="s">
        <v>29</v>
      </c>
      <c r="K2327" s="6" t="s">
        <v>28</v>
      </c>
      <c r="L2327" s="6" t="s">
        <v>37</v>
      </c>
      <c r="M2327" t="s">
        <v>21</v>
      </c>
      <c r="N2327" s="6" t="s">
        <v>51</v>
      </c>
      <c r="O2327" t="s">
        <v>22</v>
      </c>
      <c r="P2327" s="4">
        <v>28</v>
      </c>
      <c r="Q2327" t="str">
        <f>TEXT(ChargesTable[[#This Row],[CHG_COUNTY_NUM]], "000") &amp; "-" &amp; TEXT(ChargesTable[[#This Row],[CHG_CASE_NUMBER]], "0000000")</f>
        <v>006-0000043</v>
      </c>
      <c r="R2327">
        <f t="shared" si="73"/>
        <v>29</v>
      </c>
      <c r="S2327">
        <f t="shared" si="74"/>
        <v>2022</v>
      </c>
    </row>
    <row r="2328" spans="1:19">
      <c r="A2328" s="1">
        <v>6</v>
      </c>
      <c r="B2328">
        <v>43</v>
      </c>
      <c r="C2328">
        <v>2</v>
      </c>
      <c r="D2328" s="3">
        <v>44774</v>
      </c>
      <c r="E2328" s="2">
        <v>463701</v>
      </c>
      <c r="F2328" s="2">
        <v>46370</v>
      </c>
      <c r="G2328" s="2">
        <v>1</v>
      </c>
      <c r="H2328" s="5">
        <v>44803.199999999997</v>
      </c>
      <c r="I2328" t="s">
        <v>20</v>
      </c>
      <c r="J2328" s="6" t="s">
        <v>30</v>
      </c>
      <c r="K2328" s="6" t="s">
        <v>26</v>
      </c>
      <c r="L2328" s="6" t="s">
        <v>38</v>
      </c>
      <c r="M2328" t="s">
        <v>21</v>
      </c>
      <c r="N2328" s="6" t="s">
        <v>59</v>
      </c>
      <c r="O2328" t="s">
        <v>22</v>
      </c>
      <c r="P2328" s="4">
        <v>29</v>
      </c>
      <c r="Q2328" t="str">
        <f>TEXT(ChargesTable[[#This Row],[CHG_COUNTY_NUM]], "000") &amp; "-" &amp; TEXT(ChargesTable[[#This Row],[CHG_CASE_NUMBER]], "0000000")</f>
        <v>006-0000043</v>
      </c>
      <c r="R2328">
        <f t="shared" si="73"/>
        <v>29</v>
      </c>
      <c r="S2328">
        <f t="shared" si="74"/>
        <v>2022</v>
      </c>
    </row>
    <row r="2329" spans="1:19">
      <c r="A2329" s="1">
        <v>6</v>
      </c>
      <c r="B2329">
        <v>44</v>
      </c>
      <c r="C2329">
        <v>2</v>
      </c>
      <c r="D2329" s="3">
        <v>44775</v>
      </c>
      <c r="E2329" s="2">
        <v>463705</v>
      </c>
      <c r="F2329" s="2">
        <v>46370</v>
      </c>
      <c r="G2329" s="2">
        <v>5</v>
      </c>
      <c r="H2329" s="5">
        <v>44889.5</v>
      </c>
      <c r="I2329" t="s">
        <v>12</v>
      </c>
      <c r="J2329" s="6" t="s">
        <v>30</v>
      </c>
      <c r="K2329" s="6" t="s">
        <v>26</v>
      </c>
      <c r="L2329" s="6" t="s">
        <v>42</v>
      </c>
      <c r="M2329" t="s">
        <v>13</v>
      </c>
      <c r="N2329" s="6" t="s">
        <v>70</v>
      </c>
      <c r="O2329" t="s">
        <v>22</v>
      </c>
      <c r="P2329" s="4">
        <v>114</v>
      </c>
      <c r="Q2329" t="str">
        <f>TEXT(ChargesTable[[#This Row],[CHG_COUNTY_NUM]], "000") &amp; "-" &amp; TEXT(ChargesTable[[#This Row],[CHG_CASE_NUMBER]], "0000000")</f>
        <v>006-0000044</v>
      </c>
      <c r="R2329">
        <f t="shared" si="73"/>
        <v>125</v>
      </c>
      <c r="S2329">
        <f t="shared" si="74"/>
        <v>2022</v>
      </c>
    </row>
    <row r="2330" spans="1:19">
      <c r="A2330" s="1">
        <v>6</v>
      </c>
      <c r="B2330">
        <v>44</v>
      </c>
      <c r="C2330">
        <v>3</v>
      </c>
      <c r="D2330" s="3">
        <v>44775</v>
      </c>
      <c r="E2330" s="2">
        <v>463700</v>
      </c>
      <c r="F2330" s="2">
        <v>46370</v>
      </c>
      <c r="G2330" s="2">
        <v>0</v>
      </c>
      <c r="H2330" s="5">
        <v>44889.64</v>
      </c>
      <c r="I2330" t="s">
        <v>7</v>
      </c>
      <c r="J2330" s="6" t="s">
        <v>30</v>
      </c>
      <c r="K2330" s="6" t="s">
        <v>26</v>
      </c>
      <c r="L2330" s="6" t="s">
        <v>37</v>
      </c>
      <c r="M2330" t="s">
        <v>8</v>
      </c>
      <c r="N2330" s="6" t="s">
        <v>54</v>
      </c>
      <c r="O2330" t="s">
        <v>22</v>
      </c>
      <c r="P2330" s="4">
        <v>114</v>
      </c>
      <c r="Q2330" t="str">
        <f>TEXT(ChargesTable[[#This Row],[CHG_COUNTY_NUM]], "000") &amp; "-" &amp; TEXT(ChargesTable[[#This Row],[CHG_CASE_NUMBER]], "0000000")</f>
        <v>006-0000044</v>
      </c>
      <c r="R2330">
        <f t="shared" si="73"/>
        <v>125</v>
      </c>
      <c r="S2330">
        <f t="shared" si="74"/>
        <v>2022</v>
      </c>
    </row>
    <row r="2331" spans="1:19">
      <c r="A2331" s="1">
        <v>6</v>
      </c>
      <c r="B2331">
        <v>44</v>
      </c>
      <c r="C2331">
        <v>1</v>
      </c>
      <c r="D2331" s="3">
        <v>44775</v>
      </c>
      <c r="E2331" s="2">
        <v>3400</v>
      </c>
      <c r="F2331" s="2">
        <v>340</v>
      </c>
      <c r="G2331" s="2">
        <v>0</v>
      </c>
      <c r="H2331" s="5">
        <v>44900.800000000003</v>
      </c>
      <c r="I2331" t="s">
        <v>12</v>
      </c>
      <c r="J2331" s="6" t="s">
        <v>25</v>
      </c>
      <c r="K2331" s="6" t="s">
        <v>26</v>
      </c>
      <c r="L2331" s="6" t="s">
        <v>37</v>
      </c>
      <c r="M2331" t="s">
        <v>13</v>
      </c>
      <c r="N2331" s="6" t="s">
        <v>55</v>
      </c>
      <c r="O2331" t="s">
        <v>22</v>
      </c>
      <c r="P2331" s="4">
        <v>125</v>
      </c>
      <c r="Q2331" t="str">
        <f>TEXT(ChargesTable[[#This Row],[CHG_COUNTY_NUM]], "000") &amp; "-" &amp; TEXT(ChargesTable[[#This Row],[CHG_CASE_NUMBER]], "0000000")</f>
        <v>006-0000044</v>
      </c>
      <c r="R2331">
        <f t="shared" si="73"/>
        <v>125</v>
      </c>
      <c r="S2331">
        <f t="shared" si="74"/>
        <v>2022</v>
      </c>
    </row>
    <row r="2332" spans="1:19">
      <c r="A2332" s="1">
        <v>6</v>
      </c>
      <c r="B2332">
        <v>45</v>
      </c>
      <c r="C2332">
        <v>1</v>
      </c>
      <c r="D2332" s="3">
        <v>44776</v>
      </c>
      <c r="E2332" s="2">
        <v>470000</v>
      </c>
      <c r="F2332" s="2">
        <v>47000</v>
      </c>
      <c r="G2332" s="2">
        <v>0</v>
      </c>
      <c r="H2332" s="5">
        <v>44806.16</v>
      </c>
      <c r="I2332" t="s">
        <v>7</v>
      </c>
      <c r="J2332" s="6" t="s">
        <v>34</v>
      </c>
      <c r="K2332" s="6" t="s">
        <v>35</v>
      </c>
      <c r="L2332" s="6" t="s">
        <v>37</v>
      </c>
      <c r="M2332" t="s">
        <v>8</v>
      </c>
      <c r="N2332" s="6" t="s">
        <v>67</v>
      </c>
      <c r="O2332" t="s">
        <v>22</v>
      </c>
      <c r="P2332" s="4">
        <v>30</v>
      </c>
      <c r="Q2332" t="str">
        <f>TEXT(ChargesTable[[#This Row],[CHG_COUNTY_NUM]], "000") &amp; "-" &amp; TEXT(ChargesTable[[#This Row],[CHG_CASE_NUMBER]], "0000000")</f>
        <v>006-0000045</v>
      </c>
      <c r="R2332">
        <f t="shared" si="73"/>
        <v>31</v>
      </c>
      <c r="S2332">
        <f t="shared" si="74"/>
        <v>2022</v>
      </c>
    </row>
    <row r="2333" spans="1:19">
      <c r="A2333" s="1">
        <v>6</v>
      </c>
      <c r="B2333">
        <v>45</v>
      </c>
      <c r="C2333">
        <v>3</v>
      </c>
      <c r="D2333" s="3">
        <v>44776</v>
      </c>
      <c r="E2333" s="2">
        <v>463700</v>
      </c>
      <c r="F2333" s="2">
        <v>46370</v>
      </c>
      <c r="G2333" s="2">
        <v>0</v>
      </c>
      <c r="H2333" s="5">
        <v>44807.21</v>
      </c>
      <c r="I2333" t="s">
        <v>12</v>
      </c>
      <c r="J2333" s="6" t="s">
        <v>30</v>
      </c>
      <c r="K2333" s="6" t="s">
        <v>26</v>
      </c>
      <c r="L2333" s="6" t="s">
        <v>37</v>
      </c>
      <c r="M2333" t="s">
        <v>13</v>
      </c>
      <c r="N2333" s="6" t="s">
        <v>54</v>
      </c>
      <c r="O2333" t="s">
        <v>22</v>
      </c>
      <c r="P2333" s="4">
        <v>31</v>
      </c>
      <c r="Q2333" t="str">
        <f>TEXT(ChargesTable[[#This Row],[CHG_COUNTY_NUM]], "000") &amp; "-" &amp; TEXT(ChargesTable[[#This Row],[CHG_CASE_NUMBER]], "0000000")</f>
        <v>006-0000045</v>
      </c>
      <c r="R2333">
        <f t="shared" si="73"/>
        <v>31</v>
      </c>
      <c r="S2333">
        <f t="shared" si="74"/>
        <v>2022</v>
      </c>
    </row>
    <row r="2334" spans="1:19">
      <c r="A2334" s="1">
        <v>6</v>
      </c>
      <c r="B2334">
        <v>46</v>
      </c>
      <c r="C2334">
        <v>2</v>
      </c>
      <c r="D2334" s="3">
        <v>44779</v>
      </c>
      <c r="E2334" s="2">
        <v>3400</v>
      </c>
      <c r="F2334" s="2">
        <v>340</v>
      </c>
      <c r="G2334" s="2">
        <v>0</v>
      </c>
      <c r="H2334" s="5">
        <v>45041.7</v>
      </c>
      <c r="I2334" t="s">
        <v>20</v>
      </c>
      <c r="J2334" s="6" t="s">
        <v>25</v>
      </c>
      <c r="K2334" s="6" t="s">
        <v>26</v>
      </c>
      <c r="L2334" s="6" t="s">
        <v>37</v>
      </c>
      <c r="M2334" t="s">
        <v>21</v>
      </c>
      <c r="N2334" s="6" t="s">
        <v>55</v>
      </c>
      <c r="O2334" t="s">
        <v>22</v>
      </c>
      <c r="P2334" s="4">
        <v>262</v>
      </c>
      <c r="Q2334" t="str">
        <f>TEXT(ChargesTable[[#This Row],[CHG_COUNTY_NUM]], "000") &amp; "-" &amp; TEXT(ChargesTable[[#This Row],[CHG_CASE_NUMBER]], "0000000")</f>
        <v>006-0000046</v>
      </c>
      <c r="R2334">
        <f t="shared" si="73"/>
        <v>350</v>
      </c>
      <c r="S2334">
        <f t="shared" si="74"/>
        <v>2023</v>
      </c>
    </row>
    <row r="2335" spans="1:19">
      <c r="A2335" s="1">
        <v>6</v>
      </c>
      <c r="B2335">
        <v>46</v>
      </c>
      <c r="C2335">
        <v>1</v>
      </c>
      <c r="D2335" s="3">
        <v>44779</v>
      </c>
      <c r="E2335" s="2">
        <v>3460</v>
      </c>
      <c r="F2335" s="2">
        <v>346</v>
      </c>
      <c r="G2335" s="2">
        <v>0</v>
      </c>
      <c r="H2335" s="5">
        <v>45044.51</v>
      </c>
      <c r="I2335" t="s">
        <v>20</v>
      </c>
      <c r="J2335" s="6" t="s">
        <v>27</v>
      </c>
      <c r="K2335" s="6" t="s">
        <v>28</v>
      </c>
      <c r="L2335" s="6" t="s">
        <v>37</v>
      </c>
      <c r="M2335" t="s">
        <v>21</v>
      </c>
      <c r="N2335" s="6" t="s">
        <v>52</v>
      </c>
      <c r="O2335" t="s">
        <v>22</v>
      </c>
      <c r="P2335" s="4">
        <v>265</v>
      </c>
      <c r="Q2335" t="str">
        <f>TEXT(ChargesTable[[#This Row],[CHG_COUNTY_NUM]], "000") &amp; "-" &amp; TEXT(ChargesTable[[#This Row],[CHG_CASE_NUMBER]], "0000000")</f>
        <v>006-0000046</v>
      </c>
      <c r="R2335">
        <f t="shared" si="73"/>
        <v>350</v>
      </c>
      <c r="S2335">
        <f t="shared" si="74"/>
        <v>2023</v>
      </c>
    </row>
    <row r="2336" spans="1:19">
      <c r="A2336" s="1">
        <v>6</v>
      </c>
      <c r="B2336">
        <v>46</v>
      </c>
      <c r="C2336">
        <v>3</v>
      </c>
      <c r="D2336" s="3">
        <v>44779</v>
      </c>
      <c r="E2336" s="2">
        <v>3400</v>
      </c>
      <c r="F2336" s="2">
        <v>340</v>
      </c>
      <c r="G2336" s="2">
        <v>0</v>
      </c>
      <c r="H2336" s="5">
        <v>45129.51</v>
      </c>
      <c r="I2336" t="s">
        <v>20</v>
      </c>
      <c r="J2336" s="6" t="s">
        <v>25</v>
      </c>
      <c r="K2336" s="6" t="s">
        <v>26</v>
      </c>
      <c r="L2336" s="6" t="s">
        <v>37</v>
      </c>
      <c r="M2336" t="s">
        <v>21</v>
      </c>
      <c r="N2336" s="6" t="s">
        <v>55</v>
      </c>
      <c r="O2336" t="s">
        <v>22</v>
      </c>
      <c r="P2336" s="4">
        <v>350</v>
      </c>
      <c r="Q2336" t="str">
        <f>TEXT(ChargesTable[[#This Row],[CHG_COUNTY_NUM]], "000") &amp; "-" &amp; TEXT(ChargesTable[[#This Row],[CHG_CASE_NUMBER]], "0000000")</f>
        <v>006-0000046</v>
      </c>
      <c r="R2336">
        <f t="shared" si="73"/>
        <v>350</v>
      </c>
      <c r="S2336">
        <f t="shared" si="74"/>
        <v>2023</v>
      </c>
    </row>
    <row r="2337" spans="1:19">
      <c r="A2337" s="1">
        <v>6</v>
      </c>
      <c r="B2337">
        <v>47</v>
      </c>
      <c r="C2337">
        <v>2</v>
      </c>
      <c r="D2337" s="3">
        <v>44782</v>
      </c>
      <c r="E2337" s="2">
        <v>3470</v>
      </c>
      <c r="F2337" s="2">
        <v>347</v>
      </c>
      <c r="G2337" s="2">
        <v>0</v>
      </c>
      <c r="H2337" s="5">
        <v>44871.5</v>
      </c>
      <c r="I2337" t="s">
        <v>7</v>
      </c>
      <c r="J2337" s="6" t="s">
        <v>29</v>
      </c>
      <c r="K2337" s="6" t="s">
        <v>28</v>
      </c>
      <c r="L2337" s="6" t="s">
        <v>37</v>
      </c>
      <c r="M2337" t="s">
        <v>8</v>
      </c>
      <c r="N2337" s="6" t="s">
        <v>51</v>
      </c>
      <c r="O2337" t="s">
        <v>22</v>
      </c>
      <c r="P2337" s="4">
        <v>89</v>
      </c>
      <c r="Q2337" t="str">
        <f>TEXT(ChargesTable[[#This Row],[CHG_COUNTY_NUM]], "000") &amp; "-" &amp; TEXT(ChargesTable[[#This Row],[CHG_CASE_NUMBER]], "0000000")</f>
        <v>006-0000047</v>
      </c>
      <c r="R2337">
        <f t="shared" si="73"/>
        <v>117</v>
      </c>
      <c r="S2337">
        <f t="shared" si="74"/>
        <v>2022</v>
      </c>
    </row>
    <row r="2338" spans="1:19">
      <c r="A2338" s="1">
        <v>6</v>
      </c>
      <c r="B2338">
        <v>47</v>
      </c>
      <c r="C2338">
        <v>1</v>
      </c>
      <c r="D2338" s="3">
        <v>44782</v>
      </c>
      <c r="E2338" s="2">
        <v>3400</v>
      </c>
      <c r="F2338" s="2">
        <v>340</v>
      </c>
      <c r="G2338" s="2">
        <v>0</v>
      </c>
      <c r="H2338" s="5">
        <v>44873.9</v>
      </c>
      <c r="I2338" t="s">
        <v>20</v>
      </c>
      <c r="J2338" s="6" t="s">
        <v>25</v>
      </c>
      <c r="K2338" s="6" t="s">
        <v>26</v>
      </c>
      <c r="L2338" s="6" t="s">
        <v>37</v>
      </c>
      <c r="M2338" t="s">
        <v>21</v>
      </c>
      <c r="N2338" s="6" t="s">
        <v>55</v>
      </c>
      <c r="O2338" t="s">
        <v>22</v>
      </c>
      <c r="P2338" s="4">
        <v>91</v>
      </c>
      <c r="Q2338" t="str">
        <f>TEXT(ChargesTable[[#This Row],[CHG_COUNTY_NUM]], "000") &amp; "-" &amp; TEXT(ChargesTable[[#This Row],[CHG_CASE_NUMBER]], "0000000")</f>
        <v>006-0000047</v>
      </c>
      <c r="R2338">
        <f t="shared" si="73"/>
        <v>117</v>
      </c>
      <c r="S2338">
        <f t="shared" si="74"/>
        <v>2022</v>
      </c>
    </row>
    <row r="2339" spans="1:19">
      <c r="A2339" s="1">
        <v>6</v>
      </c>
      <c r="B2339">
        <v>47</v>
      </c>
      <c r="C2339">
        <v>3</v>
      </c>
      <c r="D2339" s="3">
        <v>44782</v>
      </c>
      <c r="E2339" s="2">
        <v>3404</v>
      </c>
      <c r="F2339" s="2">
        <v>340</v>
      </c>
      <c r="G2339" s="2">
        <v>4</v>
      </c>
      <c r="H2339" s="5">
        <v>44899.9</v>
      </c>
      <c r="I2339" t="s">
        <v>20</v>
      </c>
      <c r="J2339" s="6" t="s">
        <v>25</v>
      </c>
      <c r="K2339" s="6" t="s">
        <v>26</v>
      </c>
      <c r="L2339" s="6" t="s">
        <v>41</v>
      </c>
      <c r="M2339" t="s">
        <v>21</v>
      </c>
      <c r="N2339" s="6" t="s">
        <v>86</v>
      </c>
      <c r="O2339" t="s">
        <v>22</v>
      </c>
      <c r="P2339" s="4">
        <v>117</v>
      </c>
      <c r="Q2339" t="str">
        <f>TEXT(ChargesTable[[#This Row],[CHG_COUNTY_NUM]], "000") &amp; "-" &amp; TEXT(ChargesTable[[#This Row],[CHG_CASE_NUMBER]], "0000000")</f>
        <v>006-0000047</v>
      </c>
      <c r="R2339">
        <f t="shared" si="73"/>
        <v>117</v>
      </c>
      <c r="S2339">
        <f t="shared" si="74"/>
        <v>2022</v>
      </c>
    </row>
    <row r="2340" spans="1:19">
      <c r="A2340" s="1">
        <v>6</v>
      </c>
      <c r="B2340">
        <v>48</v>
      </c>
      <c r="C2340">
        <v>1</v>
      </c>
      <c r="D2340" s="3">
        <v>44785</v>
      </c>
      <c r="E2340" s="2">
        <v>3460</v>
      </c>
      <c r="F2340" s="2">
        <v>346</v>
      </c>
      <c r="G2340" s="2">
        <v>0</v>
      </c>
      <c r="H2340" s="5">
        <v>44812.01</v>
      </c>
      <c r="I2340" t="s">
        <v>7</v>
      </c>
      <c r="J2340" s="6" t="s">
        <v>27</v>
      </c>
      <c r="K2340" s="6" t="s">
        <v>28</v>
      </c>
      <c r="L2340" s="6" t="s">
        <v>37</v>
      </c>
      <c r="M2340" t="s">
        <v>8</v>
      </c>
      <c r="N2340" s="6" t="s">
        <v>52</v>
      </c>
      <c r="O2340" t="s">
        <v>22</v>
      </c>
      <c r="P2340" s="4">
        <v>27</v>
      </c>
      <c r="Q2340" t="str">
        <f>TEXT(ChargesTable[[#This Row],[CHG_COUNTY_NUM]], "000") &amp; "-" &amp; TEXT(ChargesTable[[#This Row],[CHG_CASE_NUMBER]], "0000000")</f>
        <v>006-0000048</v>
      </c>
      <c r="R2340">
        <f t="shared" si="73"/>
        <v>33</v>
      </c>
      <c r="S2340">
        <f t="shared" si="74"/>
        <v>2022</v>
      </c>
    </row>
    <row r="2341" spans="1:19">
      <c r="A2341" s="1">
        <v>6</v>
      </c>
      <c r="B2341">
        <v>48</v>
      </c>
      <c r="C2341">
        <v>2</v>
      </c>
      <c r="D2341" s="3">
        <v>44785</v>
      </c>
      <c r="E2341" s="2">
        <v>463700</v>
      </c>
      <c r="F2341" s="2">
        <v>46370</v>
      </c>
      <c r="G2341" s="2">
        <v>0</v>
      </c>
      <c r="H2341" s="5">
        <v>44812.800000000003</v>
      </c>
      <c r="I2341" t="s">
        <v>12</v>
      </c>
      <c r="J2341" s="6" t="s">
        <v>30</v>
      </c>
      <c r="K2341" s="6" t="s">
        <v>26</v>
      </c>
      <c r="L2341" s="6" t="s">
        <v>37</v>
      </c>
      <c r="M2341" t="s">
        <v>13</v>
      </c>
      <c r="N2341" s="6" t="s">
        <v>54</v>
      </c>
      <c r="O2341" t="s">
        <v>22</v>
      </c>
      <c r="P2341" s="4">
        <v>27</v>
      </c>
      <c r="Q2341" t="str">
        <f>TEXT(ChargesTable[[#This Row],[CHG_COUNTY_NUM]], "000") &amp; "-" &amp; TEXT(ChargesTable[[#This Row],[CHG_CASE_NUMBER]], "0000000")</f>
        <v>006-0000048</v>
      </c>
      <c r="R2341">
        <f t="shared" si="73"/>
        <v>33</v>
      </c>
      <c r="S2341">
        <f t="shared" si="74"/>
        <v>2022</v>
      </c>
    </row>
    <row r="2342" spans="1:19">
      <c r="A2342" s="1">
        <v>6</v>
      </c>
      <c r="B2342">
        <v>48</v>
      </c>
      <c r="C2342">
        <v>3</v>
      </c>
      <c r="D2342" s="3">
        <v>44785</v>
      </c>
      <c r="E2342" s="2">
        <v>3460</v>
      </c>
      <c r="F2342" s="2">
        <v>346</v>
      </c>
      <c r="G2342" s="2">
        <v>0</v>
      </c>
      <c r="H2342" s="5">
        <v>44818.01</v>
      </c>
      <c r="I2342" t="s">
        <v>12</v>
      </c>
      <c r="J2342" s="6" t="s">
        <v>27</v>
      </c>
      <c r="K2342" s="6" t="s">
        <v>28</v>
      </c>
      <c r="L2342" s="6" t="s">
        <v>37</v>
      </c>
      <c r="M2342" t="s">
        <v>13</v>
      </c>
      <c r="N2342" s="6" t="s">
        <v>52</v>
      </c>
      <c r="O2342" t="s">
        <v>22</v>
      </c>
      <c r="P2342" s="4">
        <v>33</v>
      </c>
      <c r="Q2342" t="str">
        <f>TEXT(ChargesTable[[#This Row],[CHG_COUNTY_NUM]], "000") &amp; "-" &amp; TEXT(ChargesTable[[#This Row],[CHG_CASE_NUMBER]], "0000000")</f>
        <v>006-0000048</v>
      </c>
      <c r="R2342">
        <f t="shared" si="73"/>
        <v>33</v>
      </c>
      <c r="S2342">
        <f t="shared" si="74"/>
        <v>2022</v>
      </c>
    </row>
    <row r="2343" spans="1:19">
      <c r="A2343" s="1">
        <v>6</v>
      </c>
      <c r="B2343">
        <v>49</v>
      </c>
      <c r="C2343">
        <v>1</v>
      </c>
      <c r="D2343" s="3">
        <v>44790</v>
      </c>
      <c r="E2343" s="2">
        <v>3400</v>
      </c>
      <c r="F2343" s="2">
        <v>340</v>
      </c>
      <c r="G2343" s="2">
        <v>0</v>
      </c>
      <c r="H2343" s="5">
        <v>44910.32</v>
      </c>
      <c r="I2343" t="s">
        <v>12</v>
      </c>
      <c r="J2343" s="6" t="s">
        <v>25</v>
      </c>
      <c r="K2343" s="6" t="s">
        <v>26</v>
      </c>
      <c r="L2343" s="6" t="s">
        <v>37</v>
      </c>
      <c r="M2343" t="s">
        <v>13</v>
      </c>
      <c r="N2343" s="6" t="s">
        <v>55</v>
      </c>
      <c r="O2343" t="s">
        <v>22</v>
      </c>
      <c r="P2343" s="4">
        <v>120</v>
      </c>
      <c r="Q2343" t="str">
        <f>TEXT(ChargesTable[[#This Row],[CHG_COUNTY_NUM]], "000") &amp; "-" &amp; TEXT(ChargesTable[[#This Row],[CHG_CASE_NUMBER]], "0000000")</f>
        <v>006-0000049</v>
      </c>
      <c r="R2343">
        <f t="shared" si="73"/>
        <v>120</v>
      </c>
      <c r="S2343">
        <f t="shared" si="74"/>
        <v>2022</v>
      </c>
    </row>
    <row r="2344" spans="1:19">
      <c r="A2344" s="1">
        <v>6</v>
      </c>
      <c r="B2344">
        <v>50</v>
      </c>
      <c r="C2344">
        <v>1</v>
      </c>
      <c r="D2344" s="3">
        <v>44791</v>
      </c>
      <c r="E2344" s="2">
        <v>3400</v>
      </c>
      <c r="F2344" s="2">
        <v>340</v>
      </c>
      <c r="G2344" s="2">
        <v>0</v>
      </c>
      <c r="H2344" s="5">
        <v>44854.8</v>
      </c>
      <c r="I2344" t="s">
        <v>20</v>
      </c>
      <c r="J2344" s="6" t="s">
        <v>25</v>
      </c>
      <c r="K2344" s="6" t="s">
        <v>26</v>
      </c>
      <c r="L2344" s="6" t="s">
        <v>37</v>
      </c>
      <c r="M2344" t="s">
        <v>21</v>
      </c>
      <c r="N2344" s="6" t="s">
        <v>55</v>
      </c>
      <c r="O2344" t="s">
        <v>22</v>
      </c>
      <c r="P2344" s="4">
        <v>63</v>
      </c>
      <c r="Q2344" t="str">
        <f>TEXT(ChargesTable[[#This Row],[CHG_COUNTY_NUM]], "000") &amp; "-" &amp; TEXT(ChargesTable[[#This Row],[CHG_CASE_NUMBER]], "0000000")</f>
        <v>006-0000050</v>
      </c>
      <c r="R2344">
        <f t="shared" si="73"/>
        <v>91</v>
      </c>
      <c r="S2344">
        <f t="shared" si="74"/>
        <v>2022</v>
      </c>
    </row>
    <row r="2345" spans="1:19">
      <c r="A2345" s="1">
        <v>6</v>
      </c>
      <c r="B2345">
        <v>50</v>
      </c>
      <c r="C2345">
        <v>2</v>
      </c>
      <c r="D2345" s="3">
        <v>44791</v>
      </c>
      <c r="E2345" s="2">
        <v>3460</v>
      </c>
      <c r="F2345" s="2">
        <v>346</v>
      </c>
      <c r="G2345" s="2">
        <v>0</v>
      </c>
      <c r="H2345" s="5">
        <v>44882.9</v>
      </c>
      <c r="I2345" t="s">
        <v>20</v>
      </c>
      <c r="J2345" s="6" t="s">
        <v>27</v>
      </c>
      <c r="K2345" s="6" t="s">
        <v>28</v>
      </c>
      <c r="L2345" s="6" t="s">
        <v>37</v>
      </c>
      <c r="M2345" t="s">
        <v>21</v>
      </c>
      <c r="N2345" s="6" t="s">
        <v>52</v>
      </c>
      <c r="O2345" t="s">
        <v>22</v>
      </c>
      <c r="P2345" s="4">
        <v>91</v>
      </c>
      <c r="Q2345" t="str">
        <f>TEXT(ChargesTable[[#This Row],[CHG_COUNTY_NUM]], "000") &amp; "-" &amp; TEXT(ChargesTable[[#This Row],[CHG_CASE_NUMBER]], "0000000")</f>
        <v>006-0000050</v>
      </c>
      <c r="R2345">
        <f t="shared" si="73"/>
        <v>91</v>
      </c>
      <c r="S2345">
        <f t="shared" si="74"/>
        <v>2022</v>
      </c>
    </row>
    <row r="2346" spans="1:19">
      <c r="A2346" s="1">
        <v>6</v>
      </c>
      <c r="B2346">
        <v>51</v>
      </c>
      <c r="C2346">
        <v>2</v>
      </c>
      <c r="D2346" s="3">
        <v>44795</v>
      </c>
      <c r="E2346" s="2">
        <v>470000</v>
      </c>
      <c r="F2346" s="2">
        <v>47000</v>
      </c>
      <c r="G2346" s="2">
        <v>0</v>
      </c>
      <c r="H2346" s="5">
        <v>44866.61</v>
      </c>
      <c r="I2346" t="s">
        <v>12</v>
      </c>
      <c r="J2346" s="6" t="s">
        <v>34</v>
      </c>
      <c r="K2346" s="6" t="s">
        <v>35</v>
      </c>
      <c r="L2346" s="6" t="s">
        <v>37</v>
      </c>
      <c r="M2346" t="s">
        <v>13</v>
      </c>
      <c r="N2346" s="6" t="s">
        <v>67</v>
      </c>
      <c r="O2346" t="s">
        <v>22</v>
      </c>
      <c r="P2346" s="4">
        <v>71</v>
      </c>
      <c r="Q2346" t="str">
        <f>TEXT(ChargesTable[[#This Row],[CHG_COUNTY_NUM]], "000") &amp; "-" &amp; TEXT(ChargesTable[[#This Row],[CHG_CASE_NUMBER]], "0000000")</f>
        <v>006-0000051</v>
      </c>
      <c r="R2346">
        <f t="shared" si="73"/>
        <v>77</v>
      </c>
      <c r="S2346">
        <f t="shared" si="74"/>
        <v>2022</v>
      </c>
    </row>
    <row r="2347" spans="1:19">
      <c r="A2347" s="1">
        <v>6</v>
      </c>
      <c r="B2347">
        <v>51</v>
      </c>
      <c r="C2347">
        <v>1</v>
      </c>
      <c r="D2347" s="3">
        <v>44795</v>
      </c>
      <c r="E2347" s="2">
        <v>3406</v>
      </c>
      <c r="F2347" s="2">
        <v>340</v>
      </c>
      <c r="G2347" s="2">
        <v>6</v>
      </c>
      <c r="H2347" s="5">
        <v>44872.4</v>
      </c>
      <c r="I2347" t="s">
        <v>7</v>
      </c>
      <c r="J2347" s="6" t="s">
        <v>25</v>
      </c>
      <c r="K2347" s="6" t="s">
        <v>26</v>
      </c>
      <c r="L2347" s="6" t="s">
        <v>43</v>
      </c>
      <c r="M2347" t="s">
        <v>8</v>
      </c>
      <c r="N2347" s="6" t="s">
        <v>65</v>
      </c>
      <c r="O2347" t="s">
        <v>22</v>
      </c>
      <c r="P2347" s="4">
        <v>77</v>
      </c>
      <c r="Q2347" t="str">
        <f>TEXT(ChargesTable[[#This Row],[CHG_COUNTY_NUM]], "000") &amp; "-" &amp; TEXT(ChargesTable[[#This Row],[CHG_CASE_NUMBER]], "0000000")</f>
        <v>006-0000051</v>
      </c>
      <c r="R2347">
        <f t="shared" si="73"/>
        <v>77</v>
      </c>
      <c r="S2347">
        <f t="shared" si="74"/>
        <v>2022</v>
      </c>
    </row>
    <row r="2348" spans="1:19">
      <c r="A2348" s="1">
        <v>6</v>
      </c>
      <c r="B2348">
        <v>52</v>
      </c>
      <c r="C2348">
        <v>1</v>
      </c>
      <c r="D2348" s="3">
        <v>44804</v>
      </c>
      <c r="E2348" s="2">
        <v>3400</v>
      </c>
      <c r="F2348" s="2">
        <v>340</v>
      </c>
      <c r="G2348" s="2">
        <v>0</v>
      </c>
      <c r="H2348" s="5">
        <v>44933.8</v>
      </c>
      <c r="I2348" t="s">
        <v>20</v>
      </c>
      <c r="J2348" s="6" t="s">
        <v>25</v>
      </c>
      <c r="K2348" s="6" t="s">
        <v>26</v>
      </c>
      <c r="L2348" s="6" t="s">
        <v>37</v>
      </c>
      <c r="M2348" t="s">
        <v>21</v>
      </c>
      <c r="N2348" s="6" t="s">
        <v>55</v>
      </c>
      <c r="O2348" t="s">
        <v>22</v>
      </c>
      <c r="P2348" s="4">
        <v>129</v>
      </c>
      <c r="Q2348" t="str">
        <f>TEXT(ChargesTable[[#This Row],[CHG_COUNTY_NUM]], "000") &amp; "-" &amp; TEXT(ChargesTable[[#This Row],[CHG_CASE_NUMBER]], "0000000")</f>
        <v>006-0000052</v>
      </c>
      <c r="R2348">
        <f t="shared" si="73"/>
        <v>129</v>
      </c>
      <c r="S2348">
        <f t="shared" si="74"/>
        <v>2023</v>
      </c>
    </row>
    <row r="2349" spans="1:19">
      <c r="A2349" s="1">
        <v>6</v>
      </c>
      <c r="B2349">
        <v>53</v>
      </c>
      <c r="C2349">
        <v>1</v>
      </c>
      <c r="D2349" s="3">
        <v>44822</v>
      </c>
      <c r="E2349" s="2">
        <v>3400</v>
      </c>
      <c r="F2349" s="2">
        <v>340</v>
      </c>
      <c r="G2349" s="2">
        <v>0</v>
      </c>
      <c r="H2349" s="5">
        <v>45159.1</v>
      </c>
      <c r="I2349" t="s">
        <v>20</v>
      </c>
      <c r="J2349" s="6" t="s">
        <v>25</v>
      </c>
      <c r="K2349" s="6" t="s">
        <v>26</v>
      </c>
      <c r="L2349" s="6" t="s">
        <v>37</v>
      </c>
      <c r="M2349" t="s">
        <v>21</v>
      </c>
      <c r="N2349" s="6" t="s">
        <v>55</v>
      </c>
      <c r="O2349" t="s">
        <v>22</v>
      </c>
      <c r="P2349" s="4">
        <v>337</v>
      </c>
      <c r="Q2349" t="str">
        <f>TEXT(ChargesTable[[#This Row],[CHG_COUNTY_NUM]], "000") &amp; "-" &amp; TEXT(ChargesTable[[#This Row],[CHG_CASE_NUMBER]], "0000000")</f>
        <v>006-0000053</v>
      </c>
      <c r="R2349">
        <f t="shared" si="73"/>
        <v>438</v>
      </c>
      <c r="S2349">
        <f t="shared" si="74"/>
        <v>2023</v>
      </c>
    </row>
    <row r="2350" spans="1:19">
      <c r="A2350" s="1">
        <v>6</v>
      </c>
      <c r="B2350">
        <v>53</v>
      </c>
      <c r="C2350">
        <v>2</v>
      </c>
      <c r="D2350" s="3">
        <v>44822</v>
      </c>
      <c r="E2350" s="2">
        <v>3460</v>
      </c>
      <c r="F2350" s="2">
        <v>346</v>
      </c>
      <c r="G2350" s="2">
        <v>0</v>
      </c>
      <c r="H2350" s="5">
        <v>45260.1</v>
      </c>
      <c r="I2350" t="s">
        <v>20</v>
      </c>
      <c r="J2350" s="6" t="s">
        <v>27</v>
      </c>
      <c r="K2350" s="6" t="s">
        <v>28</v>
      </c>
      <c r="L2350" s="6" t="s">
        <v>37</v>
      </c>
      <c r="M2350" t="s">
        <v>21</v>
      </c>
      <c r="N2350" s="6" t="s">
        <v>52</v>
      </c>
      <c r="O2350" t="s">
        <v>22</v>
      </c>
      <c r="P2350" s="4">
        <v>438</v>
      </c>
      <c r="Q2350" t="str">
        <f>TEXT(ChargesTable[[#This Row],[CHG_COUNTY_NUM]], "000") &amp; "-" &amp; TEXT(ChargesTable[[#This Row],[CHG_CASE_NUMBER]], "0000000")</f>
        <v>006-0000053</v>
      </c>
      <c r="R2350">
        <f t="shared" si="73"/>
        <v>438</v>
      </c>
      <c r="S2350">
        <f t="shared" si="74"/>
        <v>2023</v>
      </c>
    </row>
    <row r="2351" spans="1:19">
      <c r="A2351" s="1">
        <v>6</v>
      </c>
      <c r="B2351">
        <v>54</v>
      </c>
      <c r="C2351">
        <v>1</v>
      </c>
      <c r="D2351" s="3">
        <v>44822</v>
      </c>
      <c r="E2351" s="2">
        <v>782200</v>
      </c>
      <c r="F2351" s="2">
        <v>78220</v>
      </c>
      <c r="G2351" s="2">
        <v>0</v>
      </c>
      <c r="H2351" s="5">
        <v>45034.02</v>
      </c>
      <c r="I2351" t="s">
        <v>20</v>
      </c>
      <c r="J2351" s="6" t="s">
        <v>36</v>
      </c>
      <c r="K2351" s="6" t="s">
        <v>35</v>
      </c>
      <c r="L2351" s="6" t="s">
        <v>37</v>
      </c>
      <c r="M2351" t="s">
        <v>21</v>
      </c>
      <c r="N2351" s="6" t="s">
        <v>53</v>
      </c>
      <c r="O2351" t="s">
        <v>22</v>
      </c>
      <c r="P2351" s="4">
        <v>212</v>
      </c>
      <c r="Q2351" t="str">
        <f>TEXT(ChargesTable[[#This Row],[CHG_COUNTY_NUM]], "000") &amp; "-" &amp; TEXT(ChargesTable[[#This Row],[CHG_CASE_NUMBER]], "0000000")</f>
        <v>006-0000054</v>
      </c>
      <c r="R2351">
        <f t="shared" si="73"/>
        <v>272</v>
      </c>
      <c r="S2351">
        <f t="shared" si="74"/>
        <v>2023</v>
      </c>
    </row>
    <row r="2352" spans="1:19">
      <c r="A2352" s="1">
        <v>6</v>
      </c>
      <c r="B2352">
        <v>54</v>
      </c>
      <c r="C2352">
        <v>2</v>
      </c>
      <c r="D2352" s="3">
        <v>44822</v>
      </c>
      <c r="E2352" s="2">
        <v>3464</v>
      </c>
      <c r="F2352" s="2">
        <v>346</v>
      </c>
      <c r="G2352" s="2">
        <v>4</v>
      </c>
      <c r="H2352" s="5">
        <v>45094.34</v>
      </c>
      <c r="I2352" t="s">
        <v>20</v>
      </c>
      <c r="J2352" s="6" t="s">
        <v>27</v>
      </c>
      <c r="K2352" s="6" t="s">
        <v>28</v>
      </c>
      <c r="L2352" s="6" t="s">
        <v>41</v>
      </c>
      <c r="M2352" t="s">
        <v>21</v>
      </c>
      <c r="N2352" s="6" t="s">
        <v>83</v>
      </c>
      <c r="O2352" t="s">
        <v>22</v>
      </c>
      <c r="P2352" s="4">
        <v>272</v>
      </c>
      <c r="Q2352" t="str">
        <f>TEXT(ChargesTable[[#This Row],[CHG_COUNTY_NUM]], "000") &amp; "-" &amp; TEXT(ChargesTable[[#This Row],[CHG_CASE_NUMBER]], "0000000")</f>
        <v>006-0000054</v>
      </c>
      <c r="R2352">
        <f t="shared" si="73"/>
        <v>272</v>
      </c>
      <c r="S2352">
        <f t="shared" si="74"/>
        <v>2023</v>
      </c>
    </row>
    <row r="2353" spans="1:19">
      <c r="A2353" s="1">
        <v>6</v>
      </c>
      <c r="B2353">
        <v>55</v>
      </c>
      <c r="C2353">
        <v>1</v>
      </c>
      <c r="D2353" s="3">
        <v>44824</v>
      </c>
      <c r="E2353" s="2">
        <v>470005</v>
      </c>
      <c r="F2353" s="2">
        <v>47000</v>
      </c>
      <c r="G2353" s="2">
        <v>5</v>
      </c>
      <c r="H2353" s="5">
        <v>44845.71</v>
      </c>
      <c r="I2353" t="s">
        <v>12</v>
      </c>
      <c r="J2353" s="6" t="s">
        <v>34</v>
      </c>
      <c r="K2353" s="6" t="s">
        <v>35</v>
      </c>
      <c r="L2353" s="6" t="s">
        <v>42</v>
      </c>
      <c r="M2353" t="s">
        <v>13</v>
      </c>
      <c r="N2353" s="6" t="s">
        <v>92</v>
      </c>
      <c r="O2353" t="s">
        <v>22</v>
      </c>
      <c r="P2353" s="4">
        <v>21</v>
      </c>
      <c r="Q2353" t="str">
        <f>TEXT(ChargesTable[[#This Row],[CHG_COUNTY_NUM]], "000") &amp; "-" &amp; TEXT(ChargesTable[[#This Row],[CHG_CASE_NUMBER]], "0000000")</f>
        <v>006-0000055</v>
      </c>
      <c r="R2353">
        <f t="shared" si="73"/>
        <v>25</v>
      </c>
      <c r="S2353">
        <f t="shared" si="74"/>
        <v>2022</v>
      </c>
    </row>
    <row r="2354" spans="1:19">
      <c r="A2354" s="1">
        <v>6</v>
      </c>
      <c r="B2354">
        <v>55</v>
      </c>
      <c r="C2354">
        <v>2</v>
      </c>
      <c r="D2354" s="3">
        <v>44824</v>
      </c>
      <c r="E2354" s="2">
        <v>782200</v>
      </c>
      <c r="F2354" s="2">
        <v>78220</v>
      </c>
      <c r="G2354" s="2">
        <v>0</v>
      </c>
      <c r="H2354" s="5">
        <v>44845.06</v>
      </c>
      <c r="I2354" t="s">
        <v>20</v>
      </c>
      <c r="J2354" s="6" t="s">
        <v>36</v>
      </c>
      <c r="K2354" s="6" t="s">
        <v>35</v>
      </c>
      <c r="L2354" s="6" t="s">
        <v>37</v>
      </c>
      <c r="M2354" t="s">
        <v>21</v>
      </c>
      <c r="N2354" s="6" t="s">
        <v>53</v>
      </c>
      <c r="O2354" t="s">
        <v>22</v>
      </c>
      <c r="P2354" s="4">
        <v>21</v>
      </c>
      <c r="Q2354" t="str">
        <f>TEXT(ChargesTable[[#This Row],[CHG_COUNTY_NUM]], "000") &amp; "-" &amp; TEXT(ChargesTable[[#This Row],[CHG_CASE_NUMBER]], "0000000")</f>
        <v>006-0000055</v>
      </c>
      <c r="R2354">
        <f t="shared" si="73"/>
        <v>25</v>
      </c>
      <c r="S2354">
        <f t="shared" si="74"/>
        <v>2022</v>
      </c>
    </row>
    <row r="2355" spans="1:19">
      <c r="A2355" s="1">
        <v>6</v>
      </c>
      <c r="B2355">
        <v>55</v>
      </c>
      <c r="C2355">
        <v>3</v>
      </c>
      <c r="D2355" s="3">
        <v>44824</v>
      </c>
      <c r="E2355" s="2">
        <v>470000</v>
      </c>
      <c r="F2355" s="2">
        <v>47000</v>
      </c>
      <c r="G2355" s="2">
        <v>0</v>
      </c>
      <c r="H2355" s="5">
        <v>44848.27</v>
      </c>
      <c r="I2355" t="s">
        <v>20</v>
      </c>
      <c r="J2355" s="6" t="s">
        <v>34</v>
      </c>
      <c r="K2355" s="6" t="s">
        <v>35</v>
      </c>
      <c r="L2355" s="6" t="s">
        <v>37</v>
      </c>
      <c r="M2355" t="s">
        <v>21</v>
      </c>
      <c r="N2355" s="6" t="s">
        <v>67</v>
      </c>
      <c r="O2355" t="s">
        <v>22</v>
      </c>
      <c r="P2355" s="4">
        <v>24</v>
      </c>
      <c r="Q2355" t="str">
        <f>TEXT(ChargesTable[[#This Row],[CHG_COUNTY_NUM]], "000") &amp; "-" &amp; TEXT(ChargesTable[[#This Row],[CHG_CASE_NUMBER]], "0000000")</f>
        <v>006-0000055</v>
      </c>
      <c r="R2355">
        <f t="shared" si="73"/>
        <v>25</v>
      </c>
      <c r="S2355">
        <f t="shared" si="74"/>
        <v>2022</v>
      </c>
    </row>
    <row r="2356" spans="1:19">
      <c r="A2356" s="1">
        <v>6</v>
      </c>
      <c r="B2356">
        <v>55</v>
      </c>
      <c r="C2356">
        <v>4</v>
      </c>
      <c r="D2356" s="3">
        <v>44824</v>
      </c>
      <c r="E2356" s="2">
        <v>3400</v>
      </c>
      <c r="F2356" s="2">
        <v>340</v>
      </c>
      <c r="G2356" s="2">
        <v>0</v>
      </c>
      <c r="H2356" s="5">
        <v>44849.37</v>
      </c>
      <c r="I2356" t="s">
        <v>12</v>
      </c>
      <c r="J2356" s="6" t="s">
        <v>25</v>
      </c>
      <c r="K2356" s="6" t="s">
        <v>26</v>
      </c>
      <c r="L2356" s="6" t="s">
        <v>37</v>
      </c>
      <c r="M2356" t="s">
        <v>13</v>
      </c>
      <c r="N2356" s="6" t="s">
        <v>55</v>
      </c>
      <c r="O2356" t="s">
        <v>22</v>
      </c>
      <c r="P2356" s="4">
        <v>25</v>
      </c>
      <c r="Q2356" t="str">
        <f>TEXT(ChargesTable[[#This Row],[CHG_COUNTY_NUM]], "000") &amp; "-" &amp; TEXT(ChargesTable[[#This Row],[CHG_CASE_NUMBER]], "0000000")</f>
        <v>006-0000055</v>
      </c>
      <c r="R2356">
        <f t="shared" si="73"/>
        <v>25</v>
      </c>
      <c r="S2356">
        <f t="shared" si="74"/>
        <v>2022</v>
      </c>
    </row>
    <row r="2357" spans="1:19">
      <c r="A2357" s="1">
        <v>6</v>
      </c>
      <c r="B2357">
        <v>56</v>
      </c>
      <c r="C2357">
        <v>2</v>
      </c>
      <c r="D2357" s="3">
        <v>44829</v>
      </c>
      <c r="E2357" s="2">
        <v>463700</v>
      </c>
      <c r="F2357" s="2">
        <v>46370</v>
      </c>
      <c r="G2357" s="2">
        <v>0</v>
      </c>
      <c r="H2357" s="5">
        <v>45171.9</v>
      </c>
      <c r="I2357" t="s">
        <v>20</v>
      </c>
      <c r="J2357" s="6" t="s">
        <v>30</v>
      </c>
      <c r="K2357" s="6" t="s">
        <v>26</v>
      </c>
      <c r="L2357" s="6" t="s">
        <v>37</v>
      </c>
      <c r="M2357" t="s">
        <v>21</v>
      </c>
      <c r="N2357" s="6" t="s">
        <v>54</v>
      </c>
      <c r="O2357" t="s">
        <v>22</v>
      </c>
      <c r="P2357" s="4">
        <v>342</v>
      </c>
      <c r="Q2357" t="str">
        <f>TEXT(ChargesTable[[#This Row],[CHG_COUNTY_NUM]], "000") &amp; "-" &amp; TEXT(ChargesTable[[#This Row],[CHG_CASE_NUMBER]], "0000000")</f>
        <v>006-0000056</v>
      </c>
      <c r="R2357">
        <f t="shared" si="73"/>
        <v>568</v>
      </c>
      <c r="S2357">
        <f t="shared" si="74"/>
        <v>2023</v>
      </c>
    </row>
    <row r="2358" spans="1:19">
      <c r="A2358" s="1">
        <v>6</v>
      </c>
      <c r="B2358">
        <v>56</v>
      </c>
      <c r="C2358">
        <v>3</v>
      </c>
      <c r="D2358" s="3">
        <v>44829</v>
      </c>
      <c r="E2358" s="2">
        <v>782200</v>
      </c>
      <c r="F2358" s="2">
        <v>78220</v>
      </c>
      <c r="G2358" s="2">
        <v>0</v>
      </c>
      <c r="H2358" s="5">
        <v>45171.7</v>
      </c>
      <c r="I2358" t="s">
        <v>7</v>
      </c>
      <c r="J2358" s="6" t="s">
        <v>36</v>
      </c>
      <c r="K2358" s="6" t="s">
        <v>35</v>
      </c>
      <c r="L2358" s="6" t="s">
        <v>37</v>
      </c>
      <c r="M2358" t="s">
        <v>8</v>
      </c>
      <c r="N2358" s="6" t="s">
        <v>53</v>
      </c>
      <c r="O2358" t="s">
        <v>22</v>
      </c>
      <c r="P2358" s="4">
        <v>342</v>
      </c>
      <c r="Q2358" t="str">
        <f>TEXT(ChargesTable[[#This Row],[CHG_COUNTY_NUM]], "000") &amp; "-" &amp; TEXT(ChargesTable[[#This Row],[CHG_CASE_NUMBER]], "0000000")</f>
        <v>006-0000056</v>
      </c>
      <c r="R2358">
        <f t="shared" si="73"/>
        <v>568</v>
      </c>
      <c r="S2358">
        <f t="shared" si="74"/>
        <v>2023</v>
      </c>
    </row>
    <row r="2359" spans="1:19">
      <c r="A2359" s="1">
        <v>6</v>
      </c>
      <c r="B2359">
        <v>56</v>
      </c>
      <c r="C2359">
        <v>1</v>
      </c>
      <c r="D2359" s="3">
        <v>44829</v>
      </c>
      <c r="E2359" s="2">
        <v>3402</v>
      </c>
      <c r="F2359" s="2">
        <v>340</v>
      </c>
      <c r="G2359" s="2">
        <v>2</v>
      </c>
      <c r="H2359" s="5">
        <v>45397</v>
      </c>
      <c r="I2359" t="s">
        <v>7</v>
      </c>
      <c r="J2359" s="6" t="s">
        <v>25</v>
      </c>
      <c r="K2359" s="6" t="s">
        <v>26</v>
      </c>
      <c r="L2359" s="6" t="s">
        <v>39</v>
      </c>
      <c r="M2359" t="s">
        <v>8</v>
      </c>
      <c r="N2359" s="6" t="s">
        <v>62</v>
      </c>
      <c r="O2359" t="s">
        <v>22</v>
      </c>
      <c r="P2359" s="4">
        <v>568</v>
      </c>
      <c r="Q2359" t="str">
        <f>TEXT(ChargesTable[[#This Row],[CHG_COUNTY_NUM]], "000") &amp; "-" &amp; TEXT(ChargesTable[[#This Row],[CHG_CASE_NUMBER]], "0000000")</f>
        <v>006-0000056</v>
      </c>
      <c r="R2359">
        <f t="shared" si="73"/>
        <v>568</v>
      </c>
      <c r="S2359">
        <f t="shared" si="74"/>
        <v>2024</v>
      </c>
    </row>
    <row r="2360" spans="1:19">
      <c r="A2360" s="1">
        <v>6</v>
      </c>
      <c r="B2360">
        <v>57</v>
      </c>
      <c r="C2360">
        <v>3</v>
      </c>
      <c r="D2360" s="3">
        <v>44832</v>
      </c>
      <c r="E2360" s="2">
        <v>463700</v>
      </c>
      <c r="F2360" s="2">
        <v>46370</v>
      </c>
      <c r="G2360" s="2">
        <v>0</v>
      </c>
      <c r="H2360" s="5">
        <v>45005.4</v>
      </c>
      <c r="I2360" t="s">
        <v>12</v>
      </c>
      <c r="J2360" s="6" t="s">
        <v>30</v>
      </c>
      <c r="K2360" s="6" t="s">
        <v>26</v>
      </c>
      <c r="L2360" s="6" t="s">
        <v>37</v>
      </c>
      <c r="M2360" t="s">
        <v>13</v>
      </c>
      <c r="N2360" s="6" t="s">
        <v>54</v>
      </c>
      <c r="O2360" t="s">
        <v>22</v>
      </c>
      <c r="P2360" s="4">
        <v>173</v>
      </c>
      <c r="Q2360" t="str">
        <f>TEXT(ChargesTable[[#This Row],[CHG_COUNTY_NUM]], "000") &amp; "-" &amp; TEXT(ChargesTable[[#This Row],[CHG_CASE_NUMBER]], "0000000")</f>
        <v>006-0000057</v>
      </c>
      <c r="R2360">
        <f t="shared" si="73"/>
        <v>177</v>
      </c>
      <c r="S2360">
        <f t="shared" si="74"/>
        <v>2023</v>
      </c>
    </row>
    <row r="2361" spans="1:19">
      <c r="A2361" s="1">
        <v>6</v>
      </c>
      <c r="B2361">
        <v>57</v>
      </c>
      <c r="C2361">
        <v>2</v>
      </c>
      <c r="D2361" s="3">
        <v>44832</v>
      </c>
      <c r="E2361" s="2">
        <v>782200</v>
      </c>
      <c r="F2361" s="2">
        <v>78220</v>
      </c>
      <c r="G2361" s="2">
        <v>0</v>
      </c>
      <c r="H2361" s="5">
        <v>45008.47</v>
      </c>
      <c r="I2361" t="s">
        <v>7</v>
      </c>
      <c r="J2361" s="6" t="s">
        <v>36</v>
      </c>
      <c r="K2361" s="6" t="s">
        <v>35</v>
      </c>
      <c r="L2361" s="6" t="s">
        <v>37</v>
      </c>
      <c r="M2361" t="s">
        <v>8</v>
      </c>
      <c r="N2361" s="6" t="s">
        <v>53</v>
      </c>
      <c r="O2361" t="s">
        <v>22</v>
      </c>
      <c r="P2361" s="4">
        <v>176</v>
      </c>
      <c r="Q2361" t="str">
        <f>TEXT(ChargesTable[[#This Row],[CHG_COUNTY_NUM]], "000") &amp; "-" &amp; TEXT(ChargesTable[[#This Row],[CHG_CASE_NUMBER]], "0000000")</f>
        <v>006-0000057</v>
      </c>
      <c r="R2361">
        <f t="shared" si="73"/>
        <v>177</v>
      </c>
      <c r="S2361">
        <f t="shared" si="74"/>
        <v>2023</v>
      </c>
    </row>
    <row r="2362" spans="1:19">
      <c r="A2362" s="1">
        <v>6</v>
      </c>
      <c r="B2362">
        <v>57</v>
      </c>
      <c r="C2362">
        <v>1</v>
      </c>
      <c r="D2362" s="3">
        <v>44832</v>
      </c>
      <c r="E2362" s="2">
        <v>463726</v>
      </c>
      <c r="F2362" s="2">
        <v>46372</v>
      </c>
      <c r="G2362" s="2">
        <v>6</v>
      </c>
      <c r="H2362" s="5">
        <v>45009.7</v>
      </c>
      <c r="I2362" t="s">
        <v>20</v>
      </c>
      <c r="J2362" s="6" t="s">
        <v>31</v>
      </c>
      <c r="K2362" s="6" t="s">
        <v>28</v>
      </c>
      <c r="L2362" s="6" t="s">
        <v>43</v>
      </c>
      <c r="M2362" t="s">
        <v>21</v>
      </c>
      <c r="N2362" s="6" t="s">
        <v>100</v>
      </c>
      <c r="O2362" t="s">
        <v>22</v>
      </c>
      <c r="P2362" s="4">
        <v>177</v>
      </c>
      <c r="Q2362" t="str">
        <f>TEXT(ChargesTable[[#This Row],[CHG_COUNTY_NUM]], "000") &amp; "-" &amp; TEXT(ChargesTable[[#This Row],[CHG_CASE_NUMBER]], "0000000")</f>
        <v>006-0000057</v>
      </c>
      <c r="R2362">
        <f t="shared" si="73"/>
        <v>177</v>
      </c>
      <c r="S2362">
        <f t="shared" si="74"/>
        <v>2023</v>
      </c>
    </row>
    <row r="2363" spans="1:19">
      <c r="A2363" s="1">
        <v>6</v>
      </c>
      <c r="B2363">
        <v>58</v>
      </c>
      <c r="C2363">
        <v>1</v>
      </c>
      <c r="D2363" s="3">
        <v>44836</v>
      </c>
      <c r="E2363" s="2">
        <v>3460</v>
      </c>
      <c r="F2363" s="2">
        <v>346</v>
      </c>
      <c r="G2363" s="2">
        <v>0</v>
      </c>
      <c r="H2363" s="5">
        <v>44878.07</v>
      </c>
      <c r="I2363" t="s">
        <v>20</v>
      </c>
      <c r="J2363" s="6" t="s">
        <v>27</v>
      </c>
      <c r="K2363" s="6" t="s">
        <v>28</v>
      </c>
      <c r="L2363" s="6" t="s">
        <v>37</v>
      </c>
      <c r="M2363" t="s">
        <v>21</v>
      </c>
      <c r="N2363" s="6" t="s">
        <v>52</v>
      </c>
      <c r="O2363" t="s">
        <v>22</v>
      </c>
      <c r="P2363" s="4">
        <v>42</v>
      </c>
      <c r="Q2363" t="str">
        <f>TEXT(ChargesTable[[#This Row],[CHG_COUNTY_NUM]], "000") &amp; "-" &amp; TEXT(ChargesTable[[#This Row],[CHG_CASE_NUMBER]], "0000000")</f>
        <v>006-0000058</v>
      </c>
      <c r="R2363">
        <f t="shared" si="73"/>
        <v>48</v>
      </c>
      <c r="S2363">
        <f t="shared" si="74"/>
        <v>2022</v>
      </c>
    </row>
    <row r="2364" spans="1:19">
      <c r="A2364" s="1">
        <v>6</v>
      </c>
      <c r="B2364">
        <v>58</v>
      </c>
      <c r="C2364">
        <v>2</v>
      </c>
      <c r="D2364" s="3">
        <v>44836</v>
      </c>
      <c r="E2364" s="2">
        <v>463720</v>
      </c>
      <c r="F2364" s="2">
        <v>46372</v>
      </c>
      <c r="G2364" s="2">
        <v>0</v>
      </c>
      <c r="H2364" s="5">
        <v>44878.87</v>
      </c>
      <c r="I2364" t="s">
        <v>7</v>
      </c>
      <c r="J2364" s="6" t="s">
        <v>31</v>
      </c>
      <c r="K2364" s="6" t="s">
        <v>28</v>
      </c>
      <c r="L2364" s="6" t="s">
        <v>37</v>
      </c>
      <c r="M2364" t="s">
        <v>8</v>
      </c>
      <c r="N2364" s="6" t="s">
        <v>72</v>
      </c>
      <c r="O2364" t="s">
        <v>22</v>
      </c>
      <c r="P2364" s="4">
        <v>42</v>
      </c>
      <c r="Q2364" t="str">
        <f>TEXT(ChargesTable[[#This Row],[CHG_COUNTY_NUM]], "000") &amp; "-" &amp; TEXT(ChargesTable[[#This Row],[CHG_CASE_NUMBER]], "0000000")</f>
        <v>006-0000058</v>
      </c>
      <c r="R2364">
        <f t="shared" si="73"/>
        <v>48</v>
      </c>
      <c r="S2364">
        <f t="shared" si="74"/>
        <v>2022</v>
      </c>
    </row>
    <row r="2365" spans="1:19">
      <c r="A2365" s="1">
        <v>6</v>
      </c>
      <c r="B2365">
        <v>58</v>
      </c>
      <c r="C2365">
        <v>3</v>
      </c>
      <c r="D2365" s="3">
        <v>44836</v>
      </c>
      <c r="E2365" s="2">
        <v>3400</v>
      </c>
      <c r="F2365" s="2">
        <v>340</v>
      </c>
      <c r="G2365" s="2">
        <v>0</v>
      </c>
      <c r="H2365" s="5">
        <v>44884.07</v>
      </c>
      <c r="I2365" t="s">
        <v>20</v>
      </c>
      <c r="J2365" s="6" t="s">
        <v>25</v>
      </c>
      <c r="K2365" s="6" t="s">
        <v>26</v>
      </c>
      <c r="L2365" s="6" t="s">
        <v>37</v>
      </c>
      <c r="M2365" t="s">
        <v>21</v>
      </c>
      <c r="N2365" s="6" t="s">
        <v>55</v>
      </c>
      <c r="O2365" t="s">
        <v>22</v>
      </c>
      <c r="P2365" s="4">
        <v>48</v>
      </c>
      <c r="Q2365" t="str">
        <f>TEXT(ChargesTable[[#This Row],[CHG_COUNTY_NUM]], "000") &amp; "-" &amp; TEXT(ChargesTable[[#This Row],[CHG_CASE_NUMBER]], "0000000")</f>
        <v>006-0000058</v>
      </c>
      <c r="R2365">
        <f t="shared" si="73"/>
        <v>48</v>
      </c>
      <c r="S2365">
        <f t="shared" si="74"/>
        <v>2022</v>
      </c>
    </row>
    <row r="2366" spans="1:19">
      <c r="A2366" s="1">
        <v>6</v>
      </c>
      <c r="B2366">
        <v>59</v>
      </c>
      <c r="C2366">
        <v>1</v>
      </c>
      <c r="D2366" s="3">
        <v>44852</v>
      </c>
      <c r="E2366" s="2">
        <v>3460</v>
      </c>
      <c r="F2366" s="2">
        <v>346</v>
      </c>
      <c r="G2366" s="2">
        <v>0</v>
      </c>
      <c r="H2366" s="5">
        <v>45127.199999999997</v>
      </c>
      <c r="I2366" t="s">
        <v>7</v>
      </c>
      <c r="J2366" s="6" t="s">
        <v>27</v>
      </c>
      <c r="K2366" s="6" t="s">
        <v>28</v>
      </c>
      <c r="L2366" s="6" t="s">
        <v>37</v>
      </c>
      <c r="M2366" t="s">
        <v>8</v>
      </c>
      <c r="N2366" s="6" t="s">
        <v>52</v>
      </c>
      <c r="O2366" t="s">
        <v>22</v>
      </c>
      <c r="P2366" s="4">
        <v>275</v>
      </c>
      <c r="Q2366" t="str">
        <f>TEXT(ChargesTable[[#This Row],[CHG_COUNTY_NUM]], "000") &amp; "-" &amp; TEXT(ChargesTable[[#This Row],[CHG_CASE_NUMBER]], "0000000")</f>
        <v>006-0000059</v>
      </c>
      <c r="R2366">
        <f t="shared" si="73"/>
        <v>483</v>
      </c>
      <c r="S2366">
        <f t="shared" si="74"/>
        <v>2023</v>
      </c>
    </row>
    <row r="2367" spans="1:19">
      <c r="A2367" s="1">
        <v>6</v>
      </c>
      <c r="B2367">
        <v>59</v>
      </c>
      <c r="C2367">
        <v>2</v>
      </c>
      <c r="D2367" s="3">
        <v>44852</v>
      </c>
      <c r="E2367" s="2">
        <v>3470</v>
      </c>
      <c r="F2367" s="2">
        <v>347</v>
      </c>
      <c r="G2367" s="2">
        <v>0</v>
      </c>
      <c r="H2367" s="5">
        <v>45335.14</v>
      </c>
      <c r="I2367" t="s">
        <v>20</v>
      </c>
      <c r="J2367" s="6" t="s">
        <v>29</v>
      </c>
      <c r="K2367" s="6" t="s">
        <v>28</v>
      </c>
      <c r="L2367" s="6" t="s">
        <v>37</v>
      </c>
      <c r="M2367" t="s">
        <v>21</v>
      </c>
      <c r="N2367" s="6" t="s">
        <v>51</v>
      </c>
      <c r="O2367" t="s">
        <v>22</v>
      </c>
      <c r="P2367" s="4">
        <v>483</v>
      </c>
      <c r="Q2367" t="str">
        <f>TEXT(ChargesTable[[#This Row],[CHG_COUNTY_NUM]], "000") &amp; "-" &amp; TEXT(ChargesTable[[#This Row],[CHG_CASE_NUMBER]], "0000000")</f>
        <v>006-0000059</v>
      </c>
      <c r="R2367">
        <f t="shared" si="73"/>
        <v>483</v>
      </c>
      <c r="S2367">
        <f t="shared" si="74"/>
        <v>2024</v>
      </c>
    </row>
    <row r="2368" spans="1:19">
      <c r="A2368" s="1">
        <v>6</v>
      </c>
      <c r="B2368">
        <v>60</v>
      </c>
      <c r="C2368">
        <v>1</v>
      </c>
      <c r="D2368" s="3">
        <v>44861</v>
      </c>
      <c r="E2368" s="2">
        <v>3461</v>
      </c>
      <c r="F2368" s="2">
        <v>346</v>
      </c>
      <c r="G2368" s="2">
        <v>1</v>
      </c>
      <c r="H2368" s="5">
        <v>44872.76</v>
      </c>
      <c r="I2368" t="s">
        <v>20</v>
      </c>
      <c r="J2368" s="6" t="s">
        <v>27</v>
      </c>
      <c r="K2368" s="6" t="s">
        <v>28</v>
      </c>
      <c r="L2368" s="6" t="s">
        <v>38</v>
      </c>
      <c r="M2368" t="s">
        <v>21</v>
      </c>
      <c r="N2368" s="6" t="s">
        <v>90</v>
      </c>
      <c r="O2368" t="s">
        <v>22</v>
      </c>
      <c r="P2368" s="4">
        <v>11</v>
      </c>
      <c r="Q2368" t="str">
        <f>TEXT(ChargesTable[[#This Row],[CHG_COUNTY_NUM]], "000") &amp; "-" &amp; TEXT(ChargesTable[[#This Row],[CHG_CASE_NUMBER]], "0000000")</f>
        <v>006-0000060</v>
      </c>
      <c r="R2368">
        <f t="shared" si="73"/>
        <v>12</v>
      </c>
      <c r="S2368">
        <f t="shared" si="74"/>
        <v>2022</v>
      </c>
    </row>
    <row r="2369" spans="1:19">
      <c r="A2369" s="1">
        <v>6</v>
      </c>
      <c r="B2369">
        <v>60</v>
      </c>
      <c r="C2369">
        <v>2</v>
      </c>
      <c r="D2369" s="3">
        <v>44861</v>
      </c>
      <c r="E2369" s="2">
        <v>3400</v>
      </c>
      <c r="F2369" s="2">
        <v>340</v>
      </c>
      <c r="G2369" s="2">
        <v>0</v>
      </c>
      <c r="H2369" s="5">
        <v>44873.760000000002</v>
      </c>
      <c r="I2369" t="s">
        <v>20</v>
      </c>
      <c r="J2369" s="6" t="s">
        <v>25</v>
      </c>
      <c r="K2369" s="6" t="s">
        <v>26</v>
      </c>
      <c r="L2369" s="6" t="s">
        <v>37</v>
      </c>
      <c r="M2369" t="s">
        <v>21</v>
      </c>
      <c r="N2369" s="6" t="s">
        <v>55</v>
      </c>
      <c r="O2369" t="s">
        <v>22</v>
      </c>
      <c r="P2369" s="4">
        <v>12</v>
      </c>
      <c r="Q2369" t="str">
        <f>TEXT(ChargesTable[[#This Row],[CHG_COUNTY_NUM]], "000") &amp; "-" &amp; TEXT(ChargesTable[[#This Row],[CHG_CASE_NUMBER]], "0000000")</f>
        <v>006-0000060</v>
      </c>
      <c r="R2369">
        <f t="shared" si="73"/>
        <v>12</v>
      </c>
      <c r="S2369">
        <f t="shared" si="74"/>
        <v>2022</v>
      </c>
    </row>
    <row r="2370" spans="1:19">
      <c r="A2370" s="1">
        <v>6</v>
      </c>
      <c r="B2370">
        <v>61</v>
      </c>
      <c r="C2370">
        <v>1</v>
      </c>
      <c r="D2370" s="3">
        <v>44863</v>
      </c>
      <c r="E2370" s="2">
        <v>3406</v>
      </c>
      <c r="F2370" s="2">
        <v>340</v>
      </c>
      <c r="G2370" s="2">
        <v>6</v>
      </c>
      <c r="H2370" s="5">
        <v>44868.977997685186</v>
      </c>
      <c r="I2370" t="s">
        <v>12</v>
      </c>
      <c r="J2370" s="6" t="s">
        <v>25</v>
      </c>
      <c r="K2370" s="6" t="s">
        <v>26</v>
      </c>
      <c r="L2370" s="6" t="s">
        <v>43</v>
      </c>
      <c r="M2370" t="s">
        <v>13</v>
      </c>
      <c r="N2370" s="6" t="s">
        <v>65</v>
      </c>
      <c r="O2370" t="s">
        <v>22</v>
      </c>
      <c r="P2370" s="4">
        <v>5</v>
      </c>
      <c r="Q2370" t="str">
        <f>TEXT(ChargesTable[[#This Row],[CHG_COUNTY_NUM]], "000") &amp; "-" &amp; TEXT(ChargesTable[[#This Row],[CHG_CASE_NUMBER]], "0000000")</f>
        <v>006-0000061</v>
      </c>
      <c r="R2370">
        <f t="shared" ref="R2370:R2433" si="75">_xlfn.MAXIFS(P:P, Q:Q, Q2370)</f>
        <v>8</v>
      </c>
      <c r="S2370">
        <f t="shared" ref="S2370:S2433" si="76">+YEAR(H2370)</f>
        <v>2022</v>
      </c>
    </row>
    <row r="2371" spans="1:19">
      <c r="A2371" s="1">
        <v>6</v>
      </c>
      <c r="B2371">
        <v>61</v>
      </c>
      <c r="C2371">
        <v>2</v>
      </c>
      <c r="D2371" s="3">
        <v>44863</v>
      </c>
      <c r="E2371" s="2">
        <v>3400</v>
      </c>
      <c r="F2371" s="2">
        <v>340</v>
      </c>
      <c r="G2371" s="2">
        <v>0</v>
      </c>
      <c r="H2371" s="5">
        <v>44868.977997685186</v>
      </c>
      <c r="I2371" t="s">
        <v>20</v>
      </c>
      <c r="J2371" s="6" t="s">
        <v>25</v>
      </c>
      <c r="K2371" s="6" t="s">
        <v>26</v>
      </c>
      <c r="L2371" s="6" t="s">
        <v>37</v>
      </c>
      <c r="M2371" t="s">
        <v>21</v>
      </c>
      <c r="N2371" s="6" t="s">
        <v>55</v>
      </c>
      <c r="O2371" t="s">
        <v>22</v>
      </c>
      <c r="P2371" s="4">
        <v>5</v>
      </c>
      <c r="Q2371" t="str">
        <f>TEXT(ChargesTable[[#This Row],[CHG_COUNTY_NUM]], "000") &amp; "-" &amp; TEXT(ChargesTable[[#This Row],[CHG_CASE_NUMBER]], "0000000")</f>
        <v>006-0000061</v>
      </c>
      <c r="R2371">
        <f t="shared" si="75"/>
        <v>8</v>
      </c>
      <c r="S2371">
        <f t="shared" si="76"/>
        <v>2022</v>
      </c>
    </row>
    <row r="2372" spans="1:19">
      <c r="A2372" s="1">
        <v>6</v>
      </c>
      <c r="B2372">
        <v>61</v>
      </c>
      <c r="C2372">
        <v>3</v>
      </c>
      <c r="D2372" s="3">
        <v>44863</v>
      </c>
      <c r="E2372" s="2">
        <v>470000</v>
      </c>
      <c r="F2372" s="2">
        <v>47000</v>
      </c>
      <c r="G2372" s="2">
        <v>0</v>
      </c>
      <c r="H2372" s="5">
        <v>44871.227997685186</v>
      </c>
      <c r="I2372" t="s">
        <v>20</v>
      </c>
      <c r="J2372" s="6" t="s">
        <v>34</v>
      </c>
      <c r="K2372" s="6" t="s">
        <v>35</v>
      </c>
      <c r="L2372" s="6" t="s">
        <v>37</v>
      </c>
      <c r="M2372" t="s">
        <v>21</v>
      </c>
      <c r="N2372" s="6" t="s">
        <v>67</v>
      </c>
      <c r="O2372" t="s">
        <v>22</v>
      </c>
      <c r="P2372" s="4">
        <v>8</v>
      </c>
      <c r="Q2372" t="str">
        <f>TEXT(ChargesTable[[#This Row],[CHG_COUNTY_NUM]], "000") &amp; "-" &amp; TEXT(ChargesTable[[#This Row],[CHG_CASE_NUMBER]], "0000000")</f>
        <v>006-0000061</v>
      </c>
      <c r="R2372">
        <f t="shared" si="75"/>
        <v>8</v>
      </c>
      <c r="S2372">
        <f t="shared" si="76"/>
        <v>2022</v>
      </c>
    </row>
    <row r="2373" spans="1:19">
      <c r="A2373" s="1">
        <v>6</v>
      </c>
      <c r="B2373">
        <v>62</v>
      </c>
      <c r="C2373">
        <v>1</v>
      </c>
      <c r="D2373" s="3">
        <v>44874</v>
      </c>
      <c r="E2373" s="2">
        <v>463720</v>
      </c>
      <c r="F2373" s="2">
        <v>46372</v>
      </c>
      <c r="G2373" s="2">
        <v>0</v>
      </c>
      <c r="H2373" s="5">
        <v>45084.3</v>
      </c>
      <c r="I2373" t="s">
        <v>12</v>
      </c>
      <c r="J2373" s="6" t="s">
        <v>31</v>
      </c>
      <c r="K2373" s="6" t="s">
        <v>28</v>
      </c>
      <c r="L2373" s="6" t="s">
        <v>37</v>
      </c>
      <c r="M2373" t="s">
        <v>13</v>
      </c>
      <c r="N2373" s="6" t="s">
        <v>72</v>
      </c>
      <c r="O2373" t="s">
        <v>22</v>
      </c>
      <c r="P2373" s="4">
        <v>210</v>
      </c>
      <c r="Q2373" t="str">
        <f>TEXT(ChargesTable[[#This Row],[CHG_COUNTY_NUM]], "000") &amp; "-" &amp; TEXT(ChargesTable[[#This Row],[CHG_CASE_NUMBER]], "0000000")</f>
        <v>006-0000062</v>
      </c>
      <c r="R2373">
        <f t="shared" si="75"/>
        <v>239</v>
      </c>
      <c r="S2373">
        <f t="shared" si="76"/>
        <v>2023</v>
      </c>
    </row>
    <row r="2374" spans="1:19">
      <c r="A2374" s="1">
        <v>6</v>
      </c>
      <c r="B2374">
        <v>62</v>
      </c>
      <c r="C2374">
        <v>2</v>
      </c>
      <c r="D2374" s="3">
        <v>44874</v>
      </c>
      <c r="E2374" s="2">
        <v>782200</v>
      </c>
      <c r="F2374" s="2">
        <v>78220</v>
      </c>
      <c r="G2374" s="2">
        <v>0</v>
      </c>
      <c r="H2374" s="5">
        <v>45085.29</v>
      </c>
      <c r="I2374" t="s">
        <v>20</v>
      </c>
      <c r="J2374" s="6" t="s">
        <v>36</v>
      </c>
      <c r="K2374" s="6" t="s">
        <v>35</v>
      </c>
      <c r="L2374" s="6" t="s">
        <v>37</v>
      </c>
      <c r="M2374" t="s">
        <v>21</v>
      </c>
      <c r="N2374" s="6" t="s">
        <v>53</v>
      </c>
      <c r="O2374" t="s">
        <v>22</v>
      </c>
      <c r="P2374" s="4">
        <v>211</v>
      </c>
      <c r="Q2374" t="str">
        <f>TEXT(ChargesTable[[#This Row],[CHG_COUNTY_NUM]], "000") &amp; "-" &amp; TEXT(ChargesTable[[#This Row],[CHG_CASE_NUMBER]], "0000000")</f>
        <v>006-0000062</v>
      </c>
      <c r="R2374">
        <f t="shared" si="75"/>
        <v>239</v>
      </c>
      <c r="S2374">
        <f t="shared" si="76"/>
        <v>2023</v>
      </c>
    </row>
    <row r="2375" spans="1:19">
      <c r="A2375" s="1">
        <v>6</v>
      </c>
      <c r="B2375">
        <v>62</v>
      </c>
      <c r="C2375">
        <v>3</v>
      </c>
      <c r="D2375" s="3">
        <v>44874</v>
      </c>
      <c r="E2375" s="2">
        <v>463740</v>
      </c>
      <c r="F2375" s="2">
        <v>46374</v>
      </c>
      <c r="G2375" s="2">
        <v>0</v>
      </c>
      <c r="H2375" s="5">
        <v>45113.5</v>
      </c>
      <c r="I2375" t="s">
        <v>7</v>
      </c>
      <c r="J2375" s="6" t="s">
        <v>32</v>
      </c>
      <c r="K2375" s="6" t="s">
        <v>33</v>
      </c>
      <c r="L2375" s="6" t="s">
        <v>37</v>
      </c>
      <c r="M2375" t="s">
        <v>8</v>
      </c>
      <c r="N2375" s="6" t="s">
        <v>60</v>
      </c>
      <c r="O2375" t="s">
        <v>22</v>
      </c>
      <c r="P2375" s="4">
        <v>239</v>
      </c>
      <c r="Q2375" t="str">
        <f>TEXT(ChargesTable[[#This Row],[CHG_COUNTY_NUM]], "000") &amp; "-" &amp; TEXT(ChargesTable[[#This Row],[CHG_CASE_NUMBER]], "0000000")</f>
        <v>006-0000062</v>
      </c>
      <c r="R2375">
        <f t="shared" si="75"/>
        <v>239</v>
      </c>
      <c r="S2375">
        <f t="shared" si="76"/>
        <v>2023</v>
      </c>
    </row>
    <row r="2376" spans="1:19">
      <c r="A2376" s="1">
        <v>6</v>
      </c>
      <c r="B2376">
        <v>63</v>
      </c>
      <c r="C2376">
        <v>1</v>
      </c>
      <c r="D2376" s="3">
        <v>44874</v>
      </c>
      <c r="E2376" s="2">
        <v>3406</v>
      </c>
      <c r="F2376" s="2">
        <v>340</v>
      </c>
      <c r="G2376" s="2">
        <v>6</v>
      </c>
      <c r="H2376" s="5">
        <v>44953.82</v>
      </c>
      <c r="I2376" t="s">
        <v>20</v>
      </c>
      <c r="J2376" s="6" t="s">
        <v>25</v>
      </c>
      <c r="K2376" s="6" t="s">
        <v>26</v>
      </c>
      <c r="L2376" s="6" t="s">
        <v>43</v>
      </c>
      <c r="M2376" t="s">
        <v>21</v>
      </c>
      <c r="N2376" s="6" t="s">
        <v>65</v>
      </c>
      <c r="O2376" t="s">
        <v>22</v>
      </c>
      <c r="P2376" s="4">
        <v>79</v>
      </c>
      <c r="Q2376" t="str">
        <f>TEXT(ChargesTable[[#This Row],[CHG_COUNTY_NUM]], "000") &amp; "-" &amp; TEXT(ChargesTable[[#This Row],[CHG_CASE_NUMBER]], "0000000")</f>
        <v>006-0000063</v>
      </c>
      <c r="R2376">
        <f t="shared" si="75"/>
        <v>104</v>
      </c>
      <c r="S2376">
        <f t="shared" si="76"/>
        <v>2023</v>
      </c>
    </row>
    <row r="2377" spans="1:19">
      <c r="A2377" s="1">
        <v>6</v>
      </c>
      <c r="B2377">
        <v>63</v>
      </c>
      <c r="C2377">
        <v>2</v>
      </c>
      <c r="D2377" s="3">
        <v>44874</v>
      </c>
      <c r="E2377" s="2">
        <v>3460</v>
      </c>
      <c r="F2377" s="2">
        <v>346</v>
      </c>
      <c r="G2377" s="2">
        <v>0</v>
      </c>
      <c r="H2377" s="5">
        <v>44954.3</v>
      </c>
      <c r="I2377" t="s">
        <v>20</v>
      </c>
      <c r="J2377" s="6" t="s">
        <v>27</v>
      </c>
      <c r="K2377" s="6" t="s">
        <v>28</v>
      </c>
      <c r="L2377" s="6" t="s">
        <v>37</v>
      </c>
      <c r="M2377" t="s">
        <v>21</v>
      </c>
      <c r="N2377" s="6" t="s">
        <v>52</v>
      </c>
      <c r="O2377" t="s">
        <v>22</v>
      </c>
      <c r="P2377" s="4">
        <v>80</v>
      </c>
      <c r="Q2377" t="str">
        <f>TEXT(ChargesTable[[#This Row],[CHG_COUNTY_NUM]], "000") &amp; "-" &amp; TEXT(ChargesTable[[#This Row],[CHG_CASE_NUMBER]], "0000000")</f>
        <v>006-0000063</v>
      </c>
      <c r="R2377">
        <f t="shared" si="75"/>
        <v>104</v>
      </c>
      <c r="S2377">
        <f t="shared" si="76"/>
        <v>2023</v>
      </c>
    </row>
    <row r="2378" spans="1:19">
      <c r="A2378" s="1">
        <v>6</v>
      </c>
      <c r="B2378">
        <v>63</v>
      </c>
      <c r="C2378">
        <v>4</v>
      </c>
      <c r="D2378" s="3">
        <v>44874</v>
      </c>
      <c r="E2378" s="2">
        <v>3400</v>
      </c>
      <c r="F2378" s="2">
        <v>340</v>
      </c>
      <c r="G2378" s="2">
        <v>0</v>
      </c>
      <c r="H2378" s="5">
        <v>44978.3</v>
      </c>
      <c r="I2378" t="s">
        <v>20</v>
      </c>
      <c r="J2378" s="6" t="s">
        <v>25</v>
      </c>
      <c r="K2378" s="6" t="s">
        <v>26</v>
      </c>
      <c r="L2378" s="6" t="s">
        <v>37</v>
      </c>
      <c r="M2378" t="s">
        <v>21</v>
      </c>
      <c r="N2378" s="6" t="s">
        <v>55</v>
      </c>
      <c r="O2378" t="s">
        <v>22</v>
      </c>
      <c r="P2378" s="4">
        <v>104</v>
      </c>
      <c r="Q2378" t="str">
        <f>TEXT(ChargesTable[[#This Row],[CHG_COUNTY_NUM]], "000") &amp; "-" &amp; TEXT(ChargesTable[[#This Row],[CHG_CASE_NUMBER]], "0000000")</f>
        <v>006-0000063</v>
      </c>
      <c r="R2378">
        <f t="shared" si="75"/>
        <v>104</v>
      </c>
      <c r="S2378">
        <f t="shared" si="76"/>
        <v>2023</v>
      </c>
    </row>
    <row r="2379" spans="1:19">
      <c r="A2379" s="1">
        <v>6</v>
      </c>
      <c r="B2379">
        <v>64</v>
      </c>
      <c r="C2379">
        <v>2</v>
      </c>
      <c r="D2379" s="3">
        <v>44885</v>
      </c>
      <c r="E2379" s="2">
        <v>3400</v>
      </c>
      <c r="F2379" s="2">
        <v>340</v>
      </c>
      <c r="G2379" s="2">
        <v>0</v>
      </c>
      <c r="H2379" s="5">
        <v>44971.199999999997</v>
      </c>
      <c r="I2379" t="s">
        <v>20</v>
      </c>
      <c r="J2379" s="6" t="s">
        <v>25</v>
      </c>
      <c r="K2379" s="6" t="s">
        <v>26</v>
      </c>
      <c r="L2379" s="6" t="s">
        <v>37</v>
      </c>
      <c r="M2379" t="s">
        <v>21</v>
      </c>
      <c r="N2379" s="6" t="s">
        <v>55</v>
      </c>
      <c r="O2379" t="s">
        <v>22</v>
      </c>
      <c r="P2379" s="4">
        <v>86</v>
      </c>
      <c r="Q2379" t="str">
        <f>TEXT(ChargesTable[[#This Row],[CHG_COUNTY_NUM]], "000") &amp; "-" &amp; TEXT(ChargesTable[[#This Row],[CHG_CASE_NUMBER]], "0000000")</f>
        <v>006-0000064</v>
      </c>
      <c r="R2379">
        <f t="shared" si="75"/>
        <v>91</v>
      </c>
      <c r="S2379">
        <f t="shared" si="76"/>
        <v>2023</v>
      </c>
    </row>
    <row r="2380" spans="1:19">
      <c r="A2380" s="1">
        <v>6</v>
      </c>
      <c r="B2380">
        <v>64</v>
      </c>
      <c r="C2380">
        <v>1</v>
      </c>
      <c r="D2380" s="3">
        <v>44885</v>
      </c>
      <c r="E2380" s="2">
        <v>3470</v>
      </c>
      <c r="F2380" s="2">
        <v>347</v>
      </c>
      <c r="G2380" s="2">
        <v>0</v>
      </c>
      <c r="H2380" s="5">
        <v>44975.199999999997</v>
      </c>
      <c r="I2380" t="s">
        <v>7</v>
      </c>
      <c r="J2380" s="6" t="s">
        <v>29</v>
      </c>
      <c r="K2380" s="6" t="s">
        <v>28</v>
      </c>
      <c r="L2380" s="6" t="s">
        <v>37</v>
      </c>
      <c r="M2380" t="s">
        <v>8</v>
      </c>
      <c r="N2380" s="6" t="s">
        <v>51</v>
      </c>
      <c r="O2380" t="s">
        <v>22</v>
      </c>
      <c r="P2380" s="4">
        <v>90</v>
      </c>
      <c r="Q2380" t="str">
        <f>TEXT(ChargesTable[[#This Row],[CHG_COUNTY_NUM]], "000") &amp; "-" &amp; TEXT(ChargesTable[[#This Row],[CHG_CASE_NUMBER]], "0000000")</f>
        <v>006-0000064</v>
      </c>
      <c r="R2380">
        <f t="shared" si="75"/>
        <v>91</v>
      </c>
      <c r="S2380">
        <f t="shared" si="76"/>
        <v>2023</v>
      </c>
    </row>
    <row r="2381" spans="1:19">
      <c r="A2381" s="1">
        <v>6</v>
      </c>
      <c r="B2381">
        <v>64</v>
      </c>
      <c r="C2381">
        <v>3</v>
      </c>
      <c r="D2381" s="3">
        <v>44885</v>
      </c>
      <c r="E2381" s="2">
        <v>463700</v>
      </c>
      <c r="F2381" s="2">
        <v>46370</v>
      </c>
      <c r="G2381" s="2">
        <v>0</v>
      </c>
      <c r="H2381" s="5">
        <v>44976.9</v>
      </c>
      <c r="I2381" t="s">
        <v>20</v>
      </c>
      <c r="J2381" s="6" t="s">
        <v>30</v>
      </c>
      <c r="K2381" s="6" t="s">
        <v>26</v>
      </c>
      <c r="L2381" s="6" t="s">
        <v>37</v>
      </c>
      <c r="M2381" t="s">
        <v>21</v>
      </c>
      <c r="N2381" s="6" t="s">
        <v>54</v>
      </c>
      <c r="O2381" t="s">
        <v>22</v>
      </c>
      <c r="P2381" s="4">
        <v>91</v>
      </c>
      <c r="Q2381" t="str">
        <f>TEXT(ChargesTable[[#This Row],[CHG_COUNTY_NUM]], "000") &amp; "-" &amp; TEXT(ChargesTable[[#This Row],[CHG_CASE_NUMBER]], "0000000")</f>
        <v>006-0000064</v>
      </c>
      <c r="R2381">
        <f t="shared" si="75"/>
        <v>91</v>
      </c>
      <c r="S2381">
        <f t="shared" si="76"/>
        <v>2023</v>
      </c>
    </row>
    <row r="2382" spans="1:19">
      <c r="A2382" s="1">
        <v>6</v>
      </c>
      <c r="B2382">
        <v>65</v>
      </c>
      <c r="C2382">
        <v>1</v>
      </c>
      <c r="D2382" s="3">
        <v>44888</v>
      </c>
      <c r="E2382" s="2">
        <v>3400</v>
      </c>
      <c r="F2382" s="2">
        <v>340</v>
      </c>
      <c r="G2382" s="2">
        <v>0</v>
      </c>
      <c r="H2382" s="5">
        <v>44998.9</v>
      </c>
      <c r="I2382" t="s">
        <v>7</v>
      </c>
      <c r="J2382" s="6" t="s">
        <v>25</v>
      </c>
      <c r="K2382" s="6" t="s">
        <v>26</v>
      </c>
      <c r="L2382" s="6" t="s">
        <v>37</v>
      </c>
      <c r="M2382" t="s">
        <v>8</v>
      </c>
      <c r="N2382" s="6" t="s">
        <v>55</v>
      </c>
      <c r="O2382" t="s">
        <v>22</v>
      </c>
      <c r="P2382" s="4">
        <v>110</v>
      </c>
      <c r="Q2382" t="str">
        <f>TEXT(ChargesTable[[#This Row],[CHG_COUNTY_NUM]], "000") &amp; "-" &amp; TEXT(ChargesTable[[#This Row],[CHG_CASE_NUMBER]], "0000000")</f>
        <v>006-0000065</v>
      </c>
      <c r="R2382">
        <f t="shared" si="75"/>
        <v>110</v>
      </c>
      <c r="S2382">
        <f t="shared" si="76"/>
        <v>2023</v>
      </c>
    </row>
    <row r="2383" spans="1:19">
      <c r="A2383" s="1">
        <v>6</v>
      </c>
      <c r="B2383">
        <v>66</v>
      </c>
      <c r="C2383">
        <v>2</v>
      </c>
      <c r="D2383" s="3">
        <v>44895</v>
      </c>
      <c r="E2383" s="2">
        <v>3400</v>
      </c>
      <c r="F2383" s="2">
        <v>340</v>
      </c>
      <c r="G2383" s="2">
        <v>0</v>
      </c>
      <c r="H2383" s="5">
        <v>44895.342997685184</v>
      </c>
      <c r="I2383" t="s">
        <v>20</v>
      </c>
      <c r="J2383" s="6" t="s">
        <v>25</v>
      </c>
      <c r="K2383" s="6" t="s">
        <v>26</v>
      </c>
      <c r="L2383" s="6" t="s">
        <v>37</v>
      </c>
      <c r="M2383" t="s">
        <v>21</v>
      </c>
      <c r="N2383" s="6" t="s">
        <v>55</v>
      </c>
      <c r="O2383" t="s">
        <v>22</v>
      </c>
      <c r="P2383" s="4">
        <v>0</v>
      </c>
      <c r="Q2383" t="str">
        <f>TEXT(ChargesTable[[#This Row],[CHG_COUNTY_NUM]], "000") &amp; "-" &amp; TEXT(ChargesTable[[#This Row],[CHG_CASE_NUMBER]], "0000000")</f>
        <v>006-0000066</v>
      </c>
      <c r="R2383">
        <f t="shared" si="75"/>
        <v>0</v>
      </c>
      <c r="S2383">
        <f t="shared" si="76"/>
        <v>2022</v>
      </c>
    </row>
    <row r="2384" spans="1:19">
      <c r="A2384" s="1">
        <v>6</v>
      </c>
      <c r="B2384">
        <v>67</v>
      </c>
      <c r="C2384">
        <v>1</v>
      </c>
      <c r="D2384" s="3">
        <v>44895</v>
      </c>
      <c r="E2384" s="2">
        <v>782200</v>
      </c>
      <c r="F2384" s="2">
        <v>78220</v>
      </c>
      <c r="G2384" s="2">
        <v>0</v>
      </c>
      <c r="H2384" s="5">
        <v>44899.445</v>
      </c>
      <c r="I2384" t="s">
        <v>20</v>
      </c>
      <c r="J2384" s="6" t="s">
        <v>36</v>
      </c>
      <c r="K2384" s="6" t="s">
        <v>35</v>
      </c>
      <c r="L2384" s="6" t="s">
        <v>37</v>
      </c>
      <c r="M2384" t="s">
        <v>21</v>
      </c>
      <c r="N2384" s="6" t="s">
        <v>53</v>
      </c>
      <c r="O2384" t="s">
        <v>22</v>
      </c>
      <c r="P2384" s="4">
        <v>4</v>
      </c>
      <c r="Q2384" t="str">
        <f>TEXT(ChargesTable[[#This Row],[CHG_COUNTY_NUM]], "000") &amp; "-" &amp; TEXT(ChargesTable[[#This Row],[CHG_CASE_NUMBER]], "0000000")</f>
        <v>006-0000067</v>
      </c>
      <c r="R2384">
        <f t="shared" si="75"/>
        <v>4</v>
      </c>
      <c r="S2384">
        <f t="shared" si="76"/>
        <v>2022</v>
      </c>
    </row>
    <row r="2385" spans="1:19">
      <c r="A2385" s="1">
        <v>6</v>
      </c>
      <c r="B2385">
        <v>67</v>
      </c>
      <c r="C2385">
        <v>2</v>
      </c>
      <c r="D2385" s="3">
        <v>44895</v>
      </c>
      <c r="E2385" s="2">
        <v>470000</v>
      </c>
      <c r="F2385" s="2">
        <v>47000</v>
      </c>
      <c r="G2385" s="2">
        <v>0</v>
      </c>
      <c r="H2385" s="5">
        <v>44899.644999999997</v>
      </c>
      <c r="I2385" t="s">
        <v>12</v>
      </c>
      <c r="J2385" s="6" t="s">
        <v>34</v>
      </c>
      <c r="K2385" s="6" t="s">
        <v>35</v>
      </c>
      <c r="L2385" s="6" t="s">
        <v>37</v>
      </c>
      <c r="M2385" t="s">
        <v>13</v>
      </c>
      <c r="N2385" s="6" t="s">
        <v>67</v>
      </c>
      <c r="O2385" t="s">
        <v>22</v>
      </c>
      <c r="P2385" s="4">
        <v>4</v>
      </c>
      <c r="Q2385" t="str">
        <f>TEXT(ChargesTable[[#This Row],[CHG_COUNTY_NUM]], "000") &amp; "-" &amp; TEXT(ChargesTable[[#This Row],[CHG_CASE_NUMBER]], "0000000")</f>
        <v>006-0000067</v>
      </c>
      <c r="R2385">
        <f t="shared" si="75"/>
        <v>4</v>
      </c>
      <c r="S2385">
        <f t="shared" si="76"/>
        <v>2022</v>
      </c>
    </row>
    <row r="2386" spans="1:19">
      <c r="A2386" s="1">
        <v>6</v>
      </c>
      <c r="B2386">
        <v>68</v>
      </c>
      <c r="C2386">
        <v>2</v>
      </c>
      <c r="D2386" s="3">
        <v>44901</v>
      </c>
      <c r="E2386" s="2">
        <v>3460</v>
      </c>
      <c r="F2386" s="2">
        <v>346</v>
      </c>
      <c r="G2386" s="2">
        <v>0</v>
      </c>
      <c r="H2386" s="5">
        <v>44947.25</v>
      </c>
      <c r="I2386" t="s">
        <v>20</v>
      </c>
      <c r="J2386" s="6" t="s">
        <v>27</v>
      </c>
      <c r="K2386" s="6" t="s">
        <v>28</v>
      </c>
      <c r="L2386" s="6" t="s">
        <v>37</v>
      </c>
      <c r="M2386" t="s">
        <v>21</v>
      </c>
      <c r="N2386" s="6" t="s">
        <v>52</v>
      </c>
      <c r="O2386" t="s">
        <v>22</v>
      </c>
      <c r="P2386" s="4">
        <v>46</v>
      </c>
      <c r="Q2386" t="str">
        <f>TEXT(ChargesTable[[#This Row],[CHG_COUNTY_NUM]], "000") &amp; "-" &amp; TEXT(ChargesTable[[#This Row],[CHG_CASE_NUMBER]], "0000000")</f>
        <v>006-0000068</v>
      </c>
      <c r="R2386">
        <f t="shared" si="75"/>
        <v>62</v>
      </c>
      <c r="S2386">
        <f t="shared" si="76"/>
        <v>2023</v>
      </c>
    </row>
    <row r="2387" spans="1:19">
      <c r="A2387" s="1">
        <v>6</v>
      </c>
      <c r="B2387">
        <v>68</v>
      </c>
      <c r="C2387">
        <v>1</v>
      </c>
      <c r="D2387" s="3">
        <v>44901</v>
      </c>
      <c r="E2387" s="2">
        <v>782200</v>
      </c>
      <c r="F2387" s="2">
        <v>78220</v>
      </c>
      <c r="G2387" s="2">
        <v>0</v>
      </c>
      <c r="H2387" s="5">
        <v>44951.199999999997</v>
      </c>
      <c r="I2387" t="s">
        <v>7</v>
      </c>
      <c r="J2387" s="6" t="s">
        <v>36</v>
      </c>
      <c r="K2387" s="6" t="s">
        <v>35</v>
      </c>
      <c r="L2387" s="6" t="s">
        <v>37</v>
      </c>
      <c r="M2387" t="s">
        <v>8</v>
      </c>
      <c r="N2387" s="6" t="s">
        <v>53</v>
      </c>
      <c r="O2387" t="s">
        <v>22</v>
      </c>
      <c r="P2387" s="4">
        <v>50</v>
      </c>
      <c r="Q2387" t="str">
        <f>TEXT(ChargesTable[[#This Row],[CHG_COUNTY_NUM]], "000") &amp; "-" &amp; TEXT(ChargesTable[[#This Row],[CHG_CASE_NUMBER]], "0000000")</f>
        <v>006-0000068</v>
      </c>
      <c r="R2387">
        <f t="shared" si="75"/>
        <v>62</v>
      </c>
      <c r="S2387">
        <f t="shared" si="76"/>
        <v>2023</v>
      </c>
    </row>
    <row r="2388" spans="1:19">
      <c r="A2388" s="1">
        <v>6</v>
      </c>
      <c r="B2388">
        <v>68</v>
      </c>
      <c r="C2388">
        <v>3</v>
      </c>
      <c r="D2388" s="3">
        <v>44901</v>
      </c>
      <c r="E2388" s="2">
        <v>3406</v>
      </c>
      <c r="F2388" s="2">
        <v>340</v>
      </c>
      <c r="G2388" s="2">
        <v>6</v>
      </c>
      <c r="H2388" s="5">
        <v>44963.75</v>
      </c>
      <c r="I2388" t="s">
        <v>20</v>
      </c>
      <c r="J2388" s="6" t="s">
        <v>25</v>
      </c>
      <c r="K2388" s="6" t="s">
        <v>26</v>
      </c>
      <c r="L2388" s="6" t="s">
        <v>43</v>
      </c>
      <c r="M2388" t="s">
        <v>21</v>
      </c>
      <c r="N2388" s="6" t="s">
        <v>65</v>
      </c>
      <c r="O2388" t="s">
        <v>22</v>
      </c>
      <c r="P2388" s="4">
        <v>62</v>
      </c>
      <c r="Q2388" t="str">
        <f>TEXT(ChargesTable[[#This Row],[CHG_COUNTY_NUM]], "000") &amp; "-" &amp; TEXT(ChargesTable[[#This Row],[CHG_CASE_NUMBER]], "0000000")</f>
        <v>006-0000068</v>
      </c>
      <c r="R2388">
        <f t="shared" si="75"/>
        <v>62</v>
      </c>
      <c r="S2388">
        <f t="shared" si="76"/>
        <v>2023</v>
      </c>
    </row>
    <row r="2389" spans="1:19">
      <c r="A2389" s="1">
        <v>6</v>
      </c>
      <c r="B2389">
        <v>69</v>
      </c>
      <c r="C2389">
        <v>2</v>
      </c>
      <c r="D2389" s="3">
        <v>44902</v>
      </c>
      <c r="E2389" s="2">
        <v>470006</v>
      </c>
      <c r="F2389" s="2">
        <v>47000</v>
      </c>
      <c r="G2389" s="2">
        <v>6</v>
      </c>
      <c r="H2389" s="5">
        <v>45120.52</v>
      </c>
      <c r="I2389" t="s">
        <v>20</v>
      </c>
      <c r="J2389" s="6" t="s">
        <v>34</v>
      </c>
      <c r="K2389" s="6" t="s">
        <v>35</v>
      </c>
      <c r="L2389" s="6" t="s">
        <v>43</v>
      </c>
      <c r="M2389" t="s">
        <v>21</v>
      </c>
      <c r="N2389" s="6" t="s">
        <v>71</v>
      </c>
      <c r="O2389" t="s">
        <v>22</v>
      </c>
      <c r="P2389" s="4">
        <v>218</v>
      </c>
      <c r="Q2389" t="str">
        <f>TEXT(ChargesTable[[#This Row],[CHG_COUNTY_NUM]], "000") &amp; "-" &amp; TEXT(ChargesTable[[#This Row],[CHG_CASE_NUMBER]], "0000000")</f>
        <v>006-0000069</v>
      </c>
      <c r="R2389">
        <f t="shared" si="75"/>
        <v>299</v>
      </c>
      <c r="S2389">
        <f t="shared" si="76"/>
        <v>2023</v>
      </c>
    </row>
    <row r="2390" spans="1:19">
      <c r="A2390" s="1">
        <v>6</v>
      </c>
      <c r="B2390">
        <v>69</v>
      </c>
      <c r="C2390">
        <v>4</v>
      </c>
      <c r="D2390" s="3">
        <v>44902</v>
      </c>
      <c r="E2390" s="2">
        <v>463720</v>
      </c>
      <c r="F2390" s="2">
        <v>46372</v>
      </c>
      <c r="G2390" s="2">
        <v>0</v>
      </c>
      <c r="H2390" s="5">
        <v>45120.49</v>
      </c>
      <c r="I2390" t="s">
        <v>12</v>
      </c>
      <c r="J2390" s="6" t="s">
        <v>31</v>
      </c>
      <c r="K2390" s="6" t="s">
        <v>28</v>
      </c>
      <c r="L2390" s="6" t="s">
        <v>37</v>
      </c>
      <c r="M2390" t="s">
        <v>13</v>
      </c>
      <c r="N2390" s="6" t="s">
        <v>72</v>
      </c>
      <c r="O2390" t="s">
        <v>22</v>
      </c>
      <c r="P2390" s="4">
        <v>218</v>
      </c>
      <c r="Q2390" t="str">
        <f>TEXT(ChargesTable[[#This Row],[CHG_COUNTY_NUM]], "000") &amp; "-" &amp; TEXT(ChargesTable[[#This Row],[CHG_CASE_NUMBER]], "0000000")</f>
        <v>006-0000069</v>
      </c>
      <c r="R2390">
        <f t="shared" si="75"/>
        <v>299</v>
      </c>
      <c r="S2390">
        <f t="shared" si="76"/>
        <v>2023</v>
      </c>
    </row>
    <row r="2391" spans="1:19">
      <c r="A2391" s="1">
        <v>6</v>
      </c>
      <c r="B2391">
        <v>69</v>
      </c>
      <c r="C2391">
        <v>1</v>
      </c>
      <c r="D2391" s="3">
        <v>44902</v>
      </c>
      <c r="E2391" s="2">
        <v>463701</v>
      </c>
      <c r="F2391" s="2">
        <v>46370</v>
      </c>
      <c r="G2391" s="2">
        <v>1</v>
      </c>
      <c r="H2391" s="5">
        <v>45121.599999999999</v>
      </c>
      <c r="I2391" t="s">
        <v>12</v>
      </c>
      <c r="J2391" s="6" t="s">
        <v>30</v>
      </c>
      <c r="K2391" s="6" t="s">
        <v>26</v>
      </c>
      <c r="L2391" s="6" t="s">
        <v>38</v>
      </c>
      <c r="M2391" t="s">
        <v>13</v>
      </c>
      <c r="N2391" s="6" t="s">
        <v>59</v>
      </c>
      <c r="O2391" t="s">
        <v>22</v>
      </c>
      <c r="P2391" s="4">
        <v>219</v>
      </c>
      <c r="Q2391" t="str">
        <f>TEXT(ChargesTable[[#This Row],[CHG_COUNTY_NUM]], "000") &amp; "-" &amp; TEXT(ChargesTable[[#This Row],[CHG_CASE_NUMBER]], "0000000")</f>
        <v>006-0000069</v>
      </c>
      <c r="R2391">
        <f t="shared" si="75"/>
        <v>299</v>
      </c>
      <c r="S2391">
        <f t="shared" si="76"/>
        <v>2023</v>
      </c>
    </row>
    <row r="2392" spans="1:19">
      <c r="A2392" s="1">
        <v>6</v>
      </c>
      <c r="B2392">
        <v>69</v>
      </c>
      <c r="C2392">
        <v>3</v>
      </c>
      <c r="D2392" s="3">
        <v>44902</v>
      </c>
      <c r="E2392" s="2">
        <v>3400</v>
      </c>
      <c r="F2392" s="2">
        <v>340</v>
      </c>
      <c r="G2392" s="2">
        <v>0</v>
      </c>
      <c r="H2392" s="5">
        <v>45201.45</v>
      </c>
      <c r="I2392" t="s">
        <v>7</v>
      </c>
      <c r="J2392" s="6" t="s">
        <v>25</v>
      </c>
      <c r="K2392" s="6" t="s">
        <v>26</v>
      </c>
      <c r="L2392" s="6" t="s">
        <v>37</v>
      </c>
      <c r="M2392" t="s">
        <v>8</v>
      </c>
      <c r="N2392" s="6" t="s">
        <v>55</v>
      </c>
      <c r="O2392" t="s">
        <v>22</v>
      </c>
      <c r="P2392" s="4">
        <v>299</v>
      </c>
      <c r="Q2392" t="str">
        <f>TEXT(ChargesTable[[#This Row],[CHG_COUNTY_NUM]], "000") &amp; "-" &amp; TEXT(ChargesTable[[#This Row],[CHG_CASE_NUMBER]], "0000000")</f>
        <v>006-0000069</v>
      </c>
      <c r="R2392">
        <f t="shared" si="75"/>
        <v>299</v>
      </c>
      <c r="S2392">
        <f t="shared" si="76"/>
        <v>2023</v>
      </c>
    </row>
    <row r="2393" spans="1:19">
      <c r="A2393" s="1">
        <v>6</v>
      </c>
      <c r="B2393">
        <v>70</v>
      </c>
      <c r="C2393">
        <v>1</v>
      </c>
      <c r="D2393" s="3">
        <v>44902</v>
      </c>
      <c r="E2393" s="2">
        <v>3401</v>
      </c>
      <c r="F2393" s="2">
        <v>340</v>
      </c>
      <c r="G2393" s="2">
        <v>1</v>
      </c>
      <c r="H2393" s="5">
        <v>44939.6</v>
      </c>
      <c r="I2393" t="s">
        <v>12</v>
      </c>
      <c r="J2393" s="6" t="s">
        <v>25</v>
      </c>
      <c r="K2393" s="6" t="s">
        <v>26</v>
      </c>
      <c r="L2393" s="6" t="s">
        <v>38</v>
      </c>
      <c r="M2393" t="s">
        <v>13</v>
      </c>
      <c r="N2393" s="6" t="s">
        <v>56</v>
      </c>
      <c r="O2393" t="s">
        <v>22</v>
      </c>
      <c r="P2393" s="4">
        <v>37</v>
      </c>
      <c r="Q2393" t="str">
        <f>TEXT(ChargesTable[[#This Row],[CHG_COUNTY_NUM]], "000") &amp; "-" &amp; TEXT(ChargesTable[[#This Row],[CHG_CASE_NUMBER]], "0000000")</f>
        <v>006-0000070</v>
      </c>
      <c r="R2393">
        <f t="shared" si="75"/>
        <v>55</v>
      </c>
      <c r="S2393">
        <f t="shared" si="76"/>
        <v>2023</v>
      </c>
    </row>
    <row r="2394" spans="1:19">
      <c r="A2394" s="1">
        <v>6</v>
      </c>
      <c r="B2394">
        <v>70</v>
      </c>
      <c r="C2394">
        <v>2</v>
      </c>
      <c r="D2394" s="3">
        <v>44902</v>
      </c>
      <c r="E2394" s="2">
        <v>463740</v>
      </c>
      <c r="F2394" s="2">
        <v>46374</v>
      </c>
      <c r="G2394" s="2">
        <v>0</v>
      </c>
      <c r="H2394" s="5">
        <v>44957.4</v>
      </c>
      <c r="I2394" t="s">
        <v>20</v>
      </c>
      <c r="J2394" s="6" t="s">
        <v>32</v>
      </c>
      <c r="K2394" s="6" t="s">
        <v>33</v>
      </c>
      <c r="L2394" s="6" t="s">
        <v>37</v>
      </c>
      <c r="M2394" t="s">
        <v>21</v>
      </c>
      <c r="N2394" s="6" t="s">
        <v>60</v>
      </c>
      <c r="O2394" t="s">
        <v>22</v>
      </c>
      <c r="P2394" s="4">
        <v>55</v>
      </c>
      <c r="Q2394" t="str">
        <f>TEXT(ChargesTable[[#This Row],[CHG_COUNTY_NUM]], "000") &amp; "-" &amp; TEXT(ChargesTable[[#This Row],[CHG_CASE_NUMBER]], "0000000")</f>
        <v>006-0000070</v>
      </c>
      <c r="R2394">
        <f t="shared" si="75"/>
        <v>55</v>
      </c>
      <c r="S2394">
        <f t="shared" si="76"/>
        <v>2023</v>
      </c>
    </row>
    <row r="2395" spans="1:19">
      <c r="A2395" s="1">
        <v>6</v>
      </c>
      <c r="B2395">
        <v>71</v>
      </c>
      <c r="C2395">
        <v>1</v>
      </c>
      <c r="D2395" s="3">
        <v>44903</v>
      </c>
      <c r="E2395" s="2">
        <v>3400</v>
      </c>
      <c r="F2395" s="2">
        <v>340</v>
      </c>
      <c r="G2395" s="2">
        <v>0</v>
      </c>
      <c r="H2395" s="5">
        <v>45133.72</v>
      </c>
      <c r="I2395" t="s">
        <v>20</v>
      </c>
      <c r="J2395" s="6" t="s">
        <v>25</v>
      </c>
      <c r="K2395" s="6" t="s">
        <v>26</v>
      </c>
      <c r="L2395" s="6" t="s">
        <v>37</v>
      </c>
      <c r="M2395" t="s">
        <v>21</v>
      </c>
      <c r="N2395" s="6" t="s">
        <v>55</v>
      </c>
      <c r="O2395" t="s">
        <v>22</v>
      </c>
      <c r="P2395" s="4">
        <v>230</v>
      </c>
      <c r="Q2395" t="str">
        <f>TEXT(ChargesTable[[#This Row],[CHG_COUNTY_NUM]], "000") &amp; "-" &amp; TEXT(ChargesTable[[#This Row],[CHG_CASE_NUMBER]], "0000000")</f>
        <v>006-0000071</v>
      </c>
      <c r="R2395">
        <f t="shared" si="75"/>
        <v>329</v>
      </c>
      <c r="S2395">
        <f t="shared" si="76"/>
        <v>2023</v>
      </c>
    </row>
    <row r="2396" spans="1:19">
      <c r="A2396" s="1">
        <v>6</v>
      </c>
      <c r="B2396">
        <v>71</v>
      </c>
      <c r="C2396">
        <v>2</v>
      </c>
      <c r="D2396" s="3">
        <v>44903</v>
      </c>
      <c r="E2396" s="2">
        <v>463720</v>
      </c>
      <c r="F2396" s="2">
        <v>46372</v>
      </c>
      <c r="G2396" s="2">
        <v>0</v>
      </c>
      <c r="H2396" s="5">
        <v>45134.1</v>
      </c>
      <c r="I2396" t="s">
        <v>20</v>
      </c>
      <c r="J2396" s="6" t="s">
        <v>31</v>
      </c>
      <c r="K2396" s="6" t="s">
        <v>28</v>
      </c>
      <c r="L2396" s="6" t="s">
        <v>37</v>
      </c>
      <c r="M2396" t="s">
        <v>21</v>
      </c>
      <c r="N2396" s="6" t="s">
        <v>72</v>
      </c>
      <c r="O2396" t="s">
        <v>22</v>
      </c>
      <c r="P2396" s="4">
        <v>231</v>
      </c>
      <c r="Q2396" t="str">
        <f>TEXT(ChargesTable[[#This Row],[CHG_COUNTY_NUM]], "000") &amp; "-" &amp; TEXT(ChargesTable[[#This Row],[CHG_CASE_NUMBER]], "0000000")</f>
        <v>006-0000071</v>
      </c>
      <c r="R2396">
        <f t="shared" si="75"/>
        <v>329</v>
      </c>
      <c r="S2396">
        <f t="shared" si="76"/>
        <v>2023</v>
      </c>
    </row>
    <row r="2397" spans="1:19">
      <c r="A2397" s="1">
        <v>6</v>
      </c>
      <c r="B2397">
        <v>71</v>
      </c>
      <c r="C2397">
        <v>3</v>
      </c>
      <c r="D2397" s="3">
        <v>44903</v>
      </c>
      <c r="E2397" s="2">
        <v>3400</v>
      </c>
      <c r="F2397" s="2">
        <v>340</v>
      </c>
      <c r="G2397" s="2">
        <v>0</v>
      </c>
      <c r="H2397" s="5">
        <v>45232.72</v>
      </c>
      <c r="I2397" t="s">
        <v>20</v>
      </c>
      <c r="J2397" s="6" t="s">
        <v>25</v>
      </c>
      <c r="K2397" s="6" t="s">
        <v>26</v>
      </c>
      <c r="L2397" s="6" t="s">
        <v>37</v>
      </c>
      <c r="M2397" t="s">
        <v>21</v>
      </c>
      <c r="N2397" s="6" t="s">
        <v>55</v>
      </c>
      <c r="O2397" t="s">
        <v>22</v>
      </c>
      <c r="P2397" s="4">
        <v>329</v>
      </c>
      <c r="Q2397" t="str">
        <f>TEXT(ChargesTable[[#This Row],[CHG_COUNTY_NUM]], "000") &amp; "-" &amp; TEXT(ChargesTable[[#This Row],[CHG_CASE_NUMBER]], "0000000")</f>
        <v>006-0000071</v>
      </c>
      <c r="R2397">
        <f t="shared" si="75"/>
        <v>329</v>
      </c>
      <c r="S2397">
        <f t="shared" si="76"/>
        <v>2023</v>
      </c>
    </row>
    <row r="2398" spans="1:19">
      <c r="A2398" s="1">
        <v>6</v>
      </c>
      <c r="B2398">
        <v>72</v>
      </c>
      <c r="C2398">
        <v>1</v>
      </c>
      <c r="D2398" s="3">
        <v>44915</v>
      </c>
      <c r="E2398" s="2">
        <v>3400</v>
      </c>
      <c r="F2398" s="2">
        <v>340</v>
      </c>
      <c r="G2398" s="2">
        <v>0</v>
      </c>
      <c r="H2398" s="5">
        <v>44931.6</v>
      </c>
      <c r="I2398" t="s">
        <v>20</v>
      </c>
      <c r="J2398" s="6" t="s">
        <v>25</v>
      </c>
      <c r="K2398" s="6" t="s">
        <v>26</v>
      </c>
      <c r="L2398" s="6" t="s">
        <v>37</v>
      </c>
      <c r="M2398" t="s">
        <v>21</v>
      </c>
      <c r="N2398" s="6" t="s">
        <v>55</v>
      </c>
      <c r="O2398" t="s">
        <v>22</v>
      </c>
      <c r="P2398" s="4">
        <v>16</v>
      </c>
      <c r="Q2398" t="str">
        <f>TEXT(ChargesTable[[#This Row],[CHG_COUNTY_NUM]], "000") &amp; "-" &amp; TEXT(ChargesTable[[#This Row],[CHG_CASE_NUMBER]], "0000000")</f>
        <v>006-0000072</v>
      </c>
      <c r="R2398">
        <f t="shared" si="75"/>
        <v>19</v>
      </c>
      <c r="S2398">
        <f t="shared" si="76"/>
        <v>2023</v>
      </c>
    </row>
    <row r="2399" spans="1:19">
      <c r="A2399" s="1">
        <v>6</v>
      </c>
      <c r="B2399">
        <v>72</v>
      </c>
      <c r="C2399">
        <v>2</v>
      </c>
      <c r="D2399" s="3">
        <v>44915</v>
      </c>
      <c r="E2399" s="2">
        <v>3401</v>
      </c>
      <c r="F2399" s="2">
        <v>340</v>
      </c>
      <c r="G2399" s="2">
        <v>1</v>
      </c>
      <c r="H2399" s="5">
        <v>44931.63</v>
      </c>
      <c r="I2399" t="s">
        <v>12</v>
      </c>
      <c r="J2399" s="6" t="s">
        <v>25</v>
      </c>
      <c r="K2399" s="6" t="s">
        <v>26</v>
      </c>
      <c r="L2399" s="6" t="s">
        <v>38</v>
      </c>
      <c r="M2399" t="s">
        <v>13</v>
      </c>
      <c r="N2399" s="6" t="s">
        <v>56</v>
      </c>
      <c r="O2399" t="s">
        <v>22</v>
      </c>
      <c r="P2399" s="4">
        <v>16</v>
      </c>
      <c r="Q2399" t="str">
        <f>TEXT(ChargesTable[[#This Row],[CHG_COUNTY_NUM]], "000") &amp; "-" &amp; TEXT(ChargesTable[[#This Row],[CHG_CASE_NUMBER]], "0000000")</f>
        <v>006-0000072</v>
      </c>
      <c r="R2399">
        <f t="shared" si="75"/>
        <v>19</v>
      </c>
      <c r="S2399">
        <f t="shared" si="76"/>
        <v>2023</v>
      </c>
    </row>
    <row r="2400" spans="1:19">
      <c r="A2400" s="1">
        <v>6</v>
      </c>
      <c r="B2400">
        <v>72</v>
      </c>
      <c r="C2400">
        <v>3</v>
      </c>
      <c r="D2400" s="3">
        <v>44915</v>
      </c>
      <c r="E2400" s="2">
        <v>463700</v>
      </c>
      <c r="F2400" s="2">
        <v>46370</v>
      </c>
      <c r="G2400" s="2">
        <v>0</v>
      </c>
      <c r="H2400" s="5">
        <v>44932</v>
      </c>
      <c r="I2400" t="s">
        <v>20</v>
      </c>
      <c r="J2400" s="6" t="s">
        <v>30</v>
      </c>
      <c r="K2400" s="6" t="s">
        <v>26</v>
      </c>
      <c r="L2400" s="6" t="s">
        <v>37</v>
      </c>
      <c r="M2400" t="s">
        <v>21</v>
      </c>
      <c r="N2400" s="6" t="s">
        <v>54</v>
      </c>
      <c r="O2400" t="s">
        <v>22</v>
      </c>
      <c r="P2400" s="4">
        <v>17</v>
      </c>
      <c r="Q2400" t="str">
        <f>TEXT(ChargesTable[[#This Row],[CHG_COUNTY_NUM]], "000") &amp; "-" &amp; TEXT(ChargesTable[[#This Row],[CHG_CASE_NUMBER]], "0000000")</f>
        <v>006-0000072</v>
      </c>
      <c r="R2400">
        <f t="shared" si="75"/>
        <v>19</v>
      </c>
      <c r="S2400">
        <f t="shared" si="76"/>
        <v>2023</v>
      </c>
    </row>
    <row r="2401" spans="1:19">
      <c r="A2401" s="1">
        <v>6</v>
      </c>
      <c r="B2401">
        <v>72</v>
      </c>
      <c r="C2401">
        <v>4</v>
      </c>
      <c r="D2401" s="3">
        <v>44915</v>
      </c>
      <c r="E2401" s="2">
        <v>3401</v>
      </c>
      <c r="F2401" s="2">
        <v>340</v>
      </c>
      <c r="G2401" s="2">
        <v>1</v>
      </c>
      <c r="H2401" s="5">
        <v>44934.63</v>
      </c>
      <c r="I2401" t="s">
        <v>20</v>
      </c>
      <c r="J2401" s="6" t="s">
        <v>25</v>
      </c>
      <c r="K2401" s="6" t="s">
        <v>26</v>
      </c>
      <c r="L2401" s="6" t="s">
        <v>38</v>
      </c>
      <c r="M2401" t="s">
        <v>21</v>
      </c>
      <c r="N2401" s="6" t="s">
        <v>56</v>
      </c>
      <c r="O2401" t="s">
        <v>22</v>
      </c>
      <c r="P2401" s="4">
        <v>19</v>
      </c>
      <c r="Q2401" t="str">
        <f>TEXT(ChargesTable[[#This Row],[CHG_COUNTY_NUM]], "000") &amp; "-" &amp; TEXT(ChargesTable[[#This Row],[CHG_CASE_NUMBER]], "0000000")</f>
        <v>006-0000072</v>
      </c>
      <c r="R2401">
        <f t="shared" si="75"/>
        <v>19</v>
      </c>
      <c r="S2401">
        <f t="shared" si="76"/>
        <v>2023</v>
      </c>
    </row>
    <row r="2402" spans="1:19">
      <c r="A2402" s="1">
        <v>6</v>
      </c>
      <c r="B2402">
        <v>73</v>
      </c>
      <c r="C2402">
        <v>1</v>
      </c>
      <c r="D2402" s="3">
        <v>44916</v>
      </c>
      <c r="E2402" s="2">
        <v>463720</v>
      </c>
      <c r="F2402" s="2">
        <v>46372</v>
      </c>
      <c r="G2402" s="2">
        <v>0</v>
      </c>
      <c r="H2402" s="5">
        <v>45044.800000000003</v>
      </c>
      <c r="I2402" t="s">
        <v>12</v>
      </c>
      <c r="J2402" s="6" t="s">
        <v>31</v>
      </c>
      <c r="K2402" s="6" t="s">
        <v>28</v>
      </c>
      <c r="L2402" s="6" t="s">
        <v>37</v>
      </c>
      <c r="M2402" t="s">
        <v>13</v>
      </c>
      <c r="N2402" s="6" t="s">
        <v>72</v>
      </c>
      <c r="O2402" t="s">
        <v>22</v>
      </c>
      <c r="P2402" s="4">
        <v>128</v>
      </c>
      <c r="Q2402" t="str">
        <f>TEXT(ChargesTable[[#This Row],[CHG_COUNTY_NUM]], "000") &amp; "-" &amp; TEXT(ChargesTable[[#This Row],[CHG_CASE_NUMBER]], "0000000")</f>
        <v>006-0000073</v>
      </c>
      <c r="R2402">
        <f t="shared" si="75"/>
        <v>173</v>
      </c>
      <c r="S2402">
        <f t="shared" si="76"/>
        <v>2023</v>
      </c>
    </row>
    <row r="2403" spans="1:19">
      <c r="A2403" s="1">
        <v>6</v>
      </c>
      <c r="B2403">
        <v>73</v>
      </c>
      <c r="C2403">
        <v>2</v>
      </c>
      <c r="D2403" s="3">
        <v>44916</v>
      </c>
      <c r="E2403" s="2">
        <v>463720</v>
      </c>
      <c r="F2403" s="2">
        <v>46372</v>
      </c>
      <c r="G2403" s="2">
        <v>0</v>
      </c>
      <c r="H2403" s="5">
        <v>45046.075995370367</v>
      </c>
      <c r="I2403" t="s">
        <v>7</v>
      </c>
      <c r="J2403" s="6" t="s">
        <v>31</v>
      </c>
      <c r="K2403" s="6" t="s">
        <v>28</v>
      </c>
      <c r="L2403" s="6" t="s">
        <v>37</v>
      </c>
      <c r="M2403" t="s">
        <v>8</v>
      </c>
      <c r="N2403" s="6" t="s">
        <v>72</v>
      </c>
      <c r="O2403" t="s">
        <v>22</v>
      </c>
      <c r="P2403" s="4">
        <v>130</v>
      </c>
      <c r="Q2403" t="str">
        <f>TEXT(ChargesTable[[#This Row],[CHG_COUNTY_NUM]], "000") &amp; "-" &amp; TEXT(ChargesTable[[#This Row],[CHG_CASE_NUMBER]], "0000000")</f>
        <v>006-0000073</v>
      </c>
      <c r="R2403">
        <f t="shared" si="75"/>
        <v>173</v>
      </c>
      <c r="S2403">
        <f t="shared" si="76"/>
        <v>2023</v>
      </c>
    </row>
    <row r="2404" spans="1:19">
      <c r="A2404" s="1">
        <v>6</v>
      </c>
      <c r="B2404">
        <v>73</v>
      </c>
      <c r="C2404">
        <v>3</v>
      </c>
      <c r="D2404" s="3">
        <v>44916</v>
      </c>
      <c r="E2404" s="2">
        <v>3460</v>
      </c>
      <c r="F2404" s="2">
        <v>346</v>
      </c>
      <c r="G2404" s="2">
        <v>0</v>
      </c>
      <c r="H2404" s="5">
        <v>45089</v>
      </c>
      <c r="I2404" t="s">
        <v>12</v>
      </c>
      <c r="J2404" s="6" t="s">
        <v>27</v>
      </c>
      <c r="K2404" s="6" t="s">
        <v>28</v>
      </c>
      <c r="L2404" s="6" t="s">
        <v>37</v>
      </c>
      <c r="M2404" t="s">
        <v>13</v>
      </c>
      <c r="N2404" s="6" t="s">
        <v>52</v>
      </c>
      <c r="O2404" t="s">
        <v>22</v>
      </c>
      <c r="P2404" s="4">
        <v>173</v>
      </c>
      <c r="Q2404" t="str">
        <f>TEXT(ChargesTable[[#This Row],[CHG_COUNTY_NUM]], "000") &amp; "-" &amp; TEXT(ChargesTable[[#This Row],[CHG_CASE_NUMBER]], "0000000")</f>
        <v>006-0000073</v>
      </c>
      <c r="R2404">
        <f t="shared" si="75"/>
        <v>173</v>
      </c>
      <c r="S2404">
        <f t="shared" si="76"/>
        <v>2023</v>
      </c>
    </row>
    <row r="2405" spans="1:19">
      <c r="A2405" s="1">
        <v>7</v>
      </c>
      <c r="B2405">
        <v>1</v>
      </c>
      <c r="C2405">
        <v>3</v>
      </c>
      <c r="D2405" s="3">
        <v>44562</v>
      </c>
      <c r="E2405" s="2">
        <v>3401</v>
      </c>
      <c r="F2405" s="2">
        <v>340</v>
      </c>
      <c r="G2405" s="2">
        <v>1</v>
      </c>
      <c r="H2405" s="5">
        <v>44580.86</v>
      </c>
      <c r="I2405" t="s">
        <v>12</v>
      </c>
      <c r="J2405" s="6" t="s">
        <v>25</v>
      </c>
      <c r="K2405" s="6" t="s">
        <v>26</v>
      </c>
      <c r="L2405" s="6" t="s">
        <v>38</v>
      </c>
      <c r="M2405" t="s">
        <v>13</v>
      </c>
      <c r="N2405" s="6" t="s">
        <v>56</v>
      </c>
      <c r="O2405" t="s">
        <v>23</v>
      </c>
      <c r="P2405" s="4">
        <v>18</v>
      </c>
      <c r="Q2405" t="str">
        <f>TEXT(ChargesTable[[#This Row],[CHG_COUNTY_NUM]], "000") &amp; "-" &amp; TEXT(ChargesTable[[#This Row],[CHG_CASE_NUMBER]], "0000000")</f>
        <v>007-0000001</v>
      </c>
      <c r="R2405">
        <f t="shared" si="75"/>
        <v>22</v>
      </c>
      <c r="S2405">
        <f t="shared" si="76"/>
        <v>2022</v>
      </c>
    </row>
    <row r="2406" spans="1:19">
      <c r="A2406" s="1">
        <v>7</v>
      </c>
      <c r="B2406">
        <v>1</v>
      </c>
      <c r="C2406">
        <v>1</v>
      </c>
      <c r="D2406" s="3">
        <v>44562</v>
      </c>
      <c r="E2406" s="2">
        <v>3460</v>
      </c>
      <c r="F2406" s="2">
        <v>346</v>
      </c>
      <c r="G2406" s="2">
        <v>0</v>
      </c>
      <c r="H2406" s="5">
        <v>44582.06</v>
      </c>
      <c r="I2406" t="s">
        <v>12</v>
      </c>
      <c r="J2406" s="6" t="s">
        <v>27</v>
      </c>
      <c r="K2406" s="6" t="s">
        <v>28</v>
      </c>
      <c r="L2406" s="6" t="s">
        <v>37</v>
      </c>
      <c r="M2406" t="s">
        <v>13</v>
      </c>
      <c r="N2406" s="6" t="s">
        <v>52</v>
      </c>
      <c r="O2406" t="s">
        <v>23</v>
      </c>
      <c r="P2406" s="4">
        <v>20</v>
      </c>
      <c r="Q2406" t="str">
        <f>TEXT(ChargesTable[[#This Row],[CHG_COUNTY_NUM]], "000") &amp; "-" &amp; TEXT(ChargesTable[[#This Row],[CHG_CASE_NUMBER]], "0000000")</f>
        <v>007-0000001</v>
      </c>
      <c r="R2406">
        <f t="shared" si="75"/>
        <v>22</v>
      </c>
      <c r="S2406">
        <f t="shared" si="76"/>
        <v>2022</v>
      </c>
    </row>
    <row r="2407" spans="1:19">
      <c r="A2407" s="1">
        <v>7</v>
      </c>
      <c r="B2407">
        <v>1</v>
      </c>
      <c r="C2407">
        <v>2</v>
      </c>
      <c r="D2407" s="3">
        <v>44562</v>
      </c>
      <c r="E2407" s="2">
        <v>463700</v>
      </c>
      <c r="F2407" s="2">
        <v>46370</v>
      </c>
      <c r="G2407" s="2">
        <v>0</v>
      </c>
      <c r="H2407" s="5">
        <v>44582.46</v>
      </c>
      <c r="I2407" t="s">
        <v>10</v>
      </c>
      <c r="J2407" s="6" t="s">
        <v>30</v>
      </c>
      <c r="K2407" s="6" t="s">
        <v>26</v>
      </c>
      <c r="L2407" s="6" t="s">
        <v>37</v>
      </c>
      <c r="M2407" t="s">
        <v>11</v>
      </c>
      <c r="N2407" s="6" t="s">
        <v>54</v>
      </c>
      <c r="O2407" t="s">
        <v>23</v>
      </c>
      <c r="P2407" s="4">
        <v>20</v>
      </c>
      <c r="Q2407" t="str">
        <f>TEXT(ChargesTable[[#This Row],[CHG_COUNTY_NUM]], "000") &amp; "-" &amp; TEXT(ChargesTable[[#This Row],[CHG_CASE_NUMBER]], "0000000")</f>
        <v>007-0000001</v>
      </c>
      <c r="R2407">
        <f t="shared" si="75"/>
        <v>22</v>
      </c>
      <c r="S2407">
        <f t="shared" si="76"/>
        <v>2022</v>
      </c>
    </row>
    <row r="2408" spans="1:19">
      <c r="A2408" s="1">
        <v>7</v>
      </c>
      <c r="B2408">
        <v>1</v>
      </c>
      <c r="C2408">
        <v>4</v>
      </c>
      <c r="D2408" s="3">
        <v>44562</v>
      </c>
      <c r="E2408" s="2">
        <v>3400</v>
      </c>
      <c r="F2408" s="2">
        <v>340</v>
      </c>
      <c r="G2408" s="2">
        <v>0</v>
      </c>
      <c r="H2408" s="5">
        <v>44584.57</v>
      </c>
      <c r="I2408" t="s">
        <v>7</v>
      </c>
      <c r="J2408" s="6" t="s">
        <v>25</v>
      </c>
      <c r="K2408" s="6" t="s">
        <v>26</v>
      </c>
      <c r="L2408" s="6" t="s">
        <v>37</v>
      </c>
      <c r="M2408" t="s">
        <v>8</v>
      </c>
      <c r="N2408" s="6" t="s">
        <v>55</v>
      </c>
      <c r="O2408" t="s">
        <v>23</v>
      </c>
      <c r="P2408" s="4">
        <v>22</v>
      </c>
      <c r="Q2408" t="str">
        <f>TEXT(ChargesTable[[#This Row],[CHG_COUNTY_NUM]], "000") &amp; "-" &amp; TEXT(ChargesTable[[#This Row],[CHG_CASE_NUMBER]], "0000000")</f>
        <v>007-0000001</v>
      </c>
      <c r="R2408">
        <f t="shared" si="75"/>
        <v>22</v>
      </c>
      <c r="S2408">
        <f t="shared" si="76"/>
        <v>2022</v>
      </c>
    </row>
    <row r="2409" spans="1:19">
      <c r="A2409" s="1">
        <v>7</v>
      </c>
      <c r="B2409">
        <v>2</v>
      </c>
      <c r="C2409">
        <v>2</v>
      </c>
      <c r="D2409" s="3">
        <v>44566</v>
      </c>
      <c r="E2409" s="2">
        <v>3400</v>
      </c>
      <c r="F2409" s="2">
        <v>340</v>
      </c>
      <c r="G2409" s="2">
        <v>0</v>
      </c>
      <c r="H2409" s="5">
        <v>44762.1</v>
      </c>
      <c r="I2409" t="s">
        <v>10</v>
      </c>
      <c r="J2409" s="6" t="s">
        <v>25</v>
      </c>
      <c r="K2409" s="6" t="s">
        <v>26</v>
      </c>
      <c r="L2409" s="6" t="s">
        <v>37</v>
      </c>
      <c r="M2409" t="s">
        <v>11</v>
      </c>
      <c r="N2409" s="6" t="s">
        <v>55</v>
      </c>
      <c r="O2409" t="s">
        <v>23</v>
      </c>
      <c r="P2409" s="4">
        <v>196</v>
      </c>
      <c r="Q2409" t="str">
        <f>TEXT(ChargesTable[[#This Row],[CHG_COUNTY_NUM]], "000") &amp; "-" &amp; TEXT(ChargesTable[[#This Row],[CHG_CASE_NUMBER]], "0000000")</f>
        <v>007-0000002</v>
      </c>
      <c r="R2409">
        <f t="shared" si="75"/>
        <v>198</v>
      </c>
      <c r="S2409">
        <f t="shared" si="76"/>
        <v>2022</v>
      </c>
    </row>
    <row r="2410" spans="1:19">
      <c r="A2410" s="1">
        <v>7</v>
      </c>
      <c r="B2410">
        <v>2</v>
      </c>
      <c r="C2410">
        <v>3</v>
      </c>
      <c r="D2410" s="3">
        <v>44566</v>
      </c>
      <c r="E2410" s="2">
        <v>3406</v>
      </c>
      <c r="F2410" s="2">
        <v>340</v>
      </c>
      <c r="G2410" s="2">
        <v>6</v>
      </c>
      <c r="H2410" s="5">
        <v>44763.38</v>
      </c>
      <c r="I2410" t="s">
        <v>12</v>
      </c>
      <c r="J2410" s="6" t="s">
        <v>25</v>
      </c>
      <c r="K2410" s="6" t="s">
        <v>26</v>
      </c>
      <c r="L2410" s="6" t="s">
        <v>43</v>
      </c>
      <c r="M2410" t="s">
        <v>13</v>
      </c>
      <c r="N2410" s="6" t="s">
        <v>65</v>
      </c>
      <c r="O2410" t="s">
        <v>23</v>
      </c>
      <c r="P2410" s="4">
        <v>197</v>
      </c>
      <c r="Q2410" t="str">
        <f>TEXT(ChargesTable[[#This Row],[CHG_COUNTY_NUM]], "000") &amp; "-" &amp; TEXT(ChargesTable[[#This Row],[CHG_CASE_NUMBER]], "0000000")</f>
        <v>007-0000002</v>
      </c>
      <c r="R2410">
        <f t="shared" si="75"/>
        <v>198</v>
      </c>
      <c r="S2410">
        <f t="shared" si="76"/>
        <v>2022</v>
      </c>
    </row>
    <row r="2411" spans="1:19">
      <c r="A2411" s="1">
        <v>7</v>
      </c>
      <c r="B2411">
        <v>2</v>
      </c>
      <c r="C2411">
        <v>1</v>
      </c>
      <c r="D2411" s="3">
        <v>44566</v>
      </c>
      <c r="E2411" s="2">
        <v>782200</v>
      </c>
      <c r="F2411" s="2">
        <v>78220</v>
      </c>
      <c r="G2411" s="2">
        <v>0</v>
      </c>
      <c r="H2411" s="5">
        <v>44764.9</v>
      </c>
      <c r="I2411" t="s">
        <v>10</v>
      </c>
      <c r="J2411" s="6" t="s">
        <v>36</v>
      </c>
      <c r="K2411" s="6" t="s">
        <v>35</v>
      </c>
      <c r="L2411" s="6" t="s">
        <v>37</v>
      </c>
      <c r="M2411" t="s">
        <v>11</v>
      </c>
      <c r="N2411" s="6" t="s">
        <v>53</v>
      </c>
      <c r="O2411" t="s">
        <v>23</v>
      </c>
      <c r="P2411" s="4">
        <v>198</v>
      </c>
      <c r="Q2411" t="str">
        <f>TEXT(ChargesTable[[#This Row],[CHG_COUNTY_NUM]], "000") &amp; "-" &amp; TEXT(ChargesTable[[#This Row],[CHG_CASE_NUMBER]], "0000000")</f>
        <v>007-0000002</v>
      </c>
      <c r="R2411">
        <f t="shared" si="75"/>
        <v>198</v>
      </c>
      <c r="S2411">
        <f t="shared" si="76"/>
        <v>2022</v>
      </c>
    </row>
    <row r="2412" spans="1:19">
      <c r="A2412" s="1">
        <v>7</v>
      </c>
      <c r="B2412">
        <v>3</v>
      </c>
      <c r="C2412">
        <v>1</v>
      </c>
      <c r="D2412" s="3">
        <v>44567</v>
      </c>
      <c r="E2412" s="2">
        <v>3461</v>
      </c>
      <c r="F2412" s="2">
        <v>346</v>
      </c>
      <c r="G2412" s="2">
        <v>1</v>
      </c>
      <c r="H2412" s="5">
        <v>44620.75</v>
      </c>
      <c r="I2412" t="s">
        <v>12</v>
      </c>
      <c r="J2412" s="6" t="s">
        <v>27</v>
      </c>
      <c r="K2412" s="6" t="s">
        <v>28</v>
      </c>
      <c r="L2412" s="6" t="s">
        <v>38</v>
      </c>
      <c r="M2412" t="s">
        <v>13</v>
      </c>
      <c r="N2412" s="6" t="s">
        <v>90</v>
      </c>
      <c r="O2412" t="s">
        <v>23</v>
      </c>
      <c r="P2412" s="4">
        <v>53</v>
      </c>
      <c r="Q2412" t="str">
        <f>TEXT(ChargesTable[[#This Row],[CHG_COUNTY_NUM]], "000") &amp; "-" &amp; TEXT(ChargesTable[[#This Row],[CHG_CASE_NUMBER]], "0000000")</f>
        <v>007-0000003</v>
      </c>
      <c r="R2412">
        <f t="shared" si="75"/>
        <v>53</v>
      </c>
      <c r="S2412">
        <f t="shared" si="76"/>
        <v>2022</v>
      </c>
    </row>
    <row r="2413" spans="1:19">
      <c r="A2413" s="1">
        <v>7</v>
      </c>
      <c r="B2413">
        <v>3</v>
      </c>
      <c r="C2413">
        <v>2</v>
      </c>
      <c r="D2413" s="3">
        <v>44567</v>
      </c>
      <c r="E2413" s="2">
        <v>463700</v>
      </c>
      <c r="F2413" s="2">
        <v>46370</v>
      </c>
      <c r="G2413" s="2">
        <v>0</v>
      </c>
      <c r="H2413" s="5">
        <v>44620.102997685186</v>
      </c>
      <c r="I2413" t="s">
        <v>7</v>
      </c>
      <c r="J2413" s="6" t="s">
        <v>30</v>
      </c>
      <c r="K2413" s="6" t="s">
        <v>26</v>
      </c>
      <c r="L2413" s="6" t="s">
        <v>37</v>
      </c>
      <c r="M2413" t="s">
        <v>8</v>
      </c>
      <c r="N2413" s="6" t="s">
        <v>54</v>
      </c>
      <c r="O2413" t="s">
        <v>23</v>
      </c>
      <c r="P2413" s="4">
        <v>53</v>
      </c>
      <c r="Q2413" t="str">
        <f>TEXT(ChargesTable[[#This Row],[CHG_COUNTY_NUM]], "000") &amp; "-" &amp; TEXT(ChargesTable[[#This Row],[CHG_CASE_NUMBER]], "0000000")</f>
        <v>007-0000003</v>
      </c>
      <c r="R2413">
        <f t="shared" si="75"/>
        <v>53</v>
      </c>
      <c r="S2413">
        <f t="shared" si="76"/>
        <v>2022</v>
      </c>
    </row>
    <row r="2414" spans="1:19">
      <c r="A2414" s="1">
        <v>7</v>
      </c>
      <c r="B2414">
        <v>3</v>
      </c>
      <c r="C2414">
        <v>3</v>
      </c>
      <c r="D2414" s="3">
        <v>44567</v>
      </c>
      <c r="E2414" s="2">
        <v>463700</v>
      </c>
      <c r="F2414" s="2">
        <v>46370</v>
      </c>
      <c r="G2414" s="2">
        <v>0</v>
      </c>
      <c r="H2414" s="5">
        <v>44620.09</v>
      </c>
      <c r="I2414" t="s">
        <v>10</v>
      </c>
      <c r="J2414" s="6" t="s">
        <v>30</v>
      </c>
      <c r="K2414" s="6" t="s">
        <v>26</v>
      </c>
      <c r="L2414" s="6" t="s">
        <v>37</v>
      </c>
      <c r="M2414" t="s">
        <v>11</v>
      </c>
      <c r="N2414" s="6" t="s">
        <v>54</v>
      </c>
      <c r="O2414" t="s">
        <v>23</v>
      </c>
      <c r="P2414" s="4">
        <v>53</v>
      </c>
      <c r="Q2414" t="str">
        <f>TEXT(ChargesTable[[#This Row],[CHG_COUNTY_NUM]], "000") &amp; "-" &amp; TEXT(ChargesTable[[#This Row],[CHG_CASE_NUMBER]], "0000000")</f>
        <v>007-0000003</v>
      </c>
      <c r="R2414">
        <f t="shared" si="75"/>
        <v>53</v>
      </c>
      <c r="S2414">
        <f t="shared" si="76"/>
        <v>2022</v>
      </c>
    </row>
    <row r="2415" spans="1:19">
      <c r="A2415" s="1">
        <v>7</v>
      </c>
      <c r="B2415">
        <v>4</v>
      </c>
      <c r="C2415">
        <v>1</v>
      </c>
      <c r="D2415" s="3">
        <v>44569</v>
      </c>
      <c r="E2415" s="2">
        <v>3400</v>
      </c>
      <c r="F2415" s="2">
        <v>340</v>
      </c>
      <c r="G2415" s="2">
        <v>0</v>
      </c>
      <c r="H2415" s="5">
        <v>44696.93</v>
      </c>
      <c r="I2415" t="s">
        <v>10</v>
      </c>
      <c r="J2415" s="6" t="s">
        <v>25</v>
      </c>
      <c r="K2415" s="6" t="s">
        <v>26</v>
      </c>
      <c r="L2415" s="6" t="s">
        <v>37</v>
      </c>
      <c r="M2415" t="s">
        <v>11</v>
      </c>
      <c r="N2415" s="6" t="s">
        <v>55</v>
      </c>
      <c r="O2415" t="s">
        <v>23</v>
      </c>
      <c r="P2415" s="4">
        <v>127</v>
      </c>
      <c r="Q2415" t="str">
        <f>TEXT(ChargesTable[[#This Row],[CHG_COUNTY_NUM]], "000") &amp; "-" &amp; TEXT(ChargesTable[[#This Row],[CHG_CASE_NUMBER]], "0000000")</f>
        <v>007-0000004</v>
      </c>
      <c r="R2415">
        <f t="shared" si="75"/>
        <v>183</v>
      </c>
      <c r="S2415">
        <f t="shared" si="76"/>
        <v>2022</v>
      </c>
    </row>
    <row r="2416" spans="1:19">
      <c r="A2416" s="1">
        <v>7</v>
      </c>
      <c r="B2416">
        <v>4</v>
      </c>
      <c r="C2416">
        <v>2</v>
      </c>
      <c r="D2416" s="3">
        <v>44569</v>
      </c>
      <c r="E2416" s="2">
        <v>782201</v>
      </c>
      <c r="F2416" s="2">
        <v>78220</v>
      </c>
      <c r="G2416" s="2">
        <v>1</v>
      </c>
      <c r="H2416" s="5">
        <v>44752.93</v>
      </c>
      <c r="I2416" t="s">
        <v>10</v>
      </c>
      <c r="J2416" s="6" t="s">
        <v>36</v>
      </c>
      <c r="K2416" s="6" t="s">
        <v>35</v>
      </c>
      <c r="L2416" s="6" t="s">
        <v>38</v>
      </c>
      <c r="M2416" t="s">
        <v>11</v>
      </c>
      <c r="N2416" s="6" t="s">
        <v>57</v>
      </c>
      <c r="O2416" t="s">
        <v>23</v>
      </c>
      <c r="P2416" s="4">
        <v>183</v>
      </c>
      <c r="Q2416" t="str">
        <f>TEXT(ChargesTable[[#This Row],[CHG_COUNTY_NUM]], "000") &amp; "-" &amp; TEXT(ChargesTable[[#This Row],[CHG_CASE_NUMBER]], "0000000")</f>
        <v>007-0000004</v>
      </c>
      <c r="R2416">
        <f t="shared" si="75"/>
        <v>183</v>
      </c>
      <c r="S2416">
        <f t="shared" si="76"/>
        <v>2022</v>
      </c>
    </row>
    <row r="2417" spans="1:19">
      <c r="A2417" s="1">
        <v>7</v>
      </c>
      <c r="B2417">
        <v>5</v>
      </c>
      <c r="C2417">
        <v>3</v>
      </c>
      <c r="D2417" s="3">
        <v>44574</v>
      </c>
      <c r="E2417" s="2">
        <v>3460</v>
      </c>
      <c r="F2417" s="2">
        <v>346</v>
      </c>
      <c r="G2417" s="2">
        <v>0</v>
      </c>
      <c r="H2417" s="5">
        <v>44588.78</v>
      </c>
      <c r="I2417" t="s">
        <v>10</v>
      </c>
      <c r="J2417" s="6" t="s">
        <v>27</v>
      </c>
      <c r="K2417" s="6" t="s">
        <v>28</v>
      </c>
      <c r="L2417" s="6" t="s">
        <v>37</v>
      </c>
      <c r="M2417" t="s">
        <v>11</v>
      </c>
      <c r="N2417" s="6" t="s">
        <v>52</v>
      </c>
      <c r="O2417" t="s">
        <v>23</v>
      </c>
      <c r="P2417" s="4">
        <v>14</v>
      </c>
      <c r="Q2417" t="str">
        <f>TEXT(ChargesTable[[#This Row],[CHG_COUNTY_NUM]], "000") &amp; "-" &amp; TEXT(ChargesTable[[#This Row],[CHG_CASE_NUMBER]], "0000000")</f>
        <v>007-0000005</v>
      </c>
      <c r="R2417">
        <f t="shared" si="75"/>
        <v>17</v>
      </c>
      <c r="S2417">
        <f t="shared" si="76"/>
        <v>2022</v>
      </c>
    </row>
    <row r="2418" spans="1:19">
      <c r="A2418" s="1">
        <v>7</v>
      </c>
      <c r="B2418">
        <v>5</v>
      </c>
      <c r="C2418">
        <v>1</v>
      </c>
      <c r="D2418" s="3">
        <v>44574</v>
      </c>
      <c r="E2418" s="2">
        <v>3400</v>
      </c>
      <c r="F2418" s="2">
        <v>340</v>
      </c>
      <c r="G2418" s="2">
        <v>0</v>
      </c>
      <c r="H2418" s="5">
        <v>44590.64</v>
      </c>
      <c r="I2418" t="s">
        <v>10</v>
      </c>
      <c r="J2418" s="6" t="s">
        <v>25</v>
      </c>
      <c r="K2418" s="6" t="s">
        <v>26</v>
      </c>
      <c r="L2418" s="6" t="s">
        <v>37</v>
      </c>
      <c r="M2418" t="s">
        <v>11</v>
      </c>
      <c r="N2418" s="6" t="s">
        <v>55</v>
      </c>
      <c r="O2418" t="s">
        <v>23</v>
      </c>
      <c r="P2418" s="4">
        <v>16</v>
      </c>
      <c r="Q2418" t="str">
        <f>TEXT(ChargesTable[[#This Row],[CHG_COUNTY_NUM]], "000") &amp; "-" &amp; TEXT(ChargesTable[[#This Row],[CHG_CASE_NUMBER]], "0000000")</f>
        <v>007-0000005</v>
      </c>
      <c r="R2418">
        <f t="shared" si="75"/>
        <v>17</v>
      </c>
      <c r="S2418">
        <f t="shared" si="76"/>
        <v>2022</v>
      </c>
    </row>
    <row r="2419" spans="1:19">
      <c r="A2419" s="1">
        <v>7</v>
      </c>
      <c r="B2419">
        <v>5</v>
      </c>
      <c r="C2419">
        <v>2</v>
      </c>
      <c r="D2419" s="3">
        <v>44574</v>
      </c>
      <c r="E2419" s="2">
        <v>463700</v>
      </c>
      <c r="F2419" s="2">
        <v>46370</v>
      </c>
      <c r="G2419" s="2">
        <v>0</v>
      </c>
      <c r="H2419" s="5">
        <v>44591.54</v>
      </c>
      <c r="I2419" t="s">
        <v>10</v>
      </c>
      <c r="J2419" s="6" t="s">
        <v>30</v>
      </c>
      <c r="K2419" s="6" t="s">
        <v>26</v>
      </c>
      <c r="L2419" s="6" t="s">
        <v>37</v>
      </c>
      <c r="M2419" t="s">
        <v>11</v>
      </c>
      <c r="N2419" s="6" t="s">
        <v>54</v>
      </c>
      <c r="O2419" t="s">
        <v>23</v>
      </c>
      <c r="P2419" s="4">
        <v>17</v>
      </c>
      <c r="Q2419" t="str">
        <f>TEXT(ChargesTable[[#This Row],[CHG_COUNTY_NUM]], "000") &amp; "-" &amp; TEXT(ChargesTable[[#This Row],[CHG_CASE_NUMBER]], "0000000")</f>
        <v>007-0000005</v>
      </c>
      <c r="R2419">
        <f t="shared" si="75"/>
        <v>17</v>
      </c>
      <c r="S2419">
        <f t="shared" si="76"/>
        <v>2022</v>
      </c>
    </row>
    <row r="2420" spans="1:19">
      <c r="A2420" s="1">
        <v>7</v>
      </c>
      <c r="B2420">
        <v>6</v>
      </c>
      <c r="C2420">
        <v>2</v>
      </c>
      <c r="D2420" s="3">
        <v>44581</v>
      </c>
      <c r="E2420" s="2">
        <v>3406</v>
      </c>
      <c r="F2420" s="2">
        <v>340</v>
      </c>
      <c r="G2420" s="2">
        <v>6</v>
      </c>
      <c r="H2420" s="5">
        <v>44632.83</v>
      </c>
      <c r="I2420" t="s">
        <v>12</v>
      </c>
      <c r="J2420" s="6" t="s">
        <v>25</v>
      </c>
      <c r="K2420" s="6" t="s">
        <v>26</v>
      </c>
      <c r="L2420" s="6" t="s">
        <v>43</v>
      </c>
      <c r="M2420" t="s">
        <v>13</v>
      </c>
      <c r="N2420" s="6" t="s">
        <v>65</v>
      </c>
      <c r="O2420" t="s">
        <v>23</v>
      </c>
      <c r="P2420" s="4">
        <v>51</v>
      </c>
      <c r="Q2420" t="str">
        <f>TEXT(ChargesTable[[#This Row],[CHG_COUNTY_NUM]], "000") &amp; "-" &amp; TEXT(ChargesTable[[#This Row],[CHG_CASE_NUMBER]], "0000000")</f>
        <v>007-0000006</v>
      </c>
      <c r="R2420">
        <f t="shared" si="75"/>
        <v>52</v>
      </c>
      <c r="S2420">
        <f t="shared" si="76"/>
        <v>2022</v>
      </c>
    </row>
    <row r="2421" spans="1:19">
      <c r="A2421" s="1">
        <v>7</v>
      </c>
      <c r="B2421">
        <v>6</v>
      </c>
      <c r="C2421">
        <v>1</v>
      </c>
      <c r="D2421" s="3">
        <v>44581</v>
      </c>
      <c r="E2421" s="2">
        <v>782200</v>
      </c>
      <c r="F2421" s="2">
        <v>78220</v>
      </c>
      <c r="G2421" s="2">
        <v>0</v>
      </c>
      <c r="H2421" s="5">
        <v>44633.042002314818</v>
      </c>
      <c r="I2421" t="s">
        <v>10</v>
      </c>
      <c r="J2421" s="6" t="s">
        <v>36</v>
      </c>
      <c r="K2421" s="6" t="s">
        <v>35</v>
      </c>
      <c r="L2421" s="6" t="s">
        <v>37</v>
      </c>
      <c r="M2421" t="s">
        <v>11</v>
      </c>
      <c r="N2421" s="6" t="s">
        <v>53</v>
      </c>
      <c r="O2421" t="s">
        <v>23</v>
      </c>
      <c r="P2421" s="4">
        <v>52</v>
      </c>
      <c r="Q2421" t="str">
        <f>TEXT(ChargesTable[[#This Row],[CHG_COUNTY_NUM]], "000") &amp; "-" &amp; TEXT(ChargesTable[[#This Row],[CHG_CASE_NUMBER]], "0000000")</f>
        <v>007-0000006</v>
      </c>
      <c r="R2421">
        <f t="shared" si="75"/>
        <v>52</v>
      </c>
      <c r="S2421">
        <f t="shared" si="76"/>
        <v>2022</v>
      </c>
    </row>
    <row r="2422" spans="1:19">
      <c r="A2422" s="1">
        <v>7</v>
      </c>
      <c r="B2422">
        <v>6</v>
      </c>
      <c r="C2422">
        <v>3</v>
      </c>
      <c r="D2422" s="3">
        <v>44581</v>
      </c>
      <c r="E2422" s="2">
        <v>782200</v>
      </c>
      <c r="F2422" s="2">
        <v>78220</v>
      </c>
      <c r="G2422" s="2">
        <v>0</v>
      </c>
      <c r="H2422" s="5">
        <v>44633.51</v>
      </c>
      <c r="I2422" t="s">
        <v>10</v>
      </c>
      <c r="J2422" s="6" t="s">
        <v>36</v>
      </c>
      <c r="K2422" s="6" t="s">
        <v>35</v>
      </c>
      <c r="L2422" s="6" t="s">
        <v>37</v>
      </c>
      <c r="M2422" t="s">
        <v>11</v>
      </c>
      <c r="N2422" s="6" t="s">
        <v>53</v>
      </c>
      <c r="O2422" t="s">
        <v>23</v>
      </c>
      <c r="P2422" s="4">
        <v>52</v>
      </c>
      <c r="Q2422" t="str">
        <f>TEXT(ChargesTable[[#This Row],[CHG_COUNTY_NUM]], "000") &amp; "-" &amp; TEXT(ChargesTable[[#This Row],[CHG_CASE_NUMBER]], "0000000")</f>
        <v>007-0000006</v>
      </c>
      <c r="R2422">
        <f t="shared" si="75"/>
        <v>52</v>
      </c>
      <c r="S2422">
        <f t="shared" si="76"/>
        <v>2022</v>
      </c>
    </row>
    <row r="2423" spans="1:19">
      <c r="A2423" s="1">
        <v>7</v>
      </c>
      <c r="B2423">
        <v>7</v>
      </c>
      <c r="C2423">
        <v>3</v>
      </c>
      <c r="D2423" s="3">
        <v>44585</v>
      </c>
      <c r="E2423" s="2">
        <v>3460</v>
      </c>
      <c r="F2423" s="2">
        <v>346</v>
      </c>
      <c r="G2423" s="2">
        <v>0</v>
      </c>
      <c r="H2423" s="5">
        <v>44656.4</v>
      </c>
      <c r="I2423" t="s">
        <v>7</v>
      </c>
      <c r="J2423" s="6" t="s">
        <v>27</v>
      </c>
      <c r="K2423" s="6" t="s">
        <v>28</v>
      </c>
      <c r="L2423" s="6" t="s">
        <v>37</v>
      </c>
      <c r="M2423" t="s">
        <v>8</v>
      </c>
      <c r="N2423" s="6" t="s">
        <v>52</v>
      </c>
      <c r="O2423" t="s">
        <v>23</v>
      </c>
      <c r="P2423" s="4">
        <v>71</v>
      </c>
      <c r="Q2423" t="str">
        <f>TEXT(ChargesTable[[#This Row],[CHG_COUNTY_NUM]], "000") &amp; "-" &amp; TEXT(ChargesTable[[#This Row],[CHG_CASE_NUMBER]], "0000000")</f>
        <v>007-0000007</v>
      </c>
      <c r="R2423">
        <f t="shared" si="75"/>
        <v>75</v>
      </c>
      <c r="S2423">
        <f t="shared" si="76"/>
        <v>2022</v>
      </c>
    </row>
    <row r="2424" spans="1:19">
      <c r="A2424" s="1">
        <v>7</v>
      </c>
      <c r="B2424">
        <v>7</v>
      </c>
      <c r="C2424">
        <v>1</v>
      </c>
      <c r="D2424" s="3">
        <v>44585</v>
      </c>
      <c r="E2424" s="2">
        <v>3403</v>
      </c>
      <c r="F2424" s="2">
        <v>340</v>
      </c>
      <c r="G2424" s="2">
        <v>3</v>
      </c>
      <c r="H2424" s="5">
        <v>44657.7</v>
      </c>
      <c r="I2424" t="s">
        <v>7</v>
      </c>
      <c r="J2424" s="6" t="s">
        <v>25</v>
      </c>
      <c r="K2424" s="6" t="s">
        <v>26</v>
      </c>
      <c r="L2424" s="6" t="s">
        <v>40</v>
      </c>
      <c r="M2424" t="s">
        <v>8</v>
      </c>
      <c r="N2424" s="6" t="s">
        <v>68</v>
      </c>
      <c r="O2424" t="s">
        <v>23</v>
      </c>
      <c r="P2424" s="4">
        <v>72</v>
      </c>
      <c r="Q2424" t="str">
        <f>TEXT(ChargesTable[[#This Row],[CHG_COUNTY_NUM]], "000") &amp; "-" &amp; TEXT(ChargesTable[[#This Row],[CHG_CASE_NUMBER]], "0000000")</f>
        <v>007-0000007</v>
      </c>
      <c r="R2424">
        <f t="shared" si="75"/>
        <v>75</v>
      </c>
      <c r="S2424">
        <f t="shared" si="76"/>
        <v>2022</v>
      </c>
    </row>
    <row r="2425" spans="1:19">
      <c r="A2425" s="1">
        <v>7</v>
      </c>
      <c r="B2425">
        <v>7</v>
      </c>
      <c r="C2425">
        <v>4</v>
      </c>
      <c r="D2425" s="3">
        <v>44585</v>
      </c>
      <c r="E2425" s="2">
        <v>782200</v>
      </c>
      <c r="F2425" s="2">
        <v>78220</v>
      </c>
      <c r="G2425" s="2">
        <v>0</v>
      </c>
      <c r="H2425" s="5">
        <v>44659.65</v>
      </c>
      <c r="I2425" t="s">
        <v>7</v>
      </c>
      <c r="J2425" s="6" t="s">
        <v>36</v>
      </c>
      <c r="K2425" s="6" t="s">
        <v>35</v>
      </c>
      <c r="L2425" s="6" t="s">
        <v>37</v>
      </c>
      <c r="M2425" t="s">
        <v>8</v>
      </c>
      <c r="N2425" s="6" t="s">
        <v>53</v>
      </c>
      <c r="O2425" t="s">
        <v>23</v>
      </c>
      <c r="P2425" s="4">
        <v>74</v>
      </c>
      <c r="Q2425" t="str">
        <f>TEXT(ChargesTable[[#This Row],[CHG_COUNTY_NUM]], "000") &amp; "-" &amp; TEXT(ChargesTable[[#This Row],[CHG_CASE_NUMBER]], "0000000")</f>
        <v>007-0000007</v>
      </c>
      <c r="R2425">
        <f t="shared" si="75"/>
        <v>75</v>
      </c>
      <c r="S2425">
        <f t="shared" si="76"/>
        <v>2022</v>
      </c>
    </row>
    <row r="2426" spans="1:19">
      <c r="A2426" s="1">
        <v>7</v>
      </c>
      <c r="B2426">
        <v>7</v>
      </c>
      <c r="C2426">
        <v>5</v>
      </c>
      <c r="D2426" s="3">
        <v>44585</v>
      </c>
      <c r="E2426" s="2">
        <v>3460</v>
      </c>
      <c r="F2426" s="2">
        <v>346</v>
      </c>
      <c r="G2426" s="2">
        <v>0</v>
      </c>
      <c r="H2426" s="5">
        <v>44659.47</v>
      </c>
      <c r="I2426" t="s">
        <v>10</v>
      </c>
      <c r="J2426" s="6" t="s">
        <v>27</v>
      </c>
      <c r="K2426" s="6" t="s">
        <v>28</v>
      </c>
      <c r="L2426" s="6" t="s">
        <v>37</v>
      </c>
      <c r="M2426" t="s">
        <v>11</v>
      </c>
      <c r="N2426" s="6" t="s">
        <v>52</v>
      </c>
      <c r="O2426" t="s">
        <v>23</v>
      </c>
      <c r="P2426" s="4">
        <v>74</v>
      </c>
      <c r="Q2426" t="str">
        <f>TEXT(ChargesTable[[#This Row],[CHG_COUNTY_NUM]], "000") &amp; "-" &amp; TEXT(ChargesTable[[#This Row],[CHG_CASE_NUMBER]], "0000000")</f>
        <v>007-0000007</v>
      </c>
      <c r="R2426">
        <f t="shared" si="75"/>
        <v>75</v>
      </c>
      <c r="S2426">
        <f t="shared" si="76"/>
        <v>2022</v>
      </c>
    </row>
    <row r="2427" spans="1:19">
      <c r="A2427" s="1">
        <v>7</v>
      </c>
      <c r="B2427">
        <v>7</v>
      </c>
      <c r="C2427">
        <v>2</v>
      </c>
      <c r="D2427" s="3">
        <v>44585</v>
      </c>
      <c r="E2427" s="2">
        <v>3460</v>
      </c>
      <c r="F2427" s="2">
        <v>346</v>
      </c>
      <c r="G2427" s="2">
        <v>0</v>
      </c>
      <c r="H2427" s="5">
        <v>44660.7</v>
      </c>
      <c r="I2427" t="s">
        <v>12</v>
      </c>
      <c r="J2427" s="6" t="s">
        <v>27</v>
      </c>
      <c r="K2427" s="6" t="s">
        <v>28</v>
      </c>
      <c r="L2427" s="6" t="s">
        <v>37</v>
      </c>
      <c r="M2427" t="s">
        <v>13</v>
      </c>
      <c r="N2427" s="6" t="s">
        <v>52</v>
      </c>
      <c r="O2427" t="s">
        <v>23</v>
      </c>
      <c r="P2427" s="4">
        <v>75</v>
      </c>
      <c r="Q2427" t="str">
        <f>TEXT(ChargesTable[[#This Row],[CHG_COUNTY_NUM]], "000") &amp; "-" &amp; TEXT(ChargesTable[[#This Row],[CHG_CASE_NUMBER]], "0000000")</f>
        <v>007-0000007</v>
      </c>
      <c r="R2427">
        <f t="shared" si="75"/>
        <v>75</v>
      </c>
      <c r="S2427">
        <f t="shared" si="76"/>
        <v>2022</v>
      </c>
    </row>
    <row r="2428" spans="1:19">
      <c r="A2428" s="1">
        <v>7</v>
      </c>
      <c r="B2428">
        <v>7</v>
      </c>
      <c r="C2428">
        <v>6</v>
      </c>
      <c r="D2428" s="3">
        <v>44585</v>
      </c>
      <c r="E2428" s="2">
        <v>3406</v>
      </c>
      <c r="F2428" s="2">
        <v>340</v>
      </c>
      <c r="G2428" s="2">
        <v>6</v>
      </c>
      <c r="H2428" s="5">
        <v>44660.1</v>
      </c>
      <c r="I2428" t="s">
        <v>10</v>
      </c>
      <c r="J2428" s="6" t="s">
        <v>25</v>
      </c>
      <c r="K2428" s="6" t="s">
        <v>26</v>
      </c>
      <c r="L2428" s="6" t="s">
        <v>43</v>
      </c>
      <c r="M2428" t="s">
        <v>11</v>
      </c>
      <c r="N2428" s="6" t="s">
        <v>65</v>
      </c>
      <c r="O2428" t="s">
        <v>23</v>
      </c>
      <c r="P2428" s="4">
        <v>75</v>
      </c>
      <c r="Q2428" t="str">
        <f>TEXT(ChargesTable[[#This Row],[CHG_COUNTY_NUM]], "000") &amp; "-" &amp; TEXT(ChargesTable[[#This Row],[CHG_CASE_NUMBER]], "0000000")</f>
        <v>007-0000007</v>
      </c>
      <c r="R2428">
        <f t="shared" si="75"/>
        <v>75</v>
      </c>
      <c r="S2428">
        <f t="shared" si="76"/>
        <v>2022</v>
      </c>
    </row>
    <row r="2429" spans="1:19">
      <c r="A2429" s="1">
        <v>7</v>
      </c>
      <c r="B2429">
        <v>8</v>
      </c>
      <c r="C2429">
        <v>2</v>
      </c>
      <c r="D2429" s="3">
        <v>44585</v>
      </c>
      <c r="E2429" s="2">
        <v>3462</v>
      </c>
      <c r="F2429" s="2">
        <v>346</v>
      </c>
      <c r="G2429" s="2">
        <v>2</v>
      </c>
      <c r="H2429" s="5">
        <v>44620.52</v>
      </c>
      <c r="I2429" t="s">
        <v>10</v>
      </c>
      <c r="J2429" s="6" t="s">
        <v>27</v>
      </c>
      <c r="K2429" s="6" t="s">
        <v>28</v>
      </c>
      <c r="L2429" s="6" t="s">
        <v>39</v>
      </c>
      <c r="M2429" t="s">
        <v>11</v>
      </c>
      <c r="N2429" s="6" t="s">
        <v>73</v>
      </c>
      <c r="O2429" t="s">
        <v>23</v>
      </c>
      <c r="P2429" s="4">
        <v>35</v>
      </c>
      <c r="Q2429" t="str">
        <f>TEXT(ChargesTable[[#This Row],[CHG_COUNTY_NUM]], "000") &amp; "-" &amp; TEXT(ChargesTable[[#This Row],[CHG_CASE_NUMBER]], "0000000")</f>
        <v>007-0000008</v>
      </c>
      <c r="R2429">
        <f t="shared" si="75"/>
        <v>37</v>
      </c>
      <c r="S2429">
        <f t="shared" si="76"/>
        <v>2022</v>
      </c>
    </row>
    <row r="2430" spans="1:19">
      <c r="A2430" s="1">
        <v>7</v>
      </c>
      <c r="B2430">
        <v>8</v>
      </c>
      <c r="C2430">
        <v>1</v>
      </c>
      <c r="D2430" s="3">
        <v>44585</v>
      </c>
      <c r="E2430" s="2">
        <v>3400</v>
      </c>
      <c r="F2430" s="2">
        <v>340</v>
      </c>
      <c r="G2430" s="2">
        <v>0</v>
      </c>
      <c r="H2430" s="5">
        <v>44622.9</v>
      </c>
      <c r="I2430" t="s">
        <v>7</v>
      </c>
      <c r="J2430" s="6" t="s">
        <v>25</v>
      </c>
      <c r="K2430" s="6" t="s">
        <v>26</v>
      </c>
      <c r="L2430" s="6" t="s">
        <v>37</v>
      </c>
      <c r="M2430" t="s">
        <v>8</v>
      </c>
      <c r="N2430" s="6" t="s">
        <v>55</v>
      </c>
      <c r="O2430" t="s">
        <v>23</v>
      </c>
      <c r="P2430" s="4">
        <v>37</v>
      </c>
      <c r="Q2430" t="str">
        <f>TEXT(ChargesTable[[#This Row],[CHG_COUNTY_NUM]], "000") &amp; "-" &amp; TEXT(ChargesTable[[#This Row],[CHG_CASE_NUMBER]], "0000000")</f>
        <v>007-0000008</v>
      </c>
      <c r="R2430">
        <f t="shared" si="75"/>
        <v>37</v>
      </c>
      <c r="S2430">
        <f t="shared" si="76"/>
        <v>2022</v>
      </c>
    </row>
    <row r="2431" spans="1:19">
      <c r="A2431" s="1">
        <v>7</v>
      </c>
      <c r="B2431">
        <v>9</v>
      </c>
      <c r="C2431">
        <v>4</v>
      </c>
      <c r="D2431" s="3">
        <v>44599</v>
      </c>
      <c r="E2431" s="2">
        <v>3400</v>
      </c>
      <c r="F2431" s="2">
        <v>340</v>
      </c>
      <c r="G2431" s="2">
        <v>0</v>
      </c>
      <c r="H2431" s="5">
        <v>44627.4</v>
      </c>
      <c r="I2431" t="s">
        <v>10</v>
      </c>
      <c r="J2431" s="6" t="s">
        <v>25</v>
      </c>
      <c r="K2431" s="6" t="s">
        <v>26</v>
      </c>
      <c r="L2431" s="6" t="s">
        <v>37</v>
      </c>
      <c r="M2431" t="s">
        <v>11</v>
      </c>
      <c r="N2431" s="6" t="s">
        <v>55</v>
      </c>
      <c r="O2431" t="s">
        <v>23</v>
      </c>
      <c r="P2431" s="4">
        <v>28</v>
      </c>
      <c r="Q2431" t="str">
        <f>TEXT(ChargesTable[[#This Row],[CHG_COUNTY_NUM]], "000") &amp; "-" &amp; TEXT(ChargesTable[[#This Row],[CHG_CASE_NUMBER]], "0000000")</f>
        <v>007-0000009</v>
      </c>
      <c r="R2431">
        <f t="shared" si="75"/>
        <v>32</v>
      </c>
      <c r="S2431">
        <f t="shared" si="76"/>
        <v>2022</v>
      </c>
    </row>
    <row r="2432" spans="1:19">
      <c r="A2432" s="1">
        <v>7</v>
      </c>
      <c r="B2432">
        <v>9</v>
      </c>
      <c r="C2432">
        <v>2</v>
      </c>
      <c r="D2432" s="3">
        <v>44599</v>
      </c>
      <c r="E2432" s="2">
        <v>3460</v>
      </c>
      <c r="F2432" s="2">
        <v>346</v>
      </c>
      <c r="G2432" s="2">
        <v>0</v>
      </c>
      <c r="H2432" s="5">
        <v>44630.8</v>
      </c>
      <c r="I2432" t="s">
        <v>7</v>
      </c>
      <c r="J2432" s="6" t="s">
        <v>27</v>
      </c>
      <c r="K2432" s="6" t="s">
        <v>28</v>
      </c>
      <c r="L2432" s="6" t="s">
        <v>37</v>
      </c>
      <c r="M2432" t="s">
        <v>8</v>
      </c>
      <c r="N2432" s="6" t="s">
        <v>52</v>
      </c>
      <c r="O2432" t="s">
        <v>23</v>
      </c>
      <c r="P2432" s="4">
        <v>31</v>
      </c>
      <c r="Q2432" t="str">
        <f>TEXT(ChargesTable[[#This Row],[CHG_COUNTY_NUM]], "000") &amp; "-" &amp; TEXT(ChargesTable[[#This Row],[CHG_CASE_NUMBER]], "0000000")</f>
        <v>007-0000009</v>
      </c>
      <c r="R2432">
        <f t="shared" si="75"/>
        <v>32</v>
      </c>
      <c r="S2432">
        <f t="shared" si="76"/>
        <v>2022</v>
      </c>
    </row>
    <row r="2433" spans="1:19">
      <c r="A2433" s="1">
        <v>7</v>
      </c>
      <c r="B2433">
        <v>9</v>
      </c>
      <c r="C2433">
        <v>3</v>
      </c>
      <c r="D2433" s="3">
        <v>44599</v>
      </c>
      <c r="E2433" s="2">
        <v>3460</v>
      </c>
      <c r="F2433" s="2">
        <v>346</v>
      </c>
      <c r="G2433" s="2">
        <v>0</v>
      </c>
      <c r="H2433" s="5">
        <v>44630.7</v>
      </c>
      <c r="I2433" t="s">
        <v>10</v>
      </c>
      <c r="J2433" s="6" t="s">
        <v>27</v>
      </c>
      <c r="K2433" s="6" t="s">
        <v>28</v>
      </c>
      <c r="L2433" s="6" t="s">
        <v>37</v>
      </c>
      <c r="M2433" t="s">
        <v>11</v>
      </c>
      <c r="N2433" s="6" t="s">
        <v>52</v>
      </c>
      <c r="O2433" t="s">
        <v>23</v>
      </c>
      <c r="P2433" s="4">
        <v>31</v>
      </c>
      <c r="Q2433" t="str">
        <f>TEXT(ChargesTable[[#This Row],[CHG_COUNTY_NUM]], "000") &amp; "-" &amp; TEXT(ChargesTable[[#This Row],[CHG_CASE_NUMBER]], "0000000")</f>
        <v>007-0000009</v>
      </c>
      <c r="R2433">
        <f t="shared" si="75"/>
        <v>32</v>
      </c>
      <c r="S2433">
        <f t="shared" si="76"/>
        <v>2022</v>
      </c>
    </row>
    <row r="2434" spans="1:19">
      <c r="A2434" s="1">
        <v>7</v>
      </c>
      <c r="B2434">
        <v>9</v>
      </c>
      <c r="C2434">
        <v>1</v>
      </c>
      <c r="D2434" s="3">
        <v>44599</v>
      </c>
      <c r="E2434" s="2">
        <v>3400</v>
      </c>
      <c r="F2434" s="2">
        <v>340</v>
      </c>
      <c r="G2434" s="2">
        <v>0</v>
      </c>
      <c r="H2434" s="5">
        <v>44631.3</v>
      </c>
      <c r="I2434" t="s">
        <v>10</v>
      </c>
      <c r="J2434" s="6" t="s">
        <v>25</v>
      </c>
      <c r="K2434" s="6" t="s">
        <v>26</v>
      </c>
      <c r="L2434" s="6" t="s">
        <v>37</v>
      </c>
      <c r="M2434" t="s">
        <v>11</v>
      </c>
      <c r="N2434" s="6" t="s">
        <v>55</v>
      </c>
      <c r="O2434" t="s">
        <v>23</v>
      </c>
      <c r="P2434" s="4">
        <v>32</v>
      </c>
      <c r="Q2434" t="str">
        <f>TEXT(ChargesTable[[#This Row],[CHG_COUNTY_NUM]], "000") &amp; "-" &amp; TEXT(ChargesTable[[#This Row],[CHG_CASE_NUMBER]], "0000000")</f>
        <v>007-0000009</v>
      </c>
      <c r="R2434">
        <f t="shared" ref="R2434:R2497" si="77">_xlfn.MAXIFS(P:P, Q:Q, Q2434)</f>
        <v>32</v>
      </c>
      <c r="S2434">
        <f t="shared" ref="S2434:S2497" si="78">+YEAR(H2434)</f>
        <v>2022</v>
      </c>
    </row>
    <row r="2435" spans="1:19">
      <c r="A2435" s="1">
        <v>7</v>
      </c>
      <c r="B2435">
        <v>10</v>
      </c>
      <c r="C2435">
        <v>1</v>
      </c>
      <c r="D2435" s="3">
        <v>44600</v>
      </c>
      <c r="E2435" s="2">
        <v>463700</v>
      </c>
      <c r="F2435" s="2">
        <v>46370</v>
      </c>
      <c r="G2435" s="2">
        <v>0</v>
      </c>
      <c r="H2435" s="5">
        <v>44732.4</v>
      </c>
      <c r="I2435" t="s">
        <v>7</v>
      </c>
      <c r="J2435" s="6" t="s">
        <v>30</v>
      </c>
      <c r="K2435" s="6" t="s">
        <v>26</v>
      </c>
      <c r="L2435" s="6" t="s">
        <v>37</v>
      </c>
      <c r="M2435" t="s">
        <v>8</v>
      </c>
      <c r="N2435" s="6" t="s">
        <v>54</v>
      </c>
      <c r="O2435" t="s">
        <v>23</v>
      </c>
      <c r="P2435" s="4">
        <v>132</v>
      </c>
      <c r="Q2435" t="str">
        <f>TEXT(ChargesTable[[#This Row],[CHG_COUNTY_NUM]], "000") &amp; "-" &amp; TEXT(ChargesTable[[#This Row],[CHG_CASE_NUMBER]], "0000000")</f>
        <v>007-0000010</v>
      </c>
      <c r="R2435">
        <f t="shared" si="77"/>
        <v>133</v>
      </c>
      <c r="S2435">
        <f t="shared" si="78"/>
        <v>2022</v>
      </c>
    </row>
    <row r="2436" spans="1:19">
      <c r="A2436" s="1">
        <v>7</v>
      </c>
      <c r="B2436">
        <v>10</v>
      </c>
      <c r="C2436">
        <v>2</v>
      </c>
      <c r="D2436" s="3">
        <v>44600</v>
      </c>
      <c r="E2436" s="2">
        <v>463722</v>
      </c>
      <c r="F2436" s="2">
        <v>46372</v>
      </c>
      <c r="G2436" s="2">
        <v>2</v>
      </c>
      <c r="H2436" s="5">
        <v>44733.1</v>
      </c>
      <c r="I2436" t="s">
        <v>12</v>
      </c>
      <c r="J2436" s="6" t="s">
        <v>31</v>
      </c>
      <c r="K2436" s="6" t="s">
        <v>28</v>
      </c>
      <c r="L2436" s="6" t="s">
        <v>39</v>
      </c>
      <c r="M2436" t="s">
        <v>13</v>
      </c>
      <c r="N2436" s="6" t="s">
        <v>89</v>
      </c>
      <c r="O2436" t="s">
        <v>23</v>
      </c>
      <c r="P2436" s="4">
        <v>133</v>
      </c>
      <c r="Q2436" t="str">
        <f>TEXT(ChargesTable[[#This Row],[CHG_COUNTY_NUM]], "000") &amp; "-" &amp; TEXT(ChargesTable[[#This Row],[CHG_CASE_NUMBER]], "0000000")</f>
        <v>007-0000010</v>
      </c>
      <c r="R2436">
        <f t="shared" si="77"/>
        <v>133</v>
      </c>
      <c r="S2436">
        <f t="shared" si="78"/>
        <v>2022</v>
      </c>
    </row>
    <row r="2437" spans="1:19">
      <c r="A2437" s="1">
        <v>7</v>
      </c>
      <c r="B2437">
        <v>11</v>
      </c>
      <c r="C2437">
        <v>2</v>
      </c>
      <c r="D2437" s="3">
        <v>44607</v>
      </c>
      <c r="E2437" s="2">
        <v>463706</v>
      </c>
      <c r="F2437" s="2">
        <v>46370</v>
      </c>
      <c r="G2437" s="2">
        <v>6</v>
      </c>
      <c r="H2437" s="5">
        <v>45022.6</v>
      </c>
      <c r="I2437" t="s">
        <v>10</v>
      </c>
      <c r="J2437" s="6" t="s">
        <v>30</v>
      </c>
      <c r="K2437" s="6" t="s">
        <v>26</v>
      </c>
      <c r="L2437" s="6" t="s">
        <v>43</v>
      </c>
      <c r="M2437" t="s">
        <v>11</v>
      </c>
      <c r="N2437" s="6" t="s">
        <v>69</v>
      </c>
      <c r="O2437" t="s">
        <v>23</v>
      </c>
      <c r="P2437" s="4">
        <v>415</v>
      </c>
      <c r="Q2437" t="str">
        <f>TEXT(ChargesTable[[#This Row],[CHG_COUNTY_NUM]], "000") &amp; "-" &amp; TEXT(ChargesTable[[#This Row],[CHG_CASE_NUMBER]], "0000000")</f>
        <v>007-0000011</v>
      </c>
      <c r="R2437">
        <f t="shared" si="77"/>
        <v>418</v>
      </c>
      <c r="S2437">
        <f t="shared" si="78"/>
        <v>2023</v>
      </c>
    </row>
    <row r="2438" spans="1:19">
      <c r="A2438" s="1">
        <v>7</v>
      </c>
      <c r="B2438">
        <v>11</v>
      </c>
      <c r="C2438">
        <v>4</v>
      </c>
      <c r="D2438" s="3">
        <v>44607</v>
      </c>
      <c r="E2438" s="2">
        <v>463700</v>
      </c>
      <c r="F2438" s="2">
        <v>46370</v>
      </c>
      <c r="G2438" s="2">
        <v>0</v>
      </c>
      <c r="H2438" s="5">
        <v>45022.3</v>
      </c>
      <c r="I2438" t="s">
        <v>10</v>
      </c>
      <c r="J2438" s="6" t="s">
        <v>30</v>
      </c>
      <c r="K2438" s="6" t="s">
        <v>26</v>
      </c>
      <c r="L2438" s="6" t="s">
        <v>37</v>
      </c>
      <c r="M2438" t="s">
        <v>11</v>
      </c>
      <c r="N2438" s="6" t="s">
        <v>54</v>
      </c>
      <c r="O2438" t="s">
        <v>23</v>
      </c>
      <c r="P2438" s="4">
        <v>415</v>
      </c>
      <c r="Q2438" t="str">
        <f>TEXT(ChargesTable[[#This Row],[CHG_COUNTY_NUM]], "000") &amp; "-" &amp; TEXT(ChargesTable[[#This Row],[CHG_CASE_NUMBER]], "0000000")</f>
        <v>007-0000011</v>
      </c>
      <c r="R2438">
        <f t="shared" si="77"/>
        <v>418</v>
      </c>
      <c r="S2438">
        <f t="shared" si="78"/>
        <v>2023</v>
      </c>
    </row>
    <row r="2439" spans="1:19">
      <c r="A2439" s="1">
        <v>7</v>
      </c>
      <c r="B2439">
        <v>11</v>
      </c>
      <c r="C2439">
        <v>3</v>
      </c>
      <c r="D2439" s="3">
        <v>44607</v>
      </c>
      <c r="E2439" s="2">
        <v>3400</v>
      </c>
      <c r="F2439" s="2">
        <v>340</v>
      </c>
      <c r="G2439" s="2">
        <v>0</v>
      </c>
      <c r="H2439" s="5">
        <v>45025.599999999999</v>
      </c>
      <c r="I2439" t="s">
        <v>10</v>
      </c>
      <c r="J2439" s="6" t="s">
        <v>25</v>
      </c>
      <c r="K2439" s="6" t="s">
        <v>26</v>
      </c>
      <c r="L2439" s="6" t="s">
        <v>37</v>
      </c>
      <c r="M2439" t="s">
        <v>11</v>
      </c>
      <c r="N2439" s="6" t="s">
        <v>55</v>
      </c>
      <c r="O2439" t="s">
        <v>23</v>
      </c>
      <c r="P2439" s="4">
        <v>418</v>
      </c>
      <c r="Q2439" t="str">
        <f>TEXT(ChargesTable[[#This Row],[CHG_COUNTY_NUM]], "000") &amp; "-" &amp; TEXT(ChargesTable[[#This Row],[CHG_CASE_NUMBER]], "0000000")</f>
        <v>007-0000011</v>
      </c>
      <c r="R2439">
        <f t="shared" si="77"/>
        <v>418</v>
      </c>
      <c r="S2439">
        <f t="shared" si="78"/>
        <v>2023</v>
      </c>
    </row>
    <row r="2440" spans="1:19">
      <c r="A2440" s="1">
        <v>7</v>
      </c>
      <c r="B2440">
        <v>12</v>
      </c>
      <c r="C2440">
        <v>1</v>
      </c>
      <c r="D2440" s="3">
        <v>44617</v>
      </c>
      <c r="E2440" s="2">
        <v>782200</v>
      </c>
      <c r="F2440" s="2">
        <v>78220</v>
      </c>
      <c r="G2440" s="2">
        <v>0</v>
      </c>
      <c r="H2440" s="5">
        <v>44701.7</v>
      </c>
      <c r="I2440" t="s">
        <v>10</v>
      </c>
      <c r="J2440" s="6" t="s">
        <v>36</v>
      </c>
      <c r="K2440" s="6" t="s">
        <v>35</v>
      </c>
      <c r="L2440" s="6" t="s">
        <v>37</v>
      </c>
      <c r="M2440" t="s">
        <v>11</v>
      </c>
      <c r="N2440" s="6" t="s">
        <v>53</v>
      </c>
      <c r="O2440" t="s">
        <v>23</v>
      </c>
      <c r="P2440" s="4">
        <v>84</v>
      </c>
      <c r="Q2440" t="str">
        <f>TEXT(ChargesTable[[#This Row],[CHG_COUNTY_NUM]], "000") &amp; "-" &amp; TEXT(ChargesTable[[#This Row],[CHG_CASE_NUMBER]], "0000000")</f>
        <v>007-0000012</v>
      </c>
      <c r="R2440">
        <f t="shared" si="77"/>
        <v>84</v>
      </c>
      <c r="S2440">
        <f t="shared" si="78"/>
        <v>2022</v>
      </c>
    </row>
    <row r="2441" spans="1:19">
      <c r="A2441" s="1">
        <v>7</v>
      </c>
      <c r="B2441">
        <v>12</v>
      </c>
      <c r="C2441">
        <v>2</v>
      </c>
      <c r="D2441" s="3">
        <v>44617</v>
      </c>
      <c r="E2441" s="2">
        <v>3460</v>
      </c>
      <c r="F2441" s="2">
        <v>346</v>
      </c>
      <c r="G2441" s="2">
        <v>0</v>
      </c>
      <c r="H2441" s="5">
        <v>44701.04</v>
      </c>
      <c r="I2441" t="s">
        <v>12</v>
      </c>
      <c r="J2441" s="6" t="s">
        <v>27</v>
      </c>
      <c r="K2441" s="6" t="s">
        <v>28</v>
      </c>
      <c r="L2441" s="6" t="s">
        <v>37</v>
      </c>
      <c r="M2441" t="s">
        <v>13</v>
      </c>
      <c r="N2441" s="6" t="s">
        <v>52</v>
      </c>
      <c r="O2441" t="s">
        <v>23</v>
      </c>
      <c r="P2441" s="4">
        <v>84</v>
      </c>
      <c r="Q2441" t="str">
        <f>TEXT(ChargesTable[[#This Row],[CHG_COUNTY_NUM]], "000") &amp; "-" &amp; TEXT(ChargesTable[[#This Row],[CHG_CASE_NUMBER]], "0000000")</f>
        <v>007-0000012</v>
      </c>
      <c r="R2441">
        <f t="shared" si="77"/>
        <v>84</v>
      </c>
      <c r="S2441">
        <f t="shared" si="78"/>
        <v>2022</v>
      </c>
    </row>
    <row r="2442" spans="1:19">
      <c r="A2442" s="1">
        <v>7</v>
      </c>
      <c r="B2442">
        <v>12</v>
      </c>
      <c r="C2442">
        <v>3</v>
      </c>
      <c r="D2442" s="3">
        <v>44617</v>
      </c>
      <c r="E2442" s="2">
        <v>782200</v>
      </c>
      <c r="F2442" s="2">
        <v>78220</v>
      </c>
      <c r="G2442" s="2">
        <v>0</v>
      </c>
      <c r="H2442" s="5">
        <v>44701.78</v>
      </c>
      <c r="I2442" t="s">
        <v>7</v>
      </c>
      <c r="J2442" s="6" t="s">
        <v>36</v>
      </c>
      <c r="K2442" s="6" t="s">
        <v>35</v>
      </c>
      <c r="L2442" s="6" t="s">
        <v>37</v>
      </c>
      <c r="M2442" t="s">
        <v>8</v>
      </c>
      <c r="N2442" s="6" t="s">
        <v>53</v>
      </c>
      <c r="O2442" t="s">
        <v>23</v>
      </c>
      <c r="P2442" s="4">
        <v>84</v>
      </c>
      <c r="Q2442" t="str">
        <f>TEXT(ChargesTable[[#This Row],[CHG_COUNTY_NUM]], "000") &amp; "-" &amp; TEXT(ChargesTable[[#This Row],[CHG_CASE_NUMBER]], "0000000")</f>
        <v>007-0000012</v>
      </c>
      <c r="R2442">
        <f t="shared" si="77"/>
        <v>84</v>
      </c>
      <c r="S2442">
        <f t="shared" si="78"/>
        <v>2022</v>
      </c>
    </row>
    <row r="2443" spans="1:19">
      <c r="A2443" s="1">
        <v>7</v>
      </c>
      <c r="B2443">
        <v>12</v>
      </c>
      <c r="C2443">
        <v>4</v>
      </c>
      <c r="D2443" s="3">
        <v>44617</v>
      </c>
      <c r="E2443" s="2">
        <v>463700</v>
      </c>
      <c r="F2443" s="2">
        <v>46370</v>
      </c>
      <c r="G2443" s="2">
        <v>0</v>
      </c>
      <c r="H2443" s="5">
        <v>44701.74</v>
      </c>
      <c r="I2443" t="s">
        <v>12</v>
      </c>
      <c r="J2443" s="6" t="s">
        <v>30</v>
      </c>
      <c r="K2443" s="6" t="s">
        <v>26</v>
      </c>
      <c r="L2443" s="6" t="s">
        <v>37</v>
      </c>
      <c r="M2443" t="s">
        <v>13</v>
      </c>
      <c r="N2443" s="6" t="s">
        <v>54</v>
      </c>
      <c r="O2443" t="s">
        <v>23</v>
      </c>
      <c r="P2443" s="4">
        <v>84</v>
      </c>
      <c r="Q2443" t="str">
        <f>TEXT(ChargesTable[[#This Row],[CHG_COUNTY_NUM]], "000") &amp; "-" &amp; TEXT(ChargesTable[[#This Row],[CHG_CASE_NUMBER]], "0000000")</f>
        <v>007-0000012</v>
      </c>
      <c r="R2443">
        <f t="shared" si="77"/>
        <v>84</v>
      </c>
      <c r="S2443">
        <f t="shared" si="78"/>
        <v>2022</v>
      </c>
    </row>
    <row r="2444" spans="1:19">
      <c r="A2444" s="1">
        <v>7</v>
      </c>
      <c r="B2444">
        <v>12</v>
      </c>
      <c r="C2444">
        <v>5</v>
      </c>
      <c r="D2444" s="3">
        <v>44617</v>
      </c>
      <c r="E2444" s="2">
        <v>782200</v>
      </c>
      <c r="F2444" s="2">
        <v>78220</v>
      </c>
      <c r="G2444" s="2">
        <v>0</v>
      </c>
      <c r="H2444" s="5">
        <v>44701.62</v>
      </c>
      <c r="I2444" t="s">
        <v>7</v>
      </c>
      <c r="J2444" s="6" t="s">
        <v>36</v>
      </c>
      <c r="K2444" s="6" t="s">
        <v>35</v>
      </c>
      <c r="L2444" s="6" t="s">
        <v>37</v>
      </c>
      <c r="M2444" t="s">
        <v>8</v>
      </c>
      <c r="N2444" s="6" t="s">
        <v>53</v>
      </c>
      <c r="O2444" t="s">
        <v>23</v>
      </c>
      <c r="P2444" s="4">
        <v>84</v>
      </c>
      <c r="Q2444" t="str">
        <f>TEXT(ChargesTable[[#This Row],[CHG_COUNTY_NUM]], "000") &amp; "-" &amp; TEXT(ChargesTable[[#This Row],[CHG_CASE_NUMBER]], "0000000")</f>
        <v>007-0000012</v>
      </c>
      <c r="R2444">
        <f t="shared" si="77"/>
        <v>84</v>
      </c>
      <c r="S2444">
        <f t="shared" si="78"/>
        <v>2022</v>
      </c>
    </row>
    <row r="2445" spans="1:19">
      <c r="A2445" s="1">
        <v>7</v>
      </c>
      <c r="B2445">
        <v>12</v>
      </c>
      <c r="C2445">
        <v>6</v>
      </c>
      <c r="D2445" s="3">
        <v>44617</v>
      </c>
      <c r="E2445" s="2">
        <v>3400</v>
      </c>
      <c r="F2445" s="2">
        <v>340</v>
      </c>
      <c r="G2445" s="2">
        <v>0</v>
      </c>
      <c r="H2445" s="5">
        <v>44701.67</v>
      </c>
      <c r="I2445" t="s">
        <v>12</v>
      </c>
      <c r="J2445" s="6" t="s">
        <v>25</v>
      </c>
      <c r="K2445" s="6" t="s">
        <v>26</v>
      </c>
      <c r="L2445" s="6" t="s">
        <v>37</v>
      </c>
      <c r="M2445" t="s">
        <v>13</v>
      </c>
      <c r="N2445" s="6" t="s">
        <v>55</v>
      </c>
      <c r="O2445" t="s">
        <v>23</v>
      </c>
      <c r="P2445" s="4">
        <v>84</v>
      </c>
      <c r="Q2445" t="str">
        <f>TEXT(ChargesTable[[#This Row],[CHG_COUNTY_NUM]], "000") &amp; "-" &amp; TEXT(ChargesTable[[#This Row],[CHG_CASE_NUMBER]], "0000000")</f>
        <v>007-0000012</v>
      </c>
      <c r="R2445">
        <f t="shared" si="77"/>
        <v>84</v>
      </c>
      <c r="S2445">
        <f t="shared" si="78"/>
        <v>2022</v>
      </c>
    </row>
    <row r="2446" spans="1:19">
      <c r="A2446" s="1">
        <v>7</v>
      </c>
      <c r="B2446">
        <v>13</v>
      </c>
      <c r="C2446">
        <v>1</v>
      </c>
      <c r="D2446" s="3">
        <v>44621</v>
      </c>
      <c r="E2446" s="2">
        <v>463700</v>
      </c>
      <c r="F2446" s="2">
        <v>46370</v>
      </c>
      <c r="G2446" s="2">
        <v>0</v>
      </c>
      <c r="H2446" s="5">
        <v>44626.35</v>
      </c>
      <c r="I2446" t="s">
        <v>10</v>
      </c>
      <c r="J2446" s="6" t="s">
        <v>30</v>
      </c>
      <c r="K2446" s="6" t="s">
        <v>26</v>
      </c>
      <c r="L2446" s="6" t="s">
        <v>37</v>
      </c>
      <c r="M2446" t="s">
        <v>11</v>
      </c>
      <c r="N2446" s="6" t="s">
        <v>54</v>
      </c>
      <c r="O2446" t="s">
        <v>23</v>
      </c>
      <c r="P2446" s="4">
        <v>5</v>
      </c>
      <c r="Q2446" t="str">
        <f>TEXT(ChargesTable[[#This Row],[CHG_COUNTY_NUM]], "000") &amp; "-" &amp; TEXT(ChargesTable[[#This Row],[CHG_CASE_NUMBER]], "0000000")</f>
        <v>007-0000013</v>
      </c>
      <c r="R2446">
        <f t="shared" si="77"/>
        <v>8</v>
      </c>
      <c r="S2446">
        <f t="shared" si="78"/>
        <v>2022</v>
      </c>
    </row>
    <row r="2447" spans="1:19">
      <c r="A2447" s="1">
        <v>7</v>
      </c>
      <c r="B2447">
        <v>13</v>
      </c>
      <c r="C2447">
        <v>5</v>
      </c>
      <c r="D2447" s="3">
        <v>44621</v>
      </c>
      <c r="E2447" s="2">
        <v>3401</v>
      </c>
      <c r="F2447" s="2">
        <v>340</v>
      </c>
      <c r="G2447" s="2">
        <v>1</v>
      </c>
      <c r="H2447" s="5">
        <v>44627.25</v>
      </c>
      <c r="I2447" t="s">
        <v>7</v>
      </c>
      <c r="J2447" s="6" t="s">
        <v>25</v>
      </c>
      <c r="K2447" s="6" t="s">
        <v>26</v>
      </c>
      <c r="L2447" s="6" t="s">
        <v>38</v>
      </c>
      <c r="M2447" t="s">
        <v>8</v>
      </c>
      <c r="N2447" s="6" t="s">
        <v>56</v>
      </c>
      <c r="O2447" t="s">
        <v>23</v>
      </c>
      <c r="P2447" s="4">
        <v>6</v>
      </c>
      <c r="Q2447" t="str">
        <f>TEXT(ChargesTable[[#This Row],[CHG_COUNTY_NUM]], "000") &amp; "-" &amp; TEXT(ChargesTable[[#This Row],[CHG_CASE_NUMBER]], "0000000")</f>
        <v>007-0000013</v>
      </c>
      <c r="R2447">
        <f t="shared" si="77"/>
        <v>8</v>
      </c>
      <c r="S2447">
        <f t="shared" si="78"/>
        <v>2022</v>
      </c>
    </row>
    <row r="2448" spans="1:19">
      <c r="A2448" s="1">
        <v>7</v>
      </c>
      <c r="B2448">
        <v>13</v>
      </c>
      <c r="C2448">
        <v>2</v>
      </c>
      <c r="D2448" s="3">
        <v>44621</v>
      </c>
      <c r="E2448" s="2">
        <v>3400</v>
      </c>
      <c r="F2448" s="2">
        <v>340</v>
      </c>
      <c r="G2448" s="2">
        <v>0</v>
      </c>
      <c r="H2448" s="5">
        <v>44628.409004629626</v>
      </c>
      <c r="I2448" t="s">
        <v>7</v>
      </c>
      <c r="J2448" s="6" t="s">
        <v>25</v>
      </c>
      <c r="K2448" s="6" t="s">
        <v>26</v>
      </c>
      <c r="L2448" s="6" t="s">
        <v>37</v>
      </c>
      <c r="M2448" t="s">
        <v>8</v>
      </c>
      <c r="N2448" s="6" t="s">
        <v>55</v>
      </c>
      <c r="O2448" t="s">
        <v>23</v>
      </c>
      <c r="P2448" s="4">
        <v>7</v>
      </c>
      <c r="Q2448" t="str">
        <f>TEXT(ChargesTable[[#This Row],[CHG_COUNTY_NUM]], "000") &amp; "-" &amp; TEXT(ChargesTable[[#This Row],[CHG_CASE_NUMBER]], "0000000")</f>
        <v>007-0000013</v>
      </c>
      <c r="R2448">
        <f t="shared" si="77"/>
        <v>8</v>
      </c>
      <c r="S2448">
        <f t="shared" si="78"/>
        <v>2022</v>
      </c>
    </row>
    <row r="2449" spans="1:19">
      <c r="A2449" s="1">
        <v>7</v>
      </c>
      <c r="B2449">
        <v>13</v>
      </c>
      <c r="C2449">
        <v>3</v>
      </c>
      <c r="D2449" s="3">
        <v>44621</v>
      </c>
      <c r="E2449" s="2">
        <v>3460</v>
      </c>
      <c r="F2449" s="2">
        <v>346</v>
      </c>
      <c r="G2449" s="2">
        <v>0</v>
      </c>
      <c r="H2449" s="5">
        <v>44628.470995370371</v>
      </c>
      <c r="I2449" t="s">
        <v>10</v>
      </c>
      <c r="J2449" s="6" t="s">
        <v>27</v>
      </c>
      <c r="K2449" s="6" t="s">
        <v>28</v>
      </c>
      <c r="L2449" s="6" t="s">
        <v>37</v>
      </c>
      <c r="M2449" t="s">
        <v>11</v>
      </c>
      <c r="N2449" s="6" t="s">
        <v>52</v>
      </c>
      <c r="O2449" t="s">
        <v>23</v>
      </c>
      <c r="P2449" s="4">
        <v>7</v>
      </c>
      <c r="Q2449" t="str">
        <f>TEXT(ChargesTable[[#This Row],[CHG_COUNTY_NUM]], "000") &amp; "-" &amp; TEXT(ChargesTable[[#This Row],[CHG_CASE_NUMBER]], "0000000")</f>
        <v>007-0000013</v>
      </c>
      <c r="R2449">
        <f t="shared" si="77"/>
        <v>8</v>
      </c>
      <c r="S2449">
        <f t="shared" si="78"/>
        <v>2022</v>
      </c>
    </row>
    <row r="2450" spans="1:19">
      <c r="A2450" s="1">
        <v>7</v>
      </c>
      <c r="B2450">
        <v>13</v>
      </c>
      <c r="C2450">
        <v>4</v>
      </c>
      <c r="D2450" s="3">
        <v>44621</v>
      </c>
      <c r="E2450" s="2">
        <v>3460</v>
      </c>
      <c r="F2450" s="2">
        <v>346</v>
      </c>
      <c r="G2450" s="2">
        <v>0</v>
      </c>
      <c r="H2450" s="5">
        <v>44629.55</v>
      </c>
      <c r="I2450" t="s">
        <v>10</v>
      </c>
      <c r="J2450" s="6" t="s">
        <v>27</v>
      </c>
      <c r="K2450" s="6" t="s">
        <v>28</v>
      </c>
      <c r="L2450" s="6" t="s">
        <v>37</v>
      </c>
      <c r="M2450" t="s">
        <v>11</v>
      </c>
      <c r="N2450" s="6" t="s">
        <v>52</v>
      </c>
      <c r="O2450" t="s">
        <v>23</v>
      </c>
      <c r="P2450" s="4">
        <v>8</v>
      </c>
      <c r="Q2450" t="str">
        <f>TEXT(ChargesTable[[#This Row],[CHG_COUNTY_NUM]], "000") &amp; "-" &amp; TEXT(ChargesTable[[#This Row],[CHG_CASE_NUMBER]], "0000000")</f>
        <v>007-0000013</v>
      </c>
      <c r="R2450">
        <f t="shared" si="77"/>
        <v>8</v>
      </c>
      <c r="S2450">
        <f t="shared" si="78"/>
        <v>2022</v>
      </c>
    </row>
    <row r="2451" spans="1:19">
      <c r="A2451" s="1">
        <v>7</v>
      </c>
      <c r="B2451">
        <v>14</v>
      </c>
      <c r="C2451">
        <v>1</v>
      </c>
      <c r="D2451" s="3">
        <v>44625</v>
      </c>
      <c r="E2451" s="2">
        <v>3405</v>
      </c>
      <c r="F2451" s="2">
        <v>340</v>
      </c>
      <c r="G2451" s="2">
        <v>5</v>
      </c>
      <c r="H2451" s="5">
        <v>44663.64</v>
      </c>
      <c r="I2451" t="s">
        <v>10</v>
      </c>
      <c r="J2451" s="6" t="s">
        <v>25</v>
      </c>
      <c r="K2451" s="6" t="s">
        <v>26</v>
      </c>
      <c r="L2451" s="6" t="s">
        <v>42</v>
      </c>
      <c r="M2451" t="s">
        <v>11</v>
      </c>
      <c r="N2451" s="6" t="s">
        <v>63</v>
      </c>
      <c r="O2451" t="s">
        <v>23</v>
      </c>
      <c r="P2451" s="4">
        <v>38</v>
      </c>
      <c r="Q2451" t="str">
        <f>TEXT(ChargesTable[[#This Row],[CHG_COUNTY_NUM]], "000") &amp; "-" &amp; TEXT(ChargesTable[[#This Row],[CHG_CASE_NUMBER]], "0000000")</f>
        <v>007-0000014</v>
      </c>
      <c r="R2451">
        <f t="shared" si="77"/>
        <v>39</v>
      </c>
      <c r="S2451">
        <f t="shared" si="78"/>
        <v>2022</v>
      </c>
    </row>
    <row r="2452" spans="1:19">
      <c r="A2452" s="1">
        <v>7</v>
      </c>
      <c r="B2452">
        <v>14</v>
      </c>
      <c r="C2452">
        <v>2</v>
      </c>
      <c r="D2452" s="3">
        <v>44625</v>
      </c>
      <c r="E2452" s="2">
        <v>463740</v>
      </c>
      <c r="F2452" s="2">
        <v>46374</v>
      </c>
      <c r="G2452" s="2">
        <v>0</v>
      </c>
      <c r="H2452" s="5">
        <v>44663.310995370368</v>
      </c>
      <c r="I2452" t="s">
        <v>14</v>
      </c>
      <c r="J2452" s="6" t="s">
        <v>32</v>
      </c>
      <c r="K2452" s="6" t="s">
        <v>33</v>
      </c>
      <c r="L2452" s="6" t="s">
        <v>37</v>
      </c>
      <c r="M2452" t="s">
        <v>15</v>
      </c>
      <c r="N2452" s="6" t="s">
        <v>60</v>
      </c>
      <c r="O2452" t="s">
        <v>23</v>
      </c>
      <c r="P2452" s="4">
        <v>38</v>
      </c>
      <c r="Q2452" t="str">
        <f>TEXT(ChargesTable[[#This Row],[CHG_COUNTY_NUM]], "000") &amp; "-" &amp; TEXT(ChargesTable[[#This Row],[CHG_CASE_NUMBER]], "0000000")</f>
        <v>007-0000014</v>
      </c>
      <c r="R2452">
        <f t="shared" si="77"/>
        <v>39</v>
      </c>
      <c r="S2452">
        <f t="shared" si="78"/>
        <v>2022</v>
      </c>
    </row>
    <row r="2453" spans="1:19">
      <c r="A2453" s="1">
        <v>7</v>
      </c>
      <c r="B2453">
        <v>14</v>
      </c>
      <c r="C2453">
        <v>4</v>
      </c>
      <c r="D2453" s="3">
        <v>44625</v>
      </c>
      <c r="E2453" s="2">
        <v>3460</v>
      </c>
      <c r="F2453" s="2">
        <v>346</v>
      </c>
      <c r="G2453" s="2">
        <v>0</v>
      </c>
      <c r="H2453" s="5">
        <v>44664.78</v>
      </c>
      <c r="I2453" t="s">
        <v>12</v>
      </c>
      <c r="J2453" s="6" t="s">
        <v>27</v>
      </c>
      <c r="K2453" s="6" t="s">
        <v>28</v>
      </c>
      <c r="L2453" s="6" t="s">
        <v>37</v>
      </c>
      <c r="M2453" t="s">
        <v>13</v>
      </c>
      <c r="N2453" s="6" t="s">
        <v>52</v>
      </c>
      <c r="O2453" t="s">
        <v>23</v>
      </c>
      <c r="P2453" s="4">
        <v>39</v>
      </c>
      <c r="Q2453" t="str">
        <f>TEXT(ChargesTable[[#This Row],[CHG_COUNTY_NUM]], "000") &amp; "-" &amp; TEXT(ChargesTable[[#This Row],[CHG_CASE_NUMBER]], "0000000")</f>
        <v>007-0000014</v>
      </c>
      <c r="R2453">
        <f t="shared" si="77"/>
        <v>39</v>
      </c>
      <c r="S2453">
        <f t="shared" si="78"/>
        <v>2022</v>
      </c>
    </row>
    <row r="2454" spans="1:19">
      <c r="A2454" s="1">
        <v>7</v>
      </c>
      <c r="B2454">
        <v>15</v>
      </c>
      <c r="C2454">
        <v>1</v>
      </c>
      <c r="D2454" s="3">
        <v>44632</v>
      </c>
      <c r="E2454" s="2">
        <v>3470</v>
      </c>
      <c r="F2454" s="2">
        <v>347</v>
      </c>
      <c r="G2454" s="2">
        <v>0</v>
      </c>
      <c r="H2454" s="5">
        <v>44642.14</v>
      </c>
      <c r="I2454" t="s">
        <v>10</v>
      </c>
      <c r="J2454" s="6" t="s">
        <v>29</v>
      </c>
      <c r="K2454" s="6" t="s">
        <v>28</v>
      </c>
      <c r="L2454" s="6" t="s">
        <v>37</v>
      </c>
      <c r="M2454" t="s">
        <v>11</v>
      </c>
      <c r="N2454" s="6" t="s">
        <v>51</v>
      </c>
      <c r="O2454" t="s">
        <v>23</v>
      </c>
      <c r="P2454" s="4">
        <v>10</v>
      </c>
      <c r="Q2454" t="str">
        <f>TEXT(ChargesTable[[#This Row],[CHG_COUNTY_NUM]], "000") &amp; "-" &amp; TEXT(ChargesTable[[#This Row],[CHG_CASE_NUMBER]], "0000000")</f>
        <v>007-0000015</v>
      </c>
      <c r="R2454">
        <f t="shared" si="77"/>
        <v>15</v>
      </c>
      <c r="S2454">
        <f t="shared" si="78"/>
        <v>2022</v>
      </c>
    </row>
    <row r="2455" spans="1:19">
      <c r="A2455" s="1">
        <v>7</v>
      </c>
      <c r="B2455">
        <v>15</v>
      </c>
      <c r="C2455">
        <v>2</v>
      </c>
      <c r="D2455" s="3">
        <v>44632</v>
      </c>
      <c r="E2455" s="2">
        <v>3460</v>
      </c>
      <c r="F2455" s="2">
        <v>346</v>
      </c>
      <c r="G2455" s="2">
        <v>0</v>
      </c>
      <c r="H2455" s="5">
        <v>44643.24</v>
      </c>
      <c r="I2455" t="s">
        <v>10</v>
      </c>
      <c r="J2455" s="6" t="s">
        <v>27</v>
      </c>
      <c r="K2455" s="6" t="s">
        <v>28</v>
      </c>
      <c r="L2455" s="6" t="s">
        <v>37</v>
      </c>
      <c r="M2455" t="s">
        <v>11</v>
      </c>
      <c r="N2455" s="6" t="s">
        <v>52</v>
      </c>
      <c r="O2455" t="s">
        <v>23</v>
      </c>
      <c r="P2455" s="4">
        <v>11</v>
      </c>
      <c r="Q2455" t="str">
        <f>TEXT(ChargesTable[[#This Row],[CHG_COUNTY_NUM]], "000") &amp; "-" &amp; TEXT(ChargesTable[[#This Row],[CHG_CASE_NUMBER]], "0000000")</f>
        <v>007-0000015</v>
      </c>
      <c r="R2455">
        <f t="shared" si="77"/>
        <v>15</v>
      </c>
      <c r="S2455">
        <f t="shared" si="78"/>
        <v>2022</v>
      </c>
    </row>
    <row r="2456" spans="1:19">
      <c r="A2456" s="1">
        <v>7</v>
      </c>
      <c r="B2456">
        <v>15</v>
      </c>
      <c r="C2456">
        <v>4</v>
      </c>
      <c r="D2456" s="3">
        <v>44632</v>
      </c>
      <c r="E2456" s="2">
        <v>3460</v>
      </c>
      <c r="F2456" s="2">
        <v>346</v>
      </c>
      <c r="G2456" s="2">
        <v>0</v>
      </c>
      <c r="H2456" s="5">
        <v>44644.43</v>
      </c>
      <c r="I2456" t="s">
        <v>10</v>
      </c>
      <c r="J2456" s="6" t="s">
        <v>27</v>
      </c>
      <c r="K2456" s="6" t="s">
        <v>28</v>
      </c>
      <c r="L2456" s="6" t="s">
        <v>37</v>
      </c>
      <c r="M2456" t="s">
        <v>11</v>
      </c>
      <c r="N2456" s="6" t="s">
        <v>52</v>
      </c>
      <c r="O2456" t="s">
        <v>23</v>
      </c>
      <c r="P2456" s="4">
        <v>12</v>
      </c>
      <c r="Q2456" t="str">
        <f>TEXT(ChargesTable[[#This Row],[CHG_COUNTY_NUM]], "000") &amp; "-" &amp; TEXT(ChargesTable[[#This Row],[CHG_CASE_NUMBER]], "0000000")</f>
        <v>007-0000015</v>
      </c>
      <c r="R2456">
        <f t="shared" si="77"/>
        <v>15</v>
      </c>
      <c r="S2456">
        <f t="shared" si="78"/>
        <v>2022</v>
      </c>
    </row>
    <row r="2457" spans="1:19">
      <c r="A2457" s="1">
        <v>7</v>
      </c>
      <c r="B2457">
        <v>15</v>
      </c>
      <c r="C2457">
        <v>5</v>
      </c>
      <c r="D2457" s="3">
        <v>44632</v>
      </c>
      <c r="E2457" s="2">
        <v>3460</v>
      </c>
      <c r="F2457" s="2">
        <v>346</v>
      </c>
      <c r="G2457" s="2">
        <v>0</v>
      </c>
      <c r="H2457" s="5">
        <v>44647.040000000001</v>
      </c>
      <c r="I2457" t="s">
        <v>10</v>
      </c>
      <c r="J2457" s="6" t="s">
        <v>27</v>
      </c>
      <c r="K2457" s="6" t="s">
        <v>28</v>
      </c>
      <c r="L2457" s="6" t="s">
        <v>37</v>
      </c>
      <c r="M2457" t="s">
        <v>11</v>
      </c>
      <c r="N2457" s="6" t="s">
        <v>52</v>
      </c>
      <c r="O2457" t="s">
        <v>23</v>
      </c>
      <c r="P2457" s="4">
        <v>15</v>
      </c>
      <c r="Q2457" t="str">
        <f>TEXT(ChargesTable[[#This Row],[CHG_COUNTY_NUM]], "000") &amp; "-" &amp; TEXT(ChargesTable[[#This Row],[CHG_CASE_NUMBER]], "0000000")</f>
        <v>007-0000015</v>
      </c>
      <c r="R2457">
        <f t="shared" si="77"/>
        <v>15</v>
      </c>
      <c r="S2457">
        <f t="shared" si="78"/>
        <v>2022</v>
      </c>
    </row>
    <row r="2458" spans="1:19">
      <c r="A2458" s="1">
        <v>7</v>
      </c>
      <c r="B2458">
        <v>16</v>
      </c>
      <c r="C2458">
        <v>1</v>
      </c>
      <c r="D2458" s="3">
        <v>44636</v>
      </c>
      <c r="E2458" s="2">
        <v>470000</v>
      </c>
      <c r="F2458" s="2">
        <v>47000</v>
      </c>
      <c r="G2458" s="2">
        <v>0</v>
      </c>
      <c r="H2458" s="5">
        <v>44658.25</v>
      </c>
      <c r="I2458" t="s">
        <v>7</v>
      </c>
      <c r="J2458" s="6" t="s">
        <v>34</v>
      </c>
      <c r="K2458" s="6" t="s">
        <v>35</v>
      </c>
      <c r="L2458" s="6" t="s">
        <v>37</v>
      </c>
      <c r="M2458" t="s">
        <v>8</v>
      </c>
      <c r="N2458" s="6" t="s">
        <v>67</v>
      </c>
      <c r="O2458" t="s">
        <v>23</v>
      </c>
      <c r="P2458" s="4">
        <v>22</v>
      </c>
      <c r="Q2458" t="str">
        <f>TEXT(ChargesTable[[#This Row],[CHG_COUNTY_NUM]], "000") &amp; "-" &amp; TEXT(ChargesTable[[#This Row],[CHG_CASE_NUMBER]], "0000000")</f>
        <v>007-0000016</v>
      </c>
      <c r="R2458">
        <f t="shared" si="77"/>
        <v>23</v>
      </c>
      <c r="S2458">
        <f t="shared" si="78"/>
        <v>2022</v>
      </c>
    </row>
    <row r="2459" spans="1:19">
      <c r="A2459" s="1">
        <v>7</v>
      </c>
      <c r="B2459">
        <v>16</v>
      </c>
      <c r="C2459">
        <v>2</v>
      </c>
      <c r="D2459" s="3">
        <v>44636</v>
      </c>
      <c r="E2459" s="2">
        <v>463700</v>
      </c>
      <c r="F2459" s="2">
        <v>46370</v>
      </c>
      <c r="G2459" s="2">
        <v>0</v>
      </c>
      <c r="H2459" s="5">
        <v>44658.45</v>
      </c>
      <c r="I2459" t="s">
        <v>12</v>
      </c>
      <c r="J2459" s="6" t="s">
        <v>30</v>
      </c>
      <c r="K2459" s="6" t="s">
        <v>26</v>
      </c>
      <c r="L2459" s="6" t="s">
        <v>37</v>
      </c>
      <c r="M2459" t="s">
        <v>13</v>
      </c>
      <c r="N2459" s="6" t="s">
        <v>54</v>
      </c>
      <c r="O2459" t="s">
        <v>23</v>
      </c>
      <c r="P2459" s="4">
        <v>22</v>
      </c>
      <c r="Q2459" t="str">
        <f>TEXT(ChargesTable[[#This Row],[CHG_COUNTY_NUM]], "000") &amp; "-" &amp; TEXT(ChargesTable[[#This Row],[CHG_CASE_NUMBER]], "0000000")</f>
        <v>007-0000016</v>
      </c>
      <c r="R2459">
        <f t="shared" si="77"/>
        <v>23</v>
      </c>
      <c r="S2459">
        <f t="shared" si="78"/>
        <v>2022</v>
      </c>
    </row>
    <row r="2460" spans="1:19">
      <c r="A2460" s="1">
        <v>7</v>
      </c>
      <c r="B2460">
        <v>16</v>
      </c>
      <c r="C2460">
        <v>3</v>
      </c>
      <c r="D2460" s="3">
        <v>44636</v>
      </c>
      <c r="E2460" s="2">
        <v>3400</v>
      </c>
      <c r="F2460" s="2">
        <v>340</v>
      </c>
      <c r="G2460" s="2">
        <v>0</v>
      </c>
      <c r="H2460" s="5">
        <v>44659.49</v>
      </c>
      <c r="I2460" t="s">
        <v>10</v>
      </c>
      <c r="J2460" s="6" t="s">
        <v>25</v>
      </c>
      <c r="K2460" s="6" t="s">
        <v>26</v>
      </c>
      <c r="L2460" s="6" t="s">
        <v>37</v>
      </c>
      <c r="M2460" t="s">
        <v>11</v>
      </c>
      <c r="N2460" s="6" t="s">
        <v>55</v>
      </c>
      <c r="O2460" t="s">
        <v>23</v>
      </c>
      <c r="P2460" s="4">
        <v>23</v>
      </c>
      <c r="Q2460" t="str">
        <f>TEXT(ChargesTable[[#This Row],[CHG_COUNTY_NUM]], "000") &amp; "-" &amp; TEXT(ChargesTable[[#This Row],[CHG_CASE_NUMBER]], "0000000")</f>
        <v>007-0000016</v>
      </c>
      <c r="R2460">
        <f t="shared" si="77"/>
        <v>23</v>
      </c>
      <c r="S2460">
        <f t="shared" si="78"/>
        <v>2022</v>
      </c>
    </row>
    <row r="2461" spans="1:19">
      <c r="A2461" s="1">
        <v>7</v>
      </c>
      <c r="B2461">
        <v>17</v>
      </c>
      <c r="C2461">
        <v>2</v>
      </c>
      <c r="D2461" s="3">
        <v>44641</v>
      </c>
      <c r="E2461" s="2">
        <v>782206</v>
      </c>
      <c r="F2461" s="2">
        <v>78220</v>
      </c>
      <c r="G2461" s="2">
        <v>6</v>
      </c>
      <c r="H2461" s="5">
        <v>44879.88</v>
      </c>
      <c r="I2461" t="s">
        <v>10</v>
      </c>
      <c r="J2461" s="6" t="s">
        <v>36</v>
      </c>
      <c r="K2461" s="6" t="s">
        <v>35</v>
      </c>
      <c r="L2461" s="6" t="s">
        <v>43</v>
      </c>
      <c r="M2461" t="s">
        <v>11</v>
      </c>
      <c r="N2461" s="6" t="s">
        <v>64</v>
      </c>
      <c r="O2461" t="s">
        <v>23</v>
      </c>
      <c r="P2461" s="4">
        <v>238</v>
      </c>
      <c r="Q2461" t="str">
        <f>TEXT(ChargesTable[[#This Row],[CHG_COUNTY_NUM]], "000") &amp; "-" &amp; TEXT(ChargesTable[[#This Row],[CHG_CASE_NUMBER]], "0000000")</f>
        <v>007-0000017</v>
      </c>
      <c r="R2461">
        <f t="shared" si="77"/>
        <v>246</v>
      </c>
      <c r="S2461">
        <f t="shared" si="78"/>
        <v>2022</v>
      </c>
    </row>
    <row r="2462" spans="1:19">
      <c r="A2462" s="1">
        <v>7</v>
      </c>
      <c r="B2462">
        <v>17</v>
      </c>
      <c r="C2462">
        <v>1</v>
      </c>
      <c r="D2462" s="3">
        <v>44641</v>
      </c>
      <c r="E2462" s="2">
        <v>3400</v>
      </c>
      <c r="F2462" s="2">
        <v>340</v>
      </c>
      <c r="G2462" s="2">
        <v>0</v>
      </c>
      <c r="H2462" s="5">
        <v>44887.3</v>
      </c>
      <c r="I2462" t="s">
        <v>10</v>
      </c>
      <c r="J2462" s="6" t="s">
        <v>25</v>
      </c>
      <c r="K2462" s="6" t="s">
        <v>26</v>
      </c>
      <c r="L2462" s="6" t="s">
        <v>37</v>
      </c>
      <c r="M2462" t="s">
        <v>11</v>
      </c>
      <c r="N2462" s="6" t="s">
        <v>55</v>
      </c>
      <c r="O2462" t="s">
        <v>23</v>
      </c>
      <c r="P2462" s="4">
        <v>246</v>
      </c>
      <c r="Q2462" t="str">
        <f>TEXT(ChargesTable[[#This Row],[CHG_COUNTY_NUM]], "000") &amp; "-" &amp; TEXT(ChargesTable[[#This Row],[CHG_CASE_NUMBER]], "0000000")</f>
        <v>007-0000017</v>
      </c>
      <c r="R2462">
        <f t="shared" si="77"/>
        <v>246</v>
      </c>
      <c r="S2462">
        <f t="shared" si="78"/>
        <v>2022</v>
      </c>
    </row>
    <row r="2463" spans="1:19">
      <c r="A2463" s="1">
        <v>7</v>
      </c>
      <c r="B2463">
        <v>18</v>
      </c>
      <c r="C2463">
        <v>2</v>
      </c>
      <c r="D2463" s="3">
        <v>44647</v>
      </c>
      <c r="E2463" s="2">
        <v>782200</v>
      </c>
      <c r="F2463" s="2">
        <v>78220</v>
      </c>
      <c r="G2463" s="2">
        <v>0</v>
      </c>
      <c r="H2463" s="5">
        <v>44655.22</v>
      </c>
      <c r="I2463" t="s">
        <v>10</v>
      </c>
      <c r="J2463" s="6" t="s">
        <v>36</v>
      </c>
      <c r="K2463" s="6" t="s">
        <v>35</v>
      </c>
      <c r="L2463" s="6" t="s">
        <v>37</v>
      </c>
      <c r="M2463" t="s">
        <v>11</v>
      </c>
      <c r="N2463" s="6" t="s">
        <v>53</v>
      </c>
      <c r="O2463" t="s">
        <v>23</v>
      </c>
      <c r="P2463" s="4">
        <v>8</v>
      </c>
      <c r="Q2463" t="str">
        <f>TEXT(ChargesTable[[#This Row],[CHG_COUNTY_NUM]], "000") &amp; "-" &amp; TEXT(ChargesTable[[#This Row],[CHG_CASE_NUMBER]], "0000000")</f>
        <v>007-0000018</v>
      </c>
      <c r="R2463">
        <f t="shared" si="77"/>
        <v>8</v>
      </c>
      <c r="S2463">
        <f t="shared" si="78"/>
        <v>2022</v>
      </c>
    </row>
    <row r="2464" spans="1:19">
      <c r="A2464" s="1">
        <v>7</v>
      </c>
      <c r="B2464">
        <v>19</v>
      </c>
      <c r="C2464">
        <v>2</v>
      </c>
      <c r="D2464" s="3">
        <v>44648</v>
      </c>
      <c r="E2464" s="2">
        <v>3463</v>
      </c>
      <c r="F2464" s="2">
        <v>346</v>
      </c>
      <c r="G2464" s="2">
        <v>3</v>
      </c>
      <c r="H2464" s="5">
        <v>44707.199999999997</v>
      </c>
      <c r="I2464" t="s">
        <v>10</v>
      </c>
      <c r="J2464" s="6" t="s">
        <v>27</v>
      </c>
      <c r="K2464" s="6" t="s">
        <v>28</v>
      </c>
      <c r="L2464" s="6" t="s">
        <v>40</v>
      </c>
      <c r="M2464" t="s">
        <v>11</v>
      </c>
      <c r="N2464" s="6" t="s">
        <v>80</v>
      </c>
      <c r="O2464" t="s">
        <v>23</v>
      </c>
      <c r="P2464" s="4">
        <v>59</v>
      </c>
      <c r="Q2464" t="str">
        <f>TEXT(ChargesTable[[#This Row],[CHG_COUNTY_NUM]], "000") &amp; "-" &amp; TEXT(ChargesTable[[#This Row],[CHG_CASE_NUMBER]], "0000000")</f>
        <v>007-0000019</v>
      </c>
      <c r="R2464">
        <f t="shared" si="77"/>
        <v>62</v>
      </c>
      <c r="S2464">
        <f t="shared" si="78"/>
        <v>2022</v>
      </c>
    </row>
    <row r="2465" spans="1:19">
      <c r="A2465" s="1">
        <v>7</v>
      </c>
      <c r="B2465">
        <v>19</v>
      </c>
      <c r="C2465">
        <v>1</v>
      </c>
      <c r="D2465" s="3">
        <v>44648</v>
      </c>
      <c r="E2465" s="2">
        <v>3401</v>
      </c>
      <c r="F2465" s="2">
        <v>340</v>
      </c>
      <c r="G2465" s="2">
        <v>1</v>
      </c>
      <c r="H2465" s="5">
        <v>44708.7</v>
      </c>
      <c r="I2465" t="s">
        <v>12</v>
      </c>
      <c r="J2465" s="6" t="s">
        <v>25</v>
      </c>
      <c r="K2465" s="6" t="s">
        <v>26</v>
      </c>
      <c r="L2465" s="6" t="s">
        <v>38</v>
      </c>
      <c r="M2465" t="s">
        <v>13</v>
      </c>
      <c r="N2465" s="6" t="s">
        <v>56</v>
      </c>
      <c r="O2465" t="s">
        <v>23</v>
      </c>
      <c r="P2465" s="4">
        <v>60</v>
      </c>
      <c r="Q2465" t="str">
        <f>TEXT(ChargesTable[[#This Row],[CHG_COUNTY_NUM]], "000") &amp; "-" &amp; TEXT(ChargesTable[[#This Row],[CHG_CASE_NUMBER]], "0000000")</f>
        <v>007-0000019</v>
      </c>
      <c r="R2465">
        <f t="shared" si="77"/>
        <v>62</v>
      </c>
      <c r="S2465">
        <f t="shared" si="78"/>
        <v>2022</v>
      </c>
    </row>
    <row r="2466" spans="1:19">
      <c r="A2466" s="1">
        <v>7</v>
      </c>
      <c r="B2466">
        <v>19</v>
      </c>
      <c r="C2466">
        <v>3</v>
      </c>
      <c r="D2466" s="3">
        <v>44648</v>
      </c>
      <c r="E2466" s="2">
        <v>3400</v>
      </c>
      <c r="F2466" s="2">
        <v>340</v>
      </c>
      <c r="G2466" s="2">
        <v>0</v>
      </c>
      <c r="H2466" s="5">
        <v>44710.04</v>
      </c>
      <c r="I2466" t="s">
        <v>10</v>
      </c>
      <c r="J2466" s="6" t="s">
        <v>25</v>
      </c>
      <c r="K2466" s="6" t="s">
        <v>26</v>
      </c>
      <c r="L2466" s="6" t="s">
        <v>37</v>
      </c>
      <c r="M2466" t="s">
        <v>11</v>
      </c>
      <c r="N2466" s="6" t="s">
        <v>55</v>
      </c>
      <c r="O2466" t="s">
        <v>23</v>
      </c>
      <c r="P2466" s="4">
        <v>62</v>
      </c>
      <c r="Q2466" t="str">
        <f>TEXT(ChargesTable[[#This Row],[CHG_COUNTY_NUM]], "000") &amp; "-" &amp; TEXT(ChargesTable[[#This Row],[CHG_CASE_NUMBER]], "0000000")</f>
        <v>007-0000019</v>
      </c>
      <c r="R2466">
        <f t="shared" si="77"/>
        <v>62</v>
      </c>
      <c r="S2466">
        <f t="shared" si="78"/>
        <v>2022</v>
      </c>
    </row>
    <row r="2467" spans="1:19">
      <c r="A2467" s="1">
        <v>7</v>
      </c>
      <c r="B2467">
        <v>20</v>
      </c>
      <c r="C2467">
        <v>1</v>
      </c>
      <c r="D2467" s="3">
        <v>44657</v>
      </c>
      <c r="E2467" s="2">
        <v>3400</v>
      </c>
      <c r="F2467" s="2">
        <v>340</v>
      </c>
      <c r="G2467" s="2">
        <v>0</v>
      </c>
      <c r="H2467" s="5">
        <v>44763.75</v>
      </c>
      <c r="I2467" t="s">
        <v>12</v>
      </c>
      <c r="J2467" s="6" t="s">
        <v>25</v>
      </c>
      <c r="K2467" s="6" t="s">
        <v>26</v>
      </c>
      <c r="L2467" s="6" t="s">
        <v>37</v>
      </c>
      <c r="M2467" t="s">
        <v>13</v>
      </c>
      <c r="N2467" s="6" t="s">
        <v>55</v>
      </c>
      <c r="O2467" t="s">
        <v>23</v>
      </c>
      <c r="P2467" s="4">
        <v>106</v>
      </c>
      <c r="Q2467" t="str">
        <f>TEXT(ChargesTable[[#This Row],[CHG_COUNTY_NUM]], "000") &amp; "-" &amp; TEXT(ChargesTable[[#This Row],[CHG_CASE_NUMBER]], "0000000")</f>
        <v>007-0000020</v>
      </c>
      <c r="R2467">
        <f t="shared" si="77"/>
        <v>106</v>
      </c>
      <c r="S2467">
        <f t="shared" si="78"/>
        <v>2022</v>
      </c>
    </row>
    <row r="2468" spans="1:19">
      <c r="A2468" s="1">
        <v>7</v>
      </c>
      <c r="B2468">
        <v>21</v>
      </c>
      <c r="C2468">
        <v>4</v>
      </c>
      <c r="D2468" s="3">
        <v>44671</v>
      </c>
      <c r="E2468" s="2">
        <v>470000</v>
      </c>
      <c r="F2468" s="2">
        <v>47000</v>
      </c>
      <c r="G2468" s="2">
        <v>0</v>
      </c>
      <c r="H2468" s="5">
        <v>44776.9</v>
      </c>
      <c r="I2468" t="s">
        <v>12</v>
      </c>
      <c r="J2468" s="6" t="s">
        <v>34</v>
      </c>
      <c r="K2468" s="6" t="s">
        <v>35</v>
      </c>
      <c r="L2468" s="6" t="s">
        <v>37</v>
      </c>
      <c r="M2468" t="s">
        <v>13</v>
      </c>
      <c r="N2468" s="6" t="s">
        <v>67</v>
      </c>
      <c r="O2468" t="s">
        <v>23</v>
      </c>
      <c r="P2468" s="4">
        <v>105</v>
      </c>
      <c r="Q2468" t="str">
        <f>TEXT(ChargesTable[[#This Row],[CHG_COUNTY_NUM]], "000") &amp; "-" &amp; TEXT(ChargesTable[[#This Row],[CHG_CASE_NUMBER]], "0000000")</f>
        <v>007-0000021</v>
      </c>
      <c r="R2468">
        <f t="shared" si="77"/>
        <v>108</v>
      </c>
      <c r="S2468">
        <f t="shared" si="78"/>
        <v>2022</v>
      </c>
    </row>
    <row r="2469" spans="1:19">
      <c r="A2469" s="1">
        <v>7</v>
      </c>
      <c r="B2469">
        <v>21</v>
      </c>
      <c r="C2469">
        <v>2</v>
      </c>
      <c r="D2469" s="3">
        <v>44671</v>
      </c>
      <c r="E2469" s="2">
        <v>782200</v>
      </c>
      <c r="F2469" s="2">
        <v>78220</v>
      </c>
      <c r="G2469" s="2">
        <v>0</v>
      </c>
      <c r="H2469" s="5">
        <v>44777.54</v>
      </c>
      <c r="I2469" t="s">
        <v>10</v>
      </c>
      <c r="J2469" s="6" t="s">
        <v>36</v>
      </c>
      <c r="K2469" s="6" t="s">
        <v>35</v>
      </c>
      <c r="L2469" s="6" t="s">
        <v>37</v>
      </c>
      <c r="M2469" t="s">
        <v>11</v>
      </c>
      <c r="N2469" s="6" t="s">
        <v>53</v>
      </c>
      <c r="O2469" t="s">
        <v>23</v>
      </c>
      <c r="P2469" s="4">
        <v>106</v>
      </c>
      <c r="Q2469" t="str">
        <f>TEXT(ChargesTable[[#This Row],[CHG_COUNTY_NUM]], "000") &amp; "-" &amp; TEXT(ChargesTable[[#This Row],[CHG_CASE_NUMBER]], "0000000")</f>
        <v>007-0000021</v>
      </c>
      <c r="R2469">
        <f t="shared" si="77"/>
        <v>108</v>
      </c>
      <c r="S2469">
        <f t="shared" si="78"/>
        <v>2022</v>
      </c>
    </row>
    <row r="2470" spans="1:19">
      <c r="A2470" s="1">
        <v>7</v>
      </c>
      <c r="B2470">
        <v>21</v>
      </c>
      <c r="C2470">
        <v>3</v>
      </c>
      <c r="D2470" s="3">
        <v>44671</v>
      </c>
      <c r="E2470" s="2">
        <v>463700</v>
      </c>
      <c r="F2470" s="2">
        <v>46370</v>
      </c>
      <c r="G2470" s="2">
        <v>0</v>
      </c>
      <c r="H2470" s="5">
        <v>44777.7</v>
      </c>
      <c r="I2470" t="s">
        <v>10</v>
      </c>
      <c r="J2470" s="6" t="s">
        <v>30</v>
      </c>
      <c r="K2470" s="6" t="s">
        <v>26</v>
      </c>
      <c r="L2470" s="6" t="s">
        <v>37</v>
      </c>
      <c r="M2470" t="s">
        <v>11</v>
      </c>
      <c r="N2470" s="6" t="s">
        <v>54</v>
      </c>
      <c r="O2470" t="s">
        <v>23</v>
      </c>
      <c r="P2470" s="4">
        <v>106</v>
      </c>
      <c r="Q2470" t="str">
        <f>TEXT(ChargesTable[[#This Row],[CHG_COUNTY_NUM]], "000") &amp; "-" &amp; TEXT(ChargesTable[[#This Row],[CHG_CASE_NUMBER]], "0000000")</f>
        <v>007-0000021</v>
      </c>
      <c r="R2470">
        <f t="shared" si="77"/>
        <v>108</v>
      </c>
      <c r="S2470">
        <f t="shared" si="78"/>
        <v>2022</v>
      </c>
    </row>
    <row r="2471" spans="1:19">
      <c r="A2471" s="1">
        <v>7</v>
      </c>
      <c r="B2471">
        <v>21</v>
      </c>
      <c r="C2471">
        <v>1</v>
      </c>
      <c r="D2471" s="3">
        <v>44671</v>
      </c>
      <c r="E2471" s="2">
        <v>3460</v>
      </c>
      <c r="F2471" s="2">
        <v>346</v>
      </c>
      <c r="G2471" s="2">
        <v>0</v>
      </c>
      <c r="H2471" s="5">
        <v>44779.23</v>
      </c>
      <c r="I2471" t="s">
        <v>12</v>
      </c>
      <c r="J2471" s="6" t="s">
        <v>27</v>
      </c>
      <c r="K2471" s="6" t="s">
        <v>28</v>
      </c>
      <c r="L2471" s="6" t="s">
        <v>37</v>
      </c>
      <c r="M2471" t="s">
        <v>13</v>
      </c>
      <c r="N2471" s="6" t="s">
        <v>52</v>
      </c>
      <c r="O2471" t="s">
        <v>23</v>
      </c>
      <c r="P2471" s="4">
        <v>108</v>
      </c>
      <c r="Q2471" t="str">
        <f>TEXT(ChargesTable[[#This Row],[CHG_COUNTY_NUM]], "000") &amp; "-" &amp; TEXT(ChargesTable[[#This Row],[CHG_CASE_NUMBER]], "0000000")</f>
        <v>007-0000021</v>
      </c>
      <c r="R2471">
        <f t="shared" si="77"/>
        <v>108</v>
      </c>
      <c r="S2471">
        <f t="shared" si="78"/>
        <v>2022</v>
      </c>
    </row>
    <row r="2472" spans="1:19">
      <c r="A2472" s="1">
        <v>7</v>
      </c>
      <c r="B2472">
        <v>22</v>
      </c>
      <c r="C2472">
        <v>2</v>
      </c>
      <c r="D2472" s="3">
        <v>44672</v>
      </c>
      <c r="E2472" s="2">
        <v>3460</v>
      </c>
      <c r="F2472" s="2">
        <v>346</v>
      </c>
      <c r="G2472" s="2">
        <v>0</v>
      </c>
      <c r="H2472" s="5">
        <v>44704.7</v>
      </c>
      <c r="I2472" t="s">
        <v>10</v>
      </c>
      <c r="J2472" s="6" t="s">
        <v>27</v>
      </c>
      <c r="K2472" s="6" t="s">
        <v>28</v>
      </c>
      <c r="L2472" s="6" t="s">
        <v>37</v>
      </c>
      <c r="M2472" t="s">
        <v>11</v>
      </c>
      <c r="N2472" s="6" t="s">
        <v>52</v>
      </c>
      <c r="O2472" t="s">
        <v>23</v>
      </c>
      <c r="P2472" s="4">
        <v>32</v>
      </c>
      <c r="Q2472" t="str">
        <f>TEXT(ChargesTable[[#This Row],[CHG_COUNTY_NUM]], "000") &amp; "-" &amp; TEXT(ChargesTable[[#This Row],[CHG_CASE_NUMBER]], "0000000")</f>
        <v>007-0000022</v>
      </c>
      <c r="R2472">
        <f t="shared" si="77"/>
        <v>56</v>
      </c>
      <c r="S2472">
        <f t="shared" si="78"/>
        <v>2022</v>
      </c>
    </row>
    <row r="2473" spans="1:19">
      <c r="A2473" s="1">
        <v>7</v>
      </c>
      <c r="B2473">
        <v>22</v>
      </c>
      <c r="C2473">
        <v>1</v>
      </c>
      <c r="D2473" s="3">
        <v>44672</v>
      </c>
      <c r="E2473" s="2">
        <v>3460</v>
      </c>
      <c r="F2473" s="2">
        <v>346</v>
      </c>
      <c r="G2473" s="2">
        <v>0</v>
      </c>
      <c r="H2473" s="5">
        <v>44705.4</v>
      </c>
      <c r="I2473" t="s">
        <v>7</v>
      </c>
      <c r="J2473" s="6" t="s">
        <v>27</v>
      </c>
      <c r="K2473" s="6" t="s">
        <v>28</v>
      </c>
      <c r="L2473" s="6" t="s">
        <v>37</v>
      </c>
      <c r="M2473" t="s">
        <v>8</v>
      </c>
      <c r="N2473" s="6" t="s">
        <v>52</v>
      </c>
      <c r="O2473" t="s">
        <v>23</v>
      </c>
      <c r="P2473" s="4">
        <v>33</v>
      </c>
      <c r="Q2473" t="str">
        <f>TEXT(ChargesTable[[#This Row],[CHG_COUNTY_NUM]], "000") &amp; "-" &amp; TEXT(ChargesTable[[#This Row],[CHG_CASE_NUMBER]], "0000000")</f>
        <v>007-0000022</v>
      </c>
      <c r="R2473">
        <f t="shared" si="77"/>
        <v>56</v>
      </c>
      <c r="S2473">
        <f t="shared" si="78"/>
        <v>2022</v>
      </c>
    </row>
    <row r="2474" spans="1:19">
      <c r="A2474" s="1">
        <v>7</v>
      </c>
      <c r="B2474">
        <v>22</v>
      </c>
      <c r="C2474">
        <v>3</v>
      </c>
      <c r="D2474" s="3">
        <v>44672</v>
      </c>
      <c r="E2474" s="2">
        <v>463700</v>
      </c>
      <c r="F2474" s="2">
        <v>46370</v>
      </c>
      <c r="G2474" s="2">
        <v>0</v>
      </c>
      <c r="H2474" s="5">
        <v>44728.6</v>
      </c>
      <c r="I2474" t="s">
        <v>10</v>
      </c>
      <c r="J2474" s="6" t="s">
        <v>30</v>
      </c>
      <c r="K2474" s="6" t="s">
        <v>26</v>
      </c>
      <c r="L2474" s="6" t="s">
        <v>37</v>
      </c>
      <c r="M2474" t="s">
        <v>11</v>
      </c>
      <c r="N2474" s="6" t="s">
        <v>54</v>
      </c>
      <c r="O2474" t="s">
        <v>23</v>
      </c>
      <c r="P2474" s="4">
        <v>56</v>
      </c>
      <c r="Q2474" t="str">
        <f>TEXT(ChargesTable[[#This Row],[CHG_COUNTY_NUM]], "000") &amp; "-" &amp; TEXT(ChargesTable[[#This Row],[CHG_CASE_NUMBER]], "0000000")</f>
        <v>007-0000022</v>
      </c>
      <c r="R2474">
        <f t="shared" si="77"/>
        <v>56</v>
      </c>
      <c r="S2474">
        <f t="shared" si="78"/>
        <v>2022</v>
      </c>
    </row>
    <row r="2475" spans="1:19">
      <c r="A2475" s="1">
        <v>7</v>
      </c>
      <c r="B2475">
        <v>23</v>
      </c>
      <c r="C2475">
        <v>4</v>
      </c>
      <c r="D2475" s="3">
        <v>44674</v>
      </c>
      <c r="E2475" s="2">
        <v>463720</v>
      </c>
      <c r="F2475" s="2">
        <v>46372</v>
      </c>
      <c r="G2475" s="2">
        <v>0</v>
      </c>
      <c r="H2475" s="5">
        <v>44696.78</v>
      </c>
      <c r="I2475" t="s">
        <v>10</v>
      </c>
      <c r="J2475" s="6" t="s">
        <v>31</v>
      </c>
      <c r="K2475" s="6" t="s">
        <v>28</v>
      </c>
      <c r="L2475" s="6" t="s">
        <v>37</v>
      </c>
      <c r="M2475" t="s">
        <v>11</v>
      </c>
      <c r="N2475" s="6" t="s">
        <v>72</v>
      </c>
      <c r="O2475" t="s">
        <v>23</v>
      </c>
      <c r="P2475" s="4">
        <v>22</v>
      </c>
      <c r="Q2475" t="str">
        <f>TEXT(ChargesTable[[#This Row],[CHG_COUNTY_NUM]], "000") &amp; "-" &amp; TEXT(ChargesTable[[#This Row],[CHG_CASE_NUMBER]], "0000000")</f>
        <v>007-0000023</v>
      </c>
      <c r="R2475">
        <f t="shared" si="77"/>
        <v>24</v>
      </c>
      <c r="S2475">
        <f t="shared" si="78"/>
        <v>2022</v>
      </c>
    </row>
    <row r="2476" spans="1:19">
      <c r="A2476" s="1">
        <v>7</v>
      </c>
      <c r="B2476">
        <v>23</v>
      </c>
      <c r="C2476">
        <v>3</v>
      </c>
      <c r="D2476" s="3">
        <v>44674</v>
      </c>
      <c r="E2476" s="2">
        <v>470000</v>
      </c>
      <c r="F2476" s="2">
        <v>47000</v>
      </c>
      <c r="G2476" s="2">
        <v>0</v>
      </c>
      <c r="H2476" s="5">
        <v>44697.257997685185</v>
      </c>
      <c r="I2476" t="s">
        <v>10</v>
      </c>
      <c r="J2476" s="6" t="s">
        <v>34</v>
      </c>
      <c r="K2476" s="6" t="s">
        <v>35</v>
      </c>
      <c r="L2476" s="6" t="s">
        <v>37</v>
      </c>
      <c r="M2476" t="s">
        <v>11</v>
      </c>
      <c r="N2476" s="6" t="s">
        <v>67</v>
      </c>
      <c r="O2476" t="s">
        <v>23</v>
      </c>
      <c r="P2476" s="4">
        <v>23</v>
      </c>
      <c r="Q2476" t="str">
        <f>TEXT(ChargesTable[[#This Row],[CHG_COUNTY_NUM]], "000") &amp; "-" &amp; TEXT(ChargesTable[[#This Row],[CHG_CASE_NUMBER]], "0000000")</f>
        <v>007-0000023</v>
      </c>
      <c r="R2476">
        <f t="shared" si="77"/>
        <v>24</v>
      </c>
      <c r="S2476">
        <f t="shared" si="78"/>
        <v>2022</v>
      </c>
    </row>
    <row r="2477" spans="1:19">
      <c r="A2477" s="1">
        <v>7</v>
      </c>
      <c r="B2477">
        <v>23</v>
      </c>
      <c r="C2477">
        <v>2</v>
      </c>
      <c r="D2477" s="3">
        <v>44674</v>
      </c>
      <c r="E2477" s="2">
        <v>463705</v>
      </c>
      <c r="F2477" s="2">
        <v>46370</v>
      </c>
      <c r="G2477" s="2">
        <v>5</v>
      </c>
      <c r="H2477" s="5">
        <v>44698.3</v>
      </c>
      <c r="I2477" t="s">
        <v>10</v>
      </c>
      <c r="J2477" s="6" t="s">
        <v>30</v>
      </c>
      <c r="K2477" s="6" t="s">
        <v>26</v>
      </c>
      <c r="L2477" s="6" t="s">
        <v>42</v>
      </c>
      <c r="M2477" t="s">
        <v>11</v>
      </c>
      <c r="N2477" s="6" t="s">
        <v>70</v>
      </c>
      <c r="O2477" t="s">
        <v>23</v>
      </c>
      <c r="P2477" s="4">
        <v>24</v>
      </c>
      <c r="Q2477" t="str">
        <f>TEXT(ChargesTable[[#This Row],[CHG_COUNTY_NUM]], "000") &amp; "-" &amp; TEXT(ChargesTable[[#This Row],[CHG_CASE_NUMBER]], "0000000")</f>
        <v>007-0000023</v>
      </c>
      <c r="R2477">
        <f t="shared" si="77"/>
        <v>24</v>
      </c>
      <c r="S2477">
        <f t="shared" si="78"/>
        <v>2022</v>
      </c>
    </row>
    <row r="2478" spans="1:19">
      <c r="A2478" s="1">
        <v>7</v>
      </c>
      <c r="B2478">
        <v>24</v>
      </c>
      <c r="C2478">
        <v>1</v>
      </c>
      <c r="D2478" s="3">
        <v>44688</v>
      </c>
      <c r="E2478" s="2">
        <v>463702</v>
      </c>
      <c r="F2478" s="2">
        <v>46370</v>
      </c>
      <c r="G2478" s="2">
        <v>2</v>
      </c>
      <c r="H2478" s="5">
        <v>44688.55</v>
      </c>
      <c r="I2478" t="s">
        <v>10</v>
      </c>
      <c r="J2478" s="6" t="s">
        <v>30</v>
      </c>
      <c r="K2478" s="6" t="s">
        <v>26</v>
      </c>
      <c r="L2478" s="6" t="s">
        <v>39</v>
      </c>
      <c r="M2478" t="s">
        <v>11</v>
      </c>
      <c r="N2478" s="6" t="s">
        <v>82</v>
      </c>
      <c r="O2478" t="s">
        <v>23</v>
      </c>
      <c r="P2478" s="4">
        <v>0</v>
      </c>
      <c r="Q2478" t="str">
        <f>TEXT(ChargesTable[[#This Row],[CHG_COUNTY_NUM]], "000") &amp; "-" &amp; TEXT(ChargesTable[[#This Row],[CHG_CASE_NUMBER]], "0000000")</f>
        <v>007-0000024</v>
      </c>
      <c r="R2478">
        <f t="shared" si="77"/>
        <v>19</v>
      </c>
      <c r="S2478">
        <f t="shared" si="78"/>
        <v>2022</v>
      </c>
    </row>
    <row r="2479" spans="1:19">
      <c r="A2479" s="1">
        <v>7</v>
      </c>
      <c r="B2479">
        <v>24</v>
      </c>
      <c r="C2479">
        <v>2</v>
      </c>
      <c r="D2479" s="3">
        <v>44688</v>
      </c>
      <c r="E2479" s="2">
        <v>782200</v>
      </c>
      <c r="F2479" s="2">
        <v>78220</v>
      </c>
      <c r="G2479" s="2">
        <v>0</v>
      </c>
      <c r="H2479" s="5">
        <v>44707.94</v>
      </c>
      <c r="I2479" t="s">
        <v>12</v>
      </c>
      <c r="J2479" s="6" t="s">
        <v>36</v>
      </c>
      <c r="K2479" s="6" t="s">
        <v>35</v>
      </c>
      <c r="L2479" s="6" t="s">
        <v>37</v>
      </c>
      <c r="M2479" t="s">
        <v>13</v>
      </c>
      <c r="N2479" s="6" t="s">
        <v>53</v>
      </c>
      <c r="O2479" t="s">
        <v>23</v>
      </c>
      <c r="P2479" s="4">
        <v>19</v>
      </c>
      <c r="Q2479" t="str">
        <f>TEXT(ChargesTable[[#This Row],[CHG_COUNTY_NUM]], "000") &amp; "-" &amp; TEXT(ChargesTable[[#This Row],[CHG_CASE_NUMBER]], "0000000")</f>
        <v>007-0000024</v>
      </c>
      <c r="R2479">
        <f t="shared" si="77"/>
        <v>19</v>
      </c>
      <c r="S2479">
        <f t="shared" si="78"/>
        <v>2022</v>
      </c>
    </row>
    <row r="2480" spans="1:19">
      <c r="A2480" s="1">
        <v>7</v>
      </c>
      <c r="B2480">
        <v>25</v>
      </c>
      <c r="C2480">
        <v>1</v>
      </c>
      <c r="D2480" s="3">
        <v>44690</v>
      </c>
      <c r="E2480" s="2">
        <v>470000</v>
      </c>
      <c r="F2480" s="2">
        <v>47000</v>
      </c>
      <c r="G2480" s="2">
        <v>0</v>
      </c>
      <c r="H2480" s="5">
        <v>44732.7</v>
      </c>
      <c r="I2480" t="s">
        <v>10</v>
      </c>
      <c r="J2480" s="6" t="s">
        <v>34</v>
      </c>
      <c r="K2480" s="6" t="s">
        <v>35</v>
      </c>
      <c r="L2480" s="6" t="s">
        <v>37</v>
      </c>
      <c r="M2480" t="s">
        <v>11</v>
      </c>
      <c r="N2480" s="6" t="s">
        <v>67</v>
      </c>
      <c r="O2480" t="s">
        <v>23</v>
      </c>
      <c r="P2480" s="4">
        <v>42</v>
      </c>
      <c r="Q2480" t="str">
        <f>TEXT(ChargesTable[[#This Row],[CHG_COUNTY_NUM]], "000") &amp; "-" &amp; TEXT(ChargesTable[[#This Row],[CHG_CASE_NUMBER]], "0000000")</f>
        <v>007-0000025</v>
      </c>
      <c r="R2480">
        <f t="shared" si="77"/>
        <v>44</v>
      </c>
      <c r="S2480">
        <f t="shared" si="78"/>
        <v>2022</v>
      </c>
    </row>
    <row r="2481" spans="1:19">
      <c r="A2481" s="1">
        <v>7</v>
      </c>
      <c r="B2481">
        <v>25</v>
      </c>
      <c r="C2481">
        <v>3</v>
      </c>
      <c r="D2481" s="3">
        <v>44690</v>
      </c>
      <c r="E2481" s="2">
        <v>3400</v>
      </c>
      <c r="F2481" s="2">
        <v>340</v>
      </c>
      <c r="G2481" s="2">
        <v>0</v>
      </c>
      <c r="H2481" s="5">
        <v>44732.68</v>
      </c>
      <c r="I2481" t="s">
        <v>12</v>
      </c>
      <c r="J2481" s="6" t="s">
        <v>25</v>
      </c>
      <c r="K2481" s="6" t="s">
        <v>26</v>
      </c>
      <c r="L2481" s="6" t="s">
        <v>37</v>
      </c>
      <c r="M2481" t="s">
        <v>13</v>
      </c>
      <c r="N2481" s="6" t="s">
        <v>55</v>
      </c>
      <c r="O2481" t="s">
        <v>23</v>
      </c>
      <c r="P2481" s="4">
        <v>42</v>
      </c>
      <c r="Q2481" t="str">
        <f>TEXT(ChargesTable[[#This Row],[CHG_COUNTY_NUM]], "000") &amp; "-" &amp; TEXT(ChargesTable[[#This Row],[CHG_CASE_NUMBER]], "0000000")</f>
        <v>007-0000025</v>
      </c>
      <c r="R2481">
        <f t="shared" si="77"/>
        <v>44</v>
      </c>
      <c r="S2481">
        <f t="shared" si="78"/>
        <v>2022</v>
      </c>
    </row>
    <row r="2482" spans="1:19">
      <c r="A2482" s="1">
        <v>7</v>
      </c>
      <c r="B2482">
        <v>25</v>
      </c>
      <c r="C2482">
        <v>4</v>
      </c>
      <c r="D2482" s="3">
        <v>44690</v>
      </c>
      <c r="E2482" s="2">
        <v>3460</v>
      </c>
      <c r="F2482" s="2">
        <v>346</v>
      </c>
      <c r="G2482" s="2">
        <v>0</v>
      </c>
      <c r="H2482" s="5">
        <v>44733.647002314814</v>
      </c>
      <c r="I2482" t="s">
        <v>12</v>
      </c>
      <c r="J2482" s="6" t="s">
        <v>27</v>
      </c>
      <c r="K2482" s="6" t="s">
        <v>28</v>
      </c>
      <c r="L2482" s="6" t="s">
        <v>37</v>
      </c>
      <c r="M2482" t="s">
        <v>13</v>
      </c>
      <c r="N2482" s="6" t="s">
        <v>52</v>
      </c>
      <c r="O2482" t="s">
        <v>23</v>
      </c>
      <c r="P2482" s="4">
        <v>43</v>
      </c>
      <c r="Q2482" t="str">
        <f>TEXT(ChargesTable[[#This Row],[CHG_COUNTY_NUM]], "000") &amp; "-" &amp; TEXT(ChargesTable[[#This Row],[CHG_CASE_NUMBER]], "0000000")</f>
        <v>007-0000025</v>
      </c>
      <c r="R2482">
        <f t="shared" si="77"/>
        <v>44</v>
      </c>
      <c r="S2482">
        <f t="shared" si="78"/>
        <v>2022</v>
      </c>
    </row>
    <row r="2483" spans="1:19">
      <c r="A2483" s="1">
        <v>7</v>
      </c>
      <c r="B2483">
        <v>25</v>
      </c>
      <c r="C2483">
        <v>2</v>
      </c>
      <c r="D2483" s="3">
        <v>44690</v>
      </c>
      <c r="E2483" s="2">
        <v>3400</v>
      </c>
      <c r="F2483" s="2">
        <v>340</v>
      </c>
      <c r="G2483" s="2">
        <v>0</v>
      </c>
      <c r="H2483" s="5">
        <v>44734.16</v>
      </c>
      <c r="I2483" t="s">
        <v>10</v>
      </c>
      <c r="J2483" s="6" t="s">
        <v>25</v>
      </c>
      <c r="K2483" s="6" t="s">
        <v>26</v>
      </c>
      <c r="L2483" s="6" t="s">
        <v>37</v>
      </c>
      <c r="M2483" t="s">
        <v>11</v>
      </c>
      <c r="N2483" s="6" t="s">
        <v>55</v>
      </c>
      <c r="O2483" t="s">
        <v>23</v>
      </c>
      <c r="P2483" s="4">
        <v>44</v>
      </c>
      <c r="Q2483" t="str">
        <f>TEXT(ChargesTable[[#This Row],[CHG_COUNTY_NUM]], "000") &amp; "-" &amp; TEXT(ChargesTable[[#This Row],[CHG_CASE_NUMBER]], "0000000")</f>
        <v>007-0000025</v>
      </c>
      <c r="R2483">
        <f t="shared" si="77"/>
        <v>44</v>
      </c>
      <c r="S2483">
        <f t="shared" si="78"/>
        <v>2022</v>
      </c>
    </row>
    <row r="2484" spans="1:19">
      <c r="A2484" s="1">
        <v>7</v>
      </c>
      <c r="B2484">
        <v>25</v>
      </c>
      <c r="C2484">
        <v>5</v>
      </c>
      <c r="D2484" s="3">
        <v>44690</v>
      </c>
      <c r="E2484" s="2">
        <v>463700</v>
      </c>
      <c r="F2484" s="2">
        <v>46370</v>
      </c>
      <c r="G2484" s="2">
        <v>0</v>
      </c>
      <c r="H2484" s="5">
        <v>44734.41</v>
      </c>
      <c r="I2484" t="s">
        <v>12</v>
      </c>
      <c r="J2484" s="6" t="s">
        <v>30</v>
      </c>
      <c r="K2484" s="6" t="s">
        <v>26</v>
      </c>
      <c r="L2484" s="6" t="s">
        <v>37</v>
      </c>
      <c r="M2484" t="s">
        <v>13</v>
      </c>
      <c r="N2484" s="6" t="s">
        <v>54</v>
      </c>
      <c r="O2484" t="s">
        <v>23</v>
      </c>
      <c r="P2484" s="4">
        <v>44</v>
      </c>
      <c r="Q2484" t="str">
        <f>TEXT(ChargesTable[[#This Row],[CHG_COUNTY_NUM]], "000") &amp; "-" &amp; TEXT(ChargesTable[[#This Row],[CHG_CASE_NUMBER]], "0000000")</f>
        <v>007-0000025</v>
      </c>
      <c r="R2484">
        <f t="shared" si="77"/>
        <v>44</v>
      </c>
      <c r="S2484">
        <f t="shared" si="78"/>
        <v>2022</v>
      </c>
    </row>
    <row r="2485" spans="1:19">
      <c r="A2485" s="1">
        <v>7</v>
      </c>
      <c r="B2485">
        <v>26</v>
      </c>
      <c r="C2485">
        <v>3</v>
      </c>
      <c r="D2485" s="3">
        <v>44694</v>
      </c>
      <c r="E2485" s="2">
        <v>463721</v>
      </c>
      <c r="F2485" s="2">
        <v>46372</v>
      </c>
      <c r="G2485" s="2">
        <v>1</v>
      </c>
      <c r="H2485" s="5">
        <v>44774.22</v>
      </c>
      <c r="I2485" t="s">
        <v>12</v>
      </c>
      <c r="J2485" s="6" t="s">
        <v>31</v>
      </c>
      <c r="K2485" s="6" t="s">
        <v>28</v>
      </c>
      <c r="L2485" s="6" t="s">
        <v>38</v>
      </c>
      <c r="M2485" t="s">
        <v>13</v>
      </c>
      <c r="N2485" s="6" t="s">
        <v>87</v>
      </c>
      <c r="O2485" t="s">
        <v>23</v>
      </c>
      <c r="P2485" s="4">
        <v>80</v>
      </c>
      <c r="Q2485" t="str">
        <f>TEXT(ChargesTable[[#This Row],[CHG_COUNTY_NUM]], "000") &amp; "-" &amp; TEXT(ChargesTable[[#This Row],[CHG_CASE_NUMBER]], "0000000")</f>
        <v>007-0000026</v>
      </c>
      <c r="R2485">
        <f t="shared" si="77"/>
        <v>129</v>
      </c>
      <c r="S2485">
        <f t="shared" si="78"/>
        <v>2022</v>
      </c>
    </row>
    <row r="2486" spans="1:19">
      <c r="A2486" s="1">
        <v>7</v>
      </c>
      <c r="B2486">
        <v>26</v>
      </c>
      <c r="C2486">
        <v>2</v>
      </c>
      <c r="D2486" s="3">
        <v>44694</v>
      </c>
      <c r="E2486" s="2">
        <v>463720</v>
      </c>
      <c r="F2486" s="2">
        <v>46372</v>
      </c>
      <c r="G2486" s="2">
        <v>0</v>
      </c>
      <c r="H2486" s="5">
        <v>44775.01</v>
      </c>
      <c r="I2486" t="s">
        <v>10</v>
      </c>
      <c r="J2486" s="6" t="s">
        <v>31</v>
      </c>
      <c r="K2486" s="6" t="s">
        <v>28</v>
      </c>
      <c r="L2486" s="6" t="s">
        <v>37</v>
      </c>
      <c r="M2486" t="s">
        <v>11</v>
      </c>
      <c r="N2486" s="6" t="s">
        <v>72</v>
      </c>
      <c r="O2486" t="s">
        <v>23</v>
      </c>
      <c r="P2486" s="4">
        <v>81</v>
      </c>
      <c r="Q2486" t="str">
        <f>TEXT(ChargesTable[[#This Row],[CHG_COUNTY_NUM]], "000") &amp; "-" &amp; TEXT(ChargesTable[[#This Row],[CHG_CASE_NUMBER]], "0000000")</f>
        <v>007-0000026</v>
      </c>
      <c r="R2486">
        <f t="shared" si="77"/>
        <v>129</v>
      </c>
      <c r="S2486">
        <f t="shared" si="78"/>
        <v>2022</v>
      </c>
    </row>
    <row r="2487" spans="1:19">
      <c r="A2487" s="1">
        <v>7</v>
      </c>
      <c r="B2487">
        <v>26</v>
      </c>
      <c r="C2487">
        <v>1</v>
      </c>
      <c r="D2487" s="3">
        <v>44694</v>
      </c>
      <c r="E2487" s="2">
        <v>3400</v>
      </c>
      <c r="F2487" s="2">
        <v>340</v>
      </c>
      <c r="G2487" s="2">
        <v>0</v>
      </c>
      <c r="H2487" s="5">
        <v>44776.1</v>
      </c>
      <c r="I2487" t="s">
        <v>7</v>
      </c>
      <c r="J2487" s="6" t="s">
        <v>25</v>
      </c>
      <c r="K2487" s="6" t="s">
        <v>26</v>
      </c>
      <c r="L2487" s="6" t="s">
        <v>37</v>
      </c>
      <c r="M2487" t="s">
        <v>8</v>
      </c>
      <c r="N2487" s="6" t="s">
        <v>55</v>
      </c>
      <c r="O2487" t="s">
        <v>23</v>
      </c>
      <c r="P2487" s="4">
        <v>82</v>
      </c>
      <c r="Q2487" t="str">
        <f>TEXT(ChargesTable[[#This Row],[CHG_COUNTY_NUM]], "000") &amp; "-" &amp; TEXT(ChargesTable[[#This Row],[CHG_CASE_NUMBER]], "0000000")</f>
        <v>007-0000026</v>
      </c>
      <c r="R2487">
        <f t="shared" si="77"/>
        <v>129</v>
      </c>
      <c r="S2487">
        <f t="shared" si="78"/>
        <v>2022</v>
      </c>
    </row>
    <row r="2488" spans="1:19">
      <c r="A2488" s="1">
        <v>7</v>
      </c>
      <c r="B2488">
        <v>26</v>
      </c>
      <c r="C2488">
        <v>4</v>
      </c>
      <c r="D2488" s="3">
        <v>44694</v>
      </c>
      <c r="E2488" s="2">
        <v>3400</v>
      </c>
      <c r="F2488" s="2">
        <v>340</v>
      </c>
      <c r="G2488" s="2">
        <v>0</v>
      </c>
      <c r="H2488" s="5">
        <v>44823.82</v>
      </c>
      <c r="I2488" t="s">
        <v>10</v>
      </c>
      <c r="J2488" s="6" t="s">
        <v>25</v>
      </c>
      <c r="K2488" s="6" t="s">
        <v>26</v>
      </c>
      <c r="L2488" s="6" t="s">
        <v>37</v>
      </c>
      <c r="M2488" t="s">
        <v>11</v>
      </c>
      <c r="N2488" s="6" t="s">
        <v>55</v>
      </c>
      <c r="O2488" t="s">
        <v>23</v>
      </c>
      <c r="P2488" s="4">
        <v>129</v>
      </c>
      <c r="Q2488" t="str">
        <f>TEXT(ChargesTable[[#This Row],[CHG_COUNTY_NUM]], "000") &amp; "-" &amp; TEXT(ChargesTable[[#This Row],[CHG_CASE_NUMBER]], "0000000")</f>
        <v>007-0000026</v>
      </c>
      <c r="R2488">
        <f t="shared" si="77"/>
        <v>129</v>
      </c>
      <c r="S2488">
        <f t="shared" si="78"/>
        <v>2022</v>
      </c>
    </row>
    <row r="2489" spans="1:19">
      <c r="A2489" s="1">
        <v>7</v>
      </c>
      <c r="B2489">
        <v>27</v>
      </c>
      <c r="C2489">
        <v>1</v>
      </c>
      <c r="D2489" s="3">
        <v>44705</v>
      </c>
      <c r="E2489" s="2">
        <v>470000</v>
      </c>
      <c r="F2489" s="2">
        <v>47000</v>
      </c>
      <c r="G2489" s="2">
        <v>0</v>
      </c>
      <c r="H2489" s="5">
        <v>44784.3</v>
      </c>
      <c r="I2489" t="s">
        <v>12</v>
      </c>
      <c r="J2489" s="6" t="s">
        <v>34</v>
      </c>
      <c r="K2489" s="6" t="s">
        <v>35</v>
      </c>
      <c r="L2489" s="6" t="s">
        <v>37</v>
      </c>
      <c r="M2489" t="s">
        <v>13</v>
      </c>
      <c r="N2489" s="6" t="s">
        <v>67</v>
      </c>
      <c r="O2489" t="s">
        <v>23</v>
      </c>
      <c r="P2489" s="4">
        <v>79</v>
      </c>
      <c r="Q2489" t="str">
        <f>TEXT(ChargesTable[[#This Row],[CHG_COUNTY_NUM]], "000") &amp; "-" &amp; TEXT(ChargesTable[[#This Row],[CHG_CASE_NUMBER]], "0000000")</f>
        <v>007-0000027</v>
      </c>
      <c r="R2489">
        <f t="shared" si="77"/>
        <v>81</v>
      </c>
      <c r="S2489">
        <f t="shared" si="78"/>
        <v>2022</v>
      </c>
    </row>
    <row r="2490" spans="1:19">
      <c r="A2490" s="1">
        <v>7</v>
      </c>
      <c r="B2490">
        <v>27</v>
      </c>
      <c r="C2490">
        <v>2</v>
      </c>
      <c r="D2490" s="3">
        <v>44705</v>
      </c>
      <c r="E2490" s="2">
        <v>463700</v>
      </c>
      <c r="F2490" s="2">
        <v>46370</v>
      </c>
      <c r="G2490" s="2">
        <v>0</v>
      </c>
      <c r="H2490" s="5">
        <v>44786</v>
      </c>
      <c r="I2490" t="s">
        <v>7</v>
      </c>
      <c r="J2490" s="6" t="s">
        <v>30</v>
      </c>
      <c r="K2490" s="6" t="s">
        <v>26</v>
      </c>
      <c r="L2490" s="6" t="s">
        <v>37</v>
      </c>
      <c r="M2490" t="s">
        <v>8</v>
      </c>
      <c r="N2490" s="6" t="s">
        <v>54</v>
      </c>
      <c r="O2490" t="s">
        <v>23</v>
      </c>
      <c r="P2490" s="4">
        <v>81</v>
      </c>
      <c r="Q2490" t="str">
        <f>TEXT(ChargesTable[[#This Row],[CHG_COUNTY_NUM]], "000") &amp; "-" &amp; TEXT(ChargesTable[[#This Row],[CHG_CASE_NUMBER]], "0000000")</f>
        <v>007-0000027</v>
      </c>
      <c r="R2490">
        <f t="shared" si="77"/>
        <v>81</v>
      </c>
      <c r="S2490">
        <f t="shared" si="78"/>
        <v>2022</v>
      </c>
    </row>
    <row r="2491" spans="1:19">
      <c r="A2491" s="1">
        <v>7</v>
      </c>
      <c r="B2491">
        <v>28</v>
      </c>
      <c r="C2491">
        <v>1</v>
      </c>
      <c r="D2491" s="3">
        <v>44705</v>
      </c>
      <c r="E2491" s="2">
        <v>3400</v>
      </c>
      <c r="F2491" s="2">
        <v>340</v>
      </c>
      <c r="G2491" s="2">
        <v>0</v>
      </c>
      <c r="H2491" s="5">
        <v>44818.029004629629</v>
      </c>
      <c r="I2491" t="s">
        <v>7</v>
      </c>
      <c r="J2491" s="6" t="s">
        <v>25</v>
      </c>
      <c r="K2491" s="6" t="s">
        <v>26</v>
      </c>
      <c r="L2491" s="6" t="s">
        <v>37</v>
      </c>
      <c r="M2491" t="s">
        <v>8</v>
      </c>
      <c r="N2491" s="6" t="s">
        <v>55</v>
      </c>
      <c r="O2491" t="s">
        <v>23</v>
      </c>
      <c r="P2491" s="4">
        <v>113</v>
      </c>
      <c r="Q2491" t="str">
        <f>TEXT(ChargesTable[[#This Row],[CHG_COUNTY_NUM]], "000") &amp; "-" &amp; TEXT(ChargesTable[[#This Row],[CHG_CASE_NUMBER]], "0000000")</f>
        <v>007-0000028</v>
      </c>
      <c r="R2491">
        <f t="shared" si="77"/>
        <v>116</v>
      </c>
      <c r="S2491">
        <f t="shared" si="78"/>
        <v>2022</v>
      </c>
    </row>
    <row r="2492" spans="1:19">
      <c r="A2492" s="1">
        <v>7</v>
      </c>
      <c r="B2492">
        <v>28</v>
      </c>
      <c r="C2492">
        <v>2</v>
      </c>
      <c r="D2492" s="3">
        <v>44705</v>
      </c>
      <c r="E2492" s="2">
        <v>3470</v>
      </c>
      <c r="F2492" s="2">
        <v>347</v>
      </c>
      <c r="G2492" s="2">
        <v>0</v>
      </c>
      <c r="H2492" s="5">
        <v>44818.074004629627</v>
      </c>
      <c r="I2492" t="s">
        <v>12</v>
      </c>
      <c r="J2492" s="6" t="s">
        <v>29</v>
      </c>
      <c r="K2492" s="6" t="s">
        <v>28</v>
      </c>
      <c r="L2492" s="6" t="s">
        <v>37</v>
      </c>
      <c r="M2492" t="s">
        <v>13</v>
      </c>
      <c r="N2492" s="6" t="s">
        <v>51</v>
      </c>
      <c r="O2492" t="s">
        <v>23</v>
      </c>
      <c r="P2492" s="4">
        <v>113</v>
      </c>
      <c r="Q2492" t="str">
        <f>TEXT(ChargesTable[[#This Row],[CHG_COUNTY_NUM]], "000") &amp; "-" &amp; TEXT(ChargesTable[[#This Row],[CHG_CASE_NUMBER]], "0000000")</f>
        <v>007-0000028</v>
      </c>
      <c r="R2492">
        <f t="shared" si="77"/>
        <v>116</v>
      </c>
      <c r="S2492">
        <f t="shared" si="78"/>
        <v>2022</v>
      </c>
    </row>
    <row r="2493" spans="1:19">
      <c r="A2493" s="1">
        <v>7</v>
      </c>
      <c r="B2493">
        <v>28</v>
      </c>
      <c r="C2493">
        <v>3</v>
      </c>
      <c r="D2493" s="3">
        <v>44705</v>
      </c>
      <c r="E2493" s="2">
        <v>463700</v>
      </c>
      <c r="F2493" s="2">
        <v>46370</v>
      </c>
      <c r="G2493" s="2">
        <v>0</v>
      </c>
      <c r="H2493" s="5">
        <v>44821.1</v>
      </c>
      <c r="I2493" t="s">
        <v>10</v>
      </c>
      <c r="J2493" s="6" t="s">
        <v>30</v>
      </c>
      <c r="K2493" s="6" t="s">
        <v>26</v>
      </c>
      <c r="L2493" s="6" t="s">
        <v>37</v>
      </c>
      <c r="M2493" t="s">
        <v>11</v>
      </c>
      <c r="N2493" s="6" t="s">
        <v>54</v>
      </c>
      <c r="O2493" t="s">
        <v>23</v>
      </c>
      <c r="P2493" s="4">
        <v>116</v>
      </c>
      <c r="Q2493" t="str">
        <f>TEXT(ChargesTable[[#This Row],[CHG_COUNTY_NUM]], "000") &amp; "-" &amp; TEXT(ChargesTable[[#This Row],[CHG_CASE_NUMBER]], "0000000")</f>
        <v>007-0000028</v>
      </c>
      <c r="R2493">
        <f t="shared" si="77"/>
        <v>116</v>
      </c>
      <c r="S2493">
        <f t="shared" si="78"/>
        <v>2022</v>
      </c>
    </row>
    <row r="2494" spans="1:19">
      <c r="A2494" s="1">
        <v>7</v>
      </c>
      <c r="B2494">
        <v>29</v>
      </c>
      <c r="C2494">
        <v>3</v>
      </c>
      <c r="D2494" s="3">
        <v>44721</v>
      </c>
      <c r="E2494" s="2">
        <v>3476</v>
      </c>
      <c r="F2494" s="2">
        <v>347</v>
      </c>
      <c r="G2494" s="2">
        <v>6</v>
      </c>
      <c r="H2494" s="5">
        <v>44783.79</v>
      </c>
      <c r="I2494" t="s">
        <v>10</v>
      </c>
      <c r="J2494" s="6" t="s">
        <v>29</v>
      </c>
      <c r="K2494" s="6" t="s">
        <v>28</v>
      </c>
      <c r="L2494" s="6" t="s">
        <v>43</v>
      </c>
      <c r="M2494" t="s">
        <v>11</v>
      </c>
      <c r="N2494" s="6" t="s">
        <v>74</v>
      </c>
      <c r="O2494" t="s">
        <v>23</v>
      </c>
      <c r="P2494" s="4">
        <v>62</v>
      </c>
      <c r="Q2494" t="str">
        <f>TEXT(ChargesTable[[#This Row],[CHG_COUNTY_NUM]], "000") &amp; "-" &amp; TEXT(ChargesTable[[#This Row],[CHG_CASE_NUMBER]], "0000000")</f>
        <v>007-0000029</v>
      </c>
      <c r="R2494">
        <f t="shared" si="77"/>
        <v>64</v>
      </c>
      <c r="S2494">
        <f t="shared" si="78"/>
        <v>2022</v>
      </c>
    </row>
    <row r="2495" spans="1:19">
      <c r="A2495" s="1">
        <v>7</v>
      </c>
      <c r="B2495">
        <v>29</v>
      </c>
      <c r="C2495">
        <v>2</v>
      </c>
      <c r="D2495" s="3">
        <v>44721</v>
      </c>
      <c r="E2495" s="2">
        <v>3460</v>
      </c>
      <c r="F2495" s="2">
        <v>346</v>
      </c>
      <c r="G2495" s="2">
        <v>0</v>
      </c>
      <c r="H2495" s="5">
        <v>44784.79</v>
      </c>
      <c r="I2495" t="s">
        <v>12</v>
      </c>
      <c r="J2495" s="6" t="s">
        <v>27</v>
      </c>
      <c r="K2495" s="6" t="s">
        <v>28</v>
      </c>
      <c r="L2495" s="6" t="s">
        <v>37</v>
      </c>
      <c r="M2495" t="s">
        <v>13</v>
      </c>
      <c r="N2495" s="6" t="s">
        <v>52</v>
      </c>
      <c r="O2495" t="s">
        <v>23</v>
      </c>
      <c r="P2495" s="4">
        <v>63</v>
      </c>
      <c r="Q2495" t="str">
        <f>TEXT(ChargesTable[[#This Row],[CHG_COUNTY_NUM]], "000") &amp; "-" &amp; TEXT(ChargesTable[[#This Row],[CHG_CASE_NUMBER]], "0000000")</f>
        <v>007-0000029</v>
      </c>
      <c r="R2495">
        <f t="shared" si="77"/>
        <v>64</v>
      </c>
      <c r="S2495">
        <f t="shared" si="78"/>
        <v>2022</v>
      </c>
    </row>
    <row r="2496" spans="1:19">
      <c r="A2496" s="1">
        <v>7</v>
      </c>
      <c r="B2496">
        <v>29</v>
      </c>
      <c r="C2496">
        <v>6</v>
      </c>
      <c r="D2496" s="3">
        <v>44721</v>
      </c>
      <c r="E2496" s="2">
        <v>3460</v>
      </c>
      <c r="F2496" s="2">
        <v>346</v>
      </c>
      <c r="G2496" s="2">
        <v>0</v>
      </c>
      <c r="H2496" s="5">
        <v>44784.13</v>
      </c>
      <c r="I2496" t="s">
        <v>10</v>
      </c>
      <c r="J2496" s="6" t="s">
        <v>27</v>
      </c>
      <c r="K2496" s="6" t="s">
        <v>28</v>
      </c>
      <c r="L2496" s="6" t="s">
        <v>37</v>
      </c>
      <c r="M2496" t="s">
        <v>11</v>
      </c>
      <c r="N2496" s="6" t="s">
        <v>52</v>
      </c>
      <c r="O2496" t="s">
        <v>23</v>
      </c>
      <c r="P2496" s="4">
        <v>63</v>
      </c>
      <c r="Q2496" t="str">
        <f>TEXT(ChargesTable[[#This Row],[CHG_COUNTY_NUM]], "000") &amp; "-" &amp; TEXT(ChargesTable[[#This Row],[CHG_CASE_NUMBER]], "0000000")</f>
        <v>007-0000029</v>
      </c>
      <c r="R2496">
        <f t="shared" si="77"/>
        <v>64</v>
      </c>
      <c r="S2496">
        <f t="shared" si="78"/>
        <v>2022</v>
      </c>
    </row>
    <row r="2497" spans="1:19">
      <c r="A2497" s="1">
        <v>7</v>
      </c>
      <c r="B2497">
        <v>29</v>
      </c>
      <c r="C2497">
        <v>1</v>
      </c>
      <c r="D2497" s="3">
        <v>44721</v>
      </c>
      <c r="E2497" s="2">
        <v>3400</v>
      </c>
      <c r="F2497" s="2">
        <v>340</v>
      </c>
      <c r="G2497" s="2">
        <v>0</v>
      </c>
      <c r="H2497" s="5">
        <v>44785.58</v>
      </c>
      <c r="I2497" t="s">
        <v>12</v>
      </c>
      <c r="J2497" s="6" t="s">
        <v>25</v>
      </c>
      <c r="K2497" s="6" t="s">
        <v>26</v>
      </c>
      <c r="L2497" s="6" t="s">
        <v>37</v>
      </c>
      <c r="M2497" t="s">
        <v>13</v>
      </c>
      <c r="N2497" s="6" t="s">
        <v>55</v>
      </c>
      <c r="O2497" t="s">
        <v>23</v>
      </c>
      <c r="P2497" s="4">
        <v>64</v>
      </c>
      <c r="Q2497" t="str">
        <f>TEXT(ChargesTable[[#This Row],[CHG_COUNTY_NUM]], "000") &amp; "-" &amp; TEXT(ChargesTable[[#This Row],[CHG_CASE_NUMBER]], "0000000")</f>
        <v>007-0000029</v>
      </c>
      <c r="R2497">
        <f t="shared" si="77"/>
        <v>64</v>
      </c>
      <c r="S2497">
        <f t="shared" si="78"/>
        <v>2022</v>
      </c>
    </row>
    <row r="2498" spans="1:19">
      <c r="A2498" s="1">
        <v>7</v>
      </c>
      <c r="B2498">
        <v>30</v>
      </c>
      <c r="C2498">
        <v>1</v>
      </c>
      <c r="D2498" s="3">
        <v>44727</v>
      </c>
      <c r="E2498" s="2">
        <v>470000</v>
      </c>
      <c r="F2498" s="2">
        <v>47000</v>
      </c>
      <c r="G2498" s="2">
        <v>0</v>
      </c>
      <c r="H2498" s="5">
        <v>44844.89</v>
      </c>
      <c r="I2498" t="s">
        <v>10</v>
      </c>
      <c r="J2498" s="6" t="s">
        <v>34</v>
      </c>
      <c r="K2498" s="6" t="s">
        <v>35</v>
      </c>
      <c r="L2498" s="6" t="s">
        <v>37</v>
      </c>
      <c r="M2498" t="s">
        <v>11</v>
      </c>
      <c r="N2498" s="6" t="s">
        <v>67</v>
      </c>
      <c r="O2498" t="s">
        <v>23</v>
      </c>
      <c r="P2498" s="4">
        <v>117</v>
      </c>
      <c r="Q2498" t="str">
        <f>TEXT(ChargesTable[[#This Row],[CHG_COUNTY_NUM]], "000") &amp; "-" &amp; TEXT(ChargesTable[[#This Row],[CHG_CASE_NUMBER]], "0000000")</f>
        <v>007-0000030</v>
      </c>
      <c r="R2498">
        <f t="shared" ref="R2498:R2561" si="79">_xlfn.MAXIFS(P:P, Q:Q, Q2498)</f>
        <v>118</v>
      </c>
      <c r="S2498">
        <f t="shared" ref="S2498:S2561" si="80">+YEAR(H2498)</f>
        <v>2022</v>
      </c>
    </row>
    <row r="2499" spans="1:19">
      <c r="A2499" s="1">
        <v>7</v>
      </c>
      <c r="B2499">
        <v>30</v>
      </c>
      <c r="C2499">
        <v>2</v>
      </c>
      <c r="D2499" s="3">
        <v>44727</v>
      </c>
      <c r="E2499" s="2">
        <v>463740</v>
      </c>
      <c r="F2499" s="2">
        <v>46374</v>
      </c>
      <c r="G2499" s="2">
        <v>0</v>
      </c>
      <c r="H2499" s="5">
        <v>44845.22</v>
      </c>
      <c r="I2499" t="s">
        <v>12</v>
      </c>
      <c r="J2499" s="6" t="s">
        <v>32</v>
      </c>
      <c r="K2499" s="6" t="s">
        <v>33</v>
      </c>
      <c r="L2499" s="6" t="s">
        <v>37</v>
      </c>
      <c r="M2499" t="s">
        <v>13</v>
      </c>
      <c r="N2499" s="6" t="s">
        <v>60</v>
      </c>
      <c r="O2499" t="s">
        <v>23</v>
      </c>
      <c r="P2499" s="4">
        <v>118</v>
      </c>
      <c r="Q2499" t="str">
        <f>TEXT(ChargesTable[[#This Row],[CHG_COUNTY_NUM]], "000") &amp; "-" &amp; TEXT(ChargesTable[[#This Row],[CHG_CASE_NUMBER]], "0000000")</f>
        <v>007-0000030</v>
      </c>
      <c r="R2499">
        <f t="shared" si="79"/>
        <v>118</v>
      </c>
      <c r="S2499">
        <f t="shared" si="80"/>
        <v>2022</v>
      </c>
    </row>
    <row r="2500" spans="1:19">
      <c r="A2500" s="1">
        <v>7</v>
      </c>
      <c r="B2500">
        <v>30</v>
      </c>
      <c r="C2500">
        <v>3</v>
      </c>
      <c r="D2500" s="3">
        <v>44727</v>
      </c>
      <c r="E2500" s="2">
        <v>470002</v>
      </c>
      <c r="F2500" s="2">
        <v>47000</v>
      </c>
      <c r="G2500" s="2">
        <v>2</v>
      </c>
      <c r="H2500" s="5">
        <v>44845.82</v>
      </c>
      <c r="I2500" t="s">
        <v>10</v>
      </c>
      <c r="J2500" s="6" t="s">
        <v>34</v>
      </c>
      <c r="K2500" s="6" t="s">
        <v>35</v>
      </c>
      <c r="L2500" s="6" t="s">
        <v>39</v>
      </c>
      <c r="M2500" t="s">
        <v>11</v>
      </c>
      <c r="N2500" s="6" t="s">
        <v>91</v>
      </c>
      <c r="O2500" t="s">
        <v>23</v>
      </c>
      <c r="P2500" s="4">
        <v>118</v>
      </c>
      <c r="Q2500" t="str">
        <f>TEXT(ChargesTable[[#This Row],[CHG_COUNTY_NUM]], "000") &amp; "-" &amp; TEXT(ChargesTable[[#This Row],[CHG_CASE_NUMBER]], "0000000")</f>
        <v>007-0000030</v>
      </c>
      <c r="R2500">
        <f t="shared" si="79"/>
        <v>118</v>
      </c>
      <c r="S2500">
        <f t="shared" si="80"/>
        <v>2022</v>
      </c>
    </row>
    <row r="2501" spans="1:19">
      <c r="A2501" s="1">
        <v>7</v>
      </c>
      <c r="B2501">
        <v>31</v>
      </c>
      <c r="C2501">
        <v>1</v>
      </c>
      <c r="D2501" s="3">
        <v>44733</v>
      </c>
      <c r="E2501" s="2">
        <v>3406</v>
      </c>
      <c r="F2501" s="2">
        <v>340</v>
      </c>
      <c r="G2501" s="2">
        <v>6</v>
      </c>
      <c r="H2501" s="5">
        <v>44748.3</v>
      </c>
      <c r="I2501" t="s">
        <v>12</v>
      </c>
      <c r="J2501" s="6" t="s">
        <v>25</v>
      </c>
      <c r="K2501" s="6" t="s">
        <v>26</v>
      </c>
      <c r="L2501" s="6" t="s">
        <v>43</v>
      </c>
      <c r="M2501" t="s">
        <v>13</v>
      </c>
      <c r="N2501" s="6" t="s">
        <v>65</v>
      </c>
      <c r="O2501" t="s">
        <v>23</v>
      </c>
      <c r="P2501" s="4">
        <v>15</v>
      </c>
      <c r="Q2501" t="str">
        <f>TEXT(ChargesTable[[#This Row],[CHG_COUNTY_NUM]], "000") &amp; "-" &amp; TEXT(ChargesTable[[#This Row],[CHG_CASE_NUMBER]], "0000000")</f>
        <v>007-0000031</v>
      </c>
      <c r="R2501">
        <f t="shared" si="79"/>
        <v>38</v>
      </c>
      <c r="S2501">
        <f t="shared" si="80"/>
        <v>2022</v>
      </c>
    </row>
    <row r="2502" spans="1:19">
      <c r="A2502" s="1">
        <v>7</v>
      </c>
      <c r="B2502">
        <v>31</v>
      </c>
      <c r="C2502">
        <v>4</v>
      </c>
      <c r="D2502" s="3">
        <v>44733</v>
      </c>
      <c r="E2502" s="2">
        <v>463700</v>
      </c>
      <c r="F2502" s="2">
        <v>46370</v>
      </c>
      <c r="G2502" s="2">
        <v>0</v>
      </c>
      <c r="H2502" s="5">
        <v>44768</v>
      </c>
      <c r="I2502" t="s">
        <v>12</v>
      </c>
      <c r="J2502" s="6" t="s">
        <v>30</v>
      </c>
      <c r="K2502" s="6" t="s">
        <v>26</v>
      </c>
      <c r="L2502" s="6" t="s">
        <v>37</v>
      </c>
      <c r="M2502" t="s">
        <v>13</v>
      </c>
      <c r="N2502" s="6" t="s">
        <v>54</v>
      </c>
      <c r="O2502" t="s">
        <v>23</v>
      </c>
      <c r="P2502" s="4">
        <v>35</v>
      </c>
      <c r="Q2502" t="str">
        <f>TEXT(ChargesTable[[#This Row],[CHG_COUNTY_NUM]], "000") &amp; "-" &amp; TEXT(ChargesTable[[#This Row],[CHG_CASE_NUMBER]], "0000000")</f>
        <v>007-0000031</v>
      </c>
      <c r="R2502">
        <f t="shared" si="79"/>
        <v>38</v>
      </c>
      <c r="S2502">
        <f t="shared" si="80"/>
        <v>2022</v>
      </c>
    </row>
    <row r="2503" spans="1:19">
      <c r="A2503" s="1">
        <v>7</v>
      </c>
      <c r="B2503">
        <v>31</v>
      </c>
      <c r="C2503">
        <v>2</v>
      </c>
      <c r="D2503" s="3">
        <v>44733</v>
      </c>
      <c r="E2503" s="2">
        <v>3400</v>
      </c>
      <c r="F2503" s="2">
        <v>340</v>
      </c>
      <c r="G2503" s="2">
        <v>0</v>
      </c>
      <c r="H2503" s="5">
        <v>44771.9</v>
      </c>
      <c r="I2503" t="s">
        <v>7</v>
      </c>
      <c r="J2503" s="6" t="s">
        <v>25</v>
      </c>
      <c r="K2503" s="6" t="s">
        <v>26</v>
      </c>
      <c r="L2503" s="6" t="s">
        <v>37</v>
      </c>
      <c r="M2503" t="s">
        <v>8</v>
      </c>
      <c r="N2503" s="6" t="s">
        <v>55</v>
      </c>
      <c r="O2503" t="s">
        <v>23</v>
      </c>
      <c r="P2503" s="4">
        <v>38</v>
      </c>
      <c r="Q2503" t="str">
        <f>TEXT(ChargesTable[[#This Row],[CHG_COUNTY_NUM]], "000") &amp; "-" &amp; TEXT(ChargesTable[[#This Row],[CHG_CASE_NUMBER]], "0000000")</f>
        <v>007-0000031</v>
      </c>
      <c r="R2503">
        <f t="shared" si="79"/>
        <v>38</v>
      </c>
      <c r="S2503">
        <f t="shared" si="80"/>
        <v>2022</v>
      </c>
    </row>
    <row r="2504" spans="1:19">
      <c r="A2504" s="1">
        <v>7</v>
      </c>
      <c r="B2504">
        <v>31</v>
      </c>
      <c r="C2504">
        <v>3</v>
      </c>
      <c r="D2504" s="3">
        <v>44733</v>
      </c>
      <c r="E2504" s="2">
        <v>3406</v>
      </c>
      <c r="F2504" s="2">
        <v>340</v>
      </c>
      <c r="G2504" s="2">
        <v>6</v>
      </c>
      <c r="H2504" s="5">
        <v>44771.4</v>
      </c>
      <c r="I2504" t="s">
        <v>7</v>
      </c>
      <c r="J2504" s="6" t="s">
        <v>25</v>
      </c>
      <c r="K2504" s="6" t="s">
        <v>26</v>
      </c>
      <c r="L2504" s="6" t="s">
        <v>43</v>
      </c>
      <c r="M2504" t="s">
        <v>8</v>
      </c>
      <c r="N2504" s="6" t="s">
        <v>65</v>
      </c>
      <c r="O2504" t="s">
        <v>23</v>
      </c>
      <c r="P2504" s="4">
        <v>38</v>
      </c>
      <c r="Q2504" t="str">
        <f>TEXT(ChargesTable[[#This Row],[CHG_COUNTY_NUM]], "000") &amp; "-" &amp; TEXT(ChargesTable[[#This Row],[CHG_CASE_NUMBER]], "0000000")</f>
        <v>007-0000031</v>
      </c>
      <c r="R2504">
        <f t="shared" si="79"/>
        <v>38</v>
      </c>
      <c r="S2504">
        <f t="shared" si="80"/>
        <v>2022</v>
      </c>
    </row>
    <row r="2505" spans="1:19">
      <c r="A2505" s="1">
        <v>7</v>
      </c>
      <c r="B2505">
        <v>32</v>
      </c>
      <c r="C2505">
        <v>1</v>
      </c>
      <c r="D2505" s="3">
        <v>44746</v>
      </c>
      <c r="E2505" s="2">
        <v>3406</v>
      </c>
      <c r="F2505" s="2">
        <v>340</v>
      </c>
      <c r="G2505" s="2">
        <v>6</v>
      </c>
      <c r="H2505" s="5">
        <v>44752.2</v>
      </c>
      <c r="I2505" t="s">
        <v>12</v>
      </c>
      <c r="J2505" s="6" t="s">
        <v>25</v>
      </c>
      <c r="K2505" s="6" t="s">
        <v>26</v>
      </c>
      <c r="L2505" s="6" t="s">
        <v>43</v>
      </c>
      <c r="M2505" t="s">
        <v>13</v>
      </c>
      <c r="N2505" s="6" t="s">
        <v>65</v>
      </c>
      <c r="O2505" t="s">
        <v>23</v>
      </c>
      <c r="P2505" s="4">
        <v>6</v>
      </c>
      <c r="Q2505" t="str">
        <f>TEXT(ChargesTable[[#This Row],[CHG_COUNTY_NUM]], "000") &amp; "-" &amp; TEXT(ChargesTable[[#This Row],[CHG_CASE_NUMBER]], "0000000")</f>
        <v>007-0000032</v>
      </c>
      <c r="R2505">
        <f t="shared" si="79"/>
        <v>8</v>
      </c>
      <c r="S2505">
        <f t="shared" si="80"/>
        <v>2022</v>
      </c>
    </row>
    <row r="2506" spans="1:19">
      <c r="A2506" s="1">
        <v>7</v>
      </c>
      <c r="B2506">
        <v>32</v>
      </c>
      <c r="C2506">
        <v>4</v>
      </c>
      <c r="D2506" s="3">
        <v>44746</v>
      </c>
      <c r="E2506" s="2">
        <v>3460</v>
      </c>
      <c r="F2506" s="2">
        <v>346</v>
      </c>
      <c r="G2506" s="2">
        <v>0</v>
      </c>
      <c r="H2506" s="5">
        <v>44752.62</v>
      </c>
      <c r="I2506" t="s">
        <v>7</v>
      </c>
      <c r="J2506" s="6" t="s">
        <v>27</v>
      </c>
      <c r="K2506" s="6" t="s">
        <v>28</v>
      </c>
      <c r="L2506" s="6" t="s">
        <v>37</v>
      </c>
      <c r="M2506" t="s">
        <v>8</v>
      </c>
      <c r="N2506" s="6" t="s">
        <v>52</v>
      </c>
      <c r="O2506" t="s">
        <v>23</v>
      </c>
      <c r="P2506" s="4">
        <v>6</v>
      </c>
      <c r="Q2506" t="str">
        <f>TEXT(ChargesTable[[#This Row],[CHG_COUNTY_NUM]], "000") &amp; "-" &amp; TEXT(ChargesTable[[#This Row],[CHG_CASE_NUMBER]], "0000000")</f>
        <v>007-0000032</v>
      </c>
      <c r="R2506">
        <f t="shared" si="79"/>
        <v>8</v>
      </c>
      <c r="S2506">
        <f t="shared" si="80"/>
        <v>2022</v>
      </c>
    </row>
    <row r="2507" spans="1:19">
      <c r="A2507" s="1">
        <v>7</v>
      </c>
      <c r="B2507">
        <v>32</v>
      </c>
      <c r="C2507">
        <v>3</v>
      </c>
      <c r="D2507" s="3">
        <v>44746</v>
      </c>
      <c r="E2507" s="2">
        <v>470002</v>
      </c>
      <c r="F2507" s="2">
        <v>47000</v>
      </c>
      <c r="G2507" s="2">
        <v>2</v>
      </c>
      <c r="H2507" s="5">
        <v>44753.85</v>
      </c>
      <c r="I2507" t="s">
        <v>12</v>
      </c>
      <c r="J2507" s="6" t="s">
        <v>34</v>
      </c>
      <c r="K2507" s="6" t="s">
        <v>35</v>
      </c>
      <c r="L2507" s="6" t="s">
        <v>39</v>
      </c>
      <c r="M2507" t="s">
        <v>13</v>
      </c>
      <c r="N2507" s="6" t="s">
        <v>91</v>
      </c>
      <c r="O2507" t="s">
        <v>23</v>
      </c>
      <c r="P2507" s="4">
        <v>7</v>
      </c>
      <c r="Q2507" t="str">
        <f>TEXT(ChargesTable[[#This Row],[CHG_COUNTY_NUM]], "000") &amp; "-" &amp; TEXT(ChargesTable[[#This Row],[CHG_CASE_NUMBER]], "0000000")</f>
        <v>007-0000032</v>
      </c>
      <c r="R2507">
        <f t="shared" si="79"/>
        <v>8</v>
      </c>
      <c r="S2507">
        <f t="shared" si="80"/>
        <v>2022</v>
      </c>
    </row>
    <row r="2508" spans="1:19">
      <c r="A2508" s="1">
        <v>7</v>
      </c>
      <c r="B2508">
        <v>32</v>
      </c>
      <c r="C2508">
        <v>5</v>
      </c>
      <c r="D2508" s="3">
        <v>44746</v>
      </c>
      <c r="E2508" s="2">
        <v>463703</v>
      </c>
      <c r="F2508" s="2">
        <v>46370</v>
      </c>
      <c r="G2508" s="2">
        <v>3</v>
      </c>
      <c r="H2508" s="5">
        <v>44753.94</v>
      </c>
      <c r="I2508" t="s">
        <v>7</v>
      </c>
      <c r="J2508" s="6" t="s">
        <v>30</v>
      </c>
      <c r="K2508" s="6" t="s">
        <v>26</v>
      </c>
      <c r="L2508" s="6" t="s">
        <v>40</v>
      </c>
      <c r="M2508" t="s">
        <v>8</v>
      </c>
      <c r="N2508" s="6" t="s">
        <v>97</v>
      </c>
      <c r="O2508" t="s">
        <v>23</v>
      </c>
      <c r="P2508" s="4">
        <v>7</v>
      </c>
      <c r="Q2508" t="str">
        <f>TEXT(ChargesTable[[#This Row],[CHG_COUNTY_NUM]], "000") &amp; "-" &amp; TEXT(ChargesTable[[#This Row],[CHG_CASE_NUMBER]], "0000000")</f>
        <v>007-0000032</v>
      </c>
      <c r="R2508">
        <f t="shared" si="79"/>
        <v>8</v>
      </c>
      <c r="S2508">
        <f t="shared" si="80"/>
        <v>2022</v>
      </c>
    </row>
    <row r="2509" spans="1:19">
      <c r="A2509" s="1">
        <v>7</v>
      </c>
      <c r="B2509">
        <v>32</v>
      </c>
      <c r="C2509">
        <v>2</v>
      </c>
      <c r="D2509" s="3">
        <v>44746</v>
      </c>
      <c r="E2509" s="2">
        <v>463700</v>
      </c>
      <c r="F2509" s="2">
        <v>46370</v>
      </c>
      <c r="G2509" s="2">
        <v>0</v>
      </c>
      <c r="H2509" s="5">
        <v>44754.23</v>
      </c>
      <c r="I2509" t="s">
        <v>10</v>
      </c>
      <c r="J2509" s="6" t="s">
        <v>30</v>
      </c>
      <c r="K2509" s="6" t="s">
        <v>26</v>
      </c>
      <c r="L2509" s="6" t="s">
        <v>37</v>
      </c>
      <c r="M2509" t="s">
        <v>11</v>
      </c>
      <c r="N2509" s="6" t="s">
        <v>54</v>
      </c>
      <c r="O2509" t="s">
        <v>23</v>
      </c>
      <c r="P2509" s="4">
        <v>8</v>
      </c>
      <c r="Q2509" t="str">
        <f>TEXT(ChargesTable[[#This Row],[CHG_COUNTY_NUM]], "000") &amp; "-" &amp; TEXT(ChargesTable[[#This Row],[CHG_CASE_NUMBER]], "0000000")</f>
        <v>007-0000032</v>
      </c>
      <c r="R2509">
        <f t="shared" si="79"/>
        <v>8</v>
      </c>
      <c r="S2509">
        <f t="shared" si="80"/>
        <v>2022</v>
      </c>
    </row>
    <row r="2510" spans="1:19">
      <c r="A2510" s="1">
        <v>7</v>
      </c>
      <c r="B2510">
        <v>33</v>
      </c>
      <c r="C2510">
        <v>1</v>
      </c>
      <c r="D2510" s="3">
        <v>44750</v>
      </c>
      <c r="E2510" s="2">
        <v>3400</v>
      </c>
      <c r="F2510" s="2">
        <v>340</v>
      </c>
      <c r="G2510" s="2">
        <v>0</v>
      </c>
      <c r="H2510" s="5">
        <v>44765.16</v>
      </c>
      <c r="I2510" t="s">
        <v>10</v>
      </c>
      <c r="J2510" s="6" t="s">
        <v>25</v>
      </c>
      <c r="K2510" s="6" t="s">
        <v>26</v>
      </c>
      <c r="L2510" s="6" t="s">
        <v>37</v>
      </c>
      <c r="M2510" t="s">
        <v>11</v>
      </c>
      <c r="N2510" s="6" t="s">
        <v>55</v>
      </c>
      <c r="O2510" t="s">
        <v>23</v>
      </c>
      <c r="P2510" s="4">
        <v>15</v>
      </c>
      <c r="Q2510" t="str">
        <f>TEXT(ChargesTable[[#This Row],[CHG_COUNTY_NUM]], "000") &amp; "-" &amp; TEXT(ChargesTable[[#This Row],[CHG_CASE_NUMBER]], "0000000")</f>
        <v>007-0000033</v>
      </c>
      <c r="R2510">
        <f t="shared" si="79"/>
        <v>16</v>
      </c>
      <c r="S2510">
        <f t="shared" si="80"/>
        <v>2022</v>
      </c>
    </row>
    <row r="2511" spans="1:19">
      <c r="A2511" s="1">
        <v>7</v>
      </c>
      <c r="B2511">
        <v>33</v>
      </c>
      <c r="C2511">
        <v>2</v>
      </c>
      <c r="D2511" s="3">
        <v>44750</v>
      </c>
      <c r="E2511" s="2">
        <v>3466</v>
      </c>
      <c r="F2511" s="2">
        <v>346</v>
      </c>
      <c r="G2511" s="2">
        <v>6</v>
      </c>
      <c r="H2511" s="5">
        <v>44766.06</v>
      </c>
      <c r="I2511" t="s">
        <v>12</v>
      </c>
      <c r="J2511" s="6" t="s">
        <v>27</v>
      </c>
      <c r="K2511" s="6" t="s">
        <v>28</v>
      </c>
      <c r="L2511" s="6" t="s">
        <v>43</v>
      </c>
      <c r="M2511" t="s">
        <v>13</v>
      </c>
      <c r="N2511" s="6" t="s">
        <v>66</v>
      </c>
      <c r="O2511" t="s">
        <v>23</v>
      </c>
      <c r="P2511" s="4">
        <v>16</v>
      </c>
      <c r="Q2511" t="str">
        <f>TEXT(ChargesTable[[#This Row],[CHG_COUNTY_NUM]], "000") &amp; "-" &amp; TEXT(ChargesTable[[#This Row],[CHG_CASE_NUMBER]], "0000000")</f>
        <v>007-0000033</v>
      </c>
      <c r="R2511">
        <f t="shared" si="79"/>
        <v>16</v>
      </c>
      <c r="S2511">
        <f t="shared" si="80"/>
        <v>2022</v>
      </c>
    </row>
    <row r="2512" spans="1:19">
      <c r="A2512" s="1">
        <v>7</v>
      </c>
      <c r="B2512">
        <v>34</v>
      </c>
      <c r="C2512">
        <v>1</v>
      </c>
      <c r="D2512" s="3">
        <v>44751</v>
      </c>
      <c r="E2512" s="2">
        <v>3466</v>
      </c>
      <c r="F2512" s="2">
        <v>346</v>
      </c>
      <c r="G2512" s="2">
        <v>6</v>
      </c>
      <c r="H2512" s="5">
        <v>44796.4</v>
      </c>
      <c r="I2512" t="s">
        <v>10</v>
      </c>
      <c r="J2512" s="6" t="s">
        <v>27</v>
      </c>
      <c r="K2512" s="6" t="s">
        <v>28</v>
      </c>
      <c r="L2512" s="6" t="s">
        <v>43</v>
      </c>
      <c r="M2512" t="s">
        <v>11</v>
      </c>
      <c r="N2512" s="6" t="s">
        <v>66</v>
      </c>
      <c r="O2512" t="s">
        <v>23</v>
      </c>
      <c r="P2512" s="4">
        <v>45</v>
      </c>
      <c r="Q2512" t="str">
        <f>TEXT(ChargesTable[[#This Row],[CHG_COUNTY_NUM]], "000") &amp; "-" &amp; TEXT(ChargesTable[[#This Row],[CHG_CASE_NUMBER]], "0000000")</f>
        <v>007-0000034</v>
      </c>
      <c r="R2512">
        <f t="shared" si="79"/>
        <v>49</v>
      </c>
      <c r="S2512">
        <f t="shared" si="80"/>
        <v>2022</v>
      </c>
    </row>
    <row r="2513" spans="1:19">
      <c r="A2513" s="1">
        <v>7</v>
      </c>
      <c r="B2513">
        <v>34</v>
      </c>
      <c r="C2513">
        <v>2</v>
      </c>
      <c r="D2513" s="3">
        <v>44751</v>
      </c>
      <c r="E2513" s="2">
        <v>3466</v>
      </c>
      <c r="F2513" s="2">
        <v>346</v>
      </c>
      <c r="G2513" s="2">
        <v>6</v>
      </c>
      <c r="H2513" s="5">
        <v>44800.9</v>
      </c>
      <c r="I2513" t="s">
        <v>12</v>
      </c>
      <c r="J2513" s="6" t="s">
        <v>27</v>
      </c>
      <c r="K2513" s="6" t="s">
        <v>28</v>
      </c>
      <c r="L2513" s="6" t="s">
        <v>43</v>
      </c>
      <c r="M2513" t="s">
        <v>13</v>
      </c>
      <c r="N2513" s="6" t="s">
        <v>66</v>
      </c>
      <c r="O2513" t="s">
        <v>23</v>
      </c>
      <c r="P2513" s="4">
        <v>49</v>
      </c>
      <c r="Q2513" t="str">
        <f>TEXT(ChargesTable[[#This Row],[CHG_COUNTY_NUM]], "000") &amp; "-" &amp; TEXT(ChargesTable[[#This Row],[CHG_CASE_NUMBER]], "0000000")</f>
        <v>007-0000034</v>
      </c>
      <c r="R2513">
        <f t="shared" si="79"/>
        <v>49</v>
      </c>
      <c r="S2513">
        <f t="shared" si="80"/>
        <v>2022</v>
      </c>
    </row>
    <row r="2514" spans="1:19">
      <c r="A2514" s="1">
        <v>7</v>
      </c>
      <c r="B2514">
        <v>34</v>
      </c>
      <c r="C2514">
        <v>3</v>
      </c>
      <c r="D2514" s="3">
        <v>44751</v>
      </c>
      <c r="E2514" s="2">
        <v>463720</v>
      </c>
      <c r="F2514" s="2">
        <v>46372</v>
      </c>
      <c r="G2514" s="2">
        <v>0</v>
      </c>
      <c r="H2514" s="5">
        <v>44800.5</v>
      </c>
      <c r="I2514" t="s">
        <v>12</v>
      </c>
      <c r="J2514" s="6" t="s">
        <v>31</v>
      </c>
      <c r="K2514" s="6" t="s">
        <v>28</v>
      </c>
      <c r="L2514" s="6" t="s">
        <v>37</v>
      </c>
      <c r="M2514" t="s">
        <v>13</v>
      </c>
      <c r="N2514" s="6" t="s">
        <v>72</v>
      </c>
      <c r="O2514" t="s">
        <v>23</v>
      </c>
      <c r="P2514" s="4">
        <v>49</v>
      </c>
      <c r="Q2514" t="str">
        <f>TEXT(ChargesTable[[#This Row],[CHG_COUNTY_NUM]], "000") &amp; "-" &amp; TEXT(ChargesTable[[#This Row],[CHG_CASE_NUMBER]], "0000000")</f>
        <v>007-0000034</v>
      </c>
      <c r="R2514">
        <f t="shared" si="79"/>
        <v>49</v>
      </c>
      <c r="S2514">
        <f t="shared" si="80"/>
        <v>2022</v>
      </c>
    </row>
    <row r="2515" spans="1:19">
      <c r="A2515" s="1">
        <v>7</v>
      </c>
      <c r="B2515">
        <v>34</v>
      </c>
      <c r="C2515">
        <v>4</v>
      </c>
      <c r="D2515" s="3">
        <v>44751</v>
      </c>
      <c r="E2515" s="2">
        <v>470005</v>
      </c>
      <c r="F2515" s="2">
        <v>47000</v>
      </c>
      <c r="G2515" s="2">
        <v>5</v>
      </c>
      <c r="H2515" s="5">
        <v>44800.800000000003</v>
      </c>
      <c r="I2515" t="s">
        <v>12</v>
      </c>
      <c r="J2515" s="6" t="s">
        <v>34</v>
      </c>
      <c r="K2515" s="6" t="s">
        <v>35</v>
      </c>
      <c r="L2515" s="6" t="s">
        <v>42</v>
      </c>
      <c r="M2515" t="s">
        <v>13</v>
      </c>
      <c r="N2515" s="6" t="s">
        <v>92</v>
      </c>
      <c r="O2515" t="s">
        <v>23</v>
      </c>
      <c r="P2515" s="4">
        <v>49</v>
      </c>
      <c r="Q2515" t="str">
        <f>TEXT(ChargesTable[[#This Row],[CHG_COUNTY_NUM]], "000") &amp; "-" &amp; TEXT(ChargesTable[[#This Row],[CHG_CASE_NUMBER]], "0000000")</f>
        <v>007-0000034</v>
      </c>
      <c r="R2515">
        <f t="shared" si="79"/>
        <v>49</v>
      </c>
      <c r="S2515">
        <f t="shared" si="80"/>
        <v>2022</v>
      </c>
    </row>
    <row r="2516" spans="1:19">
      <c r="A2516" s="1">
        <v>7</v>
      </c>
      <c r="B2516">
        <v>35</v>
      </c>
      <c r="C2516">
        <v>2</v>
      </c>
      <c r="D2516" s="3">
        <v>44753</v>
      </c>
      <c r="E2516" s="2">
        <v>3470</v>
      </c>
      <c r="F2516" s="2">
        <v>347</v>
      </c>
      <c r="G2516" s="2">
        <v>0</v>
      </c>
      <c r="H2516" s="5">
        <v>44825.39</v>
      </c>
      <c r="I2516" t="s">
        <v>10</v>
      </c>
      <c r="J2516" s="6" t="s">
        <v>29</v>
      </c>
      <c r="K2516" s="6" t="s">
        <v>28</v>
      </c>
      <c r="L2516" s="6" t="s">
        <v>37</v>
      </c>
      <c r="M2516" t="s">
        <v>11</v>
      </c>
      <c r="N2516" s="6" t="s">
        <v>51</v>
      </c>
      <c r="O2516" t="s">
        <v>23</v>
      </c>
      <c r="P2516" s="4">
        <v>72</v>
      </c>
      <c r="Q2516" t="str">
        <f>TEXT(ChargesTable[[#This Row],[CHG_COUNTY_NUM]], "000") &amp; "-" &amp; TEXT(ChargesTable[[#This Row],[CHG_CASE_NUMBER]], "0000000")</f>
        <v>007-0000035</v>
      </c>
      <c r="R2516">
        <f t="shared" si="79"/>
        <v>82</v>
      </c>
      <c r="S2516">
        <f t="shared" si="80"/>
        <v>2022</v>
      </c>
    </row>
    <row r="2517" spans="1:19">
      <c r="A2517" s="1">
        <v>7</v>
      </c>
      <c r="B2517">
        <v>35</v>
      </c>
      <c r="C2517">
        <v>4</v>
      </c>
      <c r="D2517" s="3">
        <v>44753</v>
      </c>
      <c r="E2517" s="2">
        <v>3460</v>
      </c>
      <c r="F2517" s="2">
        <v>346</v>
      </c>
      <c r="G2517" s="2">
        <v>0</v>
      </c>
      <c r="H2517" s="5">
        <v>44826.400000000001</v>
      </c>
      <c r="I2517" t="s">
        <v>10</v>
      </c>
      <c r="J2517" s="6" t="s">
        <v>27</v>
      </c>
      <c r="K2517" s="6" t="s">
        <v>28</v>
      </c>
      <c r="L2517" s="6" t="s">
        <v>37</v>
      </c>
      <c r="M2517" t="s">
        <v>11</v>
      </c>
      <c r="N2517" s="6" t="s">
        <v>52</v>
      </c>
      <c r="O2517" t="s">
        <v>23</v>
      </c>
      <c r="P2517" s="4">
        <v>73</v>
      </c>
      <c r="Q2517" t="str">
        <f>TEXT(ChargesTable[[#This Row],[CHG_COUNTY_NUM]], "000") &amp; "-" &amp; TEXT(ChargesTable[[#This Row],[CHG_CASE_NUMBER]], "0000000")</f>
        <v>007-0000035</v>
      </c>
      <c r="R2517">
        <f t="shared" si="79"/>
        <v>82</v>
      </c>
      <c r="S2517">
        <f t="shared" si="80"/>
        <v>2022</v>
      </c>
    </row>
    <row r="2518" spans="1:19">
      <c r="A2518" s="1">
        <v>7</v>
      </c>
      <c r="B2518">
        <v>35</v>
      </c>
      <c r="C2518">
        <v>5</v>
      </c>
      <c r="D2518" s="3">
        <v>44753</v>
      </c>
      <c r="E2518" s="2">
        <v>3400</v>
      </c>
      <c r="F2518" s="2">
        <v>340</v>
      </c>
      <c r="G2518" s="2">
        <v>0</v>
      </c>
      <c r="H2518" s="5">
        <v>44826.3</v>
      </c>
      <c r="I2518" t="s">
        <v>12</v>
      </c>
      <c r="J2518" s="6" t="s">
        <v>25</v>
      </c>
      <c r="K2518" s="6" t="s">
        <v>26</v>
      </c>
      <c r="L2518" s="6" t="s">
        <v>37</v>
      </c>
      <c r="M2518" t="s">
        <v>13</v>
      </c>
      <c r="N2518" s="6" t="s">
        <v>55</v>
      </c>
      <c r="O2518" t="s">
        <v>23</v>
      </c>
      <c r="P2518" s="4">
        <v>73</v>
      </c>
      <c r="Q2518" t="str">
        <f>TEXT(ChargesTable[[#This Row],[CHG_COUNTY_NUM]], "000") &amp; "-" &amp; TEXT(ChargesTable[[#This Row],[CHG_CASE_NUMBER]], "0000000")</f>
        <v>007-0000035</v>
      </c>
      <c r="R2518">
        <f t="shared" si="79"/>
        <v>82</v>
      </c>
      <c r="S2518">
        <f t="shared" si="80"/>
        <v>2022</v>
      </c>
    </row>
    <row r="2519" spans="1:19">
      <c r="A2519" s="1">
        <v>7</v>
      </c>
      <c r="B2519">
        <v>35</v>
      </c>
      <c r="C2519">
        <v>3</v>
      </c>
      <c r="D2519" s="3">
        <v>44753</v>
      </c>
      <c r="E2519" s="2">
        <v>3460</v>
      </c>
      <c r="F2519" s="2">
        <v>346</v>
      </c>
      <c r="G2519" s="2">
        <v>0</v>
      </c>
      <c r="H2519" s="5">
        <v>44835</v>
      </c>
      <c r="I2519" t="s">
        <v>10</v>
      </c>
      <c r="J2519" s="6" t="s">
        <v>27</v>
      </c>
      <c r="K2519" s="6" t="s">
        <v>28</v>
      </c>
      <c r="L2519" s="6" t="s">
        <v>37</v>
      </c>
      <c r="M2519" t="s">
        <v>11</v>
      </c>
      <c r="N2519" s="6" t="s">
        <v>52</v>
      </c>
      <c r="O2519" t="s">
        <v>23</v>
      </c>
      <c r="P2519" s="4">
        <v>82</v>
      </c>
      <c r="Q2519" t="str">
        <f>TEXT(ChargesTable[[#This Row],[CHG_COUNTY_NUM]], "000") &amp; "-" &amp; TEXT(ChargesTable[[#This Row],[CHG_CASE_NUMBER]], "0000000")</f>
        <v>007-0000035</v>
      </c>
      <c r="R2519">
        <f t="shared" si="79"/>
        <v>82</v>
      </c>
      <c r="S2519">
        <f t="shared" si="80"/>
        <v>2022</v>
      </c>
    </row>
    <row r="2520" spans="1:19">
      <c r="A2520" s="1">
        <v>7</v>
      </c>
      <c r="B2520">
        <v>36</v>
      </c>
      <c r="C2520">
        <v>1</v>
      </c>
      <c r="D2520" s="3">
        <v>44759</v>
      </c>
      <c r="E2520" s="2">
        <v>3470</v>
      </c>
      <c r="F2520" s="2">
        <v>347</v>
      </c>
      <c r="G2520" s="2">
        <v>0</v>
      </c>
      <c r="H2520" s="5">
        <v>44965.8</v>
      </c>
      <c r="I2520" t="s">
        <v>10</v>
      </c>
      <c r="J2520" s="6" t="s">
        <v>29</v>
      </c>
      <c r="K2520" s="6" t="s">
        <v>28</v>
      </c>
      <c r="L2520" s="6" t="s">
        <v>37</v>
      </c>
      <c r="M2520" t="s">
        <v>11</v>
      </c>
      <c r="N2520" s="6" t="s">
        <v>51</v>
      </c>
      <c r="O2520" t="s">
        <v>23</v>
      </c>
      <c r="P2520" s="4">
        <v>206</v>
      </c>
      <c r="Q2520" t="str">
        <f>TEXT(ChargesTable[[#This Row],[CHG_COUNTY_NUM]], "000") &amp; "-" &amp; TEXT(ChargesTable[[#This Row],[CHG_CASE_NUMBER]], "0000000")</f>
        <v>007-0000036</v>
      </c>
      <c r="R2520">
        <f t="shared" si="79"/>
        <v>206</v>
      </c>
      <c r="S2520">
        <f t="shared" si="80"/>
        <v>2023</v>
      </c>
    </row>
    <row r="2521" spans="1:19">
      <c r="A2521" s="1">
        <v>7</v>
      </c>
      <c r="B2521">
        <v>37</v>
      </c>
      <c r="C2521">
        <v>3</v>
      </c>
      <c r="D2521" s="3">
        <v>44773</v>
      </c>
      <c r="E2521" s="2">
        <v>470000</v>
      </c>
      <c r="F2521" s="2">
        <v>47000</v>
      </c>
      <c r="G2521" s="2">
        <v>0</v>
      </c>
      <c r="H2521" s="5">
        <v>44783.1</v>
      </c>
      <c r="I2521" t="s">
        <v>10</v>
      </c>
      <c r="J2521" s="6" t="s">
        <v>34</v>
      </c>
      <c r="K2521" s="6" t="s">
        <v>35</v>
      </c>
      <c r="L2521" s="6" t="s">
        <v>37</v>
      </c>
      <c r="M2521" t="s">
        <v>11</v>
      </c>
      <c r="N2521" s="6" t="s">
        <v>67</v>
      </c>
      <c r="O2521" t="s">
        <v>23</v>
      </c>
      <c r="P2521" s="4">
        <v>10</v>
      </c>
      <c r="Q2521" t="str">
        <f>TEXT(ChargesTable[[#This Row],[CHG_COUNTY_NUM]], "000") &amp; "-" &amp; TEXT(ChargesTable[[#This Row],[CHG_CASE_NUMBER]], "0000000")</f>
        <v>007-0000037</v>
      </c>
      <c r="R2521">
        <f t="shared" si="79"/>
        <v>15</v>
      </c>
      <c r="S2521">
        <f t="shared" si="80"/>
        <v>2022</v>
      </c>
    </row>
    <row r="2522" spans="1:19">
      <c r="A2522" s="1">
        <v>7</v>
      </c>
      <c r="B2522">
        <v>37</v>
      </c>
      <c r="C2522">
        <v>1</v>
      </c>
      <c r="D2522" s="3">
        <v>44773</v>
      </c>
      <c r="E2522" s="2">
        <v>463723</v>
      </c>
      <c r="F2522" s="2">
        <v>46372</v>
      </c>
      <c r="G2522" s="2">
        <v>3</v>
      </c>
      <c r="H2522" s="5">
        <v>44788.54</v>
      </c>
      <c r="I2522" t="s">
        <v>10</v>
      </c>
      <c r="J2522" s="6" t="s">
        <v>31</v>
      </c>
      <c r="K2522" s="6" t="s">
        <v>28</v>
      </c>
      <c r="L2522" s="6" t="s">
        <v>40</v>
      </c>
      <c r="M2522" t="s">
        <v>11</v>
      </c>
      <c r="N2522" s="6" t="s">
        <v>85</v>
      </c>
      <c r="O2522" t="s">
        <v>23</v>
      </c>
      <c r="P2522" s="4">
        <v>15</v>
      </c>
      <c r="Q2522" t="str">
        <f>TEXT(ChargesTable[[#This Row],[CHG_COUNTY_NUM]], "000") &amp; "-" &amp; TEXT(ChargesTable[[#This Row],[CHG_CASE_NUMBER]], "0000000")</f>
        <v>007-0000037</v>
      </c>
      <c r="R2522">
        <f t="shared" si="79"/>
        <v>15</v>
      </c>
      <c r="S2522">
        <f t="shared" si="80"/>
        <v>2022</v>
      </c>
    </row>
    <row r="2523" spans="1:19">
      <c r="A2523" s="1">
        <v>7</v>
      </c>
      <c r="B2523">
        <v>38</v>
      </c>
      <c r="C2523">
        <v>2</v>
      </c>
      <c r="D2523" s="3">
        <v>44786</v>
      </c>
      <c r="E2523" s="2">
        <v>3400</v>
      </c>
      <c r="F2523" s="2">
        <v>340</v>
      </c>
      <c r="G2523" s="2">
        <v>0</v>
      </c>
      <c r="H2523" s="5">
        <v>44927.57</v>
      </c>
      <c r="I2523" t="s">
        <v>10</v>
      </c>
      <c r="J2523" s="6" t="s">
        <v>25</v>
      </c>
      <c r="K2523" s="6" t="s">
        <v>26</v>
      </c>
      <c r="L2523" s="6" t="s">
        <v>37</v>
      </c>
      <c r="M2523" t="s">
        <v>11</v>
      </c>
      <c r="N2523" s="6" t="s">
        <v>55</v>
      </c>
      <c r="O2523" t="s">
        <v>23</v>
      </c>
      <c r="P2523" s="4">
        <v>141</v>
      </c>
      <c r="Q2523" t="str">
        <f>TEXT(ChargesTable[[#This Row],[CHG_COUNTY_NUM]], "000") &amp; "-" &amp; TEXT(ChargesTable[[#This Row],[CHG_CASE_NUMBER]], "0000000")</f>
        <v>007-0000038</v>
      </c>
      <c r="R2523">
        <f t="shared" si="79"/>
        <v>160</v>
      </c>
      <c r="S2523">
        <f t="shared" si="80"/>
        <v>2023</v>
      </c>
    </row>
    <row r="2524" spans="1:19">
      <c r="A2524" s="1">
        <v>7</v>
      </c>
      <c r="B2524">
        <v>38</v>
      </c>
      <c r="C2524">
        <v>1</v>
      </c>
      <c r="D2524" s="3">
        <v>44786</v>
      </c>
      <c r="E2524" s="2">
        <v>3400</v>
      </c>
      <c r="F2524" s="2">
        <v>340</v>
      </c>
      <c r="G2524" s="2">
        <v>0</v>
      </c>
      <c r="H2524" s="5">
        <v>44929.9</v>
      </c>
      <c r="I2524" t="s">
        <v>12</v>
      </c>
      <c r="J2524" s="6" t="s">
        <v>25</v>
      </c>
      <c r="K2524" s="6" t="s">
        <v>26</v>
      </c>
      <c r="L2524" s="6" t="s">
        <v>37</v>
      </c>
      <c r="M2524" t="s">
        <v>13</v>
      </c>
      <c r="N2524" s="6" t="s">
        <v>55</v>
      </c>
      <c r="O2524" t="s">
        <v>23</v>
      </c>
      <c r="P2524" s="4">
        <v>143</v>
      </c>
      <c r="Q2524" t="str">
        <f>TEXT(ChargesTable[[#This Row],[CHG_COUNTY_NUM]], "000") &amp; "-" &amp; TEXT(ChargesTable[[#This Row],[CHG_CASE_NUMBER]], "0000000")</f>
        <v>007-0000038</v>
      </c>
      <c r="R2524">
        <f t="shared" si="79"/>
        <v>160</v>
      </c>
      <c r="S2524">
        <f t="shared" si="80"/>
        <v>2023</v>
      </c>
    </row>
    <row r="2525" spans="1:19">
      <c r="A2525" s="1">
        <v>7</v>
      </c>
      <c r="B2525">
        <v>38</v>
      </c>
      <c r="C2525">
        <v>3</v>
      </c>
      <c r="D2525" s="3">
        <v>44786</v>
      </c>
      <c r="E2525" s="2">
        <v>3466</v>
      </c>
      <c r="F2525" s="2">
        <v>346</v>
      </c>
      <c r="G2525" s="2">
        <v>6</v>
      </c>
      <c r="H2525" s="5">
        <v>44946.8</v>
      </c>
      <c r="I2525" t="s">
        <v>10</v>
      </c>
      <c r="J2525" s="6" t="s">
        <v>27</v>
      </c>
      <c r="K2525" s="6" t="s">
        <v>28</v>
      </c>
      <c r="L2525" s="6" t="s">
        <v>43</v>
      </c>
      <c r="M2525" t="s">
        <v>11</v>
      </c>
      <c r="N2525" s="6" t="s">
        <v>66</v>
      </c>
      <c r="O2525" t="s">
        <v>23</v>
      </c>
      <c r="P2525" s="4">
        <v>160</v>
      </c>
      <c r="Q2525" t="str">
        <f>TEXT(ChargesTable[[#This Row],[CHG_COUNTY_NUM]], "000") &amp; "-" &amp; TEXT(ChargesTable[[#This Row],[CHG_CASE_NUMBER]], "0000000")</f>
        <v>007-0000038</v>
      </c>
      <c r="R2525">
        <f t="shared" si="79"/>
        <v>160</v>
      </c>
      <c r="S2525">
        <f t="shared" si="80"/>
        <v>2023</v>
      </c>
    </row>
    <row r="2526" spans="1:19">
      <c r="A2526" s="1">
        <v>7</v>
      </c>
      <c r="B2526">
        <v>39</v>
      </c>
      <c r="C2526">
        <v>2</v>
      </c>
      <c r="D2526" s="3">
        <v>44787</v>
      </c>
      <c r="E2526" s="2">
        <v>463703</v>
      </c>
      <c r="F2526" s="2">
        <v>46370</v>
      </c>
      <c r="G2526" s="2">
        <v>3</v>
      </c>
      <c r="H2526" s="5">
        <v>44868.6</v>
      </c>
      <c r="I2526" t="s">
        <v>10</v>
      </c>
      <c r="J2526" s="6" t="s">
        <v>30</v>
      </c>
      <c r="K2526" s="6" t="s">
        <v>26</v>
      </c>
      <c r="L2526" s="6" t="s">
        <v>40</v>
      </c>
      <c r="M2526" t="s">
        <v>11</v>
      </c>
      <c r="N2526" s="6" t="s">
        <v>97</v>
      </c>
      <c r="O2526" t="s">
        <v>23</v>
      </c>
      <c r="P2526" s="4">
        <v>81</v>
      </c>
      <c r="Q2526" t="str">
        <f>TEXT(ChargesTable[[#This Row],[CHG_COUNTY_NUM]], "000") &amp; "-" &amp; TEXT(ChargesTable[[#This Row],[CHG_CASE_NUMBER]], "0000000")</f>
        <v>007-0000039</v>
      </c>
      <c r="R2526">
        <f t="shared" si="79"/>
        <v>84</v>
      </c>
      <c r="S2526">
        <f t="shared" si="80"/>
        <v>2022</v>
      </c>
    </row>
    <row r="2527" spans="1:19">
      <c r="A2527" s="1">
        <v>7</v>
      </c>
      <c r="B2527">
        <v>39</v>
      </c>
      <c r="C2527">
        <v>3</v>
      </c>
      <c r="D2527" s="3">
        <v>44787</v>
      </c>
      <c r="E2527" s="2">
        <v>463720</v>
      </c>
      <c r="F2527" s="2">
        <v>46372</v>
      </c>
      <c r="G2527" s="2">
        <v>0</v>
      </c>
      <c r="H2527" s="5">
        <v>44870.21</v>
      </c>
      <c r="I2527" t="s">
        <v>10</v>
      </c>
      <c r="J2527" s="6" t="s">
        <v>31</v>
      </c>
      <c r="K2527" s="6" t="s">
        <v>28</v>
      </c>
      <c r="L2527" s="6" t="s">
        <v>37</v>
      </c>
      <c r="M2527" t="s">
        <v>11</v>
      </c>
      <c r="N2527" s="6" t="s">
        <v>72</v>
      </c>
      <c r="O2527" t="s">
        <v>23</v>
      </c>
      <c r="P2527" s="4">
        <v>83</v>
      </c>
      <c r="Q2527" t="str">
        <f>TEXT(ChargesTable[[#This Row],[CHG_COUNTY_NUM]], "000") &amp; "-" &amp; TEXT(ChargesTable[[#This Row],[CHG_CASE_NUMBER]], "0000000")</f>
        <v>007-0000039</v>
      </c>
      <c r="R2527">
        <f t="shared" si="79"/>
        <v>84</v>
      </c>
      <c r="S2527">
        <f t="shared" si="80"/>
        <v>2022</v>
      </c>
    </row>
    <row r="2528" spans="1:19">
      <c r="A2528" s="1">
        <v>7</v>
      </c>
      <c r="B2528">
        <v>39</v>
      </c>
      <c r="C2528">
        <v>1</v>
      </c>
      <c r="D2528" s="3">
        <v>44787</v>
      </c>
      <c r="E2528" s="2">
        <v>3461</v>
      </c>
      <c r="F2528" s="2">
        <v>346</v>
      </c>
      <c r="G2528" s="2">
        <v>1</v>
      </c>
      <c r="H2528" s="5">
        <v>44871.199999999997</v>
      </c>
      <c r="I2528" t="s">
        <v>12</v>
      </c>
      <c r="J2528" s="6" t="s">
        <v>27</v>
      </c>
      <c r="K2528" s="6" t="s">
        <v>28</v>
      </c>
      <c r="L2528" s="6" t="s">
        <v>38</v>
      </c>
      <c r="M2528" t="s">
        <v>13</v>
      </c>
      <c r="N2528" s="6" t="s">
        <v>90</v>
      </c>
      <c r="O2528" t="s">
        <v>23</v>
      </c>
      <c r="P2528" s="4">
        <v>84</v>
      </c>
      <c r="Q2528" t="str">
        <f>TEXT(ChargesTable[[#This Row],[CHG_COUNTY_NUM]], "000") &amp; "-" &amp; TEXT(ChargesTable[[#This Row],[CHG_CASE_NUMBER]], "0000000")</f>
        <v>007-0000039</v>
      </c>
      <c r="R2528">
        <f t="shared" si="79"/>
        <v>84</v>
      </c>
      <c r="S2528">
        <f t="shared" si="80"/>
        <v>2022</v>
      </c>
    </row>
    <row r="2529" spans="1:19">
      <c r="A2529" s="1">
        <v>7</v>
      </c>
      <c r="B2529">
        <v>41</v>
      </c>
      <c r="C2529">
        <v>4</v>
      </c>
      <c r="D2529" s="3">
        <v>44790</v>
      </c>
      <c r="E2529" s="2">
        <v>3400</v>
      </c>
      <c r="F2529" s="2">
        <v>340</v>
      </c>
      <c r="G2529" s="2">
        <v>0</v>
      </c>
      <c r="H2529" s="5">
        <v>44847.9</v>
      </c>
      <c r="I2529" t="s">
        <v>7</v>
      </c>
      <c r="J2529" s="6" t="s">
        <v>25</v>
      </c>
      <c r="K2529" s="6" t="s">
        <v>26</v>
      </c>
      <c r="L2529" s="6" t="s">
        <v>37</v>
      </c>
      <c r="M2529" t="s">
        <v>8</v>
      </c>
      <c r="N2529" s="6" t="s">
        <v>55</v>
      </c>
      <c r="O2529" t="s">
        <v>23</v>
      </c>
      <c r="P2529" s="4">
        <v>57</v>
      </c>
      <c r="Q2529" t="str">
        <f>TEXT(ChargesTable[[#This Row],[CHG_COUNTY_NUM]], "000") &amp; "-" &amp; TEXT(ChargesTable[[#This Row],[CHG_CASE_NUMBER]], "0000000")</f>
        <v>007-0000041</v>
      </c>
      <c r="R2529">
        <f t="shared" si="79"/>
        <v>59</v>
      </c>
      <c r="S2529">
        <f t="shared" si="80"/>
        <v>2022</v>
      </c>
    </row>
    <row r="2530" spans="1:19">
      <c r="A2530" s="1">
        <v>7</v>
      </c>
      <c r="B2530">
        <v>41</v>
      </c>
      <c r="C2530">
        <v>1</v>
      </c>
      <c r="D2530" s="3">
        <v>44790</v>
      </c>
      <c r="E2530" s="2">
        <v>3400</v>
      </c>
      <c r="F2530" s="2">
        <v>340</v>
      </c>
      <c r="G2530" s="2">
        <v>0</v>
      </c>
      <c r="H2530" s="5">
        <v>44848.63</v>
      </c>
      <c r="I2530" t="s">
        <v>12</v>
      </c>
      <c r="J2530" s="6" t="s">
        <v>25</v>
      </c>
      <c r="K2530" s="6" t="s">
        <v>26</v>
      </c>
      <c r="L2530" s="6" t="s">
        <v>37</v>
      </c>
      <c r="M2530" t="s">
        <v>13</v>
      </c>
      <c r="N2530" s="6" t="s">
        <v>55</v>
      </c>
      <c r="O2530" t="s">
        <v>23</v>
      </c>
      <c r="P2530" s="4">
        <v>58</v>
      </c>
      <c r="Q2530" t="str">
        <f>TEXT(ChargesTable[[#This Row],[CHG_COUNTY_NUM]], "000") &amp; "-" &amp; TEXT(ChargesTable[[#This Row],[CHG_CASE_NUMBER]], "0000000")</f>
        <v>007-0000041</v>
      </c>
      <c r="R2530">
        <f t="shared" si="79"/>
        <v>59</v>
      </c>
      <c r="S2530">
        <f t="shared" si="80"/>
        <v>2022</v>
      </c>
    </row>
    <row r="2531" spans="1:19">
      <c r="A2531" s="1">
        <v>7</v>
      </c>
      <c r="B2531">
        <v>41</v>
      </c>
      <c r="C2531">
        <v>2</v>
      </c>
      <c r="D2531" s="3">
        <v>44790</v>
      </c>
      <c r="E2531" s="2">
        <v>3400</v>
      </c>
      <c r="F2531" s="2">
        <v>340</v>
      </c>
      <c r="G2531" s="2">
        <v>0</v>
      </c>
      <c r="H2531" s="5">
        <v>44848.85</v>
      </c>
      <c r="I2531" t="s">
        <v>10</v>
      </c>
      <c r="J2531" s="6" t="s">
        <v>25</v>
      </c>
      <c r="K2531" s="6" t="s">
        <v>26</v>
      </c>
      <c r="L2531" s="6" t="s">
        <v>37</v>
      </c>
      <c r="M2531" t="s">
        <v>11</v>
      </c>
      <c r="N2531" s="6" t="s">
        <v>55</v>
      </c>
      <c r="O2531" t="s">
        <v>23</v>
      </c>
      <c r="P2531" s="4">
        <v>58</v>
      </c>
      <c r="Q2531" t="str">
        <f>TEXT(ChargesTable[[#This Row],[CHG_COUNTY_NUM]], "000") &amp; "-" &amp; TEXT(ChargesTable[[#This Row],[CHG_CASE_NUMBER]], "0000000")</f>
        <v>007-0000041</v>
      </c>
      <c r="R2531">
        <f t="shared" si="79"/>
        <v>59</v>
      </c>
      <c r="S2531">
        <f t="shared" si="80"/>
        <v>2022</v>
      </c>
    </row>
    <row r="2532" spans="1:19">
      <c r="A2532" s="1">
        <v>7</v>
      </c>
      <c r="B2532">
        <v>41</v>
      </c>
      <c r="C2532">
        <v>3</v>
      </c>
      <c r="D2532" s="3">
        <v>44790</v>
      </c>
      <c r="E2532" s="2">
        <v>463700</v>
      </c>
      <c r="F2532" s="2">
        <v>46370</v>
      </c>
      <c r="G2532" s="2">
        <v>0</v>
      </c>
      <c r="H2532" s="5">
        <v>44848.5</v>
      </c>
      <c r="I2532" t="s">
        <v>12</v>
      </c>
      <c r="J2532" s="6" t="s">
        <v>30</v>
      </c>
      <c r="K2532" s="6" t="s">
        <v>26</v>
      </c>
      <c r="L2532" s="6" t="s">
        <v>37</v>
      </c>
      <c r="M2532" t="s">
        <v>13</v>
      </c>
      <c r="N2532" s="6" t="s">
        <v>54</v>
      </c>
      <c r="O2532" t="s">
        <v>23</v>
      </c>
      <c r="P2532" s="4">
        <v>58</v>
      </c>
      <c r="Q2532" t="str">
        <f>TEXT(ChargesTable[[#This Row],[CHG_COUNTY_NUM]], "000") &amp; "-" &amp; TEXT(ChargesTable[[#This Row],[CHG_CASE_NUMBER]], "0000000")</f>
        <v>007-0000041</v>
      </c>
      <c r="R2532">
        <f t="shared" si="79"/>
        <v>59</v>
      </c>
      <c r="S2532">
        <f t="shared" si="80"/>
        <v>2022</v>
      </c>
    </row>
    <row r="2533" spans="1:19">
      <c r="A2533" s="1">
        <v>7</v>
      </c>
      <c r="B2533">
        <v>41</v>
      </c>
      <c r="C2533">
        <v>5</v>
      </c>
      <c r="D2533" s="3">
        <v>44790</v>
      </c>
      <c r="E2533" s="2">
        <v>470000</v>
      </c>
      <c r="F2533" s="2">
        <v>47000</v>
      </c>
      <c r="G2533" s="2">
        <v>0</v>
      </c>
      <c r="H2533" s="5">
        <v>44849.27</v>
      </c>
      <c r="I2533" t="s">
        <v>10</v>
      </c>
      <c r="J2533" s="6" t="s">
        <v>34</v>
      </c>
      <c r="K2533" s="6" t="s">
        <v>35</v>
      </c>
      <c r="L2533" s="6" t="s">
        <v>37</v>
      </c>
      <c r="M2533" t="s">
        <v>11</v>
      </c>
      <c r="N2533" s="6" t="s">
        <v>67</v>
      </c>
      <c r="O2533" t="s">
        <v>23</v>
      </c>
      <c r="P2533" s="4">
        <v>59</v>
      </c>
      <c r="Q2533" t="str">
        <f>TEXT(ChargesTable[[#This Row],[CHG_COUNTY_NUM]], "000") &amp; "-" &amp; TEXT(ChargesTable[[#This Row],[CHG_CASE_NUMBER]], "0000000")</f>
        <v>007-0000041</v>
      </c>
      <c r="R2533">
        <f t="shared" si="79"/>
        <v>59</v>
      </c>
      <c r="S2533">
        <f t="shared" si="80"/>
        <v>2022</v>
      </c>
    </row>
    <row r="2534" spans="1:19">
      <c r="A2534" s="1">
        <v>7</v>
      </c>
      <c r="B2534">
        <v>42</v>
      </c>
      <c r="C2534">
        <v>3</v>
      </c>
      <c r="D2534" s="3">
        <v>44797</v>
      </c>
      <c r="E2534" s="2">
        <v>3400</v>
      </c>
      <c r="F2534" s="2">
        <v>340</v>
      </c>
      <c r="G2534" s="2">
        <v>0</v>
      </c>
      <c r="H2534" s="5">
        <v>44990.12</v>
      </c>
      <c r="I2534" t="s">
        <v>12</v>
      </c>
      <c r="J2534" s="6" t="s">
        <v>25</v>
      </c>
      <c r="K2534" s="6" t="s">
        <v>26</v>
      </c>
      <c r="L2534" s="6" t="s">
        <v>37</v>
      </c>
      <c r="M2534" t="s">
        <v>13</v>
      </c>
      <c r="N2534" s="6" t="s">
        <v>55</v>
      </c>
      <c r="O2534" t="s">
        <v>23</v>
      </c>
      <c r="P2534" s="4">
        <v>193</v>
      </c>
      <c r="Q2534" t="str">
        <f>TEXT(ChargesTable[[#This Row],[CHG_COUNTY_NUM]], "000") &amp; "-" &amp; TEXT(ChargesTable[[#This Row],[CHG_CASE_NUMBER]], "0000000")</f>
        <v>007-0000042</v>
      </c>
      <c r="R2534">
        <f t="shared" si="79"/>
        <v>196</v>
      </c>
      <c r="S2534">
        <f t="shared" si="80"/>
        <v>2023</v>
      </c>
    </row>
    <row r="2535" spans="1:19">
      <c r="A2535" s="1">
        <v>7</v>
      </c>
      <c r="B2535">
        <v>42</v>
      </c>
      <c r="C2535">
        <v>1</v>
      </c>
      <c r="D2535" s="3">
        <v>44797</v>
      </c>
      <c r="E2535" s="2">
        <v>3400</v>
      </c>
      <c r="F2535" s="2">
        <v>340</v>
      </c>
      <c r="G2535" s="2">
        <v>0</v>
      </c>
      <c r="H2535" s="5">
        <v>44991.4</v>
      </c>
      <c r="I2535" t="s">
        <v>12</v>
      </c>
      <c r="J2535" s="6" t="s">
        <v>25</v>
      </c>
      <c r="K2535" s="6" t="s">
        <v>26</v>
      </c>
      <c r="L2535" s="6" t="s">
        <v>37</v>
      </c>
      <c r="M2535" t="s">
        <v>13</v>
      </c>
      <c r="N2535" s="6" t="s">
        <v>55</v>
      </c>
      <c r="O2535" t="s">
        <v>23</v>
      </c>
      <c r="P2535" s="4">
        <v>194</v>
      </c>
      <c r="Q2535" t="str">
        <f>TEXT(ChargesTable[[#This Row],[CHG_COUNTY_NUM]], "000") &amp; "-" &amp; TEXT(ChargesTable[[#This Row],[CHG_CASE_NUMBER]], "0000000")</f>
        <v>007-0000042</v>
      </c>
      <c r="R2535">
        <f t="shared" si="79"/>
        <v>196</v>
      </c>
      <c r="S2535">
        <f t="shared" si="80"/>
        <v>2023</v>
      </c>
    </row>
    <row r="2536" spans="1:19">
      <c r="A2536" s="1">
        <v>7</v>
      </c>
      <c r="B2536">
        <v>42</v>
      </c>
      <c r="C2536">
        <v>4</v>
      </c>
      <c r="D2536" s="3">
        <v>44797</v>
      </c>
      <c r="E2536" s="2">
        <v>3460</v>
      </c>
      <c r="F2536" s="2">
        <v>346</v>
      </c>
      <c r="G2536" s="2">
        <v>0</v>
      </c>
      <c r="H2536" s="5">
        <v>44991.6</v>
      </c>
      <c r="I2536" t="s">
        <v>10</v>
      </c>
      <c r="J2536" s="6" t="s">
        <v>27</v>
      </c>
      <c r="K2536" s="6" t="s">
        <v>28</v>
      </c>
      <c r="L2536" s="6" t="s">
        <v>37</v>
      </c>
      <c r="M2536" t="s">
        <v>11</v>
      </c>
      <c r="N2536" s="6" t="s">
        <v>52</v>
      </c>
      <c r="O2536" t="s">
        <v>23</v>
      </c>
      <c r="P2536" s="4">
        <v>194</v>
      </c>
      <c r="Q2536" t="str">
        <f>TEXT(ChargesTable[[#This Row],[CHG_COUNTY_NUM]], "000") &amp; "-" &amp; TEXT(ChargesTable[[#This Row],[CHG_CASE_NUMBER]], "0000000")</f>
        <v>007-0000042</v>
      </c>
      <c r="R2536">
        <f t="shared" si="79"/>
        <v>196</v>
      </c>
      <c r="S2536">
        <f t="shared" si="80"/>
        <v>2023</v>
      </c>
    </row>
    <row r="2537" spans="1:19">
      <c r="A2537" s="1">
        <v>7</v>
      </c>
      <c r="B2537">
        <v>42</v>
      </c>
      <c r="C2537">
        <v>2</v>
      </c>
      <c r="D2537" s="3">
        <v>44797</v>
      </c>
      <c r="E2537" s="2">
        <v>463700</v>
      </c>
      <c r="F2537" s="2">
        <v>46370</v>
      </c>
      <c r="G2537" s="2">
        <v>0</v>
      </c>
      <c r="H2537" s="5">
        <v>44993.14166666667</v>
      </c>
      <c r="I2537" t="s">
        <v>10</v>
      </c>
      <c r="J2537" s="6" t="s">
        <v>30</v>
      </c>
      <c r="K2537" s="6" t="s">
        <v>26</v>
      </c>
      <c r="L2537" s="6" t="s">
        <v>37</v>
      </c>
      <c r="M2537" t="s">
        <v>11</v>
      </c>
      <c r="N2537" s="6" t="s">
        <v>54</v>
      </c>
      <c r="O2537" t="s">
        <v>23</v>
      </c>
      <c r="P2537" s="4">
        <v>196</v>
      </c>
      <c r="Q2537" t="str">
        <f>TEXT(ChargesTable[[#This Row],[CHG_COUNTY_NUM]], "000") &amp; "-" &amp; TEXT(ChargesTable[[#This Row],[CHG_CASE_NUMBER]], "0000000")</f>
        <v>007-0000042</v>
      </c>
      <c r="R2537">
        <f t="shared" si="79"/>
        <v>196</v>
      </c>
      <c r="S2537">
        <f t="shared" si="80"/>
        <v>2023</v>
      </c>
    </row>
    <row r="2538" spans="1:19">
      <c r="A2538" s="1">
        <v>7</v>
      </c>
      <c r="B2538">
        <v>43</v>
      </c>
      <c r="C2538">
        <v>1</v>
      </c>
      <c r="D2538" s="3">
        <v>44797</v>
      </c>
      <c r="E2538" s="2">
        <v>3400</v>
      </c>
      <c r="F2538" s="2">
        <v>340</v>
      </c>
      <c r="G2538" s="2">
        <v>0</v>
      </c>
      <c r="H2538" s="5">
        <v>44827.38</v>
      </c>
      <c r="I2538" t="s">
        <v>12</v>
      </c>
      <c r="J2538" s="6" t="s">
        <v>25</v>
      </c>
      <c r="K2538" s="6" t="s">
        <v>26</v>
      </c>
      <c r="L2538" s="6" t="s">
        <v>37</v>
      </c>
      <c r="M2538" t="s">
        <v>13</v>
      </c>
      <c r="N2538" s="6" t="s">
        <v>55</v>
      </c>
      <c r="O2538" t="s">
        <v>23</v>
      </c>
      <c r="P2538" s="4">
        <v>30</v>
      </c>
      <c r="Q2538" t="str">
        <f>TEXT(ChargesTable[[#This Row],[CHG_COUNTY_NUM]], "000") &amp; "-" &amp; TEXT(ChargesTable[[#This Row],[CHG_CASE_NUMBER]], "0000000")</f>
        <v>007-0000043</v>
      </c>
      <c r="R2538">
        <f t="shared" si="79"/>
        <v>30</v>
      </c>
      <c r="S2538">
        <f t="shared" si="80"/>
        <v>2022</v>
      </c>
    </row>
    <row r="2539" spans="1:19">
      <c r="A2539" s="1">
        <v>7</v>
      </c>
      <c r="B2539">
        <v>44</v>
      </c>
      <c r="C2539">
        <v>2</v>
      </c>
      <c r="D2539" s="3">
        <v>44807</v>
      </c>
      <c r="E2539" s="2">
        <v>463700</v>
      </c>
      <c r="F2539" s="2">
        <v>46370</v>
      </c>
      <c r="G2539" s="2">
        <v>0</v>
      </c>
      <c r="H2539" s="5">
        <v>44813.412002314813</v>
      </c>
      <c r="I2539" t="s">
        <v>12</v>
      </c>
      <c r="J2539" s="6" t="s">
        <v>30</v>
      </c>
      <c r="K2539" s="6" t="s">
        <v>26</v>
      </c>
      <c r="L2539" s="6" t="s">
        <v>37</v>
      </c>
      <c r="M2539" t="s">
        <v>13</v>
      </c>
      <c r="N2539" s="6" t="s">
        <v>54</v>
      </c>
      <c r="O2539" t="s">
        <v>23</v>
      </c>
      <c r="P2539" s="4">
        <v>6</v>
      </c>
      <c r="Q2539" t="str">
        <f>TEXT(ChargesTable[[#This Row],[CHG_COUNTY_NUM]], "000") &amp; "-" &amp; TEXT(ChargesTable[[#This Row],[CHG_CASE_NUMBER]], "0000000")</f>
        <v>007-0000044</v>
      </c>
      <c r="R2539">
        <f t="shared" si="79"/>
        <v>9</v>
      </c>
      <c r="S2539">
        <f t="shared" si="80"/>
        <v>2022</v>
      </c>
    </row>
    <row r="2540" spans="1:19">
      <c r="A2540" s="1">
        <v>7</v>
      </c>
      <c r="B2540">
        <v>44</v>
      </c>
      <c r="C2540">
        <v>1</v>
      </c>
      <c r="D2540" s="3">
        <v>44807</v>
      </c>
      <c r="E2540" s="2">
        <v>782200</v>
      </c>
      <c r="F2540" s="2">
        <v>78220</v>
      </c>
      <c r="G2540" s="2">
        <v>0</v>
      </c>
      <c r="H2540" s="5">
        <v>44816.172002314815</v>
      </c>
      <c r="I2540" t="s">
        <v>10</v>
      </c>
      <c r="J2540" s="6" t="s">
        <v>36</v>
      </c>
      <c r="K2540" s="6" t="s">
        <v>35</v>
      </c>
      <c r="L2540" s="6" t="s">
        <v>37</v>
      </c>
      <c r="M2540" t="s">
        <v>11</v>
      </c>
      <c r="N2540" s="6" t="s">
        <v>53</v>
      </c>
      <c r="O2540" t="s">
        <v>23</v>
      </c>
      <c r="P2540" s="4">
        <v>9</v>
      </c>
      <c r="Q2540" t="str">
        <f>TEXT(ChargesTable[[#This Row],[CHG_COUNTY_NUM]], "000") &amp; "-" &amp; TEXT(ChargesTable[[#This Row],[CHG_CASE_NUMBER]], "0000000")</f>
        <v>007-0000044</v>
      </c>
      <c r="R2540">
        <f t="shared" si="79"/>
        <v>9</v>
      </c>
      <c r="S2540">
        <f t="shared" si="80"/>
        <v>2022</v>
      </c>
    </row>
    <row r="2541" spans="1:19">
      <c r="A2541" s="1">
        <v>7</v>
      </c>
      <c r="B2541">
        <v>45</v>
      </c>
      <c r="C2541">
        <v>3</v>
      </c>
      <c r="D2541" s="3">
        <v>44812</v>
      </c>
      <c r="E2541" s="2">
        <v>782200</v>
      </c>
      <c r="F2541" s="2">
        <v>78220</v>
      </c>
      <c r="G2541" s="2">
        <v>0</v>
      </c>
      <c r="H2541" s="5">
        <v>44961.69</v>
      </c>
      <c r="I2541" t="s">
        <v>7</v>
      </c>
      <c r="J2541" s="6" t="s">
        <v>36</v>
      </c>
      <c r="K2541" s="6" t="s">
        <v>35</v>
      </c>
      <c r="L2541" s="6" t="s">
        <v>37</v>
      </c>
      <c r="M2541" t="s">
        <v>8</v>
      </c>
      <c r="N2541" s="6" t="s">
        <v>53</v>
      </c>
      <c r="O2541" t="s">
        <v>23</v>
      </c>
      <c r="P2541" s="4">
        <v>149</v>
      </c>
      <c r="Q2541" t="str">
        <f>TEXT(ChargesTable[[#This Row],[CHG_COUNTY_NUM]], "000") &amp; "-" &amp; TEXT(ChargesTable[[#This Row],[CHG_CASE_NUMBER]], "0000000")</f>
        <v>007-0000045</v>
      </c>
      <c r="R2541">
        <f t="shared" si="79"/>
        <v>151</v>
      </c>
      <c r="S2541">
        <f t="shared" si="80"/>
        <v>2023</v>
      </c>
    </row>
    <row r="2542" spans="1:19">
      <c r="A2542" s="1">
        <v>7</v>
      </c>
      <c r="B2542">
        <v>45</v>
      </c>
      <c r="C2542">
        <v>1</v>
      </c>
      <c r="D2542" s="3">
        <v>44812</v>
      </c>
      <c r="E2542" s="2">
        <v>463720</v>
      </c>
      <c r="F2542" s="2">
        <v>46372</v>
      </c>
      <c r="G2542" s="2">
        <v>0</v>
      </c>
      <c r="H2542" s="5">
        <v>44963.3</v>
      </c>
      <c r="I2542" t="s">
        <v>7</v>
      </c>
      <c r="J2542" s="6" t="s">
        <v>31</v>
      </c>
      <c r="K2542" s="6" t="s">
        <v>28</v>
      </c>
      <c r="L2542" s="6" t="s">
        <v>37</v>
      </c>
      <c r="M2542" t="s">
        <v>8</v>
      </c>
      <c r="N2542" s="6" t="s">
        <v>72</v>
      </c>
      <c r="O2542" t="s">
        <v>23</v>
      </c>
      <c r="P2542" s="4">
        <v>151</v>
      </c>
      <c r="Q2542" t="str">
        <f>TEXT(ChargesTable[[#This Row],[CHG_COUNTY_NUM]], "000") &amp; "-" &amp; TEXT(ChargesTable[[#This Row],[CHG_CASE_NUMBER]], "0000000")</f>
        <v>007-0000045</v>
      </c>
      <c r="R2542">
        <f t="shared" si="79"/>
        <v>151</v>
      </c>
      <c r="S2542">
        <f t="shared" si="80"/>
        <v>2023</v>
      </c>
    </row>
    <row r="2543" spans="1:19">
      <c r="A2543" s="1">
        <v>7</v>
      </c>
      <c r="B2543">
        <v>45</v>
      </c>
      <c r="C2543">
        <v>2</v>
      </c>
      <c r="D2543" s="3">
        <v>44812</v>
      </c>
      <c r="E2543" s="2">
        <v>463706</v>
      </c>
      <c r="F2543" s="2">
        <v>46370</v>
      </c>
      <c r="G2543" s="2">
        <v>6</v>
      </c>
      <c r="H2543" s="5">
        <v>44963.41</v>
      </c>
      <c r="I2543" t="s">
        <v>12</v>
      </c>
      <c r="J2543" s="6" t="s">
        <v>30</v>
      </c>
      <c r="K2543" s="6" t="s">
        <v>26</v>
      </c>
      <c r="L2543" s="6" t="s">
        <v>43</v>
      </c>
      <c r="M2543" t="s">
        <v>13</v>
      </c>
      <c r="N2543" s="6" t="s">
        <v>69</v>
      </c>
      <c r="O2543" t="s">
        <v>23</v>
      </c>
      <c r="P2543" s="4">
        <v>151</v>
      </c>
      <c r="Q2543" t="str">
        <f>TEXT(ChargesTable[[#This Row],[CHG_COUNTY_NUM]], "000") &amp; "-" &amp; TEXT(ChargesTable[[#This Row],[CHG_CASE_NUMBER]], "0000000")</f>
        <v>007-0000045</v>
      </c>
      <c r="R2543">
        <f t="shared" si="79"/>
        <v>151</v>
      </c>
      <c r="S2543">
        <f t="shared" si="80"/>
        <v>2023</v>
      </c>
    </row>
    <row r="2544" spans="1:19">
      <c r="A2544" s="1">
        <v>7</v>
      </c>
      <c r="B2544">
        <v>46</v>
      </c>
      <c r="C2544">
        <v>1</v>
      </c>
      <c r="D2544" s="3">
        <v>44816</v>
      </c>
      <c r="E2544" s="2">
        <v>463740</v>
      </c>
      <c r="F2544" s="2">
        <v>46374</v>
      </c>
      <c r="G2544" s="2">
        <v>0</v>
      </c>
      <c r="H2544" s="5">
        <v>44841.605995370373</v>
      </c>
      <c r="I2544" t="s">
        <v>12</v>
      </c>
      <c r="J2544" s="6" t="s">
        <v>32</v>
      </c>
      <c r="K2544" s="6" t="s">
        <v>33</v>
      </c>
      <c r="L2544" s="6" t="s">
        <v>37</v>
      </c>
      <c r="M2544" t="s">
        <v>13</v>
      </c>
      <c r="N2544" s="6" t="s">
        <v>60</v>
      </c>
      <c r="O2544" t="s">
        <v>23</v>
      </c>
      <c r="P2544" s="4">
        <v>25</v>
      </c>
      <c r="Q2544" t="str">
        <f>TEXT(ChargesTable[[#This Row],[CHG_COUNTY_NUM]], "000") &amp; "-" &amp; TEXT(ChargesTable[[#This Row],[CHG_CASE_NUMBER]], "0000000")</f>
        <v>007-0000046</v>
      </c>
      <c r="R2544">
        <f t="shared" si="79"/>
        <v>48</v>
      </c>
      <c r="S2544">
        <f t="shared" si="80"/>
        <v>2022</v>
      </c>
    </row>
    <row r="2545" spans="1:19">
      <c r="A2545" s="1">
        <v>7</v>
      </c>
      <c r="B2545">
        <v>46</v>
      </c>
      <c r="C2545">
        <v>2</v>
      </c>
      <c r="D2545" s="3">
        <v>44816</v>
      </c>
      <c r="E2545" s="2">
        <v>3400</v>
      </c>
      <c r="F2545" s="2">
        <v>340</v>
      </c>
      <c r="G2545" s="2">
        <v>0</v>
      </c>
      <c r="H2545" s="5">
        <v>44843.905995370369</v>
      </c>
      <c r="I2545" t="s">
        <v>10</v>
      </c>
      <c r="J2545" s="6" t="s">
        <v>25</v>
      </c>
      <c r="K2545" s="6" t="s">
        <v>26</v>
      </c>
      <c r="L2545" s="6" t="s">
        <v>37</v>
      </c>
      <c r="M2545" t="s">
        <v>11</v>
      </c>
      <c r="N2545" s="6" t="s">
        <v>55</v>
      </c>
      <c r="O2545" t="s">
        <v>23</v>
      </c>
      <c r="P2545" s="4">
        <v>27</v>
      </c>
      <c r="Q2545" t="str">
        <f>TEXT(ChargesTable[[#This Row],[CHG_COUNTY_NUM]], "000") &amp; "-" &amp; TEXT(ChargesTable[[#This Row],[CHG_CASE_NUMBER]], "0000000")</f>
        <v>007-0000046</v>
      </c>
      <c r="R2545">
        <f t="shared" si="79"/>
        <v>48</v>
      </c>
      <c r="S2545">
        <f t="shared" si="80"/>
        <v>2022</v>
      </c>
    </row>
    <row r="2546" spans="1:19">
      <c r="A2546" s="1">
        <v>7</v>
      </c>
      <c r="B2546">
        <v>46</v>
      </c>
      <c r="C2546">
        <v>3</v>
      </c>
      <c r="D2546" s="3">
        <v>44816</v>
      </c>
      <c r="E2546" s="2">
        <v>782206</v>
      </c>
      <c r="F2546" s="2">
        <v>78220</v>
      </c>
      <c r="G2546" s="2">
        <v>6</v>
      </c>
      <c r="H2546" s="5">
        <v>44864.105995370373</v>
      </c>
      <c r="I2546" t="s">
        <v>7</v>
      </c>
      <c r="J2546" s="6" t="s">
        <v>36</v>
      </c>
      <c r="K2546" s="6" t="s">
        <v>35</v>
      </c>
      <c r="L2546" s="6" t="s">
        <v>43</v>
      </c>
      <c r="M2546" t="s">
        <v>8</v>
      </c>
      <c r="N2546" s="6" t="s">
        <v>64</v>
      </c>
      <c r="O2546" t="s">
        <v>23</v>
      </c>
      <c r="P2546" s="4">
        <v>48</v>
      </c>
      <c r="Q2546" t="str">
        <f>TEXT(ChargesTable[[#This Row],[CHG_COUNTY_NUM]], "000") &amp; "-" &amp; TEXT(ChargesTable[[#This Row],[CHG_CASE_NUMBER]], "0000000")</f>
        <v>007-0000046</v>
      </c>
      <c r="R2546">
        <f t="shared" si="79"/>
        <v>48</v>
      </c>
      <c r="S2546">
        <f t="shared" si="80"/>
        <v>2022</v>
      </c>
    </row>
    <row r="2547" spans="1:19">
      <c r="A2547" s="1">
        <v>7</v>
      </c>
      <c r="B2547">
        <v>47</v>
      </c>
      <c r="C2547">
        <v>1</v>
      </c>
      <c r="D2547" s="3">
        <v>44819</v>
      </c>
      <c r="E2547" s="2">
        <v>3460</v>
      </c>
      <c r="F2547" s="2">
        <v>346</v>
      </c>
      <c r="G2547" s="2">
        <v>0</v>
      </c>
      <c r="H2547" s="5">
        <v>44835.72</v>
      </c>
      <c r="I2547" t="s">
        <v>10</v>
      </c>
      <c r="J2547" s="6" t="s">
        <v>27</v>
      </c>
      <c r="K2547" s="6" t="s">
        <v>28</v>
      </c>
      <c r="L2547" s="6" t="s">
        <v>37</v>
      </c>
      <c r="M2547" t="s">
        <v>11</v>
      </c>
      <c r="N2547" s="6" t="s">
        <v>52</v>
      </c>
      <c r="O2547" t="s">
        <v>23</v>
      </c>
      <c r="P2547" s="4">
        <v>16</v>
      </c>
      <c r="Q2547" t="str">
        <f>TEXT(ChargesTable[[#This Row],[CHG_COUNTY_NUM]], "000") &amp; "-" &amp; TEXT(ChargesTable[[#This Row],[CHG_CASE_NUMBER]], "0000000")</f>
        <v>007-0000047</v>
      </c>
      <c r="R2547">
        <f t="shared" si="79"/>
        <v>16</v>
      </c>
      <c r="S2547">
        <f t="shared" si="80"/>
        <v>2022</v>
      </c>
    </row>
    <row r="2548" spans="1:19">
      <c r="A2548" s="1">
        <v>7</v>
      </c>
      <c r="B2548">
        <v>47</v>
      </c>
      <c r="C2548">
        <v>2</v>
      </c>
      <c r="D2548" s="3">
        <v>44819</v>
      </c>
      <c r="E2548" s="2">
        <v>463700</v>
      </c>
      <c r="F2548" s="2">
        <v>46370</v>
      </c>
      <c r="G2548" s="2">
        <v>0</v>
      </c>
      <c r="H2548" s="5">
        <v>44835.11</v>
      </c>
      <c r="I2548" t="s">
        <v>10</v>
      </c>
      <c r="J2548" s="6" t="s">
        <v>30</v>
      </c>
      <c r="K2548" s="6" t="s">
        <v>26</v>
      </c>
      <c r="L2548" s="6" t="s">
        <v>37</v>
      </c>
      <c r="M2548" t="s">
        <v>11</v>
      </c>
      <c r="N2548" s="6" t="s">
        <v>54</v>
      </c>
      <c r="O2548" t="s">
        <v>23</v>
      </c>
      <c r="P2548" s="4">
        <v>16</v>
      </c>
      <c r="Q2548" t="str">
        <f>TEXT(ChargesTable[[#This Row],[CHG_COUNTY_NUM]], "000") &amp; "-" &amp; TEXT(ChargesTable[[#This Row],[CHG_CASE_NUMBER]], "0000000")</f>
        <v>007-0000047</v>
      </c>
      <c r="R2548">
        <f t="shared" si="79"/>
        <v>16</v>
      </c>
      <c r="S2548">
        <f t="shared" si="80"/>
        <v>2022</v>
      </c>
    </row>
    <row r="2549" spans="1:19">
      <c r="A2549" s="1">
        <v>7</v>
      </c>
      <c r="B2549">
        <v>48</v>
      </c>
      <c r="C2549">
        <v>3</v>
      </c>
      <c r="D2549" s="3">
        <v>44826</v>
      </c>
      <c r="E2549" s="2">
        <v>3400</v>
      </c>
      <c r="F2549" s="2">
        <v>340</v>
      </c>
      <c r="G2549" s="2">
        <v>0</v>
      </c>
      <c r="H2549" s="5">
        <v>44858.9</v>
      </c>
      <c r="I2549" t="s">
        <v>12</v>
      </c>
      <c r="J2549" s="6" t="s">
        <v>25</v>
      </c>
      <c r="K2549" s="6" t="s">
        <v>26</v>
      </c>
      <c r="L2549" s="6" t="s">
        <v>37</v>
      </c>
      <c r="M2549" t="s">
        <v>13</v>
      </c>
      <c r="N2549" s="6" t="s">
        <v>55</v>
      </c>
      <c r="O2549" t="s">
        <v>23</v>
      </c>
      <c r="P2549" s="4">
        <v>32</v>
      </c>
      <c r="Q2549" t="str">
        <f>TEXT(ChargesTable[[#This Row],[CHG_COUNTY_NUM]], "000") &amp; "-" &amp; TEXT(ChargesTable[[#This Row],[CHG_CASE_NUMBER]], "0000000")</f>
        <v>007-0000048</v>
      </c>
      <c r="R2549">
        <f t="shared" si="79"/>
        <v>37</v>
      </c>
      <c r="S2549">
        <f t="shared" si="80"/>
        <v>2022</v>
      </c>
    </row>
    <row r="2550" spans="1:19">
      <c r="A2550" s="1">
        <v>7</v>
      </c>
      <c r="B2550">
        <v>48</v>
      </c>
      <c r="C2550">
        <v>1</v>
      </c>
      <c r="D2550" s="3">
        <v>44826</v>
      </c>
      <c r="E2550" s="2">
        <v>3460</v>
      </c>
      <c r="F2550" s="2">
        <v>346</v>
      </c>
      <c r="G2550" s="2">
        <v>0</v>
      </c>
      <c r="H2550" s="5">
        <v>44863.15</v>
      </c>
      <c r="I2550" t="s">
        <v>12</v>
      </c>
      <c r="J2550" s="6" t="s">
        <v>27</v>
      </c>
      <c r="K2550" s="6" t="s">
        <v>28</v>
      </c>
      <c r="L2550" s="6" t="s">
        <v>37</v>
      </c>
      <c r="M2550" t="s">
        <v>13</v>
      </c>
      <c r="N2550" s="6" t="s">
        <v>52</v>
      </c>
      <c r="O2550" t="s">
        <v>23</v>
      </c>
      <c r="P2550" s="4">
        <v>37</v>
      </c>
      <c r="Q2550" t="str">
        <f>TEXT(ChargesTable[[#This Row],[CHG_COUNTY_NUM]], "000") &amp; "-" &amp; TEXT(ChargesTable[[#This Row],[CHG_CASE_NUMBER]], "0000000")</f>
        <v>007-0000048</v>
      </c>
      <c r="R2550">
        <f t="shared" si="79"/>
        <v>37</v>
      </c>
      <c r="S2550">
        <f t="shared" si="80"/>
        <v>2022</v>
      </c>
    </row>
    <row r="2551" spans="1:19">
      <c r="A2551" s="1">
        <v>7</v>
      </c>
      <c r="B2551">
        <v>48</v>
      </c>
      <c r="C2551">
        <v>2</v>
      </c>
      <c r="D2551" s="3">
        <v>44826</v>
      </c>
      <c r="E2551" s="2">
        <v>463700</v>
      </c>
      <c r="F2551" s="2">
        <v>46370</v>
      </c>
      <c r="G2551" s="2">
        <v>0</v>
      </c>
      <c r="H2551" s="5">
        <v>44863.28</v>
      </c>
      <c r="I2551" t="s">
        <v>10</v>
      </c>
      <c r="J2551" s="6" t="s">
        <v>30</v>
      </c>
      <c r="K2551" s="6" t="s">
        <v>26</v>
      </c>
      <c r="L2551" s="6" t="s">
        <v>37</v>
      </c>
      <c r="M2551" t="s">
        <v>11</v>
      </c>
      <c r="N2551" s="6" t="s">
        <v>54</v>
      </c>
      <c r="O2551" t="s">
        <v>23</v>
      </c>
      <c r="P2551" s="4">
        <v>37</v>
      </c>
      <c r="Q2551" t="str">
        <f>TEXT(ChargesTable[[#This Row],[CHG_COUNTY_NUM]], "000") &amp; "-" &amp; TEXT(ChargesTable[[#This Row],[CHG_CASE_NUMBER]], "0000000")</f>
        <v>007-0000048</v>
      </c>
      <c r="R2551">
        <f t="shared" si="79"/>
        <v>37</v>
      </c>
      <c r="S2551">
        <f t="shared" si="80"/>
        <v>2022</v>
      </c>
    </row>
    <row r="2552" spans="1:19">
      <c r="A2552" s="1">
        <v>7</v>
      </c>
      <c r="B2552">
        <v>49</v>
      </c>
      <c r="C2552">
        <v>1</v>
      </c>
      <c r="D2552" s="3">
        <v>44830</v>
      </c>
      <c r="E2552" s="2">
        <v>3460</v>
      </c>
      <c r="F2552" s="2">
        <v>346</v>
      </c>
      <c r="G2552" s="2">
        <v>0</v>
      </c>
      <c r="H2552" s="5">
        <v>44839.56</v>
      </c>
      <c r="I2552" t="s">
        <v>7</v>
      </c>
      <c r="J2552" s="6" t="s">
        <v>27</v>
      </c>
      <c r="K2552" s="6" t="s">
        <v>28</v>
      </c>
      <c r="L2552" s="6" t="s">
        <v>37</v>
      </c>
      <c r="M2552" t="s">
        <v>8</v>
      </c>
      <c r="N2552" s="6" t="s">
        <v>52</v>
      </c>
      <c r="O2552" t="s">
        <v>23</v>
      </c>
      <c r="P2552" s="4">
        <v>9</v>
      </c>
      <c r="Q2552" t="str">
        <f>TEXT(ChargesTable[[#This Row],[CHG_COUNTY_NUM]], "000") &amp; "-" &amp; TEXT(ChargesTable[[#This Row],[CHG_CASE_NUMBER]], "0000000")</f>
        <v>007-0000049</v>
      </c>
      <c r="R2552">
        <f t="shared" si="79"/>
        <v>9</v>
      </c>
      <c r="S2552">
        <f t="shared" si="80"/>
        <v>2022</v>
      </c>
    </row>
    <row r="2553" spans="1:19">
      <c r="A2553" s="1">
        <v>7</v>
      </c>
      <c r="B2553">
        <v>49</v>
      </c>
      <c r="C2553">
        <v>2</v>
      </c>
      <c r="D2553" s="3">
        <v>44830</v>
      </c>
      <c r="E2553" s="2">
        <v>3400</v>
      </c>
      <c r="F2553" s="2">
        <v>340</v>
      </c>
      <c r="G2553" s="2">
        <v>0</v>
      </c>
      <c r="H2553" s="5">
        <v>44839.86</v>
      </c>
      <c r="I2553" t="s">
        <v>7</v>
      </c>
      <c r="J2553" s="6" t="s">
        <v>25</v>
      </c>
      <c r="K2553" s="6" t="s">
        <v>26</v>
      </c>
      <c r="L2553" s="6" t="s">
        <v>37</v>
      </c>
      <c r="M2553" t="s">
        <v>8</v>
      </c>
      <c r="N2553" s="6" t="s">
        <v>55</v>
      </c>
      <c r="O2553" t="s">
        <v>23</v>
      </c>
      <c r="P2553" s="4">
        <v>9</v>
      </c>
      <c r="Q2553" t="str">
        <f>TEXT(ChargesTable[[#This Row],[CHG_COUNTY_NUM]], "000") &amp; "-" &amp; TEXT(ChargesTable[[#This Row],[CHG_CASE_NUMBER]], "0000000")</f>
        <v>007-0000049</v>
      </c>
      <c r="R2553">
        <f t="shared" si="79"/>
        <v>9</v>
      </c>
      <c r="S2553">
        <f t="shared" si="80"/>
        <v>2022</v>
      </c>
    </row>
    <row r="2554" spans="1:19">
      <c r="A2554" s="1">
        <v>7</v>
      </c>
      <c r="B2554">
        <v>50</v>
      </c>
      <c r="C2554">
        <v>3</v>
      </c>
      <c r="D2554" s="3">
        <v>44841</v>
      </c>
      <c r="E2554" s="2">
        <v>3400</v>
      </c>
      <c r="F2554" s="2">
        <v>340</v>
      </c>
      <c r="G2554" s="2">
        <v>0</v>
      </c>
      <c r="H2554" s="5">
        <v>45078.3</v>
      </c>
      <c r="I2554" t="s">
        <v>10</v>
      </c>
      <c r="J2554" s="6" t="s">
        <v>25</v>
      </c>
      <c r="K2554" s="6" t="s">
        <v>26</v>
      </c>
      <c r="L2554" s="6" t="s">
        <v>37</v>
      </c>
      <c r="M2554" t="s">
        <v>11</v>
      </c>
      <c r="N2554" s="6" t="s">
        <v>55</v>
      </c>
      <c r="O2554" t="s">
        <v>23</v>
      </c>
      <c r="P2554" s="4">
        <v>237</v>
      </c>
      <c r="Q2554" t="str">
        <f>TEXT(ChargesTable[[#This Row],[CHG_COUNTY_NUM]], "000") &amp; "-" &amp; TEXT(ChargesTable[[#This Row],[CHG_CASE_NUMBER]], "0000000")</f>
        <v>007-0000050</v>
      </c>
      <c r="R2554">
        <f t="shared" si="79"/>
        <v>979</v>
      </c>
      <c r="S2554">
        <f t="shared" si="80"/>
        <v>2023</v>
      </c>
    </row>
    <row r="2555" spans="1:19">
      <c r="A2555" s="1">
        <v>7</v>
      </c>
      <c r="B2555">
        <v>50</v>
      </c>
      <c r="C2555">
        <v>2</v>
      </c>
      <c r="D2555" s="3">
        <v>44841</v>
      </c>
      <c r="E2555" s="2">
        <v>463700</v>
      </c>
      <c r="F2555" s="2">
        <v>46370</v>
      </c>
      <c r="G2555" s="2">
        <v>0</v>
      </c>
      <c r="H2555" s="5">
        <v>45087.8</v>
      </c>
      <c r="I2555" t="s">
        <v>12</v>
      </c>
      <c r="J2555" s="6" t="s">
        <v>30</v>
      </c>
      <c r="K2555" s="6" t="s">
        <v>26</v>
      </c>
      <c r="L2555" s="6" t="s">
        <v>37</v>
      </c>
      <c r="M2555" t="s">
        <v>13</v>
      </c>
      <c r="N2555" s="6" t="s">
        <v>54</v>
      </c>
      <c r="O2555" t="s">
        <v>23</v>
      </c>
      <c r="P2555" s="4">
        <v>246</v>
      </c>
      <c r="Q2555" t="str">
        <f>TEXT(ChargesTable[[#This Row],[CHG_COUNTY_NUM]], "000") &amp; "-" &amp; TEXT(ChargesTable[[#This Row],[CHG_CASE_NUMBER]], "0000000")</f>
        <v>007-0000050</v>
      </c>
      <c r="R2555">
        <f t="shared" si="79"/>
        <v>979</v>
      </c>
      <c r="S2555">
        <f t="shared" si="80"/>
        <v>2023</v>
      </c>
    </row>
    <row r="2556" spans="1:19">
      <c r="A2556" s="1">
        <v>7</v>
      </c>
      <c r="B2556">
        <v>50</v>
      </c>
      <c r="C2556">
        <v>1</v>
      </c>
      <c r="D2556" s="3">
        <v>44841</v>
      </c>
      <c r="E2556" s="2">
        <v>3460</v>
      </c>
      <c r="F2556" s="2">
        <v>346</v>
      </c>
      <c r="G2556" s="2">
        <v>0</v>
      </c>
      <c r="H2556" s="5">
        <v>45820.317002314812</v>
      </c>
      <c r="I2556" t="s">
        <v>10</v>
      </c>
      <c r="J2556" s="6" t="s">
        <v>27</v>
      </c>
      <c r="K2556" s="6" t="s">
        <v>28</v>
      </c>
      <c r="L2556" s="6" t="s">
        <v>37</v>
      </c>
      <c r="M2556" t="s">
        <v>11</v>
      </c>
      <c r="N2556" s="6" t="s">
        <v>52</v>
      </c>
      <c r="O2556" t="s">
        <v>23</v>
      </c>
      <c r="P2556" s="4">
        <v>979</v>
      </c>
      <c r="Q2556" t="str">
        <f>TEXT(ChargesTable[[#This Row],[CHG_COUNTY_NUM]], "000") &amp; "-" &amp; TEXT(ChargesTable[[#This Row],[CHG_CASE_NUMBER]], "0000000")</f>
        <v>007-0000050</v>
      </c>
      <c r="R2556">
        <f t="shared" si="79"/>
        <v>979</v>
      </c>
      <c r="S2556">
        <f t="shared" si="80"/>
        <v>2025</v>
      </c>
    </row>
    <row r="2557" spans="1:19">
      <c r="A2557" s="1">
        <v>7</v>
      </c>
      <c r="B2557">
        <v>51</v>
      </c>
      <c r="C2557">
        <v>4</v>
      </c>
      <c r="D2557" s="3">
        <v>44841</v>
      </c>
      <c r="E2557" s="2">
        <v>470006</v>
      </c>
      <c r="F2557" s="2">
        <v>47000</v>
      </c>
      <c r="G2557" s="2">
        <v>6</v>
      </c>
      <c r="H2557" s="5">
        <v>44849.547997685186</v>
      </c>
      <c r="I2557" t="s">
        <v>10</v>
      </c>
      <c r="J2557" s="6" t="s">
        <v>34</v>
      </c>
      <c r="K2557" s="6" t="s">
        <v>35</v>
      </c>
      <c r="L2557" s="6" t="s">
        <v>43</v>
      </c>
      <c r="M2557" t="s">
        <v>11</v>
      </c>
      <c r="N2557" s="6" t="s">
        <v>71</v>
      </c>
      <c r="O2557" t="s">
        <v>23</v>
      </c>
      <c r="P2557" s="4">
        <v>8</v>
      </c>
      <c r="Q2557" t="str">
        <f>TEXT(ChargesTable[[#This Row],[CHG_COUNTY_NUM]], "000") &amp; "-" &amp; TEXT(ChargesTable[[#This Row],[CHG_CASE_NUMBER]], "0000000")</f>
        <v>007-0000051</v>
      </c>
      <c r="R2557">
        <f t="shared" si="79"/>
        <v>10</v>
      </c>
      <c r="S2557">
        <f t="shared" si="80"/>
        <v>2022</v>
      </c>
    </row>
    <row r="2558" spans="1:19">
      <c r="A2558" s="1">
        <v>7</v>
      </c>
      <c r="B2558">
        <v>51</v>
      </c>
      <c r="C2558">
        <v>1</v>
      </c>
      <c r="D2558" s="3">
        <v>44841</v>
      </c>
      <c r="E2558" s="2">
        <v>3400</v>
      </c>
      <c r="F2558" s="2">
        <v>340</v>
      </c>
      <c r="G2558" s="2">
        <v>0</v>
      </c>
      <c r="H2558" s="5">
        <v>44851.277997685182</v>
      </c>
      <c r="I2558" t="s">
        <v>10</v>
      </c>
      <c r="J2558" s="6" t="s">
        <v>25</v>
      </c>
      <c r="K2558" s="6" t="s">
        <v>26</v>
      </c>
      <c r="L2558" s="6" t="s">
        <v>37</v>
      </c>
      <c r="M2558" t="s">
        <v>11</v>
      </c>
      <c r="N2558" s="6" t="s">
        <v>55</v>
      </c>
      <c r="O2558" t="s">
        <v>23</v>
      </c>
      <c r="P2558" s="4">
        <v>10</v>
      </c>
      <c r="Q2558" t="str">
        <f>TEXT(ChargesTable[[#This Row],[CHG_COUNTY_NUM]], "000") &amp; "-" &amp; TEXT(ChargesTable[[#This Row],[CHG_CASE_NUMBER]], "0000000")</f>
        <v>007-0000051</v>
      </c>
      <c r="R2558">
        <f t="shared" si="79"/>
        <v>10</v>
      </c>
      <c r="S2558">
        <f t="shared" si="80"/>
        <v>2022</v>
      </c>
    </row>
    <row r="2559" spans="1:19">
      <c r="A2559" s="1">
        <v>7</v>
      </c>
      <c r="B2559">
        <v>51</v>
      </c>
      <c r="C2559">
        <v>3</v>
      </c>
      <c r="D2559" s="3">
        <v>44841</v>
      </c>
      <c r="E2559" s="2">
        <v>3400</v>
      </c>
      <c r="F2559" s="2">
        <v>340</v>
      </c>
      <c r="G2559" s="2">
        <v>0</v>
      </c>
      <c r="H2559" s="5">
        <v>44851.927997685183</v>
      </c>
      <c r="I2559" t="s">
        <v>12</v>
      </c>
      <c r="J2559" s="6" t="s">
        <v>25</v>
      </c>
      <c r="K2559" s="6" t="s">
        <v>26</v>
      </c>
      <c r="L2559" s="6" t="s">
        <v>37</v>
      </c>
      <c r="M2559" t="s">
        <v>13</v>
      </c>
      <c r="N2559" s="6" t="s">
        <v>55</v>
      </c>
      <c r="O2559" t="s">
        <v>23</v>
      </c>
      <c r="P2559" s="4">
        <v>10</v>
      </c>
      <c r="Q2559" t="str">
        <f>TEXT(ChargesTable[[#This Row],[CHG_COUNTY_NUM]], "000") &amp; "-" &amp; TEXT(ChargesTable[[#This Row],[CHG_CASE_NUMBER]], "0000000")</f>
        <v>007-0000051</v>
      </c>
      <c r="R2559">
        <f t="shared" si="79"/>
        <v>10</v>
      </c>
      <c r="S2559">
        <f t="shared" si="80"/>
        <v>2022</v>
      </c>
    </row>
    <row r="2560" spans="1:19">
      <c r="A2560" s="1">
        <v>7</v>
      </c>
      <c r="B2560">
        <v>52</v>
      </c>
      <c r="C2560">
        <v>3</v>
      </c>
      <c r="D2560" s="3">
        <v>44842</v>
      </c>
      <c r="E2560" s="2">
        <v>463703</v>
      </c>
      <c r="F2560" s="2">
        <v>46370</v>
      </c>
      <c r="G2560" s="2">
        <v>3</v>
      </c>
      <c r="H2560" s="5">
        <v>44860.66</v>
      </c>
      <c r="I2560" t="s">
        <v>10</v>
      </c>
      <c r="J2560" s="6" t="s">
        <v>30</v>
      </c>
      <c r="K2560" s="6" t="s">
        <v>26</v>
      </c>
      <c r="L2560" s="6" t="s">
        <v>40</v>
      </c>
      <c r="M2560" t="s">
        <v>11</v>
      </c>
      <c r="N2560" s="6" t="s">
        <v>97</v>
      </c>
      <c r="O2560" t="s">
        <v>23</v>
      </c>
      <c r="P2560" s="4">
        <v>18</v>
      </c>
      <c r="Q2560" t="str">
        <f>TEXT(ChargesTable[[#This Row],[CHG_COUNTY_NUM]], "000") &amp; "-" &amp; TEXT(ChargesTable[[#This Row],[CHG_CASE_NUMBER]], "0000000")</f>
        <v>007-0000052</v>
      </c>
      <c r="R2560">
        <f t="shared" si="79"/>
        <v>19</v>
      </c>
      <c r="S2560">
        <f t="shared" si="80"/>
        <v>2022</v>
      </c>
    </row>
    <row r="2561" spans="1:19">
      <c r="A2561" s="1">
        <v>7</v>
      </c>
      <c r="B2561">
        <v>52</v>
      </c>
      <c r="C2561">
        <v>2</v>
      </c>
      <c r="D2561" s="3">
        <v>44842</v>
      </c>
      <c r="E2561" s="2">
        <v>782200</v>
      </c>
      <c r="F2561" s="2">
        <v>78220</v>
      </c>
      <c r="G2561" s="2">
        <v>0</v>
      </c>
      <c r="H2561" s="5">
        <v>44861.9</v>
      </c>
      <c r="I2561" t="s">
        <v>7</v>
      </c>
      <c r="J2561" s="6" t="s">
        <v>36</v>
      </c>
      <c r="K2561" s="6" t="s">
        <v>35</v>
      </c>
      <c r="L2561" s="6" t="s">
        <v>37</v>
      </c>
      <c r="M2561" t="s">
        <v>8</v>
      </c>
      <c r="N2561" s="6" t="s">
        <v>53</v>
      </c>
      <c r="O2561" t="s">
        <v>23</v>
      </c>
      <c r="P2561" s="4">
        <v>19</v>
      </c>
      <c r="Q2561" t="str">
        <f>TEXT(ChargesTable[[#This Row],[CHG_COUNTY_NUM]], "000") &amp; "-" &amp; TEXT(ChargesTable[[#This Row],[CHG_CASE_NUMBER]], "0000000")</f>
        <v>007-0000052</v>
      </c>
      <c r="R2561">
        <f t="shared" si="79"/>
        <v>19</v>
      </c>
      <c r="S2561">
        <f t="shared" si="80"/>
        <v>2022</v>
      </c>
    </row>
    <row r="2562" spans="1:19">
      <c r="A2562" s="1">
        <v>7</v>
      </c>
      <c r="B2562">
        <v>53</v>
      </c>
      <c r="C2562">
        <v>4</v>
      </c>
      <c r="D2562" s="3">
        <v>44845</v>
      </c>
      <c r="E2562" s="2">
        <v>463720</v>
      </c>
      <c r="F2562" s="2">
        <v>46372</v>
      </c>
      <c r="G2562" s="2">
        <v>0</v>
      </c>
      <c r="H2562" s="5">
        <v>45148.9</v>
      </c>
      <c r="I2562" t="s">
        <v>10</v>
      </c>
      <c r="J2562" s="6" t="s">
        <v>31</v>
      </c>
      <c r="K2562" s="6" t="s">
        <v>28</v>
      </c>
      <c r="L2562" s="6" t="s">
        <v>37</v>
      </c>
      <c r="M2562" t="s">
        <v>11</v>
      </c>
      <c r="N2562" s="6" t="s">
        <v>72</v>
      </c>
      <c r="O2562" t="s">
        <v>23</v>
      </c>
      <c r="P2562" s="4">
        <v>303</v>
      </c>
      <c r="Q2562" t="str">
        <f>TEXT(ChargesTable[[#This Row],[CHG_COUNTY_NUM]], "000") &amp; "-" &amp; TEXT(ChargesTable[[#This Row],[CHG_CASE_NUMBER]], "0000000")</f>
        <v>007-0000053</v>
      </c>
      <c r="R2562">
        <f t="shared" ref="R2562:R2625" si="81">_xlfn.MAXIFS(P:P, Q:Q, Q2562)</f>
        <v>306</v>
      </c>
      <c r="S2562">
        <f t="shared" ref="S2562:S2625" si="82">+YEAR(H2562)</f>
        <v>2023</v>
      </c>
    </row>
    <row r="2563" spans="1:19">
      <c r="A2563" s="1">
        <v>7</v>
      </c>
      <c r="B2563">
        <v>53</v>
      </c>
      <c r="C2563">
        <v>3</v>
      </c>
      <c r="D2563" s="3">
        <v>44845</v>
      </c>
      <c r="E2563" s="2">
        <v>3460</v>
      </c>
      <c r="F2563" s="2">
        <v>346</v>
      </c>
      <c r="G2563" s="2">
        <v>0</v>
      </c>
      <c r="H2563" s="5">
        <v>45149.74</v>
      </c>
      <c r="I2563" t="s">
        <v>12</v>
      </c>
      <c r="J2563" s="6" t="s">
        <v>27</v>
      </c>
      <c r="K2563" s="6" t="s">
        <v>28</v>
      </c>
      <c r="L2563" s="6" t="s">
        <v>37</v>
      </c>
      <c r="M2563" t="s">
        <v>13</v>
      </c>
      <c r="N2563" s="6" t="s">
        <v>52</v>
      </c>
      <c r="O2563" t="s">
        <v>23</v>
      </c>
      <c r="P2563" s="4">
        <v>304</v>
      </c>
      <c r="Q2563" t="str">
        <f>TEXT(ChargesTable[[#This Row],[CHG_COUNTY_NUM]], "000") &amp; "-" &amp; TEXT(ChargesTable[[#This Row],[CHG_CASE_NUMBER]], "0000000")</f>
        <v>007-0000053</v>
      </c>
      <c r="R2563">
        <f t="shared" si="81"/>
        <v>306</v>
      </c>
      <c r="S2563">
        <f t="shared" si="82"/>
        <v>2023</v>
      </c>
    </row>
    <row r="2564" spans="1:19">
      <c r="A2564" s="1">
        <v>7</v>
      </c>
      <c r="B2564">
        <v>53</v>
      </c>
      <c r="C2564">
        <v>5</v>
      </c>
      <c r="D2564" s="3">
        <v>44845</v>
      </c>
      <c r="E2564" s="2">
        <v>3401</v>
      </c>
      <c r="F2564" s="2">
        <v>340</v>
      </c>
      <c r="G2564" s="2">
        <v>1</v>
      </c>
      <c r="H2564" s="5">
        <v>45149.942997685182</v>
      </c>
      <c r="I2564" t="s">
        <v>10</v>
      </c>
      <c r="J2564" s="6" t="s">
        <v>25</v>
      </c>
      <c r="K2564" s="6" t="s">
        <v>26</v>
      </c>
      <c r="L2564" s="6" t="s">
        <v>38</v>
      </c>
      <c r="M2564" t="s">
        <v>11</v>
      </c>
      <c r="N2564" s="6" t="s">
        <v>56</v>
      </c>
      <c r="O2564" t="s">
        <v>23</v>
      </c>
      <c r="P2564" s="4">
        <v>304</v>
      </c>
      <c r="Q2564" t="str">
        <f>TEXT(ChargesTable[[#This Row],[CHG_COUNTY_NUM]], "000") &amp; "-" &amp; TEXT(ChargesTable[[#This Row],[CHG_CASE_NUMBER]], "0000000")</f>
        <v>007-0000053</v>
      </c>
      <c r="R2564">
        <f t="shared" si="81"/>
        <v>306</v>
      </c>
      <c r="S2564">
        <f t="shared" si="82"/>
        <v>2023</v>
      </c>
    </row>
    <row r="2565" spans="1:19">
      <c r="A2565" s="1">
        <v>7</v>
      </c>
      <c r="B2565">
        <v>53</v>
      </c>
      <c r="C2565">
        <v>1</v>
      </c>
      <c r="D2565" s="3">
        <v>44845</v>
      </c>
      <c r="E2565" s="2">
        <v>463740</v>
      </c>
      <c r="F2565" s="2">
        <v>46374</v>
      </c>
      <c r="G2565" s="2">
        <v>0</v>
      </c>
      <c r="H2565" s="5">
        <v>45150.97</v>
      </c>
      <c r="I2565" t="s">
        <v>12</v>
      </c>
      <c r="J2565" s="6" t="s">
        <v>32</v>
      </c>
      <c r="K2565" s="6" t="s">
        <v>33</v>
      </c>
      <c r="L2565" s="6" t="s">
        <v>37</v>
      </c>
      <c r="M2565" t="s">
        <v>13</v>
      </c>
      <c r="N2565" s="6" t="s">
        <v>60</v>
      </c>
      <c r="O2565" t="s">
        <v>23</v>
      </c>
      <c r="P2565" s="4">
        <v>305</v>
      </c>
      <c r="Q2565" t="str">
        <f>TEXT(ChargesTable[[#This Row],[CHG_COUNTY_NUM]], "000") &amp; "-" &amp; TEXT(ChargesTable[[#This Row],[CHG_CASE_NUMBER]], "0000000")</f>
        <v>007-0000053</v>
      </c>
      <c r="R2565">
        <f t="shared" si="81"/>
        <v>306</v>
      </c>
      <c r="S2565">
        <f t="shared" si="82"/>
        <v>2023</v>
      </c>
    </row>
    <row r="2566" spans="1:19">
      <c r="A2566" s="1">
        <v>7</v>
      </c>
      <c r="B2566">
        <v>53</v>
      </c>
      <c r="C2566">
        <v>2</v>
      </c>
      <c r="D2566" s="3">
        <v>44845</v>
      </c>
      <c r="E2566" s="2">
        <v>3460</v>
      </c>
      <c r="F2566" s="2">
        <v>346</v>
      </c>
      <c r="G2566" s="2">
        <v>0</v>
      </c>
      <c r="H2566" s="5">
        <v>45151</v>
      </c>
      <c r="I2566" t="s">
        <v>12</v>
      </c>
      <c r="J2566" s="6" t="s">
        <v>27</v>
      </c>
      <c r="K2566" s="6" t="s">
        <v>28</v>
      </c>
      <c r="L2566" s="6" t="s">
        <v>37</v>
      </c>
      <c r="M2566" t="s">
        <v>13</v>
      </c>
      <c r="N2566" s="6" t="s">
        <v>52</v>
      </c>
      <c r="O2566" t="s">
        <v>23</v>
      </c>
      <c r="P2566" s="4">
        <v>306</v>
      </c>
      <c r="Q2566" t="str">
        <f>TEXT(ChargesTable[[#This Row],[CHG_COUNTY_NUM]], "000") &amp; "-" &amp; TEXT(ChargesTable[[#This Row],[CHG_CASE_NUMBER]], "0000000")</f>
        <v>007-0000053</v>
      </c>
      <c r="R2566">
        <f t="shared" si="81"/>
        <v>306</v>
      </c>
      <c r="S2566">
        <f t="shared" si="82"/>
        <v>2023</v>
      </c>
    </row>
    <row r="2567" spans="1:19">
      <c r="A2567" s="1">
        <v>7</v>
      </c>
      <c r="B2567">
        <v>54</v>
      </c>
      <c r="C2567">
        <v>2</v>
      </c>
      <c r="D2567" s="3">
        <v>44854</v>
      </c>
      <c r="E2567" s="2">
        <v>463700</v>
      </c>
      <c r="F2567" s="2">
        <v>46370</v>
      </c>
      <c r="G2567" s="2">
        <v>0</v>
      </c>
      <c r="H2567" s="5">
        <v>45005.53</v>
      </c>
      <c r="I2567" t="s">
        <v>10</v>
      </c>
      <c r="J2567" s="6" t="s">
        <v>30</v>
      </c>
      <c r="K2567" s="6" t="s">
        <v>26</v>
      </c>
      <c r="L2567" s="6" t="s">
        <v>37</v>
      </c>
      <c r="M2567" t="s">
        <v>11</v>
      </c>
      <c r="N2567" s="6" t="s">
        <v>54</v>
      </c>
      <c r="O2567" t="s">
        <v>23</v>
      </c>
      <c r="P2567" s="4">
        <v>151</v>
      </c>
      <c r="Q2567" t="str">
        <f>TEXT(ChargesTable[[#This Row],[CHG_COUNTY_NUM]], "000") &amp; "-" &amp; TEXT(ChargesTable[[#This Row],[CHG_CASE_NUMBER]], "0000000")</f>
        <v>007-0000054</v>
      </c>
      <c r="R2567">
        <f t="shared" si="81"/>
        <v>154</v>
      </c>
      <c r="S2567">
        <f t="shared" si="82"/>
        <v>2023</v>
      </c>
    </row>
    <row r="2568" spans="1:19">
      <c r="A2568" s="1">
        <v>7</v>
      </c>
      <c r="B2568">
        <v>54</v>
      </c>
      <c r="C2568">
        <v>3</v>
      </c>
      <c r="D2568" s="3">
        <v>44854</v>
      </c>
      <c r="E2568" s="2">
        <v>3402</v>
      </c>
      <c r="F2568" s="2">
        <v>340</v>
      </c>
      <c r="G2568" s="2">
        <v>2</v>
      </c>
      <c r="H2568" s="5">
        <v>45006.94</v>
      </c>
      <c r="I2568" t="s">
        <v>10</v>
      </c>
      <c r="J2568" s="6" t="s">
        <v>25</v>
      </c>
      <c r="K2568" s="6" t="s">
        <v>26</v>
      </c>
      <c r="L2568" s="6" t="s">
        <v>39</v>
      </c>
      <c r="M2568" t="s">
        <v>11</v>
      </c>
      <c r="N2568" s="6" t="s">
        <v>62</v>
      </c>
      <c r="O2568" t="s">
        <v>23</v>
      </c>
      <c r="P2568" s="4">
        <v>152</v>
      </c>
      <c r="Q2568" t="str">
        <f>TEXT(ChargesTable[[#This Row],[CHG_COUNTY_NUM]], "000") &amp; "-" &amp; TEXT(ChargesTable[[#This Row],[CHG_CASE_NUMBER]], "0000000")</f>
        <v>007-0000054</v>
      </c>
      <c r="R2568">
        <f t="shared" si="81"/>
        <v>154</v>
      </c>
      <c r="S2568">
        <f t="shared" si="82"/>
        <v>2023</v>
      </c>
    </row>
    <row r="2569" spans="1:19">
      <c r="A2569" s="1">
        <v>7</v>
      </c>
      <c r="B2569">
        <v>54</v>
      </c>
      <c r="C2569">
        <v>1</v>
      </c>
      <c r="D2569" s="3">
        <v>44854</v>
      </c>
      <c r="E2569" s="2">
        <v>463700</v>
      </c>
      <c r="F2569" s="2">
        <v>46370</v>
      </c>
      <c r="G2569" s="2">
        <v>0</v>
      </c>
      <c r="H2569" s="5">
        <v>45008.5</v>
      </c>
      <c r="I2569" t="s">
        <v>12</v>
      </c>
      <c r="J2569" s="6" t="s">
        <v>30</v>
      </c>
      <c r="K2569" s="6" t="s">
        <v>26</v>
      </c>
      <c r="L2569" s="6" t="s">
        <v>37</v>
      </c>
      <c r="M2569" t="s">
        <v>13</v>
      </c>
      <c r="N2569" s="6" t="s">
        <v>54</v>
      </c>
      <c r="O2569" t="s">
        <v>23</v>
      </c>
      <c r="P2569" s="4">
        <v>154</v>
      </c>
      <c r="Q2569" t="str">
        <f>TEXT(ChargesTable[[#This Row],[CHG_COUNTY_NUM]], "000") &amp; "-" &amp; TEXT(ChargesTable[[#This Row],[CHG_CASE_NUMBER]], "0000000")</f>
        <v>007-0000054</v>
      </c>
      <c r="R2569">
        <f t="shared" si="81"/>
        <v>154</v>
      </c>
      <c r="S2569">
        <f t="shared" si="82"/>
        <v>2023</v>
      </c>
    </row>
    <row r="2570" spans="1:19">
      <c r="A2570" s="1">
        <v>7</v>
      </c>
      <c r="B2570">
        <v>55</v>
      </c>
      <c r="C2570">
        <v>1</v>
      </c>
      <c r="D2570" s="3">
        <v>44868</v>
      </c>
      <c r="E2570" s="2">
        <v>3460</v>
      </c>
      <c r="F2570" s="2">
        <v>346</v>
      </c>
      <c r="G2570" s="2">
        <v>0</v>
      </c>
      <c r="H2570" s="5">
        <v>44961.3</v>
      </c>
      <c r="I2570" t="s">
        <v>10</v>
      </c>
      <c r="J2570" s="6" t="s">
        <v>27</v>
      </c>
      <c r="K2570" s="6" t="s">
        <v>28</v>
      </c>
      <c r="L2570" s="6" t="s">
        <v>37</v>
      </c>
      <c r="M2570" t="s">
        <v>11</v>
      </c>
      <c r="N2570" s="6" t="s">
        <v>52</v>
      </c>
      <c r="O2570" t="s">
        <v>23</v>
      </c>
      <c r="P2570" s="4">
        <v>93</v>
      </c>
      <c r="Q2570" t="str">
        <f>TEXT(ChargesTable[[#This Row],[CHG_COUNTY_NUM]], "000") &amp; "-" &amp; TEXT(ChargesTable[[#This Row],[CHG_CASE_NUMBER]], "0000000")</f>
        <v>007-0000055</v>
      </c>
      <c r="R2570">
        <f t="shared" si="81"/>
        <v>94</v>
      </c>
      <c r="S2570">
        <f t="shared" si="82"/>
        <v>2023</v>
      </c>
    </row>
    <row r="2571" spans="1:19">
      <c r="A2571" s="1">
        <v>7</v>
      </c>
      <c r="B2571">
        <v>55</v>
      </c>
      <c r="C2571">
        <v>2</v>
      </c>
      <c r="D2571" s="3">
        <v>44868</v>
      </c>
      <c r="E2571" s="2">
        <v>463700</v>
      </c>
      <c r="F2571" s="2">
        <v>46370</v>
      </c>
      <c r="G2571" s="2">
        <v>0</v>
      </c>
      <c r="H2571" s="5">
        <v>44962.73</v>
      </c>
      <c r="I2571" t="s">
        <v>10</v>
      </c>
      <c r="J2571" s="6" t="s">
        <v>30</v>
      </c>
      <c r="K2571" s="6" t="s">
        <v>26</v>
      </c>
      <c r="L2571" s="6" t="s">
        <v>37</v>
      </c>
      <c r="M2571" t="s">
        <v>11</v>
      </c>
      <c r="N2571" s="6" t="s">
        <v>54</v>
      </c>
      <c r="O2571" t="s">
        <v>23</v>
      </c>
      <c r="P2571" s="4">
        <v>94</v>
      </c>
      <c r="Q2571" t="str">
        <f>TEXT(ChargesTable[[#This Row],[CHG_COUNTY_NUM]], "000") &amp; "-" &amp; TEXT(ChargesTable[[#This Row],[CHG_CASE_NUMBER]], "0000000")</f>
        <v>007-0000055</v>
      </c>
      <c r="R2571">
        <f t="shared" si="81"/>
        <v>94</v>
      </c>
      <c r="S2571">
        <f t="shared" si="82"/>
        <v>2023</v>
      </c>
    </row>
    <row r="2572" spans="1:19">
      <c r="A2572" s="1">
        <v>7</v>
      </c>
      <c r="B2572">
        <v>56</v>
      </c>
      <c r="C2572">
        <v>1</v>
      </c>
      <c r="D2572" s="3">
        <v>44869</v>
      </c>
      <c r="E2572" s="2">
        <v>3400</v>
      </c>
      <c r="F2572" s="2">
        <v>340</v>
      </c>
      <c r="G2572" s="2">
        <v>0</v>
      </c>
      <c r="H2572" s="5">
        <v>44885.05</v>
      </c>
      <c r="I2572" t="s">
        <v>10</v>
      </c>
      <c r="J2572" s="6" t="s">
        <v>25</v>
      </c>
      <c r="K2572" s="6" t="s">
        <v>26</v>
      </c>
      <c r="L2572" s="6" t="s">
        <v>37</v>
      </c>
      <c r="M2572" t="s">
        <v>11</v>
      </c>
      <c r="N2572" s="6" t="s">
        <v>55</v>
      </c>
      <c r="O2572" t="s">
        <v>23</v>
      </c>
      <c r="P2572" s="4">
        <v>16</v>
      </c>
      <c r="Q2572" t="str">
        <f>TEXT(ChargesTable[[#This Row],[CHG_COUNTY_NUM]], "000") &amp; "-" &amp; TEXT(ChargesTable[[#This Row],[CHG_CASE_NUMBER]], "0000000")</f>
        <v>007-0000056</v>
      </c>
      <c r="R2572">
        <f t="shared" si="81"/>
        <v>16</v>
      </c>
      <c r="S2572">
        <f t="shared" si="82"/>
        <v>2022</v>
      </c>
    </row>
    <row r="2573" spans="1:19">
      <c r="A2573" s="1">
        <v>7</v>
      </c>
      <c r="B2573">
        <v>57</v>
      </c>
      <c r="C2573">
        <v>1</v>
      </c>
      <c r="D2573" s="3">
        <v>44875</v>
      </c>
      <c r="E2573" s="2">
        <v>3400</v>
      </c>
      <c r="F2573" s="2">
        <v>340</v>
      </c>
      <c r="G2573" s="2">
        <v>0</v>
      </c>
      <c r="H2573" s="5">
        <v>44940.08</v>
      </c>
      <c r="I2573" t="s">
        <v>10</v>
      </c>
      <c r="J2573" s="6" t="s">
        <v>25</v>
      </c>
      <c r="K2573" s="6" t="s">
        <v>26</v>
      </c>
      <c r="L2573" s="6" t="s">
        <v>37</v>
      </c>
      <c r="M2573" t="s">
        <v>11</v>
      </c>
      <c r="N2573" s="6" t="s">
        <v>55</v>
      </c>
      <c r="O2573" t="s">
        <v>23</v>
      </c>
      <c r="P2573" s="4">
        <v>65</v>
      </c>
      <c r="Q2573" t="str">
        <f>TEXT(ChargesTable[[#This Row],[CHG_COUNTY_NUM]], "000") &amp; "-" &amp; TEXT(ChargesTable[[#This Row],[CHG_CASE_NUMBER]], "0000000")</f>
        <v>007-0000057</v>
      </c>
      <c r="R2573">
        <f t="shared" si="81"/>
        <v>65</v>
      </c>
      <c r="S2573">
        <f t="shared" si="82"/>
        <v>2023</v>
      </c>
    </row>
    <row r="2574" spans="1:19">
      <c r="A2574" s="1">
        <v>7</v>
      </c>
      <c r="B2574">
        <v>57</v>
      </c>
      <c r="C2574">
        <v>2</v>
      </c>
      <c r="D2574" s="3">
        <v>44875</v>
      </c>
      <c r="E2574" s="2">
        <v>3406</v>
      </c>
      <c r="F2574" s="2">
        <v>340</v>
      </c>
      <c r="G2574" s="2">
        <v>6</v>
      </c>
      <c r="H2574" s="5">
        <v>44940.99</v>
      </c>
      <c r="I2574" t="s">
        <v>10</v>
      </c>
      <c r="J2574" s="6" t="s">
        <v>25</v>
      </c>
      <c r="K2574" s="6" t="s">
        <v>26</v>
      </c>
      <c r="L2574" s="6" t="s">
        <v>43</v>
      </c>
      <c r="M2574" t="s">
        <v>11</v>
      </c>
      <c r="N2574" s="6" t="s">
        <v>65</v>
      </c>
      <c r="O2574" t="s">
        <v>23</v>
      </c>
      <c r="P2574" s="4">
        <v>65</v>
      </c>
      <c r="Q2574" t="str">
        <f>TEXT(ChargesTable[[#This Row],[CHG_COUNTY_NUM]], "000") &amp; "-" &amp; TEXT(ChargesTable[[#This Row],[CHG_CASE_NUMBER]], "0000000")</f>
        <v>007-0000057</v>
      </c>
      <c r="R2574">
        <f t="shared" si="81"/>
        <v>65</v>
      </c>
      <c r="S2574">
        <f t="shared" si="82"/>
        <v>2023</v>
      </c>
    </row>
    <row r="2575" spans="1:19">
      <c r="A2575" s="1">
        <v>7</v>
      </c>
      <c r="B2575">
        <v>58</v>
      </c>
      <c r="C2575">
        <v>1</v>
      </c>
      <c r="D2575" s="3">
        <v>44884</v>
      </c>
      <c r="E2575" s="2">
        <v>3400</v>
      </c>
      <c r="F2575" s="2">
        <v>340</v>
      </c>
      <c r="G2575" s="2">
        <v>0</v>
      </c>
      <c r="H2575" s="5">
        <v>45140.03</v>
      </c>
      <c r="I2575" t="s">
        <v>10</v>
      </c>
      <c r="J2575" s="6" t="s">
        <v>25</v>
      </c>
      <c r="K2575" s="6" t="s">
        <v>26</v>
      </c>
      <c r="L2575" s="6" t="s">
        <v>37</v>
      </c>
      <c r="M2575" t="s">
        <v>11</v>
      </c>
      <c r="N2575" s="6" t="s">
        <v>55</v>
      </c>
      <c r="O2575" t="s">
        <v>23</v>
      </c>
      <c r="P2575" s="4">
        <v>256</v>
      </c>
      <c r="Q2575" t="str">
        <f>TEXT(ChargesTable[[#This Row],[CHG_COUNTY_NUM]], "000") &amp; "-" &amp; TEXT(ChargesTable[[#This Row],[CHG_CASE_NUMBER]], "0000000")</f>
        <v>007-0000058</v>
      </c>
      <c r="R2575">
        <f t="shared" si="81"/>
        <v>256</v>
      </c>
      <c r="S2575">
        <f t="shared" si="82"/>
        <v>2023</v>
      </c>
    </row>
    <row r="2576" spans="1:19">
      <c r="A2576" s="1">
        <v>7</v>
      </c>
      <c r="B2576">
        <v>58</v>
      </c>
      <c r="C2576">
        <v>2</v>
      </c>
      <c r="D2576" s="3">
        <v>44884</v>
      </c>
      <c r="E2576" s="2">
        <v>3460</v>
      </c>
      <c r="F2576" s="2">
        <v>346</v>
      </c>
      <c r="G2576" s="2">
        <v>0</v>
      </c>
      <c r="H2576" s="5">
        <v>45140.72</v>
      </c>
      <c r="I2576" t="s">
        <v>10</v>
      </c>
      <c r="J2576" s="6" t="s">
        <v>27</v>
      </c>
      <c r="K2576" s="6" t="s">
        <v>28</v>
      </c>
      <c r="L2576" s="6" t="s">
        <v>37</v>
      </c>
      <c r="M2576" t="s">
        <v>11</v>
      </c>
      <c r="N2576" s="6" t="s">
        <v>52</v>
      </c>
      <c r="O2576" t="s">
        <v>23</v>
      </c>
      <c r="P2576" s="4">
        <v>256</v>
      </c>
      <c r="Q2576" t="str">
        <f>TEXT(ChargesTable[[#This Row],[CHG_COUNTY_NUM]], "000") &amp; "-" &amp; TEXT(ChargesTable[[#This Row],[CHG_CASE_NUMBER]], "0000000")</f>
        <v>007-0000058</v>
      </c>
      <c r="R2576">
        <f t="shared" si="81"/>
        <v>256</v>
      </c>
      <c r="S2576">
        <f t="shared" si="82"/>
        <v>2023</v>
      </c>
    </row>
    <row r="2577" spans="1:19">
      <c r="A2577" s="1">
        <v>7</v>
      </c>
      <c r="B2577">
        <v>59</v>
      </c>
      <c r="C2577">
        <v>1</v>
      </c>
      <c r="D2577" s="3">
        <v>44887</v>
      </c>
      <c r="E2577" s="2">
        <v>463700</v>
      </c>
      <c r="F2577" s="2">
        <v>46370</v>
      </c>
      <c r="G2577" s="2">
        <v>0</v>
      </c>
      <c r="H2577" s="5">
        <v>44887.690995370373</v>
      </c>
      <c r="I2577" t="s">
        <v>10</v>
      </c>
      <c r="J2577" s="6" t="s">
        <v>30</v>
      </c>
      <c r="K2577" s="6" t="s">
        <v>26</v>
      </c>
      <c r="L2577" s="6" t="s">
        <v>37</v>
      </c>
      <c r="M2577" t="s">
        <v>11</v>
      </c>
      <c r="N2577" s="6" t="s">
        <v>54</v>
      </c>
      <c r="O2577" t="s">
        <v>23</v>
      </c>
      <c r="P2577" s="4">
        <v>0</v>
      </c>
      <c r="Q2577" t="str">
        <f>TEXT(ChargesTable[[#This Row],[CHG_COUNTY_NUM]], "000") &amp; "-" &amp; TEXT(ChargesTable[[#This Row],[CHG_CASE_NUMBER]], "0000000")</f>
        <v>007-0000059</v>
      </c>
      <c r="R2577">
        <f t="shared" si="81"/>
        <v>2</v>
      </c>
      <c r="S2577">
        <f t="shared" si="82"/>
        <v>2022</v>
      </c>
    </row>
    <row r="2578" spans="1:19">
      <c r="A2578" s="1">
        <v>7</v>
      </c>
      <c r="B2578">
        <v>59</v>
      </c>
      <c r="C2578">
        <v>3</v>
      </c>
      <c r="D2578" s="3">
        <v>44887</v>
      </c>
      <c r="E2578" s="2">
        <v>463700</v>
      </c>
      <c r="F2578" s="2">
        <v>46370</v>
      </c>
      <c r="G2578" s="2">
        <v>0</v>
      </c>
      <c r="H2578" s="5">
        <v>44888.410995370374</v>
      </c>
      <c r="I2578" t="s">
        <v>10</v>
      </c>
      <c r="J2578" s="6" t="s">
        <v>30</v>
      </c>
      <c r="K2578" s="6" t="s">
        <v>26</v>
      </c>
      <c r="L2578" s="6" t="s">
        <v>37</v>
      </c>
      <c r="M2578" t="s">
        <v>11</v>
      </c>
      <c r="N2578" s="6" t="s">
        <v>54</v>
      </c>
      <c r="O2578" t="s">
        <v>23</v>
      </c>
      <c r="P2578" s="4">
        <v>1</v>
      </c>
      <c r="Q2578" t="str">
        <f>TEXT(ChargesTable[[#This Row],[CHG_COUNTY_NUM]], "000") &amp; "-" &amp; TEXT(ChargesTable[[#This Row],[CHG_CASE_NUMBER]], "0000000")</f>
        <v>007-0000059</v>
      </c>
      <c r="R2578">
        <f t="shared" si="81"/>
        <v>2</v>
      </c>
      <c r="S2578">
        <f t="shared" si="82"/>
        <v>2022</v>
      </c>
    </row>
    <row r="2579" spans="1:19">
      <c r="A2579" s="1">
        <v>7</v>
      </c>
      <c r="B2579">
        <v>59</v>
      </c>
      <c r="C2579">
        <v>4</v>
      </c>
      <c r="D2579" s="3">
        <v>44887</v>
      </c>
      <c r="E2579" s="2">
        <v>463720</v>
      </c>
      <c r="F2579" s="2">
        <v>46372</v>
      </c>
      <c r="G2579" s="2">
        <v>0</v>
      </c>
      <c r="H2579" s="5">
        <v>44888.190995370373</v>
      </c>
      <c r="I2579" t="s">
        <v>12</v>
      </c>
      <c r="J2579" s="6" t="s">
        <v>31</v>
      </c>
      <c r="K2579" s="6" t="s">
        <v>28</v>
      </c>
      <c r="L2579" s="6" t="s">
        <v>37</v>
      </c>
      <c r="M2579" t="s">
        <v>13</v>
      </c>
      <c r="N2579" s="6" t="s">
        <v>72</v>
      </c>
      <c r="O2579" t="s">
        <v>23</v>
      </c>
      <c r="P2579" s="4">
        <v>1</v>
      </c>
      <c r="Q2579" t="str">
        <f>TEXT(ChargesTable[[#This Row],[CHG_COUNTY_NUM]], "000") &amp; "-" &amp; TEXT(ChargesTable[[#This Row],[CHG_CASE_NUMBER]], "0000000")</f>
        <v>007-0000059</v>
      </c>
      <c r="R2579">
        <f t="shared" si="81"/>
        <v>2</v>
      </c>
      <c r="S2579">
        <f t="shared" si="82"/>
        <v>2022</v>
      </c>
    </row>
    <row r="2580" spans="1:19">
      <c r="A2580" s="1">
        <v>7</v>
      </c>
      <c r="B2580">
        <v>59</v>
      </c>
      <c r="C2580">
        <v>5</v>
      </c>
      <c r="D2580" s="3">
        <v>44887</v>
      </c>
      <c r="E2580" s="2">
        <v>782201</v>
      </c>
      <c r="F2580" s="2">
        <v>78220</v>
      </c>
      <c r="G2580" s="2">
        <v>1</v>
      </c>
      <c r="H2580" s="5">
        <v>44889.760995370372</v>
      </c>
      <c r="I2580" t="s">
        <v>10</v>
      </c>
      <c r="J2580" s="6" t="s">
        <v>36</v>
      </c>
      <c r="K2580" s="6" t="s">
        <v>35</v>
      </c>
      <c r="L2580" s="6" t="s">
        <v>38</v>
      </c>
      <c r="M2580" t="s">
        <v>11</v>
      </c>
      <c r="N2580" s="6" t="s">
        <v>57</v>
      </c>
      <c r="O2580" t="s">
        <v>23</v>
      </c>
      <c r="P2580" s="4">
        <v>2</v>
      </c>
      <c r="Q2580" t="str">
        <f>TEXT(ChargesTable[[#This Row],[CHG_COUNTY_NUM]], "000") &amp; "-" &amp; TEXT(ChargesTable[[#This Row],[CHG_CASE_NUMBER]], "0000000")</f>
        <v>007-0000059</v>
      </c>
      <c r="R2580">
        <f t="shared" si="81"/>
        <v>2</v>
      </c>
      <c r="S2580">
        <f t="shared" si="82"/>
        <v>2022</v>
      </c>
    </row>
    <row r="2581" spans="1:19">
      <c r="A2581" s="1">
        <v>7</v>
      </c>
      <c r="B2581">
        <v>60</v>
      </c>
      <c r="C2581">
        <v>2</v>
      </c>
      <c r="D2581" s="3">
        <v>44891</v>
      </c>
      <c r="E2581" s="2">
        <v>782200</v>
      </c>
      <c r="F2581" s="2">
        <v>78220</v>
      </c>
      <c r="G2581" s="2">
        <v>0</v>
      </c>
      <c r="H2581" s="5">
        <v>45138.7</v>
      </c>
      <c r="I2581" t="s">
        <v>12</v>
      </c>
      <c r="J2581" s="6" t="s">
        <v>36</v>
      </c>
      <c r="K2581" s="6" t="s">
        <v>35</v>
      </c>
      <c r="L2581" s="6" t="s">
        <v>37</v>
      </c>
      <c r="M2581" t="s">
        <v>13</v>
      </c>
      <c r="N2581" s="6" t="s">
        <v>53</v>
      </c>
      <c r="O2581" t="s">
        <v>23</v>
      </c>
      <c r="P2581" s="4">
        <v>247</v>
      </c>
      <c r="Q2581" t="str">
        <f>TEXT(ChargesTable[[#This Row],[CHG_COUNTY_NUM]], "000") &amp; "-" &amp; TEXT(ChargesTable[[#This Row],[CHG_CASE_NUMBER]], "0000000")</f>
        <v>007-0000060</v>
      </c>
      <c r="R2581">
        <f t="shared" si="81"/>
        <v>248</v>
      </c>
      <c r="S2581">
        <f t="shared" si="82"/>
        <v>2023</v>
      </c>
    </row>
    <row r="2582" spans="1:19">
      <c r="A2582" s="1">
        <v>7</v>
      </c>
      <c r="B2582">
        <v>60</v>
      </c>
      <c r="C2582">
        <v>1</v>
      </c>
      <c r="D2582" s="3">
        <v>44891</v>
      </c>
      <c r="E2582" s="2">
        <v>470000</v>
      </c>
      <c r="F2582" s="2">
        <v>47000</v>
      </c>
      <c r="G2582" s="2">
        <v>0</v>
      </c>
      <c r="H2582" s="5">
        <v>45139.72</v>
      </c>
      <c r="I2582" t="s">
        <v>10</v>
      </c>
      <c r="J2582" s="6" t="s">
        <v>34</v>
      </c>
      <c r="K2582" s="6" t="s">
        <v>35</v>
      </c>
      <c r="L2582" s="6" t="s">
        <v>37</v>
      </c>
      <c r="M2582" t="s">
        <v>11</v>
      </c>
      <c r="N2582" s="6" t="s">
        <v>67</v>
      </c>
      <c r="O2582" t="s">
        <v>23</v>
      </c>
      <c r="P2582" s="4">
        <v>248</v>
      </c>
      <c r="Q2582" t="str">
        <f>TEXT(ChargesTable[[#This Row],[CHG_COUNTY_NUM]], "000") &amp; "-" &amp; TEXT(ChargesTable[[#This Row],[CHG_CASE_NUMBER]], "0000000")</f>
        <v>007-0000060</v>
      </c>
      <c r="R2582">
        <f t="shared" si="81"/>
        <v>248</v>
      </c>
      <c r="S2582">
        <f t="shared" si="82"/>
        <v>2023</v>
      </c>
    </row>
    <row r="2583" spans="1:19">
      <c r="A2583" s="1">
        <v>7</v>
      </c>
      <c r="B2583">
        <v>60</v>
      </c>
      <c r="C2583">
        <v>3</v>
      </c>
      <c r="D2583" s="3">
        <v>44891</v>
      </c>
      <c r="E2583" s="2">
        <v>3400</v>
      </c>
      <c r="F2583" s="2">
        <v>340</v>
      </c>
      <c r="G2583" s="2">
        <v>0</v>
      </c>
      <c r="H2583" s="5">
        <v>45139.43</v>
      </c>
      <c r="I2583" t="s">
        <v>7</v>
      </c>
      <c r="J2583" s="6" t="s">
        <v>25</v>
      </c>
      <c r="K2583" s="6" t="s">
        <v>26</v>
      </c>
      <c r="L2583" s="6" t="s">
        <v>37</v>
      </c>
      <c r="M2583" t="s">
        <v>8</v>
      </c>
      <c r="N2583" s="6" t="s">
        <v>55</v>
      </c>
      <c r="O2583" t="s">
        <v>23</v>
      </c>
      <c r="P2583" s="4">
        <v>248</v>
      </c>
      <c r="Q2583" t="str">
        <f>TEXT(ChargesTable[[#This Row],[CHG_COUNTY_NUM]], "000") &amp; "-" &amp; TEXT(ChargesTable[[#This Row],[CHG_CASE_NUMBER]], "0000000")</f>
        <v>007-0000060</v>
      </c>
      <c r="R2583">
        <f t="shared" si="81"/>
        <v>248</v>
      </c>
      <c r="S2583">
        <f t="shared" si="82"/>
        <v>2023</v>
      </c>
    </row>
    <row r="2584" spans="1:19">
      <c r="A2584" s="1">
        <v>7</v>
      </c>
      <c r="B2584">
        <v>60</v>
      </c>
      <c r="C2584">
        <v>4</v>
      </c>
      <c r="D2584" s="3">
        <v>44891</v>
      </c>
      <c r="E2584" s="2">
        <v>3470</v>
      </c>
      <c r="F2584" s="2">
        <v>347</v>
      </c>
      <c r="G2584" s="2">
        <v>0</v>
      </c>
      <c r="H2584" s="5">
        <v>45139.65</v>
      </c>
      <c r="I2584" t="s">
        <v>10</v>
      </c>
      <c r="J2584" s="6" t="s">
        <v>29</v>
      </c>
      <c r="K2584" s="6" t="s">
        <v>28</v>
      </c>
      <c r="L2584" s="6" t="s">
        <v>37</v>
      </c>
      <c r="M2584" t="s">
        <v>11</v>
      </c>
      <c r="N2584" s="6" t="s">
        <v>51</v>
      </c>
      <c r="O2584" t="s">
        <v>23</v>
      </c>
      <c r="P2584" s="4">
        <v>248</v>
      </c>
      <c r="Q2584" t="str">
        <f>TEXT(ChargesTable[[#This Row],[CHG_COUNTY_NUM]], "000") &amp; "-" &amp; TEXT(ChargesTable[[#This Row],[CHG_CASE_NUMBER]], "0000000")</f>
        <v>007-0000060</v>
      </c>
      <c r="R2584">
        <f t="shared" si="81"/>
        <v>248</v>
      </c>
      <c r="S2584">
        <f t="shared" si="82"/>
        <v>2023</v>
      </c>
    </row>
    <row r="2585" spans="1:19">
      <c r="A2585" s="1">
        <v>7</v>
      </c>
      <c r="B2585">
        <v>62</v>
      </c>
      <c r="C2585">
        <v>2</v>
      </c>
      <c r="D2585" s="3">
        <v>44905</v>
      </c>
      <c r="E2585" s="2">
        <v>463700</v>
      </c>
      <c r="F2585" s="2">
        <v>46370</v>
      </c>
      <c r="G2585" s="2">
        <v>0</v>
      </c>
      <c r="H2585" s="5">
        <v>44924.160000000003</v>
      </c>
      <c r="I2585" t="s">
        <v>12</v>
      </c>
      <c r="J2585" s="6" t="s">
        <v>30</v>
      </c>
      <c r="K2585" s="6" t="s">
        <v>26</v>
      </c>
      <c r="L2585" s="6" t="s">
        <v>37</v>
      </c>
      <c r="M2585" t="s">
        <v>13</v>
      </c>
      <c r="N2585" s="6" t="s">
        <v>54</v>
      </c>
      <c r="O2585" t="s">
        <v>23</v>
      </c>
      <c r="P2585" s="4">
        <v>19</v>
      </c>
      <c r="Q2585" t="str">
        <f>TEXT(ChargesTable[[#This Row],[CHG_COUNTY_NUM]], "000") &amp; "-" &amp; TEXT(ChargesTable[[#This Row],[CHG_CASE_NUMBER]], "0000000")</f>
        <v>007-0000062</v>
      </c>
      <c r="R2585">
        <f t="shared" si="81"/>
        <v>23</v>
      </c>
      <c r="S2585">
        <f t="shared" si="82"/>
        <v>2022</v>
      </c>
    </row>
    <row r="2586" spans="1:19">
      <c r="A2586" s="1">
        <v>7</v>
      </c>
      <c r="B2586">
        <v>62</v>
      </c>
      <c r="C2586">
        <v>3</v>
      </c>
      <c r="D2586" s="3">
        <v>44905</v>
      </c>
      <c r="E2586" s="2">
        <v>3402</v>
      </c>
      <c r="F2586" s="2">
        <v>340</v>
      </c>
      <c r="G2586" s="2">
        <v>2</v>
      </c>
      <c r="H2586" s="5">
        <v>44924.66</v>
      </c>
      <c r="I2586" t="s">
        <v>10</v>
      </c>
      <c r="J2586" s="6" t="s">
        <v>25</v>
      </c>
      <c r="K2586" s="6" t="s">
        <v>26</v>
      </c>
      <c r="L2586" s="6" t="s">
        <v>39</v>
      </c>
      <c r="M2586" t="s">
        <v>11</v>
      </c>
      <c r="N2586" s="6" t="s">
        <v>62</v>
      </c>
      <c r="O2586" t="s">
        <v>23</v>
      </c>
      <c r="P2586" s="4">
        <v>19</v>
      </c>
      <c r="Q2586" t="str">
        <f>TEXT(ChargesTable[[#This Row],[CHG_COUNTY_NUM]], "000") &amp; "-" &amp; TEXT(ChargesTable[[#This Row],[CHG_CASE_NUMBER]], "0000000")</f>
        <v>007-0000062</v>
      </c>
      <c r="R2586">
        <f t="shared" si="81"/>
        <v>23</v>
      </c>
      <c r="S2586">
        <f t="shared" si="82"/>
        <v>2022</v>
      </c>
    </row>
    <row r="2587" spans="1:19">
      <c r="A2587" s="1">
        <v>7</v>
      </c>
      <c r="B2587">
        <v>62</v>
      </c>
      <c r="C2587">
        <v>1</v>
      </c>
      <c r="D2587" s="3">
        <v>44905</v>
      </c>
      <c r="E2587" s="2">
        <v>3460</v>
      </c>
      <c r="F2587" s="2">
        <v>346</v>
      </c>
      <c r="G2587" s="2">
        <v>0</v>
      </c>
      <c r="H2587" s="5">
        <v>44928.66</v>
      </c>
      <c r="I2587" t="s">
        <v>12</v>
      </c>
      <c r="J2587" s="6" t="s">
        <v>27</v>
      </c>
      <c r="K2587" s="6" t="s">
        <v>28</v>
      </c>
      <c r="L2587" s="6" t="s">
        <v>37</v>
      </c>
      <c r="M2587" t="s">
        <v>13</v>
      </c>
      <c r="N2587" s="6" t="s">
        <v>52</v>
      </c>
      <c r="O2587" t="s">
        <v>23</v>
      </c>
      <c r="P2587" s="4">
        <v>23</v>
      </c>
      <c r="Q2587" t="str">
        <f>TEXT(ChargesTable[[#This Row],[CHG_COUNTY_NUM]], "000") &amp; "-" &amp; TEXT(ChargesTable[[#This Row],[CHG_CASE_NUMBER]], "0000000")</f>
        <v>007-0000062</v>
      </c>
      <c r="R2587">
        <f t="shared" si="81"/>
        <v>23</v>
      </c>
      <c r="S2587">
        <f t="shared" si="82"/>
        <v>2023</v>
      </c>
    </row>
    <row r="2588" spans="1:19">
      <c r="A2588" s="1">
        <v>7</v>
      </c>
      <c r="B2588">
        <v>63</v>
      </c>
      <c r="C2588">
        <v>3</v>
      </c>
      <c r="D2588" s="3">
        <v>44913</v>
      </c>
      <c r="E2588" s="2">
        <v>3400</v>
      </c>
      <c r="F2588" s="2">
        <v>340</v>
      </c>
      <c r="G2588" s="2">
        <v>0</v>
      </c>
      <c r="H2588" s="5">
        <v>44917.02</v>
      </c>
      <c r="I2588" t="s">
        <v>7</v>
      </c>
      <c r="J2588" s="6" t="s">
        <v>25</v>
      </c>
      <c r="K2588" s="6" t="s">
        <v>26</v>
      </c>
      <c r="L2588" s="6" t="s">
        <v>37</v>
      </c>
      <c r="M2588" t="s">
        <v>8</v>
      </c>
      <c r="N2588" s="6" t="s">
        <v>55</v>
      </c>
      <c r="O2588" t="s">
        <v>23</v>
      </c>
      <c r="P2588" s="4">
        <v>4</v>
      </c>
      <c r="Q2588" t="str">
        <f>TEXT(ChargesTable[[#This Row],[CHG_COUNTY_NUM]], "000") &amp; "-" &amp; TEXT(ChargesTable[[#This Row],[CHG_CASE_NUMBER]], "0000000")</f>
        <v>007-0000063</v>
      </c>
      <c r="R2588">
        <f t="shared" si="81"/>
        <v>7</v>
      </c>
      <c r="S2588">
        <f t="shared" si="82"/>
        <v>2022</v>
      </c>
    </row>
    <row r="2589" spans="1:19">
      <c r="A2589" s="1">
        <v>7</v>
      </c>
      <c r="B2589">
        <v>63</v>
      </c>
      <c r="C2589">
        <v>1</v>
      </c>
      <c r="D2589" s="3">
        <v>44913</v>
      </c>
      <c r="E2589" s="2">
        <v>3466</v>
      </c>
      <c r="F2589" s="2">
        <v>346</v>
      </c>
      <c r="G2589" s="2">
        <v>6</v>
      </c>
      <c r="H2589" s="5">
        <v>44920.02</v>
      </c>
      <c r="I2589" t="s">
        <v>12</v>
      </c>
      <c r="J2589" s="6" t="s">
        <v>27</v>
      </c>
      <c r="K2589" s="6" t="s">
        <v>28</v>
      </c>
      <c r="L2589" s="6" t="s">
        <v>43</v>
      </c>
      <c r="M2589" t="s">
        <v>13</v>
      </c>
      <c r="N2589" s="6" t="s">
        <v>66</v>
      </c>
      <c r="O2589" t="s">
        <v>23</v>
      </c>
      <c r="P2589" s="4">
        <v>7</v>
      </c>
      <c r="Q2589" t="str">
        <f>TEXT(ChargesTable[[#This Row],[CHG_COUNTY_NUM]], "000") &amp; "-" &amp; TEXT(ChargesTable[[#This Row],[CHG_CASE_NUMBER]], "0000000")</f>
        <v>007-0000063</v>
      </c>
      <c r="R2589">
        <f t="shared" si="81"/>
        <v>7</v>
      </c>
      <c r="S2589">
        <f t="shared" si="82"/>
        <v>2022</v>
      </c>
    </row>
    <row r="2590" spans="1:19">
      <c r="A2590" s="1">
        <v>7</v>
      </c>
      <c r="B2590">
        <v>64</v>
      </c>
      <c r="C2590">
        <v>3</v>
      </c>
      <c r="D2590" s="3">
        <v>44917</v>
      </c>
      <c r="E2590" s="2">
        <v>3400</v>
      </c>
      <c r="F2590" s="2">
        <v>340</v>
      </c>
      <c r="G2590" s="2">
        <v>0</v>
      </c>
      <c r="H2590" s="5">
        <v>44917.607395833336</v>
      </c>
      <c r="I2590" t="s">
        <v>12</v>
      </c>
      <c r="J2590" s="6" t="s">
        <v>25</v>
      </c>
      <c r="K2590" s="6" t="s">
        <v>26</v>
      </c>
      <c r="L2590" s="6" t="s">
        <v>37</v>
      </c>
      <c r="M2590" t="s">
        <v>13</v>
      </c>
      <c r="N2590" s="6" t="s">
        <v>55</v>
      </c>
      <c r="O2590" t="s">
        <v>23</v>
      </c>
      <c r="P2590" s="4">
        <v>0</v>
      </c>
      <c r="Q2590" t="str">
        <f>TEXT(ChargesTable[[#This Row],[CHG_COUNTY_NUM]], "000") &amp; "-" &amp; TEXT(ChargesTable[[#This Row],[CHG_CASE_NUMBER]], "0000000")</f>
        <v>007-0000064</v>
      </c>
      <c r="R2590">
        <f t="shared" si="81"/>
        <v>2</v>
      </c>
      <c r="S2590">
        <f t="shared" si="82"/>
        <v>2022</v>
      </c>
    </row>
    <row r="2591" spans="1:19">
      <c r="A2591" s="1">
        <v>7</v>
      </c>
      <c r="B2591">
        <v>64</v>
      </c>
      <c r="C2591">
        <v>1</v>
      </c>
      <c r="D2591" s="3">
        <v>44917</v>
      </c>
      <c r="E2591" s="2">
        <v>463724</v>
      </c>
      <c r="F2591" s="2">
        <v>46372</v>
      </c>
      <c r="G2591" s="2">
        <v>4</v>
      </c>
      <c r="H2591" s="5">
        <v>44919.467395833337</v>
      </c>
      <c r="I2591" t="s">
        <v>12</v>
      </c>
      <c r="J2591" s="6" t="s">
        <v>31</v>
      </c>
      <c r="K2591" s="6" t="s">
        <v>28</v>
      </c>
      <c r="L2591" s="6" t="s">
        <v>41</v>
      </c>
      <c r="M2591" t="s">
        <v>13</v>
      </c>
      <c r="N2591" s="6" t="s">
        <v>93</v>
      </c>
      <c r="O2591" t="s">
        <v>23</v>
      </c>
      <c r="P2591" s="4">
        <v>2</v>
      </c>
      <c r="Q2591" t="str">
        <f>TEXT(ChargesTable[[#This Row],[CHG_COUNTY_NUM]], "000") &amp; "-" &amp; TEXT(ChargesTable[[#This Row],[CHG_CASE_NUMBER]], "0000000")</f>
        <v>007-0000064</v>
      </c>
      <c r="R2591">
        <f t="shared" si="81"/>
        <v>2</v>
      </c>
      <c r="S2591">
        <f t="shared" si="82"/>
        <v>2022</v>
      </c>
    </row>
    <row r="2592" spans="1:19">
      <c r="A2592" s="1">
        <v>7</v>
      </c>
      <c r="B2592">
        <v>64</v>
      </c>
      <c r="C2592">
        <v>2</v>
      </c>
      <c r="D2592" s="3">
        <v>44917</v>
      </c>
      <c r="E2592" s="2">
        <v>3470</v>
      </c>
      <c r="F2592" s="2">
        <v>347</v>
      </c>
      <c r="G2592" s="2">
        <v>0</v>
      </c>
      <c r="H2592" s="5">
        <v>44919.967395833337</v>
      </c>
      <c r="I2592" t="s">
        <v>12</v>
      </c>
      <c r="J2592" s="6" t="s">
        <v>29</v>
      </c>
      <c r="K2592" s="6" t="s">
        <v>28</v>
      </c>
      <c r="L2592" s="6" t="s">
        <v>37</v>
      </c>
      <c r="M2592" t="s">
        <v>13</v>
      </c>
      <c r="N2592" s="6" t="s">
        <v>51</v>
      </c>
      <c r="O2592" t="s">
        <v>23</v>
      </c>
      <c r="P2592" s="4">
        <v>2</v>
      </c>
      <c r="Q2592" t="str">
        <f>TEXT(ChargesTable[[#This Row],[CHG_COUNTY_NUM]], "000") &amp; "-" &amp; TEXT(ChargesTable[[#This Row],[CHG_CASE_NUMBER]], "0000000")</f>
        <v>007-0000064</v>
      </c>
      <c r="R2592">
        <f t="shared" si="81"/>
        <v>2</v>
      </c>
      <c r="S2592">
        <f t="shared" si="82"/>
        <v>2022</v>
      </c>
    </row>
    <row r="2593" spans="1:19">
      <c r="A2593" s="1">
        <v>7</v>
      </c>
      <c r="B2593">
        <v>65</v>
      </c>
      <c r="C2593">
        <v>3</v>
      </c>
      <c r="D2593" s="3">
        <v>44917</v>
      </c>
      <c r="E2593" s="2">
        <v>463700</v>
      </c>
      <c r="F2593" s="2">
        <v>46370</v>
      </c>
      <c r="G2593" s="2">
        <v>0</v>
      </c>
      <c r="H2593" s="5">
        <v>44965</v>
      </c>
      <c r="I2593" t="s">
        <v>12</v>
      </c>
      <c r="J2593" s="6" t="s">
        <v>30</v>
      </c>
      <c r="K2593" s="6" t="s">
        <v>26</v>
      </c>
      <c r="L2593" s="6" t="s">
        <v>37</v>
      </c>
      <c r="M2593" t="s">
        <v>13</v>
      </c>
      <c r="N2593" s="6" t="s">
        <v>54</v>
      </c>
      <c r="O2593" t="s">
        <v>23</v>
      </c>
      <c r="P2593" s="4">
        <v>48</v>
      </c>
      <c r="Q2593" t="str">
        <f>TEXT(ChargesTable[[#This Row],[CHG_COUNTY_NUM]], "000") &amp; "-" &amp; TEXT(ChargesTable[[#This Row],[CHG_CASE_NUMBER]], "0000000")</f>
        <v>007-0000065</v>
      </c>
      <c r="R2593">
        <f t="shared" si="81"/>
        <v>49</v>
      </c>
      <c r="S2593">
        <f t="shared" si="82"/>
        <v>2023</v>
      </c>
    </row>
    <row r="2594" spans="1:19">
      <c r="A2594" s="1">
        <v>7</v>
      </c>
      <c r="B2594">
        <v>65</v>
      </c>
      <c r="C2594">
        <v>1</v>
      </c>
      <c r="D2594" s="3">
        <v>44917</v>
      </c>
      <c r="E2594" s="2">
        <v>3476</v>
      </c>
      <c r="F2594" s="2">
        <v>347</v>
      </c>
      <c r="G2594" s="2">
        <v>6</v>
      </c>
      <c r="H2594" s="5">
        <v>44966.23</v>
      </c>
      <c r="I2594" t="s">
        <v>7</v>
      </c>
      <c r="J2594" s="6" t="s">
        <v>29</v>
      </c>
      <c r="K2594" s="6" t="s">
        <v>28</v>
      </c>
      <c r="L2594" s="6" t="s">
        <v>43</v>
      </c>
      <c r="M2594" t="s">
        <v>8</v>
      </c>
      <c r="N2594" s="6" t="s">
        <v>74</v>
      </c>
      <c r="O2594" t="s">
        <v>23</v>
      </c>
      <c r="P2594" s="4">
        <v>49</v>
      </c>
      <c r="Q2594" t="str">
        <f>TEXT(ChargesTable[[#This Row],[CHG_COUNTY_NUM]], "000") &amp; "-" &amp; TEXT(ChargesTable[[#This Row],[CHG_CASE_NUMBER]], "0000000")</f>
        <v>007-0000065</v>
      </c>
      <c r="R2594">
        <f t="shared" si="81"/>
        <v>49</v>
      </c>
      <c r="S2594">
        <f t="shared" si="82"/>
        <v>2023</v>
      </c>
    </row>
    <row r="2595" spans="1:19">
      <c r="A2595" s="1">
        <v>7</v>
      </c>
      <c r="B2595">
        <v>65</v>
      </c>
      <c r="C2595">
        <v>2</v>
      </c>
      <c r="D2595" s="3">
        <v>44917</v>
      </c>
      <c r="E2595" s="2">
        <v>3400</v>
      </c>
      <c r="F2595" s="2">
        <v>340</v>
      </c>
      <c r="G2595" s="2">
        <v>0</v>
      </c>
      <c r="H2595" s="5">
        <v>44966.64</v>
      </c>
      <c r="I2595" t="s">
        <v>7</v>
      </c>
      <c r="J2595" s="6" t="s">
        <v>25</v>
      </c>
      <c r="K2595" s="6" t="s">
        <v>26</v>
      </c>
      <c r="L2595" s="6" t="s">
        <v>37</v>
      </c>
      <c r="M2595" t="s">
        <v>8</v>
      </c>
      <c r="N2595" s="6" t="s">
        <v>55</v>
      </c>
      <c r="O2595" t="s">
        <v>23</v>
      </c>
      <c r="P2595" s="4">
        <v>49</v>
      </c>
      <c r="Q2595" t="str">
        <f>TEXT(ChargesTable[[#This Row],[CHG_COUNTY_NUM]], "000") &amp; "-" &amp; TEXT(ChargesTable[[#This Row],[CHG_CASE_NUMBER]], "0000000")</f>
        <v>007-0000065</v>
      </c>
      <c r="R2595">
        <f t="shared" si="81"/>
        <v>49</v>
      </c>
      <c r="S2595">
        <f t="shared" si="82"/>
        <v>2023</v>
      </c>
    </row>
    <row r="2596" spans="1:19">
      <c r="A2596" s="1">
        <v>7</v>
      </c>
      <c r="B2596">
        <v>66</v>
      </c>
      <c r="C2596">
        <v>3</v>
      </c>
      <c r="D2596" s="3">
        <v>44921</v>
      </c>
      <c r="E2596" s="2">
        <v>463700</v>
      </c>
      <c r="F2596" s="2">
        <v>46370</v>
      </c>
      <c r="G2596" s="2">
        <v>0</v>
      </c>
      <c r="H2596" s="5">
        <v>44935.14</v>
      </c>
      <c r="I2596" t="s">
        <v>10</v>
      </c>
      <c r="J2596" s="6" t="s">
        <v>30</v>
      </c>
      <c r="K2596" s="6" t="s">
        <v>26</v>
      </c>
      <c r="L2596" s="6" t="s">
        <v>37</v>
      </c>
      <c r="M2596" t="s">
        <v>11</v>
      </c>
      <c r="N2596" s="6" t="s">
        <v>54</v>
      </c>
      <c r="O2596" t="s">
        <v>23</v>
      </c>
      <c r="P2596" s="4">
        <v>14</v>
      </c>
      <c r="Q2596" t="str">
        <f>TEXT(ChargesTable[[#This Row],[CHG_COUNTY_NUM]], "000") &amp; "-" &amp; TEXT(ChargesTable[[#This Row],[CHG_CASE_NUMBER]], "0000000")</f>
        <v>007-0000066</v>
      </c>
      <c r="R2596">
        <f t="shared" si="81"/>
        <v>15</v>
      </c>
      <c r="S2596">
        <f t="shared" si="82"/>
        <v>2023</v>
      </c>
    </row>
    <row r="2597" spans="1:19">
      <c r="A2597" s="1">
        <v>7</v>
      </c>
      <c r="B2597">
        <v>66</v>
      </c>
      <c r="C2597">
        <v>1</v>
      </c>
      <c r="D2597" s="3">
        <v>44921</v>
      </c>
      <c r="E2597" s="2">
        <v>3460</v>
      </c>
      <c r="F2597" s="2">
        <v>346</v>
      </c>
      <c r="G2597" s="2">
        <v>0</v>
      </c>
      <c r="H2597" s="5">
        <v>44936.26</v>
      </c>
      <c r="I2597" t="s">
        <v>10</v>
      </c>
      <c r="J2597" s="6" t="s">
        <v>27</v>
      </c>
      <c r="K2597" s="6" t="s">
        <v>28</v>
      </c>
      <c r="L2597" s="6" t="s">
        <v>37</v>
      </c>
      <c r="M2597" t="s">
        <v>11</v>
      </c>
      <c r="N2597" s="6" t="s">
        <v>52</v>
      </c>
      <c r="O2597" t="s">
        <v>23</v>
      </c>
      <c r="P2597" s="4">
        <v>15</v>
      </c>
      <c r="Q2597" t="str">
        <f>TEXT(ChargesTable[[#This Row],[CHG_COUNTY_NUM]], "000") &amp; "-" &amp; TEXT(ChargesTable[[#This Row],[CHG_CASE_NUMBER]], "0000000")</f>
        <v>007-0000066</v>
      </c>
      <c r="R2597">
        <f t="shared" si="81"/>
        <v>15</v>
      </c>
      <c r="S2597">
        <f t="shared" si="82"/>
        <v>2023</v>
      </c>
    </row>
    <row r="2598" spans="1:19">
      <c r="A2598" s="1">
        <v>7</v>
      </c>
      <c r="B2598">
        <v>66</v>
      </c>
      <c r="C2598">
        <v>2</v>
      </c>
      <c r="D2598" s="3">
        <v>44921</v>
      </c>
      <c r="E2598" s="2">
        <v>3400</v>
      </c>
      <c r="F2598" s="2">
        <v>340</v>
      </c>
      <c r="G2598" s="2">
        <v>0</v>
      </c>
      <c r="H2598" s="5">
        <v>44936.37</v>
      </c>
      <c r="I2598" t="s">
        <v>10</v>
      </c>
      <c r="J2598" s="6" t="s">
        <v>25</v>
      </c>
      <c r="K2598" s="6" t="s">
        <v>26</v>
      </c>
      <c r="L2598" s="6" t="s">
        <v>37</v>
      </c>
      <c r="M2598" t="s">
        <v>11</v>
      </c>
      <c r="N2598" s="6" t="s">
        <v>55</v>
      </c>
      <c r="O2598" t="s">
        <v>23</v>
      </c>
      <c r="P2598" s="4">
        <v>15</v>
      </c>
      <c r="Q2598" t="str">
        <f>TEXT(ChargesTable[[#This Row],[CHG_COUNTY_NUM]], "000") &amp; "-" &amp; TEXT(ChargesTable[[#This Row],[CHG_CASE_NUMBER]], "0000000")</f>
        <v>007-0000066</v>
      </c>
      <c r="R2598">
        <f t="shared" si="81"/>
        <v>15</v>
      </c>
      <c r="S2598">
        <f t="shared" si="82"/>
        <v>2023</v>
      </c>
    </row>
    <row r="2599" spans="1:19">
      <c r="A2599" s="1">
        <v>8</v>
      </c>
      <c r="B2599">
        <v>1</v>
      </c>
      <c r="C2599">
        <v>1</v>
      </c>
      <c r="D2599" s="3">
        <v>44564</v>
      </c>
      <c r="E2599" s="2">
        <v>470002</v>
      </c>
      <c r="F2599" s="2">
        <v>47000</v>
      </c>
      <c r="G2599" s="2">
        <v>2</v>
      </c>
      <c r="H2599" s="5">
        <v>44712.9</v>
      </c>
      <c r="I2599" t="s">
        <v>10</v>
      </c>
      <c r="J2599" s="6" t="s">
        <v>34</v>
      </c>
      <c r="K2599" s="6" t="s">
        <v>35</v>
      </c>
      <c r="L2599" s="6" t="s">
        <v>39</v>
      </c>
      <c r="M2599" t="s">
        <v>11</v>
      </c>
      <c r="N2599" s="6" t="s">
        <v>91</v>
      </c>
      <c r="O2599" t="s">
        <v>24</v>
      </c>
      <c r="P2599" s="4">
        <v>148</v>
      </c>
      <c r="Q2599" t="str">
        <f>TEXT(ChargesTable[[#This Row],[CHG_COUNTY_NUM]], "000") &amp; "-" &amp; TEXT(ChargesTable[[#This Row],[CHG_CASE_NUMBER]], "0000000")</f>
        <v>008-0000001</v>
      </c>
      <c r="R2599">
        <f t="shared" si="81"/>
        <v>148</v>
      </c>
      <c r="S2599">
        <f t="shared" si="82"/>
        <v>2022</v>
      </c>
    </row>
    <row r="2600" spans="1:19">
      <c r="A2600" s="1">
        <v>8</v>
      </c>
      <c r="B2600">
        <v>1</v>
      </c>
      <c r="C2600">
        <v>2</v>
      </c>
      <c r="D2600" s="3">
        <v>44564</v>
      </c>
      <c r="E2600" s="2">
        <v>470000</v>
      </c>
      <c r="F2600" s="2">
        <v>47000</v>
      </c>
      <c r="G2600" s="2">
        <v>0</v>
      </c>
      <c r="H2600" s="5">
        <v>44712.9</v>
      </c>
      <c r="I2600" t="s">
        <v>10</v>
      </c>
      <c r="J2600" s="6" t="s">
        <v>34</v>
      </c>
      <c r="K2600" s="6" t="s">
        <v>35</v>
      </c>
      <c r="L2600" s="6" t="s">
        <v>37</v>
      </c>
      <c r="M2600" t="s">
        <v>11</v>
      </c>
      <c r="N2600" s="6" t="s">
        <v>67</v>
      </c>
      <c r="O2600" t="s">
        <v>24</v>
      </c>
      <c r="P2600" s="4">
        <v>148</v>
      </c>
      <c r="Q2600" t="str">
        <f>TEXT(ChargesTable[[#This Row],[CHG_COUNTY_NUM]], "000") &amp; "-" &amp; TEXT(ChargesTable[[#This Row],[CHG_CASE_NUMBER]], "0000000")</f>
        <v>008-0000001</v>
      </c>
      <c r="R2600">
        <f t="shared" si="81"/>
        <v>148</v>
      </c>
      <c r="S2600">
        <f t="shared" si="82"/>
        <v>2022</v>
      </c>
    </row>
    <row r="2601" spans="1:19">
      <c r="A2601" s="1">
        <v>8</v>
      </c>
      <c r="B2601">
        <v>2</v>
      </c>
      <c r="C2601">
        <v>2</v>
      </c>
      <c r="D2601" s="3">
        <v>44567</v>
      </c>
      <c r="E2601" s="2">
        <v>3400</v>
      </c>
      <c r="F2601" s="2">
        <v>340</v>
      </c>
      <c r="G2601" s="2">
        <v>0</v>
      </c>
      <c r="H2601" s="5">
        <v>44652.7</v>
      </c>
      <c r="I2601" t="s">
        <v>12</v>
      </c>
      <c r="J2601" s="6" t="s">
        <v>25</v>
      </c>
      <c r="K2601" s="6" t="s">
        <v>26</v>
      </c>
      <c r="L2601" s="6" t="s">
        <v>37</v>
      </c>
      <c r="M2601" t="s">
        <v>13</v>
      </c>
      <c r="N2601" s="6" t="s">
        <v>55</v>
      </c>
      <c r="O2601" t="s">
        <v>24</v>
      </c>
      <c r="P2601" s="4">
        <v>85</v>
      </c>
      <c r="Q2601" t="str">
        <f>TEXT(ChargesTable[[#This Row],[CHG_COUNTY_NUM]], "000") &amp; "-" &amp; TEXT(ChargesTable[[#This Row],[CHG_CASE_NUMBER]], "0000000")</f>
        <v>008-0000002</v>
      </c>
      <c r="R2601">
        <f t="shared" si="81"/>
        <v>88</v>
      </c>
      <c r="S2601">
        <f t="shared" si="82"/>
        <v>2022</v>
      </c>
    </row>
    <row r="2602" spans="1:19">
      <c r="A2602" s="1">
        <v>8</v>
      </c>
      <c r="B2602">
        <v>2</v>
      </c>
      <c r="C2602">
        <v>1</v>
      </c>
      <c r="D2602" s="3">
        <v>44567</v>
      </c>
      <c r="E2602" s="2">
        <v>3460</v>
      </c>
      <c r="F2602" s="2">
        <v>346</v>
      </c>
      <c r="G2602" s="2">
        <v>0</v>
      </c>
      <c r="H2602" s="5">
        <v>44654.87</v>
      </c>
      <c r="I2602" t="s">
        <v>7</v>
      </c>
      <c r="J2602" s="6" t="s">
        <v>27</v>
      </c>
      <c r="K2602" s="6" t="s">
        <v>28</v>
      </c>
      <c r="L2602" s="6" t="s">
        <v>37</v>
      </c>
      <c r="M2602" t="s">
        <v>8</v>
      </c>
      <c r="N2602" s="6" t="s">
        <v>52</v>
      </c>
      <c r="O2602" t="s">
        <v>24</v>
      </c>
      <c r="P2602" s="4">
        <v>87</v>
      </c>
      <c r="Q2602" t="str">
        <f>TEXT(ChargesTable[[#This Row],[CHG_COUNTY_NUM]], "000") &amp; "-" &amp; TEXT(ChargesTable[[#This Row],[CHG_CASE_NUMBER]], "0000000")</f>
        <v>008-0000002</v>
      </c>
      <c r="R2602">
        <f t="shared" si="81"/>
        <v>88</v>
      </c>
      <c r="S2602">
        <f t="shared" si="82"/>
        <v>2022</v>
      </c>
    </row>
    <row r="2603" spans="1:19">
      <c r="A2603" s="1">
        <v>8</v>
      </c>
      <c r="B2603">
        <v>2</v>
      </c>
      <c r="C2603">
        <v>3</v>
      </c>
      <c r="D2603" s="3">
        <v>44567</v>
      </c>
      <c r="E2603" s="2">
        <v>470000</v>
      </c>
      <c r="F2603" s="2">
        <v>47000</v>
      </c>
      <c r="G2603" s="2">
        <v>0</v>
      </c>
      <c r="H2603" s="5">
        <v>44654.3</v>
      </c>
      <c r="I2603" t="s">
        <v>10</v>
      </c>
      <c r="J2603" s="6" t="s">
        <v>34</v>
      </c>
      <c r="K2603" s="6" t="s">
        <v>35</v>
      </c>
      <c r="L2603" s="6" t="s">
        <v>37</v>
      </c>
      <c r="M2603" t="s">
        <v>11</v>
      </c>
      <c r="N2603" s="6" t="s">
        <v>67</v>
      </c>
      <c r="O2603" t="s">
        <v>24</v>
      </c>
      <c r="P2603" s="4">
        <v>87</v>
      </c>
      <c r="Q2603" t="str">
        <f>TEXT(ChargesTable[[#This Row],[CHG_COUNTY_NUM]], "000") &amp; "-" &amp; TEXT(ChargesTable[[#This Row],[CHG_CASE_NUMBER]], "0000000")</f>
        <v>008-0000002</v>
      </c>
      <c r="R2603">
        <f t="shared" si="81"/>
        <v>88</v>
      </c>
      <c r="S2603">
        <f t="shared" si="82"/>
        <v>2022</v>
      </c>
    </row>
    <row r="2604" spans="1:19">
      <c r="A2604" s="1">
        <v>8</v>
      </c>
      <c r="B2604">
        <v>2</v>
      </c>
      <c r="C2604">
        <v>4</v>
      </c>
      <c r="D2604" s="3">
        <v>44567</v>
      </c>
      <c r="E2604" s="2">
        <v>3460</v>
      </c>
      <c r="F2604" s="2">
        <v>346</v>
      </c>
      <c r="G2604" s="2">
        <v>0</v>
      </c>
      <c r="H2604" s="5">
        <v>44655.71</v>
      </c>
      <c r="I2604" t="s">
        <v>12</v>
      </c>
      <c r="J2604" s="6" t="s">
        <v>27</v>
      </c>
      <c r="K2604" s="6" t="s">
        <v>28</v>
      </c>
      <c r="L2604" s="6" t="s">
        <v>37</v>
      </c>
      <c r="M2604" t="s">
        <v>13</v>
      </c>
      <c r="N2604" s="6" t="s">
        <v>52</v>
      </c>
      <c r="O2604" t="s">
        <v>24</v>
      </c>
      <c r="P2604" s="4">
        <v>88</v>
      </c>
      <c r="Q2604" t="str">
        <f>TEXT(ChargesTable[[#This Row],[CHG_COUNTY_NUM]], "000") &amp; "-" &amp; TEXT(ChargesTable[[#This Row],[CHG_CASE_NUMBER]], "0000000")</f>
        <v>008-0000002</v>
      </c>
      <c r="R2604">
        <f t="shared" si="81"/>
        <v>88</v>
      </c>
      <c r="S2604">
        <f t="shared" si="82"/>
        <v>2022</v>
      </c>
    </row>
    <row r="2605" spans="1:19">
      <c r="A2605" s="1">
        <v>8</v>
      </c>
      <c r="B2605">
        <v>3</v>
      </c>
      <c r="C2605">
        <v>2</v>
      </c>
      <c r="D2605" s="3">
        <v>44573</v>
      </c>
      <c r="E2605" s="2">
        <v>3400</v>
      </c>
      <c r="F2605" s="2">
        <v>340</v>
      </c>
      <c r="G2605" s="2">
        <v>0</v>
      </c>
      <c r="H2605" s="5">
        <v>44573.970995370371</v>
      </c>
      <c r="I2605" t="s">
        <v>10</v>
      </c>
      <c r="J2605" s="6" t="s">
        <v>25</v>
      </c>
      <c r="K2605" s="6" t="s">
        <v>26</v>
      </c>
      <c r="L2605" s="6" t="s">
        <v>37</v>
      </c>
      <c r="M2605" t="s">
        <v>11</v>
      </c>
      <c r="N2605" s="6" t="s">
        <v>55</v>
      </c>
      <c r="O2605" t="s">
        <v>24</v>
      </c>
      <c r="P2605" s="4">
        <v>0</v>
      </c>
      <c r="Q2605" t="str">
        <f>TEXT(ChargesTable[[#This Row],[CHG_COUNTY_NUM]], "000") &amp; "-" &amp; TEXT(ChargesTable[[#This Row],[CHG_CASE_NUMBER]], "0000000")</f>
        <v>008-0000003</v>
      </c>
      <c r="R2605">
        <f t="shared" si="81"/>
        <v>0</v>
      </c>
      <c r="S2605">
        <f t="shared" si="82"/>
        <v>2022</v>
      </c>
    </row>
    <row r="2606" spans="1:19">
      <c r="A2606" s="1">
        <v>8</v>
      </c>
      <c r="B2606">
        <v>3</v>
      </c>
      <c r="C2606">
        <v>4</v>
      </c>
      <c r="D2606" s="3">
        <v>44573</v>
      </c>
      <c r="E2606" s="2">
        <v>463740</v>
      </c>
      <c r="F2606" s="2">
        <v>46374</v>
      </c>
      <c r="G2606" s="2">
        <v>0</v>
      </c>
      <c r="H2606" s="5">
        <v>44573.065995370373</v>
      </c>
      <c r="I2606" t="s">
        <v>10</v>
      </c>
      <c r="J2606" s="6" t="s">
        <v>32</v>
      </c>
      <c r="K2606" s="6" t="s">
        <v>33</v>
      </c>
      <c r="L2606" s="6" t="s">
        <v>37</v>
      </c>
      <c r="M2606" t="s">
        <v>11</v>
      </c>
      <c r="N2606" s="6" t="s">
        <v>60</v>
      </c>
      <c r="O2606" t="s">
        <v>24</v>
      </c>
      <c r="P2606" s="4">
        <v>0</v>
      </c>
      <c r="Q2606" t="str">
        <f>TEXT(ChargesTable[[#This Row],[CHG_COUNTY_NUM]], "000") &amp; "-" &amp; TEXT(ChargesTable[[#This Row],[CHG_CASE_NUMBER]], "0000000")</f>
        <v>008-0000003</v>
      </c>
      <c r="R2606">
        <f t="shared" si="81"/>
        <v>0</v>
      </c>
      <c r="S2606">
        <f t="shared" si="82"/>
        <v>2022</v>
      </c>
    </row>
    <row r="2607" spans="1:19">
      <c r="A2607" s="1">
        <v>8</v>
      </c>
      <c r="B2607">
        <v>4</v>
      </c>
      <c r="C2607">
        <v>1</v>
      </c>
      <c r="D2607" s="3">
        <v>44574</v>
      </c>
      <c r="E2607" s="2">
        <v>3470</v>
      </c>
      <c r="F2607" s="2">
        <v>347</v>
      </c>
      <c r="G2607" s="2">
        <v>0</v>
      </c>
      <c r="H2607" s="5">
        <v>44611.65</v>
      </c>
      <c r="I2607" t="s">
        <v>10</v>
      </c>
      <c r="J2607" s="6" t="s">
        <v>29</v>
      </c>
      <c r="K2607" s="6" t="s">
        <v>28</v>
      </c>
      <c r="L2607" s="6" t="s">
        <v>37</v>
      </c>
      <c r="M2607" t="s">
        <v>11</v>
      </c>
      <c r="N2607" s="6" t="s">
        <v>51</v>
      </c>
      <c r="O2607" t="s">
        <v>24</v>
      </c>
      <c r="P2607" s="4">
        <v>37</v>
      </c>
      <c r="Q2607" t="str">
        <f>TEXT(ChargesTable[[#This Row],[CHG_COUNTY_NUM]], "000") &amp; "-" &amp; TEXT(ChargesTable[[#This Row],[CHG_CASE_NUMBER]], "0000000")</f>
        <v>008-0000004</v>
      </c>
      <c r="R2607">
        <f t="shared" si="81"/>
        <v>38</v>
      </c>
      <c r="S2607">
        <f t="shared" si="82"/>
        <v>2022</v>
      </c>
    </row>
    <row r="2608" spans="1:19">
      <c r="A2608" s="1">
        <v>8</v>
      </c>
      <c r="B2608">
        <v>4</v>
      </c>
      <c r="C2608">
        <v>2</v>
      </c>
      <c r="D2608" s="3">
        <v>44574</v>
      </c>
      <c r="E2608" s="2">
        <v>3400</v>
      </c>
      <c r="F2608" s="2">
        <v>340</v>
      </c>
      <c r="G2608" s="2">
        <v>0</v>
      </c>
      <c r="H2608" s="5">
        <v>44612.88</v>
      </c>
      <c r="I2608" t="s">
        <v>10</v>
      </c>
      <c r="J2608" s="6" t="s">
        <v>25</v>
      </c>
      <c r="K2608" s="6" t="s">
        <v>26</v>
      </c>
      <c r="L2608" s="6" t="s">
        <v>37</v>
      </c>
      <c r="M2608" t="s">
        <v>11</v>
      </c>
      <c r="N2608" s="6" t="s">
        <v>55</v>
      </c>
      <c r="O2608" t="s">
        <v>24</v>
      </c>
      <c r="P2608" s="4">
        <v>38</v>
      </c>
      <c r="Q2608" t="str">
        <f>TEXT(ChargesTable[[#This Row],[CHG_COUNTY_NUM]], "000") &amp; "-" &amp; TEXT(ChargesTable[[#This Row],[CHG_CASE_NUMBER]], "0000000")</f>
        <v>008-0000004</v>
      </c>
      <c r="R2608">
        <f t="shared" si="81"/>
        <v>38</v>
      </c>
      <c r="S2608">
        <f t="shared" si="82"/>
        <v>2022</v>
      </c>
    </row>
    <row r="2609" spans="1:19">
      <c r="A2609" s="1">
        <v>8</v>
      </c>
      <c r="B2609">
        <v>5</v>
      </c>
      <c r="C2609">
        <v>1</v>
      </c>
      <c r="D2609" s="3">
        <v>44575</v>
      </c>
      <c r="E2609" s="2">
        <v>3400</v>
      </c>
      <c r="F2609" s="2">
        <v>340</v>
      </c>
      <c r="G2609" s="2">
        <v>0</v>
      </c>
      <c r="H2609" s="5">
        <v>44707.8</v>
      </c>
      <c r="I2609" t="s">
        <v>10</v>
      </c>
      <c r="J2609" s="6" t="s">
        <v>25</v>
      </c>
      <c r="K2609" s="6" t="s">
        <v>26</v>
      </c>
      <c r="L2609" s="6" t="s">
        <v>37</v>
      </c>
      <c r="M2609" t="s">
        <v>11</v>
      </c>
      <c r="N2609" s="6" t="s">
        <v>55</v>
      </c>
      <c r="O2609" t="s">
        <v>24</v>
      </c>
      <c r="P2609" s="4">
        <v>132</v>
      </c>
      <c r="Q2609" t="str">
        <f>TEXT(ChargesTable[[#This Row],[CHG_COUNTY_NUM]], "000") &amp; "-" &amp; TEXT(ChargesTable[[#This Row],[CHG_CASE_NUMBER]], "0000000")</f>
        <v>008-0000005</v>
      </c>
      <c r="R2609">
        <f t="shared" si="81"/>
        <v>134</v>
      </c>
      <c r="S2609">
        <f t="shared" si="82"/>
        <v>2022</v>
      </c>
    </row>
    <row r="2610" spans="1:19">
      <c r="A2610" s="1">
        <v>8</v>
      </c>
      <c r="B2610">
        <v>5</v>
      </c>
      <c r="C2610">
        <v>2</v>
      </c>
      <c r="D2610" s="3">
        <v>44575</v>
      </c>
      <c r="E2610" s="2">
        <v>3401</v>
      </c>
      <c r="F2610" s="2">
        <v>340</v>
      </c>
      <c r="G2610" s="2">
        <v>1</v>
      </c>
      <c r="H2610" s="5">
        <v>44709.47</v>
      </c>
      <c r="I2610" t="s">
        <v>12</v>
      </c>
      <c r="J2610" s="6" t="s">
        <v>25</v>
      </c>
      <c r="K2610" s="6" t="s">
        <v>26</v>
      </c>
      <c r="L2610" s="6" t="s">
        <v>38</v>
      </c>
      <c r="M2610" t="s">
        <v>13</v>
      </c>
      <c r="N2610" s="6" t="s">
        <v>56</v>
      </c>
      <c r="O2610" t="s">
        <v>24</v>
      </c>
      <c r="P2610" s="4">
        <v>134</v>
      </c>
      <c r="Q2610" t="str">
        <f>TEXT(ChargesTable[[#This Row],[CHG_COUNTY_NUM]], "000") &amp; "-" &amp; TEXT(ChargesTable[[#This Row],[CHG_CASE_NUMBER]], "0000000")</f>
        <v>008-0000005</v>
      </c>
      <c r="R2610">
        <f t="shared" si="81"/>
        <v>134</v>
      </c>
      <c r="S2610">
        <f t="shared" si="82"/>
        <v>2022</v>
      </c>
    </row>
    <row r="2611" spans="1:19">
      <c r="A2611" s="1">
        <v>8</v>
      </c>
      <c r="B2611">
        <v>6</v>
      </c>
      <c r="C2611">
        <v>2</v>
      </c>
      <c r="D2611" s="3">
        <v>44577</v>
      </c>
      <c r="E2611" s="2">
        <v>463700</v>
      </c>
      <c r="F2611" s="2">
        <v>46370</v>
      </c>
      <c r="G2611" s="2">
        <v>0</v>
      </c>
      <c r="H2611" s="5">
        <v>44650.7</v>
      </c>
      <c r="I2611" t="s">
        <v>12</v>
      </c>
      <c r="J2611" s="6" t="s">
        <v>30</v>
      </c>
      <c r="K2611" s="6" t="s">
        <v>26</v>
      </c>
      <c r="L2611" s="6" t="s">
        <v>37</v>
      </c>
      <c r="M2611" t="s">
        <v>13</v>
      </c>
      <c r="N2611" s="6" t="s">
        <v>54</v>
      </c>
      <c r="O2611" t="s">
        <v>24</v>
      </c>
      <c r="P2611" s="4">
        <v>73</v>
      </c>
      <c r="Q2611" t="str">
        <f>TEXT(ChargesTable[[#This Row],[CHG_COUNTY_NUM]], "000") &amp; "-" &amp; TEXT(ChargesTable[[#This Row],[CHG_CASE_NUMBER]], "0000000")</f>
        <v>008-0000006</v>
      </c>
      <c r="R2611">
        <f t="shared" si="81"/>
        <v>75</v>
      </c>
      <c r="S2611">
        <f t="shared" si="82"/>
        <v>2022</v>
      </c>
    </row>
    <row r="2612" spans="1:19">
      <c r="A2612" s="1">
        <v>8</v>
      </c>
      <c r="B2612">
        <v>6</v>
      </c>
      <c r="C2612">
        <v>3</v>
      </c>
      <c r="D2612" s="3">
        <v>44577</v>
      </c>
      <c r="E2612" s="2">
        <v>463700</v>
      </c>
      <c r="F2612" s="2">
        <v>46370</v>
      </c>
      <c r="G2612" s="2">
        <v>0</v>
      </c>
      <c r="H2612" s="5">
        <v>44651.88</v>
      </c>
      <c r="I2612" t="s">
        <v>12</v>
      </c>
      <c r="J2612" s="6" t="s">
        <v>30</v>
      </c>
      <c r="K2612" s="6" t="s">
        <v>26</v>
      </c>
      <c r="L2612" s="6" t="s">
        <v>37</v>
      </c>
      <c r="M2612" t="s">
        <v>13</v>
      </c>
      <c r="N2612" s="6" t="s">
        <v>54</v>
      </c>
      <c r="O2612" t="s">
        <v>24</v>
      </c>
      <c r="P2612" s="4">
        <v>74</v>
      </c>
      <c r="Q2612" t="str">
        <f>TEXT(ChargesTable[[#This Row],[CHG_COUNTY_NUM]], "000") &amp; "-" &amp; TEXT(ChargesTable[[#This Row],[CHG_CASE_NUMBER]], "0000000")</f>
        <v>008-0000006</v>
      </c>
      <c r="R2612">
        <f t="shared" si="81"/>
        <v>75</v>
      </c>
      <c r="S2612">
        <f t="shared" si="82"/>
        <v>2022</v>
      </c>
    </row>
    <row r="2613" spans="1:19">
      <c r="A2613" s="1">
        <v>8</v>
      </c>
      <c r="B2613">
        <v>6</v>
      </c>
      <c r="C2613">
        <v>1</v>
      </c>
      <c r="D2613" s="3">
        <v>44577</v>
      </c>
      <c r="E2613" s="2">
        <v>782200</v>
      </c>
      <c r="F2613" s="2">
        <v>78220</v>
      </c>
      <c r="G2613" s="2">
        <v>0</v>
      </c>
      <c r="H2613" s="5">
        <v>44652.052997685183</v>
      </c>
      <c r="I2613" t="s">
        <v>12</v>
      </c>
      <c r="J2613" s="6" t="s">
        <v>36</v>
      </c>
      <c r="K2613" s="6" t="s">
        <v>35</v>
      </c>
      <c r="L2613" s="6" t="s">
        <v>37</v>
      </c>
      <c r="M2613" t="s">
        <v>13</v>
      </c>
      <c r="N2613" s="6" t="s">
        <v>53</v>
      </c>
      <c r="O2613" t="s">
        <v>24</v>
      </c>
      <c r="P2613" s="4">
        <v>75</v>
      </c>
      <c r="Q2613" t="str">
        <f>TEXT(ChargesTable[[#This Row],[CHG_COUNTY_NUM]], "000") &amp; "-" &amp; TEXT(ChargesTable[[#This Row],[CHG_CASE_NUMBER]], "0000000")</f>
        <v>008-0000006</v>
      </c>
      <c r="R2613">
        <f t="shared" si="81"/>
        <v>75</v>
      </c>
      <c r="S2613">
        <f t="shared" si="82"/>
        <v>2022</v>
      </c>
    </row>
    <row r="2614" spans="1:19">
      <c r="A2614" s="1">
        <v>8</v>
      </c>
      <c r="B2614">
        <v>7</v>
      </c>
      <c r="C2614">
        <v>2</v>
      </c>
      <c r="D2614" s="3">
        <v>44577</v>
      </c>
      <c r="E2614" s="2">
        <v>463740</v>
      </c>
      <c r="F2614" s="2">
        <v>46374</v>
      </c>
      <c r="G2614" s="2">
        <v>0</v>
      </c>
      <c r="H2614" s="5">
        <v>44601.279999999999</v>
      </c>
      <c r="I2614" t="s">
        <v>10</v>
      </c>
      <c r="J2614" s="6" t="s">
        <v>32</v>
      </c>
      <c r="K2614" s="6" t="s">
        <v>33</v>
      </c>
      <c r="L2614" s="6" t="s">
        <v>37</v>
      </c>
      <c r="M2614" t="s">
        <v>11</v>
      </c>
      <c r="N2614" s="6" t="s">
        <v>60</v>
      </c>
      <c r="O2614" t="s">
        <v>24</v>
      </c>
      <c r="P2614" s="4">
        <v>24</v>
      </c>
      <c r="Q2614" t="str">
        <f>TEXT(ChargesTable[[#This Row],[CHG_COUNTY_NUM]], "000") &amp; "-" &amp; TEXT(ChargesTable[[#This Row],[CHG_CASE_NUMBER]], "0000000")</f>
        <v>008-0000007</v>
      </c>
      <c r="R2614">
        <f t="shared" si="81"/>
        <v>27</v>
      </c>
      <c r="S2614">
        <f t="shared" si="82"/>
        <v>2022</v>
      </c>
    </row>
    <row r="2615" spans="1:19">
      <c r="A2615" s="1">
        <v>8</v>
      </c>
      <c r="B2615">
        <v>7</v>
      </c>
      <c r="C2615">
        <v>3</v>
      </c>
      <c r="D2615" s="3">
        <v>44577</v>
      </c>
      <c r="E2615" s="2">
        <v>3400</v>
      </c>
      <c r="F2615" s="2">
        <v>340</v>
      </c>
      <c r="G2615" s="2">
        <v>0</v>
      </c>
      <c r="H2615" s="5">
        <v>44603.88</v>
      </c>
      <c r="I2615" t="s">
        <v>12</v>
      </c>
      <c r="J2615" s="6" t="s">
        <v>25</v>
      </c>
      <c r="K2615" s="6" t="s">
        <v>26</v>
      </c>
      <c r="L2615" s="6" t="s">
        <v>37</v>
      </c>
      <c r="M2615" t="s">
        <v>13</v>
      </c>
      <c r="N2615" s="6" t="s">
        <v>55</v>
      </c>
      <c r="O2615" t="s">
        <v>24</v>
      </c>
      <c r="P2615" s="4">
        <v>26</v>
      </c>
      <c r="Q2615" t="str">
        <f>TEXT(ChargesTable[[#This Row],[CHG_COUNTY_NUM]], "000") &amp; "-" &amp; TEXT(ChargesTable[[#This Row],[CHG_CASE_NUMBER]], "0000000")</f>
        <v>008-0000007</v>
      </c>
      <c r="R2615">
        <f t="shared" si="81"/>
        <v>27</v>
      </c>
      <c r="S2615">
        <f t="shared" si="82"/>
        <v>2022</v>
      </c>
    </row>
    <row r="2616" spans="1:19">
      <c r="A2616" s="1">
        <v>8</v>
      </c>
      <c r="B2616">
        <v>7</v>
      </c>
      <c r="C2616">
        <v>4</v>
      </c>
      <c r="D2616" s="3">
        <v>44577</v>
      </c>
      <c r="E2616" s="2">
        <v>3470</v>
      </c>
      <c r="F2616" s="2">
        <v>347</v>
      </c>
      <c r="G2616" s="2">
        <v>0</v>
      </c>
      <c r="H2616" s="5">
        <v>44603.5</v>
      </c>
      <c r="I2616" t="s">
        <v>12</v>
      </c>
      <c r="J2616" s="6" t="s">
        <v>29</v>
      </c>
      <c r="K2616" s="6" t="s">
        <v>28</v>
      </c>
      <c r="L2616" s="6" t="s">
        <v>37</v>
      </c>
      <c r="M2616" t="s">
        <v>13</v>
      </c>
      <c r="N2616" s="6" t="s">
        <v>51</v>
      </c>
      <c r="O2616" t="s">
        <v>24</v>
      </c>
      <c r="P2616" s="4">
        <v>26</v>
      </c>
      <c r="Q2616" t="str">
        <f>TEXT(ChargesTable[[#This Row],[CHG_COUNTY_NUM]], "000") &amp; "-" &amp; TEXT(ChargesTable[[#This Row],[CHG_CASE_NUMBER]], "0000000")</f>
        <v>008-0000007</v>
      </c>
      <c r="R2616">
        <f t="shared" si="81"/>
        <v>27</v>
      </c>
      <c r="S2616">
        <f t="shared" si="82"/>
        <v>2022</v>
      </c>
    </row>
    <row r="2617" spans="1:19">
      <c r="A2617" s="1">
        <v>8</v>
      </c>
      <c r="B2617">
        <v>7</v>
      </c>
      <c r="C2617">
        <v>1</v>
      </c>
      <c r="D2617" s="3">
        <v>44577</v>
      </c>
      <c r="E2617" s="2">
        <v>463700</v>
      </c>
      <c r="F2617" s="2">
        <v>46370</v>
      </c>
      <c r="G2617" s="2">
        <v>0</v>
      </c>
      <c r="H2617" s="5">
        <v>44604.04</v>
      </c>
      <c r="I2617" t="s">
        <v>7</v>
      </c>
      <c r="J2617" s="6" t="s">
        <v>30</v>
      </c>
      <c r="K2617" s="6" t="s">
        <v>26</v>
      </c>
      <c r="L2617" s="6" t="s">
        <v>37</v>
      </c>
      <c r="M2617" t="s">
        <v>8</v>
      </c>
      <c r="N2617" s="6" t="s">
        <v>54</v>
      </c>
      <c r="O2617" t="s">
        <v>24</v>
      </c>
      <c r="P2617" s="4">
        <v>27</v>
      </c>
      <c r="Q2617" t="str">
        <f>TEXT(ChargesTable[[#This Row],[CHG_COUNTY_NUM]], "000") &amp; "-" &amp; TEXT(ChargesTable[[#This Row],[CHG_CASE_NUMBER]], "0000000")</f>
        <v>008-0000007</v>
      </c>
      <c r="R2617">
        <f t="shared" si="81"/>
        <v>27</v>
      </c>
      <c r="S2617">
        <f t="shared" si="82"/>
        <v>2022</v>
      </c>
    </row>
    <row r="2618" spans="1:19">
      <c r="A2618" s="1">
        <v>8</v>
      </c>
      <c r="B2618">
        <v>8</v>
      </c>
      <c r="C2618">
        <v>1</v>
      </c>
      <c r="D2618" s="3">
        <v>44583</v>
      </c>
      <c r="E2618" s="2">
        <v>3464</v>
      </c>
      <c r="F2618" s="2">
        <v>346</v>
      </c>
      <c r="G2618" s="2">
        <v>4</v>
      </c>
      <c r="H2618" s="5">
        <v>44627.7</v>
      </c>
      <c r="I2618" t="s">
        <v>7</v>
      </c>
      <c r="J2618" s="6" t="s">
        <v>27</v>
      </c>
      <c r="K2618" s="6" t="s">
        <v>28</v>
      </c>
      <c r="L2618" s="6" t="s">
        <v>41</v>
      </c>
      <c r="M2618" t="s">
        <v>8</v>
      </c>
      <c r="N2618" s="6" t="s">
        <v>83</v>
      </c>
      <c r="O2618" t="s">
        <v>24</v>
      </c>
      <c r="P2618" s="4">
        <v>44</v>
      </c>
      <c r="Q2618" t="str">
        <f>TEXT(ChargesTable[[#This Row],[CHG_COUNTY_NUM]], "000") &amp; "-" &amp; TEXT(ChargesTable[[#This Row],[CHG_CASE_NUMBER]], "0000000")</f>
        <v>008-0000008</v>
      </c>
      <c r="R2618">
        <f t="shared" si="81"/>
        <v>49</v>
      </c>
      <c r="S2618">
        <f t="shared" si="82"/>
        <v>2022</v>
      </c>
    </row>
    <row r="2619" spans="1:19">
      <c r="A2619" s="1">
        <v>8</v>
      </c>
      <c r="B2619">
        <v>8</v>
      </c>
      <c r="C2619">
        <v>2</v>
      </c>
      <c r="D2619" s="3">
        <v>44583</v>
      </c>
      <c r="E2619" s="2">
        <v>782200</v>
      </c>
      <c r="F2619" s="2">
        <v>78220</v>
      </c>
      <c r="G2619" s="2">
        <v>0</v>
      </c>
      <c r="H2619" s="5">
        <v>44630.559999999998</v>
      </c>
      <c r="I2619" t="s">
        <v>7</v>
      </c>
      <c r="J2619" s="6" t="s">
        <v>36</v>
      </c>
      <c r="K2619" s="6" t="s">
        <v>35</v>
      </c>
      <c r="L2619" s="6" t="s">
        <v>37</v>
      </c>
      <c r="M2619" t="s">
        <v>8</v>
      </c>
      <c r="N2619" s="6" t="s">
        <v>53</v>
      </c>
      <c r="O2619" t="s">
        <v>24</v>
      </c>
      <c r="P2619" s="4">
        <v>47</v>
      </c>
      <c r="Q2619" t="str">
        <f>TEXT(ChargesTable[[#This Row],[CHG_COUNTY_NUM]], "000") &amp; "-" &amp; TEXT(ChargesTable[[#This Row],[CHG_CASE_NUMBER]], "0000000")</f>
        <v>008-0000008</v>
      </c>
      <c r="R2619">
        <f t="shared" si="81"/>
        <v>49</v>
      </c>
      <c r="S2619">
        <f t="shared" si="82"/>
        <v>2022</v>
      </c>
    </row>
    <row r="2620" spans="1:19">
      <c r="A2620" s="1">
        <v>8</v>
      </c>
      <c r="B2620">
        <v>8</v>
      </c>
      <c r="C2620">
        <v>4</v>
      </c>
      <c r="D2620" s="3">
        <v>44583</v>
      </c>
      <c r="E2620" s="2">
        <v>3466</v>
      </c>
      <c r="F2620" s="2">
        <v>346</v>
      </c>
      <c r="G2620" s="2">
        <v>6</v>
      </c>
      <c r="H2620" s="5">
        <v>44630.48</v>
      </c>
      <c r="I2620" t="s">
        <v>10</v>
      </c>
      <c r="J2620" s="6" t="s">
        <v>27</v>
      </c>
      <c r="K2620" s="6" t="s">
        <v>28</v>
      </c>
      <c r="L2620" s="6" t="s">
        <v>43</v>
      </c>
      <c r="M2620" t="s">
        <v>11</v>
      </c>
      <c r="N2620" s="6" t="s">
        <v>66</v>
      </c>
      <c r="O2620" t="s">
        <v>24</v>
      </c>
      <c r="P2620" s="4">
        <v>47</v>
      </c>
      <c r="Q2620" t="str">
        <f>TEXT(ChargesTable[[#This Row],[CHG_COUNTY_NUM]], "000") &amp; "-" &amp; TEXT(ChargesTable[[#This Row],[CHG_CASE_NUMBER]], "0000000")</f>
        <v>008-0000008</v>
      </c>
      <c r="R2620">
        <f t="shared" si="81"/>
        <v>49</v>
      </c>
      <c r="S2620">
        <f t="shared" si="82"/>
        <v>2022</v>
      </c>
    </row>
    <row r="2621" spans="1:19">
      <c r="A2621" s="1">
        <v>8</v>
      </c>
      <c r="B2621">
        <v>8</v>
      </c>
      <c r="C2621">
        <v>5</v>
      </c>
      <c r="D2621" s="3">
        <v>44583</v>
      </c>
      <c r="E2621" s="2">
        <v>3460</v>
      </c>
      <c r="F2621" s="2">
        <v>346</v>
      </c>
      <c r="G2621" s="2">
        <v>0</v>
      </c>
      <c r="H2621" s="5">
        <v>44630.85</v>
      </c>
      <c r="I2621" t="s">
        <v>12</v>
      </c>
      <c r="J2621" s="6" t="s">
        <v>27</v>
      </c>
      <c r="K2621" s="6" t="s">
        <v>28</v>
      </c>
      <c r="L2621" s="6" t="s">
        <v>37</v>
      </c>
      <c r="M2621" t="s">
        <v>13</v>
      </c>
      <c r="N2621" s="6" t="s">
        <v>52</v>
      </c>
      <c r="O2621" t="s">
        <v>24</v>
      </c>
      <c r="P2621" s="4">
        <v>47</v>
      </c>
      <c r="Q2621" t="str">
        <f>TEXT(ChargesTable[[#This Row],[CHG_COUNTY_NUM]], "000") &amp; "-" &amp; TEXT(ChargesTable[[#This Row],[CHG_CASE_NUMBER]], "0000000")</f>
        <v>008-0000008</v>
      </c>
      <c r="R2621">
        <f t="shared" si="81"/>
        <v>49</v>
      </c>
      <c r="S2621">
        <f t="shared" si="82"/>
        <v>2022</v>
      </c>
    </row>
    <row r="2622" spans="1:19">
      <c r="A2622" s="1">
        <v>8</v>
      </c>
      <c r="B2622">
        <v>8</v>
      </c>
      <c r="C2622">
        <v>6</v>
      </c>
      <c r="D2622" s="3">
        <v>44583</v>
      </c>
      <c r="E2622" s="2">
        <v>3460</v>
      </c>
      <c r="F2622" s="2">
        <v>346</v>
      </c>
      <c r="G2622" s="2">
        <v>0</v>
      </c>
      <c r="H2622" s="5">
        <v>44630.81</v>
      </c>
      <c r="I2622" t="s">
        <v>12</v>
      </c>
      <c r="J2622" s="6" t="s">
        <v>27</v>
      </c>
      <c r="K2622" s="6" t="s">
        <v>28</v>
      </c>
      <c r="L2622" s="6" t="s">
        <v>37</v>
      </c>
      <c r="M2622" t="s">
        <v>13</v>
      </c>
      <c r="N2622" s="6" t="s">
        <v>52</v>
      </c>
      <c r="O2622" t="s">
        <v>24</v>
      </c>
      <c r="P2622" s="4">
        <v>47</v>
      </c>
      <c r="Q2622" t="str">
        <f>TEXT(ChargesTable[[#This Row],[CHG_COUNTY_NUM]], "000") &amp; "-" &amp; TEXT(ChargesTable[[#This Row],[CHG_CASE_NUMBER]], "0000000")</f>
        <v>008-0000008</v>
      </c>
      <c r="R2622">
        <f t="shared" si="81"/>
        <v>49</v>
      </c>
      <c r="S2622">
        <f t="shared" si="82"/>
        <v>2022</v>
      </c>
    </row>
    <row r="2623" spans="1:19">
      <c r="A2623" s="1">
        <v>8</v>
      </c>
      <c r="B2623">
        <v>8</v>
      </c>
      <c r="C2623">
        <v>3</v>
      </c>
      <c r="D2623" s="3">
        <v>44583</v>
      </c>
      <c r="E2623" s="2">
        <v>3470</v>
      </c>
      <c r="F2623" s="2">
        <v>347</v>
      </c>
      <c r="G2623" s="2">
        <v>0</v>
      </c>
      <c r="H2623" s="5">
        <v>44632.7</v>
      </c>
      <c r="I2623" t="s">
        <v>10</v>
      </c>
      <c r="J2623" s="6" t="s">
        <v>29</v>
      </c>
      <c r="K2623" s="6" t="s">
        <v>28</v>
      </c>
      <c r="L2623" s="6" t="s">
        <v>37</v>
      </c>
      <c r="M2623" t="s">
        <v>11</v>
      </c>
      <c r="N2623" s="6" t="s">
        <v>51</v>
      </c>
      <c r="O2623" t="s">
        <v>24</v>
      </c>
      <c r="P2623" s="4">
        <v>49</v>
      </c>
      <c r="Q2623" t="str">
        <f>TEXT(ChargesTable[[#This Row],[CHG_COUNTY_NUM]], "000") &amp; "-" &amp; TEXT(ChargesTable[[#This Row],[CHG_CASE_NUMBER]], "0000000")</f>
        <v>008-0000008</v>
      </c>
      <c r="R2623">
        <f t="shared" si="81"/>
        <v>49</v>
      </c>
      <c r="S2623">
        <f t="shared" si="82"/>
        <v>2022</v>
      </c>
    </row>
    <row r="2624" spans="1:19">
      <c r="A2624" s="1">
        <v>8</v>
      </c>
      <c r="B2624">
        <v>9</v>
      </c>
      <c r="C2624">
        <v>1</v>
      </c>
      <c r="D2624" s="3">
        <v>44587</v>
      </c>
      <c r="E2624" s="2">
        <v>463700</v>
      </c>
      <c r="F2624" s="2">
        <v>46370</v>
      </c>
      <c r="G2624" s="2">
        <v>0</v>
      </c>
      <c r="H2624" s="5">
        <v>44597.58</v>
      </c>
      <c r="I2624" t="s">
        <v>14</v>
      </c>
      <c r="J2624" s="6" t="s">
        <v>30</v>
      </c>
      <c r="K2624" s="6" t="s">
        <v>26</v>
      </c>
      <c r="L2624" s="6" t="s">
        <v>37</v>
      </c>
      <c r="M2624" t="s">
        <v>15</v>
      </c>
      <c r="N2624" s="6" t="s">
        <v>54</v>
      </c>
      <c r="O2624" t="s">
        <v>24</v>
      </c>
      <c r="P2624" s="4">
        <v>10</v>
      </c>
      <c r="Q2624" t="str">
        <f>TEXT(ChargesTable[[#This Row],[CHG_COUNTY_NUM]], "000") &amp; "-" &amp; TEXT(ChargesTable[[#This Row],[CHG_CASE_NUMBER]], "0000000")</f>
        <v>008-0000009</v>
      </c>
      <c r="R2624">
        <f t="shared" si="81"/>
        <v>10</v>
      </c>
      <c r="S2624">
        <f t="shared" si="82"/>
        <v>2022</v>
      </c>
    </row>
    <row r="2625" spans="1:19">
      <c r="A2625" s="1">
        <v>8</v>
      </c>
      <c r="B2625">
        <v>10</v>
      </c>
      <c r="C2625">
        <v>1</v>
      </c>
      <c r="D2625" s="3">
        <v>44596</v>
      </c>
      <c r="E2625" s="2">
        <v>782200</v>
      </c>
      <c r="F2625" s="2">
        <v>78220</v>
      </c>
      <c r="G2625" s="2">
        <v>0</v>
      </c>
      <c r="H2625" s="5">
        <v>44800.04</v>
      </c>
      <c r="I2625" t="s">
        <v>7</v>
      </c>
      <c r="J2625" s="6" t="s">
        <v>36</v>
      </c>
      <c r="K2625" s="6" t="s">
        <v>35</v>
      </c>
      <c r="L2625" s="6" t="s">
        <v>37</v>
      </c>
      <c r="M2625" t="s">
        <v>8</v>
      </c>
      <c r="N2625" s="6" t="s">
        <v>53</v>
      </c>
      <c r="O2625" t="s">
        <v>24</v>
      </c>
      <c r="P2625" s="4">
        <v>204</v>
      </c>
      <c r="Q2625" t="str">
        <f>TEXT(ChargesTable[[#This Row],[CHG_COUNTY_NUM]], "000") &amp; "-" &amp; TEXT(ChargesTable[[#This Row],[CHG_CASE_NUMBER]], "0000000")</f>
        <v>008-0000010</v>
      </c>
      <c r="R2625">
        <f t="shared" si="81"/>
        <v>204</v>
      </c>
      <c r="S2625">
        <f t="shared" si="82"/>
        <v>2022</v>
      </c>
    </row>
    <row r="2626" spans="1:19">
      <c r="A2626" s="1">
        <v>8</v>
      </c>
      <c r="B2626">
        <v>11</v>
      </c>
      <c r="C2626">
        <v>1</v>
      </c>
      <c r="D2626" s="3">
        <v>44597</v>
      </c>
      <c r="E2626" s="2">
        <v>463700</v>
      </c>
      <c r="F2626" s="2">
        <v>46370</v>
      </c>
      <c r="G2626" s="2">
        <v>0</v>
      </c>
      <c r="H2626" s="5">
        <v>44640.72</v>
      </c>
      <c r="I2626" t="s">
        <v>12</v>
      </c>
      <c r="J2626" s="6" t="s">
        <v>30</v>
      </c>
      <c r="K2626" s="6" t="s">
        <v>26</v>
      </c>
      <c r="L2626" s="6" t="s">
        <v>37</v>
      </c>
      <c r="M2626" t="s">
        <v>13</v>
      </c>
      <c r="N2626" s="6" t="s">
        <v>54</v>
      </c>
      <c r="O2626" t="s">
        <v>24</v>
      </c>
      <c r="P2626" s="4">
        <v>43</v>
      </c>
      <c r="Q2626" t="str">
        <f>TEXT(ChargesTable[[#This Row],[CHG_COUNTY_NUM]], "000") &amp; "-" &amp; TEXT(ChargesTable[[#This Row],[CHG_CASE_NUMBER]], "0000000")</f>
        <v>008-0000011</v>
      </c>
      <c r="R2626">
        <f t="shared" ref="R2626:R2689" si="83">_xlfn.MAXIFS(P:P, Q:Q, Q2626)</f>
        <v>46</v>
      </c>
      <c r="S2626">
        <f t="shared" ref="S2626:S2689" si="84">+YEAR(H2626)</f>
        <v>2022</v>
      </c>
    </row>
    <row r="2627" spans="1:19">
      <c r="A2627" s="1">
        <v>8</v>
      </c>
      <c r="B2627">
        <v>11</v>
      </c>
      <c r="C2627">
        <v>3</v>
      </c>
      <c r="D2627" s="3">
        <v>44597</v>
      </c>
      <c r="E2627" s="2">
        <v>782200</v>
      </c>
      <c r="F2627" s="2">
        <v>78220</v>
      </c>
      <c r="G2627" s="2">
        <v>0</v>
      </c>
      <c r="H2627" s="5">
        <v>44640.545995370368</v>
      </c>
      <c r="I2627" t="s">
        <v>12</v>
      </c>
      <c r="J2627" s="6" t="s">
        <v>36</v>
      </c>
      <c r="K2627" s="6" t="s">
        <v>35</v>
      </c>
      <c r="L2627" s="6" t="s">
        <v>37</v>
      </c>
      <c r="M2627" t="s">
        <v>13</v>
      </c>
      <c r="N2627" s="6" t="s">
        <v>53</v>
      </c>
      <c r="O2627" t="s">
        <v>24</v>
      </c>
      <c r="P2627" s="4">
        <v>43</v>
      </c>
      <c r="Q2627" t="str">
        <f>TEXT(ChargesTable[[#This Row],[CHG_COUNTY_NUM]], "000") &amp; "-" &amp; TEXT(ChargesTable[[#This Row],[CHG_CASE_NUMBER]], "0000000")</f>
        <v>008-0000011</v>
      </c>
      <c r="R2627">
        <f t="shared" si="83"/>
        <v>46</v>
      </c>
      <c r="S2627">
        <f t="shared" si="84"/>
        <v>2022</v>
      </c>
    </row>
    <row r="2628" spans="1:19">
      <c r="A2628" s="1">
        <v>8</v>
      </c>
      <c r="B2628">
        <v>11</v>
      </c>
      <c r="C2628">
        <v>5</v>
      </c>
      <c r="D2628" s="3">
        <v>44597</v>
      </c>
      <c r="E2628" s="2">
        <v>3460</v>
      </c>
      <c r="F2628" s="2">
        <v>346</v>
      </c>
      <c r="G2628" s="2">
        <v>0</v>
      </c>
      <c r="H2628" s="5">
        <v>44640.93</v>
      </c>
      <c r="I2628" t="s">
        <v>10</v>
      </c>
      <c r="J2628" s="6" t="s">
        <v>27</v>
      </c>
      <c r="K2628" s="6" t="s">
        <v>28</v>
      </c>
      <c r="L2628" s="6" t="s">
        <v>37</v>
      </c>
      <c r="M2628" t="s">
        <v>11</v>
      </c>
      <c r="N2628" s="6" t="s">
        <v>52</v>
      </c>
      <c r="O2628" t="s">
        <v>24</v>
      </c>
      <c r="P2628" s="4">
        <v>43</v>
      </c>
      <c r="Q2628" t="str">
        <f>TEXT(ChargesTable[[#This Row],[CHG_COUNTY_NUM]], "000") &amp; "-" &amp; TEXT(ChargesTable[[#This Row],[CHG_CASE_NUMBER]], "0000000")</f>
        <v>008-0000011</v>
      </c>
      <c r="R2628">
        <f t="shared" si="83"/>
        <v>46</v>
      </c>
      <c r="S2628">
        <f t="shared" si="84"/>
        <v>2022</v>
      </c>
    </row>
    <row r="2629" spans="1:19">
      <c r="A2629" s="1">
        <v>8</v>
      </c>
      <c r="B2629">
        <v>11</v>
      </c>
      <c r="C2629">
        <v>4</v>
      </c>
      <c r="D2629" s="3">
        <v>44597</v>
      </c>
      <c r="E2629" s="2">
        <v>470004</v>
      </c>
      <c r="F2629" s="2">
        <v>47000</v>
      </c>
      <c r="G2629" s="2">
        <v>4</v>
      </c>
      <c r="H2629" s="5">
        <v>44641.35</v>
      </c>
      <c r="I2629" t="s">
        <v>12</v>
      </c>
      <c r="J2629" s="6" t="s">
        <v>34</v>
      </c>
      <c r="K2629" s="6" t="s">
        <v>35</v>
      </c>
      <c r="L2629" s="6" t="s">
        <v>41</v>
      </c>
      <c r="M2629" t="s">
        <v>13</v>
      </c>
      <c r="N2629" s="6" t="s">
        <v>99</v>
      </c>
      <c r="O2629" t="s">
        <v>24</v>
      </c>
      <c r="P2629" s="4">
        <v>44</v>
      </c>
      <c r="Q2629" t="str">
        <f>TEXT(ChargesTable[[#This Row],[CHG_COUNTY_NUM]], "000") &amp; "-" &amp; TEXT(ChargesTable[[#This Row],[CHG_CASE_NUMBER]], "0000000")</f>
        <v>008-0000011</v>
      </c>
      <c r="R2629">
        <f t="shared" si="83"/>
        <v>46</v>
      </c>
      <c r="S2629">
        <f t="shared" si="84"/>
        <v>2022</v>
      </c>
    </row>
    <row r="2630" spans="1:19">
      <c r="A2630" s="1">
        <v>8</v>
      </c>
      <c r="B2630">
        <v>11</v>
      </c>
      <c r="C2630">
        <v>2</v>
      </c>
      <c r="D2630" s="3">
        <v>44597</v>
      </c>
      <c r="E2630" s="2">
        <v>3466</v>
      </c>
      <c r="F2630" s="2">
        <v>346</v>
      </c>
      <c r="G2630" s="2">
        <v>6</v>
      </c>
      <c r="H2630" s="5">
        <v>44643.6</v>
      </c>
      <c r="I2630" t="s">
        <v>10</v>
      </c>
      <c r="J2630" s="6" t="s">
        <v>27</v>
      </c>
      <c r="K2630" s="6" t="s">
        <v>28</v>
      </c>
      <c r="L2630" s="6" t="s">
        <v>43</v>
      </c>
      <c r="M2630" t="s">
        <v>11</v>
      </c>
      <c r="N2630" s="6" t="s">
        <v>66</v>
      </c>
      <c r="O2630" t="s">
        <v>24</v>
      </c>
      <c r="P2630" s="4">
        <v>46</v>
      </c>
      <c r="Q2630" t="str">
        <f>TEXT(ChargesTable[[#This Row],[CHG_COUNTY_NUM]], "000") &amp; "-" &amp; TEXT(ChargesTable[[#This Row],[CHG_CASE_NUMBER]], "0000000")</f>
        <v>008-0000011</v>
      </c>
      <c r="R2630">
        <f t="shared" si="83"/>
        <v>46</v>
      </c>
      <c r="S2630">
        <f t="shared" si="84"/>
        <v>2022</v>
      </c>
    </row>
    <row r="2631" spans="1:19">
      <c r="A2631" s="1">
        <v>8</v>
      </c>
      <c r="B2631">
        <v>12</v>
      </c>
      <c r="C2631">
        <v>1</v>
      </c>
      <c r="D2631" s="3">
        <v>44600</v>
      </c>
      <c r="E2631" s="2">
        <v>782200</v>
      </c>
      <c r="F2631" s="2">
        <v>78220</v>
      </c>
      <c r="G2631" s="2">
        <v>0</v>
      </c>
      <c r="H2631" s="5">
        <v>44603.99</v>
      </c>
      <c r="I2631" t="s">
        <v>10</v>
      </c>
      <c r="J2631" s="6" t="s">
        <v>36</v>
      </c>
      <c r="K2631" s="6" t="s">
        <v>35</v>
      </c>
      <c r="L2631" s="6" t="s">
        <v>37</v>
      </c>
      <c r="M2631" t="s">
        <v>11</v>
      </c>
      <c r="N2631" s="6" t="s">
        <v>53</v>
      </c>
      <c r="O2631" t="s">
        <v>24</v>
      </c>
      <c r="P2631" s="4">
        <v>3</v>
      </c>
      <c r="Q2631" t="str">
        <f>TEXT(ChargesTable[[#This Row],[CHG_COUNTY_NUM]], "000") &amp; "-" &amp; TEXT(ChargesTable[[#This Row],[CHG_CASE_NUMBER]], "0000000")</f>
        <v>008-0000012</v>
      </c>
      <c r="R2631">
        <f t="shared" si="83"/>
        <v>7</v>
      </c>
      <c r="S2631">
        <f t="shared" si="84"/>
        <v>2022</v>
      </c>
    </row>
    <row r="2632" spans="1:19">
      <c r="A2632" s="1">
        <v>8</v>
      </c>
      <c r="B2632">
        <v>12</v>
      </c>
      <c r="C2632">
        <v>4</v>
      </c>
      <c r="D2632" s="3">
        <v>44600</v>
      </c>
      <c r="E2632" s="2">
        <v>3470</v>
      </c>
      <c r="F2632" s="2">
        <v>347</v>
      </c>
      <c r="G2632" s="2">
        <v>0</v>
      </c>
      <c r="H2632" s="5">
        <v>44604.79</v>
      </c>
      <c r="I2632" t="s">
        <v>12</v>
      </c>
      <c r="J2632" s="6" t="s">
        <v>29</v>
      </c>
      <c r="K2632" s="6" t="s">
        <v>28</v>
      </c>
      <c r="L2632" s="6" t="s">
        <v>37</v>
      </c>
      <c r="M2632" t="s">
        <v>13</v>
      </c>
      <c r="N2632" s="6" t="s">
        <v>51</v>
      </c>
      <c r="O2632" t="s">
        <v>24</v>
      </c>
      <c r="P2632" s="4">
        <v>4</v>
      </c>
      <c r="Q2632" t="str">
        <f>TEXT(ChargesTable[[#This Row],[CHG_COUNTY_NUM]], "000") &amp; "-" &amp; TEXT(ChargesTable[[#This Row],[CHG_CASE_NUMBER]], "0000000")</f>
        <v>008-0000012</v>
      </c>
      <c r="R2632">
        <f t="shared" si="83"/>
        <v>7</v>
      </c>
      <c r="S2632">
        <f t="shared" si="84"/>
        <v>2022</v>
      </c>
    </row>
    <row r="2633" spans="1:19">
      <c r="A2633" s="1">
        <v>8</v>
      </c>
      <c r="B2633">
        <v>12</v>
      </c>
      <c r="C2633">
        <v>2</v>
      </c>
      <c r="D2633" s="3">
        <v>44600</v>
      </c>
      <c r="E2633" s="2">
        <v>3460</v>
      </c>
      <c r="F2633" s="2">
        <v>346</v>
      </c>
      <c r="G2633" s="2">
        <v>0</v>
      </c>
      <c r="H2633" s="5">
        <v>44607.19</v>
      </c>
      <c r="I2633" t="s">
        <v>10</v>
      </c>
      <c r="J2633" s="6" t="s">
        <v>27</v>
      </c>
      <c r="K2633" s="6" t="s">
        <v>28</v>
      </c>
      <c r="L2633" s="6" t="s">
        <v>37</v>
      </c>
      <c r="M2633" t="s">
        <v>11</v>
      </c>
      <c r="N2633" s="6" t="s">
        <v>52</v>
      </c>
      <c r="O2633" t="s">
        <v>24</v>
      </c>
      <c r="P2633" s="4">
        <v>7</v>
      </c>
      <c r="Q2633" t="str">
        <f>TEXT(ChargesTable[[#This Row],[CHG_COUNTY_NUM]], "000") &amp; "-" &amp; TEXT(ChargesTable[[#This Row],[CHG_CASE_NUMBER]], "0000000")</f>
        <v>008-0000012</v>
      </c>
      <c r="R2633">
        <f t="shared" si="83"/>
        <v>7</v>
      </c>
      <c r="S2633">
        <f t="shared" si="84"/>
        <v>2022</v>
      </c>
    </row>
    <row r="2634" spans="1:19">
      <c r="A2634" s="1">
        <v>8</v>
      </c>
      <c r="B2634">
        <v>12</v>
      </c>
      <c r="C2634">
        <v>3</v>
      </c>
      <c r="D2634" s="3">
        <v>44600</v>
      </c>
      <c r="E2634" s="2">
        <v>3400</v>
      </c>
      <c r="F2634" s="2">
        <v>340</v>
      </c>
      <c r="G2634" s="2">
        <v>0</v>
      </c>
      <c r="H2634" s="5">
        <v>44607.29</v>
      </c>
      <c r="I2634" t="s">
        <v>12</v>
      </c>
      <c r="J2634" s="6" t="s">
        <v>25</v>
      </c>
      <c r="K2634" s="6" t="s">
        <v>26</v>
      </c>
      <c r="L2634" s="6" t="s">
        <v>37</v>
      </c>
      <c r="M2634" t="s">
        <v>13</v>
      </c>
      <c r="N2634" s="6" t="s">
        <v>55</v>
      </c>
      <c r="O2634" t="s">
        <v>24</v>
      </c>
      <c r="P2634" s="4">
        <v>7</v>
      </c>
      <c r="Q2634" t="str">
        <f>TEXT(ChargesTable[[#This Row],[CHG_COUNTY_NUM]], "000") &amp; "-" &amp; TEXT(ChargesTable[[#This Row],[CHG_CASE_NUMBER]], "0000000")</f>
        <v>008-0000012</v>
      </c>
      <c r="R2634">
        <f t="shared" si="83"/>
        <v>7</v>
      </c>
      <c r="S2634">
        <f t="shared" si="84"/>
        <v>2022</v>
      </c>
    </row>
    <row r="2635" spans="1:19">
      <c r="A2635" s="1">
        <v>8</v>
      </c>
      <c r="B2635">
        <v>13</v>
      </c>
      <c r="C2635">
        <v>1</v>
      </c>
      <c r="D2635" s="3">
        <v>44600</v>
      </c>
      <c r="E2635" s="2">
        <v>463700</v>
      </c>
      <c r="F2635" s="2">
        <v>46370</v>
      </c>
      <c r="G2635" s="2">
        <v>0</v>
      </c>
      <c r="H2635" s="5">
        <v>44606.9</v>
      </c>
      <c r="I2635" t="s">
        <v>12</v>
      </c>
      <c r="J2635" s="6" t="s">
        <v>30</v>
      </c>
      <c r="K2635" s="6" t="s">
        <v>26</v>
      </c>
      <c r="L2635" s="6" t="s">
        <v>37</v>
      </c>
      <c r="M2635" t="s">
        <v>13</v>
      </c>
      <c r="N2635" s="6" t="s">
        <v>54</v>
      </c>
      <c r="O2635" t="s">
        <v>24</v>
      </c>
      <c r="P2635" s="4">
        <v>6</v>
      </c>
      <c r="Q2635" t="str">
        <f>TEXT(ChargesTable[[#This Row],[CHG_COUNTY_NUM]], "000") &amp; "-" &amp; TEXT(ChargesTable[[#This Row],[CHG_CASE_NUMBER]], "0000000")</f>
        <v>008-0000013</v>
      </c>
      <c r="R2635">
        <f t="shared" si="83"/>
        <v>6</v>
      </c>
      <c r="S2635">
        <f t="shared" si="84"/>
        <v>2022</v>
      </c>
    </row>
    <row r="2636" spans="1:19">
      <c r="A2636" s="1">
        <v>8</v>
      </c>
      <c r="B2636">
        <v>13</v>
      </c>
      <c r="C2636">
        <v>2</v>
      </c>
      <c r="D2636" s="3">
        <v>44600</v>
      </c>
      <c r="E2636" s="2">
        <v>782200</v>
      </c>
      <c r="F2636" s="2">
        <v>78220</v>
      </c>
      <c r="G2636" s="2">
        <v>0</v>
      </c>
      <c r="H2636" s="5">
        <v>44606.5</v>
      </c>
      <c r="I2636" t="s">
        <v>10</v>
      </c>
      <c r="J2636" s="6" t="s">
        <v>36</v>
      </c>
      <c r="K2636" s="6" t="s">
        <v>35</v>
      </c>
      <c r="L2636" s="6" t="s">
        <v>37</v>
      </c>
      <c r="M2636" t="s">
        <v>11</v>
      </c>
      <c r="N2636" s="6" t="s">
        <v>53</v>
      </c>
      <c r="O2636" t="s">
        <v>24</v>
      </c>
      <c r="P2636" s="4">
        <v>6</v>
      </c>
      <c r="Q2636" t="str">
        <f>TEXT(ChargesTable[[#This Row],[CHG_COUNTY_NUM]], "000") &amp; "-" &amp; TEXT(ChargesTable[[#This Row],[CHG_CASE_NUMBER]], "0000000")</f>
        <v>008-0000013</v>
      </c>
      <c r="R2636">
        <f t="shared" si="83"/>
        <v>6</v>
      </c>
      <c r="S2636">
        <f t="shared" si="84"/>
        <v>2022</v>
      </c>
    </row>
    <row r="2637" spans="1:19">
      <c r="A2637" s="1">
        <v>8</v>
      </c>
      <c r="B2637">
        <v>14</v>
      </c>
      <c r="C2637">
        <v>2</v>
      </c>
      <c r="D2637" s="3">
        <v>44602</v>
      </c>
      <c r="E2637" s="2">
        <v>3402</v>
      </c>
      <c r="F2637" s="2">
        <v>340</v>
      </c>
      <c r="G2637" s="2">
        <v>2</v>
      </c>
      <c r="H2637" s="5">
        <v>44708.7</v>
      </c>
      <c r="I2637" t="s">
        <v>10</v>
      </c>
      <c r="J2637" s="6" t="s">
        <v>25</v>
      </c>
      <c r="K2637" s="6" t="s">
        <v>26</v>
      </c>
      <c r="L2637" s="6" t="s">
        <v>39</v>
      </c>
      <c r="M2637" t="s">
        <v>11</v>
      </c>
      <c r="N2637" s="6" t="s">
        <v>62</v>
      </c>
      <c r="O2637" t="s">
        <v>24</v>
      </c>
      <c r="P2637" s="4">
        <v>106</v>
      </c>
      <c r="Q2637" t="str">
        <f>TEXT(ChargesTable[[#This Row],[CHG_COUNTY_NUM]], "000") &amp; "-" &amp; TEXT(ChargesTable[[#This Row],[CHG_CASE_NUMBER]], "0000000")</f>
        <v>008-0000014</v>
      </c>
      <c r="R2637">
        <f t="shared" si="83"/>
        <v>108</v>
      </c>
      <c r="S2637">
        <f t="shared" si="84"/>
        <v>2022</v>
      </c>
    </row>
    <row r="2638" spans="1:19">
      <c r="A2638" s="1">
        <v>8</v>
      </c>
      <c r="B2638">
        <v>14</v>
      </c>
      <c r="C2638">
        <v>1</v>
      </c>
      <c r="D2638" s="3">
        <v>44602</v>
      </c>
      <c r="E2638" s="2">
        <v>470000</v>
      </c>
      <c r="F2638" s="2">
        <v>47000</v>
      </c>
      <c r="G2638" s="2">
        <v>0</v>
      </c>
      <c r="H2638" s="5">
        <v>44710.79</v>
      </c>
      <c r="I2638" t="s">
        <v>10</v>
      </c>
      <c r="J2638" s="6" t="s">
        <v>34</v>
      </c>
      <c r="K2638" s="6" t="s">
        <v>35</v>
      </c>
      <c r="L2638" s="6" t="s">
        <v>37</v>
      </c>
      <c r="M2638" t="s">
        <v>11</v>
      </c>
      <c r="N2638" s="6" t="s">
        <v>67</v>
      </c>
      <c r="O2638" t="s">
        <v>24</v>
      </c>
      <c r="P2638" s="4">
        <v>108</v>
      </c>
      <c r="Q2638" t="str">
        <f>TEXT(ChargesTable[[#This Row],[CHG_COUNTY_NUM]], "000") &amp; "-" &amp; TEXT(ChargesTable[[#This Row],[CHG_CASE_NUMBER]], "0000000")</f>
        <v>008-0000014</v>
      </c>
      <c r="R2638">
        <f t="shared" si="83"/>
        <v>108</v>
      </c>
      <c r="S2638">
        <f t="shared" si="84"/>
        <v>2022</v>
      </c>
    </row>
    <row r="2639" spans="1:19">
      <c r="A2639" s="1">
        <v>8</v>
      </c>
      <c r="B2639">
        <v>15</v>
      </c>
      <c r="C2639">
        <v>3</v>
      </c>
      <c r="D2639" s="3">
        <v>44604</v>
      </c>
      <c r="E2639" s="2">
        <v>3476</v>
      </c>
      <c r="F2639" s="2">
        <v>347</v>
      </c>
      <c r="G2639" s="2">
        <v>6</v>
      </c>
      <c r="H2639" s="5">
        <v>44629.11</v>
      </c>
      <c r="I2639" t="s">
        <v>10</v>
      </c>
      <c r="J2639" s="6" t="s">
        <v>29</v>
      </c>
      <c r="K2639" s="6" t="s">
        <v>28</v>
      </c>
      <c r="L2639" s="6" t="s">
        <v>43</v>
      </c>
      <c r="M2639" t="s">
        <v>11</v>
      </c>
      <c r="N2639" s="6" t="s">
        <v>74</v>
      </c>
      <c r="O2639" t="s">
        <v>24</v>
      </c>
      <c r="P2639" s="4">
        <v>25</v>
      </c>
      <c r="Q2639" t="str">
        <f>TEXT(ChargesTable[[#This Row],[CHG_COUNTY_NUM]], "000") &amp; "-" &amp; TEXT(ChargesTable[[#This Row],[CHG_CASE_NUMBER]], "0000000")</f>
        <v>008-0000015</v>
      </c>
      <c r="R2639">
        <f t="shared" si="83"/>
        <v>30</v>
      </c>
      <c r="S2639">
        <f t="shared" si="84"/>
        <v>2022</v>
      </c>
    </row>
    <row r="2640" spans="1:19">
      <c r="A2640" s="1">
        <v>8</v>
      </c>
      <c r="B2640">
        <v>15</v>
      </c>
      <c r="C2640">
        <v>2</v>
      </c>
      <c r="D2640" s="3">
        <v>44604</v>
      </c>
      <c r="E2640" s="2">
        <v>3400</v>
      </c>
      <c r="F2640" s="2">
        <v>340</v>
      </c>
      <c r="G2640" s="2">
        <v>0</v>
      </c>
      <c r="H2640" s="5">
        <v>44631.41</v>
      </c>
      <c r="I2640" t="s">
        <v>12</v>
      </c>
      <c r="J2640" s="6" t="s">
        <v>25</v>
      </c>
      <c r="K2640" s="6" t="s">
        <v>26</v>
      </c>
      <c r="L2640" s="6" t="s">
        <v>37</v>
      </c>
      <c r="M2640" t="s">
        <v>13</v>
      </c>
      <c r="N2640" s="6" t="s">
        <v>55</v>
      </c>
      <c r="O2640" t="s">
        <v>24</v>
      </c>
      <c r="P2640" s="4">
        <v>27</v>
      </c>
      <c r="Q2640" t="str">
        <f>TEXT(ChargesTable[[#This Row],[CHG_COUNTY_NUM]], "000") &amp; "-" &amp; TEXT(ChargesTable[[#This Row],[CHG_CASE_NUMBER]], "0000000")</f>
        <v>008-0000015</v>
      </c>
      <c r="R2640">
        <f t="shared" si="83"/>
        <v>30</v>
      </c>
      <c r="S2640">
        <f t="shared" si="84"/>
        <v>2022</v>
      </c>
    </row>
    <row r="2641" spans="1:19">
      <c r="A2641" s="1">
        <v>8</v>
      </c>
      <c r="B2641">
        <v>15</v>
      </c>
      <c r="C2641">
        <v>1</v>
      </c>
      <c r="D2641" s="3">
        <v>44604</v>
      </c>
      <c r="E2641" s="2">
        <v>3472</v>
      </c>
      <c r="F2641" s="2">
        <v>347</v>
      </c>
      <c r="G2641" s="2">
        <v>2</v>
      </c>
      <c r="H2641" s="5">
        <v>44634.01</v>
      </c>
      <c r="I2641" t="s">
        <v>12</v>
      </c>
      <c r="J2641" s="6" t="s">
        <v>29</v>
      </c>
      <c r="K2641" s="6" t="s">
        <v>28</v>
      </c>
      <c r="L2641" s="6" t="s">
        <v>39</v>
      </c>
      <c r="M2641" t="s">
        <v>13</v>
      </c>
      <c r="N2641" s="6" t="s">
        <v>102</v>
      </c>
      <c r="O2641" t="s">
        <v>24</v>
      </c>
      <c r="P2641" s="4">
        <v>30</v>
      </c>
      <c r="Q2641" t="str">
        <f>TEXT(ChargesTable[[#This Row],[CHG_COUNTY_NUM]], "000") &amp; "-" &amp; TEXT(ChargesTable[[#This Row],[CHG_CASE_NUMBER]], "0000000")</f>
        <v>008-0000015</v>
      </c>
      <c r="R2641">
        <f t="shared" si="83"/>
        <v>30</v>
      </c>
      <c r="S2641">
        <f t="shared" si="84"/>
        <v>2022</v>
      </c>
    </row>
    <row r="2642" spans="1:19">
      <c r="A2642" s="1">
        <v>8</v>
      </c>
      <c r="B2642">
        <v>16</v>
      </c>
      <c r="C2642">
        <v>2</v>
      </c>
      <c r="D2642" s="3">
        <v>44610</v>
      </c>
      <c r="E2642" s="2">
        <v>463702</v>
      </c>
      <c r="F2642" s="2">
        <v>46370</v>
      </c>
      <c r="G2642" s="2">
        <v>2</v>
      </c>
      <c r="H2642" s="5">
        <v>44615.844004629631</v>
      </c>
      <c r="I2642" t="s">
        <v>10</v>
      </c>
      <c r="J2642" s="6" t="s">
        <v>30</v>
      </c>
      <c r="K2642" s="6" t="s">
        <v>26</v>
      </c>
      <c r="L2642" s="6" t="s">
        <v>39</v>
      </c>
      <c r="M2642" t="s">
        <v>11</v>
      </c>
      <c r="N2642" s="6" t="s">
        <v>82</v>
      </c>
      <c r="O2642" t="s">
        <v>24</v>
      </c>
      <c r="P2642" s="4">
        <v>5</v>
      </c>
      <c r="Q2642" t="str">
        <f>TEXT(ChargesTable[[#This Row],[CHG_COUNTY_NUM]], "000") &amp; "-" &amp; TEXT(ChargesTable[[#This Row],[CHG_CASE_NUMBER]], "0000000")</f>
        <v>008-0000016</v>
      </c>
      <c r="R2642">
        <f t="shared" si="83"/>
        <v>5</v>
      </c>
      <c r="S2642">
        <f t="shared" si="84"/>
        <v>2022</v>
      </c>
    </row>
    <row r="2643" spans="1:19">
      <c r="A2643" s="1">
        <v>8</v>
      </c>
      <c r="B2643">
        <v>17</v>
      </c>
      <c r="C2643">
        <v>1</v>
      </c>
      <c r="D2643" s="3">
        <v>44613</v>
      </c>
      <c r="E2643" s="2">
        <v>470000</v>
      </c>
      <c r="F2643" s="2">
        <v>47000</v>
      </c>
      <c r="G2643" s="2">
        <v>0</v>
      </c>
      <c r="H2643" s="5">
        <v>44638.65</v>
      </c>
      <c r="I2643" t="s">
        <v>10</v>
      </c>
      <c r="J2643" s="6" t="s">
        <v>34</v>
      </c>
      <c r="K2643" s="6" t="s">
        <v>35</v>
      </c>
      <c r="L2643" s="6" t="s">
        <v>37</v>
      </c>
      <c r="M2643" t="s">
        <v>11</v>
      </c>
      <c r="N2643" s="6" t="s">
        <v>67</v>
      </c>
      <c r="O2643" t="s">
        <v>24</v>
      </c>
      <c r="P2643" s="4">
        <v>25</v>
      </c>
      <c r="Q2643" t="str">
        <f>TEXT(ChargesTable[[#This Row],[CHG_COUNTY_NUM]], "000") &amp; "-" &amp; TEXT(ChargesTable[[#This Row],[CHG_CASE_NUMBER]], "0000000")</f>
        <v>008-0000017</v>
      </c>
      <c r="R2643">
        <f t="shared" si="83"/>
        <v>27</v>
      </c>
      <c r="S2643">
        <f t="shared" si="84"/>
        <v>2022</v>
      </c>
    </row>
    <row r="2644" spans="1:19">
      <c r="A2644" s="1">
        <v>8</v>
      </c>
      <c r="B2644">
        <v>17</v>
      </c>
      <c r="C2644">
        <v>2</v>
      </c>
      <c r="D2644" s="3">
        <v>44613</v>
      </c>
      <c r="E2644" s="2">
        <v>470000</v>
      </c>
      <c r="F2644" s="2">
        <v>47000</v>
      </c>
      <c r="G2644" s="2">
        <v>0</v>
      </c>
      <c r="H2644" s="5">
        <v>44640.35</v>
      </c>
      <c r="I2644" t="s">
        <v>10</v>
      </c>
      <c r="J2644" s="6" t="s">
        <v>34</v>
      </c>
      <c r="K2644" s="6" t="s">
        <v>35</v>
      </c>
      <c r="L2644" s="6" t="s">
        <v>37</v>
      </c>
      <c r="M2644" t="s">
        <v>11</v>
      </c>
      <c r="N2644" s="6" t="s">
        <v>67</v>
      </c>
      <c r="O2644" t="s">
        <v>24</v>
      </c>
      <c r="P2644" s="4">
        <v>27</v>
      </c>
      <c r="Q2644" t="str">
        <f>TEXT(ChargesTable[[#This Row],[CHG_COUNTY_NUM]], "000") &amp; "-" &amp; TEXT(ChargesTable[[#This Row],[CHG_CASE_NUMBER]], "0000000")</f>
        <v>008-0000017</v>
      </c>
      <c r="R2644">
        <f t="shared" si="83"/>
        <v>27</v>
      </c>
      <c r="S2644">
        <f t="shared" si="84"/>
        <v>2022</v>
      </c>
    </row>
    <row r="2645" spans="1:19">
      <c r="A2645" s="1">
        <v>8</v>
      </c>
      <c r="B2645">
        <v>17</v>
      </c>
      <c r="C2645">
        <v>3</v>
      </c>
      <c r="D2645" s="3">
        <v>44613</v>
      </c>
      <c r="E2645" s="2">
        <v>782201</v>
      </c>
      <c r="F2645" s="2">
        <v>78220</v>
      </c>
      <c r="G2645" s="2">
        <v>1</v>
      </c>
      <c r="H2645" s="5">
        <v>44640.639999999999</v>
      </c>
      <c r="I2645" t="s">
        <v>12</v>
      </c>
      <c r="J2645" s="6" t="s">
        <v>36</v>
      </c>
      <c r="K2645" s="6" t="s">
        <v>35</v>
      </c>
      <c r="L2645" s="6" t="s">
        <v>38</v>
      </c>
      <c r="M2645" t="s">
        <v>13</v>
      </c>
      <c r="N2645" s="6" t="s">
        <v>57</v>
      </c>
      <c r="O2645" t="s">
        <v>24</v>
      </c>
      <c r="P2645" s="4">
        <v>27</v>
      </c>
      <c r="Q2645" t="str">
        <f>TEXT(ChargesTable[[#This Row],[CHG_COUNTY_NUM]], "000") &amp; "-" &amp; TEXT(ChargesTable[[#This Row],[CHG_CASE_NUMBER]], "0000000")</f>
        <v>008-0000017</v>
      </c>
      <c r="R2645">
        <f t="shared" si="83"/>
        <v>27</v>
      </c>
      <c r="S2645">
        <f t="shared" si="84"/>
        <v>2022</v>
      </c>
    </row>
    <row r="2646" spans="1:19">
      <c r="A2646" s="1">
        <v>8</v>
      </c>
      <c r="B2646">
        <v>18</v>
      </c>
      <c r="C2646">
        <v>3</v>
      </c>
      <c r="D2646" s="3">
        <v>44631</v>
      </c>
      <c r="E2646" s="2">
        <v>470006</v>
      </c>
      <c r="F2646" s="2">
        <v>47000</v>
      </c>
      <c r="G2646" s="2">
        <v>6</v>
      </c>
      <c r="H2646" s="5">
        <v>44650.22</v>
      </c>
      <c r="I2646" t="s">
        <v>7</v>
      </c>
      <c r="J2646" s="6" t="s">
        <v>34</v>
      </c>
      <c r="K2646" s="6" t="s">
        <v>35</v>
      </c>
      <c r="L2646" s="6" t="s">
        <v>43</v>
      </c>
      <c r="M2646" t="s">
        <v>8</v>
      </c>
      <c r="N2646" s="6" t="s">
        <v>71</v>
      </c>
      <c r="O2646" t="s">
        <v>24</v>
      </c>
      <c r="P2646" s="4">
        <v>19</v>
      </c>
      <c r="Q2646" t="str">
        <f>TEXT(ChargesTable[[#This Row],[CHG_COUNTY_NUM]], "000") &amp; "-" &amp; TEXT(ChargesTable[[#This Row],[CHG_CASE_NUMBER]], "0000000")</f>
        <v>008-0000018</v>
      </c>
      <c r="R2646">
        <f t="shared" si="83"/>
        <v>26</v>
      </c>
      <c r="S2646">
        <f t="shared" si="84"/>
        <v>2022</v>
      </c>
    </row>
    <row r="2647" spans="1:19">
      <c r="A2647" s="1">
        <v>8</v>
      </c>
      <c r="B2647">
        <v>18</v>
      </c>
      <c r="C2647">
        <v>4</v>
      </c>
      <c r="D2647" s="3">
        <v>44631</v>
      </c>
      <c r="E2647" s="2">
        <v>3460</v>
      </c>
      <c r="F2647" s="2">
        <v>346</v>
      </c>
      <c r="G2647" s="2">
        <v>0</v>
      </c>
      <c r="H2647" s="5">
        <v>44650.96</v>
      </c>
      <c r="I2647" t="s">
        <v>10</v>
      </c>
      <c r="J2647" s="6" t="s">
        <v>27</v>
      </c>
      <c r="K2647" s="6" t="s">
        <v>28</v>
      </c>
      <c r="L2647" s="6" t="s">
        <v>37</v>
      </c>
      <c r="M2647" t="s">
        <v>11</v>
      </c>
      <c r="N2647" s="6" t="s">
        <v>52</v>
      </c>
      <c r="O2647" t="s">
        <v>24</v>
      </c>
      <c r="P2647" s="4">
        <v>19</v>
      </c>
      <c r="Q2647" t="str">
        <f>TEXT(ChargesTable[[#This Row],[CHG_COUNTY_NUM]], "000") &amp; "-" &amp; TEXT(ChargesTable[[#This Row],[CHG_CASE_NUMBER]], "0000000")</f>
        <v>008-0000018</v>
      </c>
      <c r="R2647">
        <f t="shared" si="83"/>
        <v>26</v>
      </c>
      <c r="S2647">
        <f t="shared" si="84"/>
        <v>2022</v>
      </c>
    </row>
    <row r="2648" spans="1:19">
      <c r="A2648" s="1">
        <v>8</v>
      </c>
      <c r="B2648">
        <v>18</v>
      </c>
      <c r="C2648">
        <v>2</v>
      </c>
      <c r="D2648" s="3">
        <v>44631</v>
      </c>
      <c r="E2648" s="2">
        <v>3400</v>
      </c>
      <c r="F2648" s="2">
        <v>340</v>
      </c>
      <c r="G2648" s="2">
        <v>0</v>
      </c>
      <c r="H2648" s="5">
        <v>44654.12</v>
      </c>
      <c r="I2648" t="s">
        <v>12</v>
      </c>
      <c r="J2648" s="6" t="s">
        <v>25</v>
      </c>
      <c r="K2648" s="6" t="s">
        <v>26</v>
      </c>
      <c r="L2648" s="6" t="s">
        <v>37</v>
      </c>
      <c r="M2648" t="s">
        <v>13</v>
      </c>
      <c r="N2648" s="6" t="s">
        <v>55</v>
      </c>
      <c r="O2648" t="s">
        <v>24</v>
      </c>
      <c r="P2648" s="4">
        <v>23</v>
      </c>
      <c r="Q2648" t="str">
        <f>TEXT(ChargesTable[[#This Row],[CHG_COUNTY_NUM]], "000") &amp; "-" &amp; TEXT(ChargesTable[[#This Row],[CHG_CASE_NUMBER]], "0000000")</f>
        <v>008-0000018</v>
      </c>
      <c r="R2648">
        <f t="shared" si="83"/>
        <v>26</v>
      </c>
      <c r="S2648">
        <f t="shared" si="84"/>
        <v>2022</v>
      </c>
    </row>
    <row r="2649" spans="1:19">
      <c r="A2649" s="1">
        <v>8</v>
      </c>
      <c r="B2649">
        <v>18</v>
      </c>
      <c r="C2649">
        <v>1</v>
      </c>
      <c r="D2649" s="3">
        <v>44631</v>
      </c>
      <c r="E2649" s="2">
        <v>470000</v>
      </c>
      <c r="F2649" s="2">
        <v>47000</v>
      </c>
      <c r="G2649" s="2">
        <v>0</v>
      </c>
      <c r="H2649" s="5">
        <v>44657.02</v>
      </c>
      <c r="I2649" t="s">
        <v>10</v>
      </c>
      <c r="J2649" s="6" t="s">
        <v>34</v>
      </c>
      <c r="K2649" s="6" t="s">
        <v>35</v>
      </c>
      <c r="L2649" s="6" t="s">
        <v>37</v>
      </c>
      <c r="M2649" t="s">
        <v>11</v>
      </c>
      <c r="N2649" s="6" t="s">
        <v>67</v>
      </c>
      <c r="O2649" t="s">
        <v>24</v>
      </c>
      <c r="P2649" s="4">
        <v>26</v>
      </c>
      <c r="Q2649" t="str">
        <f>TEXT(ChargesTable[[#This Row],[CHG_COUNTY_NUM]], "000") &amp; "-" &amp; TEXT(ChargesTable[[#This Row],[CHG_CASE_NUMBER]], "0000000")</f>
        <v>008-0000018</v>
      </c>
      <c r="R2649">
        <f t="shared" si="83"/>
        <v>26</v>
      </c>
      <c r="S2649">
        <f t="shared" si="84"/>
        <v>2022</v>
      </c>
    </row>
    <row r="2650" spans="1:19">
      <c r="A2650" s="1">
        <v>8</v>
      </c>
      <c r="B2650">
        <v>19</v>
      </c>
      <c r="C2650">
        <v>1</v>
      </c>
      <c r="D2650" s="3">
        <v>44635</v>
      </c>
      <c r="E2650" s="2">
        <v>3400</v>
      </c>
      <c r="F2650" s="2">
        <v>340</v>
      </c>
      <c r="G2650" s="2">
        <v>0</v>
      </c>
      <c r="H2650" s="5">
        <v>44647.565000000002</v>
      </c>
      <c r="I2650" t="s">
        <v>12</v>
      </c>
      <c r="J2650" s="6" t="s">
        <v>25</v>
      </c>
      <c r="K2650" s="6" t="s">
        <v>26</v>
      </c>
      <c r="L2650" s="6" t="s">
        <v>37</v>
      </c>
      <c r="M2650" t="s">
        <v>13</v>
      </c>
      <c r="N2650" s="6" t="s">
        <v>55</v>
      </c>
      <c r="O2650" t="s">
        <v>24</v>
      </c>
      <c r="P2650" s="4">
        <v>12</v>
      </c>
      <c r="Q2650" t="str">
        <f>TEXT(ChargesTable[[#This Row],[CHG_COUNTY_NUM]], "000") &amp; "-" &amp; TEXT(ChargesTable[[#This Row],[CHG_CASE_NUMBER]], "0000000")</f>
        <v>008-0000019</v>
      </c>
      <c r="R2650">
        <f t="shared" si="83"/>
        <v>17</v>
      </c>
      <c r="S2650">
        <f t="shared" si="84"/>
        <v>2022</v>
      </c>
    </row>
    <row r="2651" spans="1:19">
      <c r="A2651" s="1">
        <v>8</v>
      </c>
      <c r="B2651">
        <v>19</v>
      </c>
      <c r="C2651">
        <v>3</v>
      </c>
      <c r="D2651" s="3">
        <v>44635</v>
      </c>
      <c r="E2651" s="2">
        <v>470001</v>
      </c>
      <c r="F2651" s="2">
        <v>47000</v>
      </c>
      <c r="G2651" s="2">
        <v>1</v>
      </c>
      <c r="H2651" s="5">
        <v>44650.345000000001</v>
      </c>
      <c r="I2651" t="s">
        <v>12</v>
      </c>
      <c r="J2651" s="6" t="s">
        <v>34</v>
      </c>
      <c r="K2651" s="6" t="s">
        <v>35</v>
      </c>
      <c r="L2651" s="6" t="s">
        <v>38</v>
      </c>
      <c r="M2651" t="s">
        <v>13</v>
      </c>
      <c r="N2651" s="6" t="s">
        <v>76</v>
      </c>
      <c r="O2651" t="s">
        <v>24</v>
      </c>
      <c r="P2651" s="4">
        <v>15</v>
      </c>
      <c r="Q2651" t="str">
        <f>TEXT(ChargesTable[[#This Row],[CHG_COUNTY_NUM]], "000") &amp; "-" &amp; TEXT(ChargesTable[[#This Row],[CHG_CASE_NUMBER]], "0000000")</f>
        <v>008-0000019</v>
      </c>
      <c r="R2651">
        <f t="shared" si="83"/>
        <v>17</v>
      </c>
      <c r="S2651">
        <f t="shared" si="84"/>
        <v>2022</v>
      </c>
    </row>
    <row r="2652" spans="1:19">
      <c r="A2652" s="1">
        <v>8</v>
      </c>
      <c r="B2652">
        <v>19</v>
      </c>
      <c r="C2652">
        <v>2</v>
      </c>
      <c r="D2652" s="3">
        <v>44635</v>
      </c>
      <c r="E2652" s="2">
        <v>3400</v>
      </c>
      <c r="F2652" s="2">
        <v>340</v>
      </c>
      <c r="G2652" s="2">
        <v>0</v>
      </c>
      <c r="H2652" s="5">
        <v>44652.065000000002</v>
      </c>
      <c r="I2652" t="s">
        <v>7</v>
      </c>
      <c r="J2652" s="6" t="s">
        <v>25</v>
      </c>
      <c r="K2652" s="6" t="s">
        <v>26</v>
      </c>
      <c r="L2652" s="6" t="s">
        <v>37</v>
      </c>
      <c r="M2652" t="s">
        <v>8</v>
      </c>
      <c r="N2652" s="6" t="s">
        <v>55</v>
      </c>
      <c r="O2652" t="s">
        <v>24</v>
      </c>
      <c r="P2652" s="4">
        <v>17</v>
      </c>
      <c r="Q2652" t="str">
        <f>TEXT(ChargesTable[[#This Row],[CHG_COUNTY_NUM]], "000") &amp; "-" &amp; TEXT(ChargesTable[[#This Row],[CHG_CASE_NUMBER]], "0000000")</f>
        <v>008-0000019</v>
      </c>
      <c r="R2652">
        <f t="shared" si="83"/>
        <v>17</v>
      </c>
      <c r="S2652">
        <f t="shared" si="84"/>
        <v>2022</v>
      </c>
    </row>
    <row r="2653" spans="1:19">
      <c r="A2653" s="1">
        <v>8</v>
      </c>
      <c r="B2653">
        <v>20</v>
      </c>
      <c r="C2653">
        <v>2</v>
      </c>
      <c r="D2653" s="3">
        <v>44636</v>
      </c>
      <c r="E2653" s="2">
        <v>3400</v>
      </c>
      <c r="F2653" s="2">
        <v>340</v>
      </c>
      <c r="G2653" s="2">
        <v>0</v>
      </c>
      <c r="H2653" s="5">
        <v>44668.4</v>
      </c>
      <c r="I2653" t="s">
        <v>12</v>
      </c>
      <c r="J2653" s="6" t="s">
        <v>25</v>
      </c>
      <c r="K2653" s="6" t="s">
        <v>26</v>
      </c>
      <c r="L2653" s="6" t="s">
        <v>37</v>
      </c>
      <c r="M2653" t="s">
        <v>13</v>
      </c>
      <c r="N2653" s="6" t="s">
        <v>55</v>
      </c>
      <c r="O2653" t="s">
        <v>24</v>
      </c>
      <c r="P2653" s="4">
        <v>32</v>
      </c>
      <c r="Q2653" t="str">
        <f>TEXT(ChargesTable[[#This Row],[CHG_COUNTY_NUM]], "000") &amp; "-" &amp; TEXT(ChargesTable[[#This Row],[CHG_CASE_NUMBER]], "0000000")</f>
        <v>008-0000020</v>
      </c>
      <c r="R2653">
        <f t="shared" si="83"/>
        <v>37</v>
      </c>
      <c r="S2653">
        <f t="shared" si="84"/>
        <v>2022</v>
      </c>
    </row>
    <row r="2654" spans="1:19">
      <c r="A2654" s="1">
        <v>8</v>
      </c>
      <c r="B2654">
        <v>20</v>
      </c>
      <c r="C2654">
        <v>1</v>
      </c>
      <c r="D2654" s="3">
        <v>44636</v>
      </c>
      <c r="E2654" s="2">
        <v>470000</v>
      </c>
      <c r="F2654" s="2">
        <v>47000</v>
      </c>
      <c r="G2654" s="2">
        <v>0</v>
      </c>
      <c r="H2654" s="5">
        <v>44670.77</v>
      </c>
      <c r="I2654" t="s">
        <v>10</v>
      </c>
      <c r="J2654" s="6" t="s">
        <v>34</v>
      </c>
      <c r="K2654" s="6" t="s">
        <v>35</v>
      </c>
      <c r="L2654" s="6" t="s">
        <v>37</v>
      </c>
      <c r="M2654" t="s">
        <v>11</v>
      </c>
      <c r="N2654" s="6" t="s">
        <v>67</v>
      </c>
      <c r="O2654" t="s">
        <v>24</v>
      </c>
      <c r="P2654" s="4">
        <v>34</v>
      </c>
      <c r="Q2654" t="str">
        <f>TEXT(ChargesTable[[#This Row],[CHG_COUNTY_NUM]], "000") &amp; "-" &amp; TEXT(ChargesTable[[#This Row],[CHG_CASE_NUMBER]], "0000000")</f>
        <v>008-0000020</v>
      </c>
      <c r="R2654">
        <f t="shared" si="83"/>
        <v>37</v>
      </c>
      <c r="S2654">
        <f t="shared" si="84"/>
        <v>2022</v>
      </c>
    </row>
    <row r="2655" spans="1:19">
      <c r="A2655" s="1">
        <v>8</v>
      </c>
      <c r="B2655">
        <v>20</v>
      </c>
      <c r="C2655">
        <v>3</v>
      </c>
      <c r="D2655" s="3">
        <v>44636</v>
      </c>
      <c r="E2655" s="2">
        <v>3400</v>
      </c>
      <c r="F2655" s="2">
        <v>340</v>
      </c>
      <c r="G2655" s="2">
        <v>0</v>
      </c>
      <c r="H2655" s="5">
        <v>44673.3</v>
      </c>
      <c r="I2655" t="s">
        <v>10</v>
      </c>
      <c r="J2655" s="6" t="s">
        <v>25</v>
      </c>
      <c r="K2655" s="6" t="s">
        <v>26</v>
      </c>
      <c r="L2655" s="6" t="s">
        <v>37</v>
      </c>
      <c r="M2655" t="s">
        <v>11</v>
      </c>
      <c r="N2655" s="6" t="s">
        <v>55</v>
      </c>
      <c r="O2655" t="s">
        <v>24</v>
      </c>
      <c r="P2655" s="4">
        <v>37</v>
      </c>
      <c r="Q2655" t="str">
        <f>TEXT(ChargesTable[[#This Row],[CHG_COUNTY_NUM]], "000") &amp; "-" &amp; TEXT(ChargesTable[[#This Row],[CHG_CASE_NUMBER]], "0000000")</f>
        <v>008-0000020</v>
      </c>
      <c r="R2655">
        <f t="shared" si="83"/>
        <v>37</v>
      </c>
      <c r="S2655">
        <f t="shared" si="84"/>
        <v>2022</v>
      </c>
    </row>
    <row r="2656" spans="1:19">
      <c r="A2656" s="1">
        <v>8</v>
      </c>
      <c r="B2656">
        <v>21</v>
      </c>
      <c r="C2656">
        <v>4</v>
      </c>
      <c r="D2656" s="3">
        <v>44638</v>
      </c>
      <c r="E2656" s="2">
        <v>782200</v>
      </c>
      <c r="F2656" s="2">
        <v>78220</v>
      </c>
      <c r="G2656" s="2">
        <v>0</v>
      </c>
      <c r="H2656" s="5">
        <v>45337.9</v>
      </c>
      <c r="I2656" t="s">
        <v>7</v>
      </c>
      <c r="J2656" s="6" t="s">
        <v>36</v>
      </c>
      <c r="K2656" s="6" t="s">
        <v>35</v>
      </c>
      <c r="L2656" s="6" t="s">
        <v>37</v>
      </c>
      <c r="M2656" t="s">
        <v>8</v>
      </c>
      <c r="N2656" s="6" t="s">
        <v>53</v>
      </c>
      <c r="O2656" t="s">
        <v>24</v>
      </c>
      <c r="P2656" s="4">
        <v>699</v>
      </c>
      <c r="Q2656" t="str">
        <f>TEXT(ChargesTable[[#This Row],[CHG_COUNTY_NUM]], "000") &amp; "-" &amp; TEXT(ChargesTable[[#This Row],[CHG_CASE_NUMBER]], "0000000")</f>
        <v>008-0000021</v>
      </c>
      <c r="R2656">
        <f t="shared" si="83"/>
        <v>703</v>
      </c>
      <c r="S2656">
        <f t="shared" si="84"/>
        <v>2024</v>
      </c>
    </row>
    <row r="2657" spans="1:19">
      <c r="A2657" s="1">
        <v>8</v>
      </c>
      <c r="B2657">
        <v>21</v>
      </c>
      <c r="C2657">
        <v>2</v>
      </c>
      <c r="D2657" s="3">
        <v>44638</v>
      </c>
      <c r="E2657" s="2">
        <v>463700</v>
      </c>
      <c r="F2657" s="2">
        <v>46370</v>
      </c>
      <c r="G2657" s="2">
        <v>0</v>
      </c>
      <c r="H2657" s="5">
        <v>45338.6</v>
      </c>
      <c r="I2657" t="s">
        <v>7</v>
      </c>
      <c r="J2657" s="6" t="s">
        <v>30</v>
      </c>
      <c r="K2657" s="6" t="s">
        <v>26</v>
      </c>
      <c r="L2657" s="6" t="s">
        <v>37</v>
      </c>
      <c r="M2657" t="s">
        <v>8</v>
      </c>
      <c r="N2657" s="6" t="s">
        <v>54</v>
      </c>
      <c r="O2657" t="s">
        <v>24</v>
      </c>
      <c r="P2657" s="4">
        <v>700</v>
      </c>
      <c r="Q2657" t="str">
        <f>TEXT(ChargesTable[[#This Row],[CHG_COUNTY_NUM]], "000") &amp; "-" &amp; TEXT(ChargesTable[[#This Row],[CHG_CASE_NUMBER]], "0000000")</f>
        <v>008-0000021</v>
      </c>
      <c r="R2657">
        <f t="shared" si="83"/>
        <v>703</v>
      </c>
      <c r="S2657">
        <f t="shared" si="84"/>
        <v>2024</v>
      </c>
    </row>
    <row r="2658" spans="1:19">
      <c r="A2658" s="1">
        <v>8</v>
      </c>
      <c r="B2658">
        <v>21</v>
      </c>
      <c r="C2658">
        <v>3</v>
      </c>
      <c r="D2658" s="3">
        <v>44638</v>
      </c>
      <c r="E2658" s="2">
        <v>470000</v>
      </c>
      <c r="F2658" s="2">
        <v>47000</v>
      </c>
      <c r="G2658" s="2">
        <v>0</v>
      </c>
      <c r="H2658" s="5">
        <v>45339.919004629628</v>
      </c>
      <c r="I2658" t="s">
        <v>7</v>
      </c>
      <c r="J2658" s="6" t="s">
        <v>34</v>
      </c>
      <c r="K2658" s="6" t="s">
        <v>35</v>
      </c>
      <c r="L2658" s="6" t="s">
        <v>37</v>
      </c>
      <c r="M2658" t="s">
        <v>8</v>
      </c>
      <c r="N2658" s="6" t="s">
        <v>67</v>
      </c>
      <c r="O2658" t="s">
        <v>24</v>
      </c>
      <c r="P2658" s="4">
        <v>701</v>
      </c>
      <c r="Q2658" t="str">
        <f>TEXT(ChargesTable[[#This Row],[CHG_COUNTY_NUM]], "000") &amp; "-" &amp; TEXT(ChargesTable[[#This Row],[CHG_CASE_NUMBER]], "0000000")</f>
        <v>008-0000021</v>
      </c>
      <c r="R2658">
        <f t="shared" si="83"/>
        <v>703</v>
      </c>
      <c r="S2658">
        <f t="shared" si="84"/>
        <v>2024</v>
      </c>
    </row>
    <row r="2659" spans="1:19">
      <c r="A2659" s="1">
        <v>8</v>
      </c>
      <c r="B2659">
        <v>21</v>
      </c>
      <c r="C2659">
        <v>1</v>
      </c>
      <c r="D2659" s="3">
        <v>44638</v>
      </c>
      <c r="E2659" s="2">
        <v>3460</v>
      </c>
      <c r="F2659" s="2">
        <v>346</v>
      </c>
      <c r="G2659" s="2">
        <v>0</v>
      </c>
      <c r="H2659" s="5">
        <v>45341.599999999999</v>
      </c>
      <c r="I2659" t="s">
        <v>10</v>
      </c>
      <c r="J2659" s="6" t="s">
        <v>27</v>
      </c>
      <c r="K2659" s="6" t="s">
        <v>28</v>
      </c>
      <c r="L2659" s="6" t="s">
        <v>37</v>
      </c>
      <c r="M2659" t="s">
        <v>11</v>
      </c>
      <c r="N2659" s="6" t="s">
        <v>52</v>
      </c>
      <c r="O2659" t="s">
        <v>24</v>
      </c>
      <c r="P2659" s="4">
        <v>703</v>
      </c>
      <c r="Q2659" t="str">
        <f>TEXT(ChargesTable[[#This Row],[CHG_COUNTY_NUM]], "000") &amp; "-" &amp; TEXT(ChargesTable[[#This Row],[CHG_CASE_NUMBER]], "0000000")</f>
        <v>008-0000021</v>
      </c>
      <c r="R2659">
        <f t="shared" si="83"/>
        <v>703</v>
      </c>
      <c r="S2659">
        <f t="shared" si="84"/>
        <v>2024</v>
      </c>
    </row>
    <row r="2660" spans="1:19">
      <c r="A2660" s="1">
        <v>8</v>
      </c>
      <c r="B2660">
        <v>22</v>
      </c>
      <c r="C2660">
        <v>1</v>
      </c>
      <c r="D2660" s="3">
        <v>44640</v>
      </c>
      <c r="E2660" s="2">
        <v>3403</v>
      </c>
      <c r="F2660" s="2">
        <v>340</v>
      </c>
      <c r="G2660" s="2">
        <v>3</v>
      </c>
      <c r="H2660" s="5">
        <v>44880.4</v>
      </c>
      <c r="I2660" t="s">
        <v>10</v>
      </c>
      <c r="J2660" s="6" t="s">
        <v>25</v>
      </c>
      <c r="K2660" s="6" t="s">
        <v>26</v>
      </c>
      <c r="L2660" s="6" t="s">
        <v>40</v>
      </c>
      <c r="M2660" t="s">
        <v>11</v>
      </c>
      <c r="N2660" s="6" t="s">
        <v>68</v>
      </c>
      <c r="O2660" t="s">
        <v>24</v>
      </c>
      <c r="P2660" s="4">
        <v>240</v>
      </c>
      <c r="Q2660" t="str">
        <f>TEXT(ChargesTable[[#This Row],[CHG_COUNTY_NUM]], "000") &amp; "-" &amp; TEXT(ChargesTable[[#This Row],[CHG_CASE_NUMBER]], "0000000")</f>
        <v>008-0000022</v>
      </c>
      <c r="R2660">
        <f t="shared" si="83"/>
        <v>240</v>
      </c>
      <c r="S2660">
        <f t="shared" si="84"/>
        <v>2022</v>
      </c>
    </row>
    <row r="2661" spans="1:19">
      <c r="A2661" s="1">
        <v>8</v>
      </c>
      <c r="B2661">
        <v>22</v>
      </c>
      <c r="C2661">
        <v>2</v>
      </c>
      <c r="D2661" s="3">
        <v>44640</v>
      </c>
      <c r="E2661" s="2">
        <v>782200</v>
      </c>
      <c r="F2661" s="2">
        <v>78220</v>
      </c>
      <c r="G2661" s="2">
        <v>0</v>
      </c>
      <c r="H2661" s="5">
        <v>44880.9</v>
      </c>
      <c r="I2661" t="s">
        <v>10</v>
      </c>
      <c r="J2661" s="6" t="s">
        <v>36</v>
      </c>
      <c r="K2661" s="6" t="s">
        <v>35</v>
      </c>
      <c r="L2661" s="6" t="s">
        <v>37</v>
      </c>
      <c r="M2661" t="s">
        <v>11</v>
      </c>
      <c r="N2661" s="6" t="s">
        <v>53</v>
      </c>
      <c r="O2661" t="s">
        <v>24</v>
      </c>
      <c r="P2661" s="4">
        <v>240</v>
      </c>
      <c r="Q2661" t="str">
        <f>TEXT(ChargesTable[[#This Row],[CHG_COUNTY_NUM]], "000") &amp; "-" &amp; TEXT(ChargesTable[[#This Row],[CHG_CASE_NUMBER]], "0000000")</f>
        <v>008-0000022</v>
      </c>
      <c r="R2661">
        <f t="shared" si="83"/>
        <v>240</v>
      </c>
      <c r="S2661">
        <f t="shared" si="84"/>
        <v>2022</v>
      </c>
    </row>
    <row r="2662" spans="1:19">
      <c r="A2662" s="1">
        <v>8</v>
      </c>
      <c r="B2662">
        <v>23</v>
      </c>
      <c r="C2662">
        <v>4</v>
      </c>
      <c r="D2662" s="3">
        <v>44643</v>
      </c>
      <c r="E2662" s="2">
        <v>3401</v>
      </c>
      <c r="F2662" s="2">
        <v>340</v>
      </c>
      <c r="G2662" s="2">
        <v>1</v>
      </c>
      <c r="H2662" s="5">
        <v>44672.1</v>
      </c>
      <c r="I2662" t="s">
        <v>12</v>
      </c>
      <c r="J2662" s="6" t="s">
        <v>25</v>
      </c>
      <c r="K2662" s="6" t="s">
        <v>26</v>
      </c>
      <c r="L2662" s="6" t="s">
        <v>38</v>
      </c>
      <c r="M2662" t="s">
        <v>13</v>
      </c>
      <c r="N2662" s="6" t="s">
        <v>56</v>
      </c>
      <c r="O2662" t="s">
        <v>24</v>
      </c>
      <c r="P2662" s="4">
        <v>29</v>
      </c>
      <c r="Q2662" t="str">
        <f>TEXT(ChargesTable[[#This Row],[CHG_COUNTY_NUM]], "000") &amp; "-" &amp; TEXT(ChargesTable[[#This Row],[CHG_CASE_NUMBER]], "0000000")</f>
        <v>008-0000023</v>
      </c>
      <c r="R2662">
        <f t="shared" si="83"/>
        <v>31</v>
      </c>
      <c r="S2662">
        <f t="shared" si="84"/>
        <v>2022</v>
      </c>
    </row>
    <row r="2663" spans="1:19">
      <c r="A2663" s="1">
        <v>8</v>
      </c>
      <c r="B2663">
        <v>23</v>
      </c>
      <c r="C2663">
        <v>1</v>
      </c>
      <c r="D2663" s="3">
        <v>44643</v>
      </c>
      <c r="E2663" s="2">
        <v>3400</v>
      </c>
      <c r="F2663" s="2">
        <v>340</v>
      </c>
      <c r="G2663" s="2">
        <v>0</v>
      </c>
      <c r="H2663" s="5">
        <v>44674.78</v>
      </c>
      <c r="I2663" t="s">
        <v>7</v>
      </c>
      <c r="J2663" s="6" t="s">
        <v>25</v>
      </c>
      <c r="K2663" s="6" t="s">
        <v>26</v>
      </c>
      <c r="L2663" s="6" t="s">
        <v>37</v>
      </c>
      <c r="M2663" t="s">
        <v>8</v>
      </c>
      <c r="N2663" s="6" t="s">
        <v>55</v>
      </c>
      <c r="O2663" t="s">
        <v>24</v>
      </c>
      <c r="P2663" s="4">
        <v>31</v>
      </c>
      <c r="Q2663" t="str">
        <f>TEXT(ChargesTable[[#This Row],[CHG_COUNTY_NUM]], "000") &amp; "-" &amp; TEXT(ChargesTable[[#This Row],[CHG_CASE_NUMBER]], "0000000")</f>
        <v>008-0000023</v>
      </c>
      <c r="R2663">
        <f t="shared" si="83"/>
        <v>31</v>
      </c>
      <c r="S2663">
        <f t="shared" si="84"/>
        <v>2022</v>
      </c>
    </row>
    <row r="2664" spans="1:19">
      <c r="A2664" s="1">
        <v>8</v>
      </c>
      <c r="B2664">
        <v>23</v>
      </c>
      <c r="C2664">
        <v>2</v>
      </c>
      <c r="D2664" s="3">
        <v>44643</v>
      </c>
      <c r="E2664" s="2">
        <v>3400</v>
      </c>
      <c r="F2664" s="2">
        <v>340</v>
      </c>
      <c r="G2664" s="2">
        <v>0</v>
      </c>
      <c r="H2664" s="5">
        <v>44674.439004629632</v>
      </c>
      <c r="I2664" t="s">
        <v>7</v>
      </c>
      <c r="J2664" s="6" t="s">
        <v>25</v>
      </c>
      <c r="K2664" s="6" t="s">
        <v>26</v>
      </c>
      <c r="L2664" s="6" t="s">
        <v>37</v>
      </c>
      <c r="M2664" t="s">
        <v>8</v>
      </c>
      <c r="N2664" s="6" t="s">
        <v>55</v>
      </c>
      <c r="O2664" t="s">
        <v>24</v>
      </c>
      <c r="P2664" s="4">
        <v>31</v>
      </c>
      <c r="Q2664" t="str">
        <f>TEXT(ChargesTable[[#This Row],[CHG_COUNTY_NUM]], "000") &amp; "-" &amp; TEXT(ChargesTable[[#This Row],[CHG_CASE_NUMBER]], "0000000")</f>
        <v>008-0000023</v>
      </c>
      <c r="R2664">
        <f t="shared" si="83"/>
        <v>31</v>
      </c>
      <c r="S2664">
        <f t="shared" si="84"/>
        <v>2022</v>
      </c>
    </row>
    <row r="2665" spans="1:19">
      <c r="A2665" s="1">
        <v>8</v>
      </c>
      <c r="B2665">
        <v>24</v>
      </c>
      <c r="C2665">
        <v>1</v>
      </c>
      <c r="D2665" s="3">
        <v>44644</v>
      </c>
      <c r="E2665" s="2">
        <v>3470</v>
      </c>
      <c r="F2665" s="2">
        <v>347</v>
      </c>
      <c r="G2665" s="2">
        <v>0</v>
      </c>
      <c r="H2665" s="5">
        <v>44647.700995370367</v>
      </c>
      <c r="I2665" t="s">
        <v>12</v>
      </c>
      <c r="J2665" s="6" t="s">
        <v>29</v>
      </c>
      <c r="K2665" s="6" t="s">
        <v>28</v>
      </c>
      <c r="L2665" s="6" t="s">
        <v>37</v>
      </c>
      <c r="M2665" t="s">
        <v>13</v>
      </c>
      <c r="N2665" s="6" t="s">
        <v>51</v>
      </c>
      <c r="O2665" t="s">
        <v>24</v>
      </c>
      <c r="P2665" s="4">
        <v>3</v>
      </c>
      <c r="Q2665" t="str">
        <f>TEXT(ChargesTable[[#This Row],[CHG_COUNTY_NUM]], "000") &amp; "-" &amp; TEXT(ChargesTable[[#This Row],[CHG_CASE_NUMBER]], "0000000")</f>
        <v>008-0000024</v>
      </c>
      <c r="R2665">
        <f t="shared" si="83"/>
        <v>6</v>
      </c>
      <c r="S2665">
        <f t="shared" si="84"/>
        <v>2022</v>
      </c>
    </row>
    <row r="2666" spans="1:19">
      <c r="A2666" s="1">
        <v>8</v>
      </c>
      <c r="B2666">
        <v>24</v>
      </c>
      <c r="C2666">
        <v>4</v>
      </c>
      <c r="D2666" s="3">
        <v>44644</v>
      </c>
      <c r="E2666" s="2">
        <v>463700</v>
      </c>
      <c r="F2666" s="2">
        <v>46370</v>
      </c>
      <c r="G2666" s="2">
        <v>0</v>
      </c>
      <c r="H2666" s="5">
        <v>44647.292002314818</v>
      </c>
      <c r="I2666" t="s">
        <v>12</v>
      </c>
      <c r="J2666" s="6" t="s">
        <v>30</v>
      </c>
      <c r="K2666" s="6" t="s">
        <v>26</v>
      </c>
      <c r="L2666" s="6" t="s">
        <v>37</v>
      </c>
      <c r="M2666" t="s">
        <v>13</v>
      </c>
      <c r="N2666" s="6" t="s">
        <v>54</v>
      </c>
      <c r="O2666" t="s">
        <v>24</v>
      </c>
      <c r="P2666" s="4">
        <v>3</v>
      </c>
      <c r="Q2666" t="str">
        <f>TEXT(ChargesTable[[#This Row],[CHG_COUNTY_NUM]], "000") &amp; "-" &amp; TEXT(ChargesTable[[#This Row],[CHG_CASE_NUMBER]], "0000000")</f>
        <v>008-0000024</v>
      </c>
      <c r="R2666">
        <f t="shared" si="83"/>
        <v>6</v>
      </c>
      <c r="S2666">
        <f t="shared" si="84"/>
        <v>2022</v>
      </c>
    </row>
    <row r="2667" spans="1:19">
      <c r="A2667" s="1">
        <v>8</v>
      </c>
      <c r="B2667">
        <v>24</v>
      </c>
      <c r="C2667">
        <v>2</v>
      </c>
      <c r="D2667" s="3">
        <v>44644</v>
      </c>
      <c r="E2667" s="2">
        <v>3460</v>
      </c>
      <c r="F2667" s="2">
        <v>346</v>
      </c>
      <c r="G2667" s="2">
        <v>0</v>
      </c>
      <c r="H2667" s="5">
        <v>44648.492002314815</v>
      </c>
      <c r="I2667" t="s">
        <v>12</v>
      </c>
      <c r="J2667" s="6" t="s">
        <v>27</v>
      </c>
      <c r="K2667" s="6" t="s">
        <v>28</v>
      </c>
      <c r="L2667" s="6" t="s">
        <v>37</v>
      </c>
      <c r="M2667" t="s">
        <v>13</v>
      </c>
      <c r="N2667" s="6" t="s">
        <v>52</v>
      </c>
      <c r="O2667" t="s">
        <v>24</v>
      </c>
      <c r="P2667" s="4">
        <v>4</v>
      </c>
      <c r="Q2667" t="str">
        <f>TEXT(ChargesTable[[#This Row],[CHG_COUNTY_NUM]], "000") &amp; "-" &amp; TEXT(ChargesTable[[#This Row],[CHG_CASE_NUMBER]], "0000000")</f>
        <v>008-0000024</v>
      </c>
      <c r="R2667">
        <f t="shared" si="83"/>
        <v>6</v>
      </c>
      <c r="S2667">
        <f t="shared" si="84"/>
        <v>2022</v>
      </c>
    </row>
    <row r="2668" spans="1:19">
      <c r="A2668" s="1">
        <v>8</v>
      </c>
      <c r="B2668">
        <v>24</v>
      </c>
      <c r="C2668">
        <v>3</v>
      </c>
      <c r="D2668" s="3">
        <v>44644</v>
      </c>
      <c r="E2668" s="2">
        <v>3400</v>
      </c>
      <c r="F2668" s="2">
        <v>340</v>
      </c>
      <c r="G2668" s="2">
        <v>0</v>
      </c>
      <c r="H2668" s="5">
        <v>44649.672002314815</v>
      </c>
      <c r="I2668" t="s">
        <v>12</v>
      </c>
      <c r="J2668" s="6" t="s">
        <v>25</v>
      </c>
      <c r="K2668" s="6" t="s">
        <v>26</v>
      </c>
      <c r="L2668" s="6" t="s">
        <v>37</v>
      </c>
      <c r="M2668" t="s">
        <v>13</v>
      </c>
      <c r="N2668" s="6" t="s">
        <v>55</v>
      </c>
      <c r="O2668" t="s">
        <v>24</v>
      </c>
      <c r="P2668" s="4">
        <v>5</v>
      </c>
      <c r="Q2668" t="str">
        <f>TEXT(ChargesTable[[#This Row],[CHG_COUNTY_NUM]], "000") &amp; "-" &amp; TEXT(ChargesTable[[#This Row],[CHG_CASE_NUMBER]], "0000000")</f>
        <v>008-0000024</v>
      </c>
      <c r="R2668">
        <f t="shared" si="83"/>
        <v>6</v>
      </c>
      <c r="S2668">
        <f t="shared" si="84"/>
        <v>2022</v>
      </c>
    </row>
    <row r="2669" spans="1:19">
      <c r="A2669" s="1">
        <v>8</v>
      </c>
      <c r="B2669">
        <v>24</v>
      </c>
      <c r="C2669">
        <v>5</v>
      </c>
      <c r="D2669" s="3">
        <v>44644</v>
      </c>
      <c r="E2669" s="2">
        <v>3461</v>
      </c>
      <c r="F2669" s="2">
        <v>346</v>
      </c>
      <c r="G2669" s="2">
        <v>1</v>
      </c>
      <c r="H2669" s="5">
        <v>44650.072002314817</v>
      </c>
      <c r="I2669" t="s">
        <v>10</v>
      </c>
      <c r="J2669" s="6" t="s">
        <v>27</v>
      </c>
      <c r="K2669" s="6" t="s">
        <v>28</v>
      </c>
      <c r="L2669" s="6" t="s">
        <v>38</v>
      </c>
      <c r="M2669" t="s">
        <v>11</v>
      </c>
      <c r="N2669" s="6" t="s">
        <v>90</v>
      </c>
      <c r="O2669" t="s">
        <v>24</v>
      </c>
      <c r="P2669" s="4">
        <v>6</v>
      </c>
      <c r="Q2669" t="str">
        <f>TEXT(ChargesTable[[#This Row],[CHG_COUNTY_NUM]], "000") &amp; "-" &amp; TEXT(ChargesTable[[#This Row],[CHG_CASE_NUMBER]], "0000000")</f>
        <v>008-0000024</v>
      </c>
      <c r="R2669">
        <f t="shared" si="83"/>
        <v>6</v>
      </c>
      <c r="S2669">
        <f t="shared" si="84"/>
        <v>2022</v>
      </c>
    </row>
    <row r="2670" spans="1:19">
      <c r="A2670" s="1">
        <v>8</v>
      </c>
      <c r="B2670">
        <v>25</v>
      </c>
      <c r="C2670">
        <v>4</v>
      </c>
      <c r="D2670" s="3">
        <v>44649</v>
      </c>
      <c r="E2670" s="2">
        <v>3400</v>
      </c>
      <c r="F2670" s="2">
        <v>340</v>
      </c>
      <c r="G2670" s="2">
        <v>0</v>
      </c>
      <c r="H2670" s="5">
        <v>44715.4</v>
      </c>
      <c r="I2670" t="s">
        <v>10</v>
      </c>
      <c r="J2670" s="6" t="s">
        <v>25</v>
      </c>
      <c r="K2670" s="6" t="s">
        <v>26</v>
      </c>
      <c r="L2670" s="6" t="s">
        <v>37</v>
      </c>
      <c r="M2670" t="s">
        <v>11</v>
      </c>
      <c r="N2670" s="6" t="s">
        <v>55</v>
      </c>
      <c r="O2670" t="s">
        <v>24</v>
      </c>
      <c r="P2670" s="4">
        <v>66</v>
      </c>
      <c r="Q2670" t="str">
        <f>TEXT(ChargesTable[[#This Row],[CHG_COUNTY_NUM]], "000") &amp; "-" &amp; TEXT(ChargesTable[[#This Row],[CHG_CASE_NUMBER]], "0000000")</f>
        <v>008-0000025</v>
      </c>
      <c r="R2670">
        <f t="shared" si="83"/>
        <v>72</v>
      </c>
      <c r="S2670">
        <f t="shared" si="84"/>
        <v>2022</v>
      </c>
    </row>
    <row r="2671" spans="1:19">
      <c r="A2671" s="1">
        <v>8</v>
      </c>
      <c r="B2671">
        <v>25</v>
      </c>
      <c r="C2671">
        <v>6</v>
      </c>
      <c r="D2671" s="3">
        <v>44649</v>
      </c>
      <c r="E2671" s="2">
        <v>463700</v>
      </c>
      <c r="F2671" s="2">
        <v>46370</v>
      </c>
      <c r="G2671" s="2">
        <v>0</v>
      </c>
      <c r="H2671" s="5">
        <v>44717.9</v>
      </c>
      <c r="I2671" t="s">
        <v>12</v>
      </c>
      <c r="J2671" s="6" t="s">
        <v>30</v>
      </c>
      <c r="K2671" s="6" t="s">
        <v>26</v>
      </c>
      <c r="L2671" s="6" t="s">
        <v>37</v>
      </c>
      <c r="M2671" t="s">
        <v>13</v>
      </c>
      <c r="N2671" s="6" t="s">
        <v>54</v>
      </c>
      <c r="O2671" t="s">
        <v>24</v>
      </c>
      <c r="P2671" s="4">
        <v>68</v>
      </c>
      <c r="Q2671" t="str">
        <f>TEXT(ChargesTable[[#This Row],[CHG_COUNTY_NUM]], "000") &amp; "-" &amp; TEXT(ChargesTable[[#This Row],[CHG_CASE_NUMBER]], "0000000")</f>
        <v>008-0000025</v>
      </c>
      <c r="R2671">
        <f t="shared" si="83"/>
        <v>72</v>
      </c>
      <c r="S2671">
        <f t="shared" si="84"/>
        <v>2022</v>
      </c>
    </row>
    <row r="2672" spans="1:19">
      <c r="A2672" s="1">
        <v>8</v>
      </c>
      <c r="B2672">
        <v>25</v>
      </c>
      <c r="C2672">
        <v>1</v>
      </c>
      <c r="D2672" s="3">
        <v>44649</v>
      </c>
      <c r="E2672" s="2">
        <v>3460</v>
      </c>
      <c r="F2672" s="2">
        <v>346</v>
      </c>
      <c r="G2672" s="2">
        <v>0</v>
      </c>
      <c r="H2672" s="5">
        <v>44718.87</v>
      </c>
      <c r="I2672" t="s">
        <v>12</v>
      </c>
      <c r="J2672" s="6" t="s">
        <v>27</v>
      </c>
      <c r="K2672" s="6" t="s">
        <v>28</v>
      </c>
      <c r="L2672" s="6" t="s">
        <v>37</v>
      </c>
      <c r="M2672" t="s">
        <v>13</v>
      </c>
      <c r="N2672" s="6" t="s">
        <v>52</v>
      </c>
      <c r="O2672" t="s">
        <v>24</v>
      </c>
      <c r="P2672" s="4">
        <v>69</v>
      </c>
      <c r="Q2672" t="str">
        <f>TEXT(ChargesTable[[#This Row],[CHG_COUNTY_NUM]], "000") &amp; "-" &amp; TEXT(ChargesTable[[#This Row],[CHG_CASE_NUMBER]], "0000000")</f>
        <v>008-0000025</v>
      </c>
      <c r="R2672">
        <f t="shared" si="83"/>
        <v>72</v>
      </c>
      <c r="S2672">
        <f t="shared" si="84"/>
        <v>2022</v>
      </c>
    </row>
    <row r="2673" spans="1:19">
      <c r="A2673" s="1">
        <v>8</v>
      </c>
      <c r="B2673">
        <v>25</v>
      </c>
      <c r="C2673">
        <v>2</v>
      </c>
      <c r="D2673" s="3">
        <v>44649</v>
      </c>
      <c r="E2673" s="2">
        <v>3465</v>
      </c>
      <c r="F2673" s="2">
        <v>346</v>
      </c>
      <c r="G2673" s="2">
        <v>5</v>
      </c>
      <c r="H2673" s="5">
        <v>44718.28</v>
      </c>
      <c r="I2673" t="s">
        <v>10</v>
      </c>
      <c r="J2673" s="6" t="s">
        <v>27</v>
      </c>
      <c r="K2673" s="6" t="s">
        <v>28</v>
      </c>
      <c r="L2673" s="6" t="s">
        <v>42</v>
      </c>
      <c r="M2673" t="s">
        <v>11</v>
      </c>
      <c r="N2673" s="6" t="s">
        <v>84</v>
      </c>
      <c r="O2673" t="s">
        <v>24</v>
      </c>
      <c r="P2673" s="4">
        <v>69</v>
      </c>
      <c r="Q2673" t="str">
        <f>TEXT(ChargesTable[[#This Row],[CHG_COUNTY_NUM]], "000") &amp; "-" &amp; TEXT(ChargesTable[[#This Row],[CHG_CASE_NUMBER]], "0000000")</f>
        <v>008-0000025</v>
      </c>
      <c r="R2673">
        <f t="shared" si="83"/>
        <v>72</v>
      </c>
      <c r="S2673">
        <f t="shared" si="84"/>
        <v>2022</v>
      </c>
    </row>
    <row r="2674" spans="1:19">
      <c r="A2674" s="1">
        <v>8</v>
      </c>
      <c r="B2674">
        <v>25</v>
      </c>
      <c r="C2674">
        <v>3</v>
      </c>
      <c r="D2674" s="3">
        <v>44649</v>
      </c>
      <c r="E2674" s="2">
        <v>463720</v>
      </c>
      <c r="F2674" s="2">
        <v>46372</v>
      </c>
      <c r="G2674" s="2">
        <v>0</v>
      </c>
      <c r="H2674" s="5">
        <v>44719.8</v>
      </c>
      <c r="I2674" t="s">
        <v>10</v>
      </c>
      <c r="J2674" s="6" t="s">
        <v>31</v>
      </c>
      <c r="K2674" s="6" t="s">
        <v>28</v>
      </c>
      <c r="L2674" s="6" t="s">
        <v>37</v>
      </c>
      <c r="M2674" t="s">
        <v>11</v>
      </c>
      <c r="N2674" s="6" t="s">
        <v>72</v>
      </c>
      <c r="O2674" t="s">
        <v>24</v>
      </c>
      <c r="P2674" s="4">
        <v>70</v>
      </c>
      <c r="Q2674" t="str">
        <f>TEXT(ChargesTable[[#This Row],[CHG_COUNTY_NUM]], "000") &amp; "-" &amp; TEXT(ChargesTable[[#This Row],[CHG_CASE_NUMBER]], "0000000")</f>
        <v>008-0000025</v>
      </c>
      <c r="R2674">
        <f t="shared" si="83"/>
        <v>72</v>
      </c>
      <c r="S2674">
        <f t="shared" si="84"/>
        <v>2022</v>
      </c>
    </row>
    <row r="2675" spans="1:19">
      <c r="A2675" s="1">
        <v>8</v>
      </c>
      <c r="B2675">
        <v>25</v>
      </c>
      <c r="C2675">
        <v>5</v>
      </c>
      <c r="D2675" s="3">
        <v>44649</v>
      </c>
      <c r="E2675" s="2">
        <v>3406</v>
      </c>
      <c r="F2675" s="2">
        <v>340</v>
      </c>
      <c r="G2675" s="2">
        <v>6</v>
      </c>
      <c r="H2675" s="5">
        <v>44721.3</v>
      </c>
      <c r="I2675" t="s">
        <v>10</v>
      </c>
      <c r="J2675" s="6" t="s">
        <v>25</v>
      </c>
      <c r="K2675" s="6" t="s">
        <v>26</v>
      </c>
      <c r="L2675" s="6" t="s">
        <v>43</v>
      </c>
      <c r="M2675" t="s">
        <v>11</v>
      </c>
      <c r="N2675" s="6" t="s">
        <v>65</v>
      </c>
      <c r="O2675" t="s">
        <v>24</v>
      </c>
      <c r="P2675" s="4">
        <v>72</v>
      </c>
      <c r="Q2675" t="str">
        <f>TEXT(ChargesTable[[#This Row],[CHG_COUNTY_NUM]], "000") &amp; "-" &amp; TEXT(ChargesTable[[#This Row],[CHG_CASE_NUMBER]], "0000000")</f>
        <v>008-0000025</v>
      </c>
      <c r="R2675">
        <f t="shared" si="83"/>
        <v>72</v>
      </c>
      <c r="S2675">
        <f t="shared" si="84"/>
        <v>2022</v>
      </c>
    </row>
    <row r="2676" spans="1:19">
      <c r="A2676" s="1">
        <v>8</v>
      </c>
      <c r="B2676">
        <v>26</v>
      </c>
      <c r="C2676">
        <v>3</v>
      </c>
      <c r="D2676" s="3">
        <v>44650</v>
      </c>
      <c r="E2676" s="2">
        <v>470000</v>
      </c>
      <c r="F2676" s="2">
        <v>47000</v>
      </c>
      <c r="G2676" s="2">
        <v>0</v>
      </c>
      <c r="H2676" s="5">
        <v>44741.7</v>
      </c>
      <c r="I2676" t="s">
        <v>7</v>
      </c>
      <c r="J2676" s="6" t="s">
        <v>34</v>
      </c>
      <c r="K2676" s="6" t="s">
        <v>35</v>
      </c>
      <c r="L2676" s="6" t="s">
        <v>37</v>
      </c>
      <c r="M2676" t="s">
        <v>8</v>
      </c>
      <c r="N2676" s="6" t="s">
        <v>67</v>
      </c>
      <c r="O2676" t="s">
        <v>24</v>
      </c>
      <c r="P2676" s="4">
        <v>91</v>
      </c>
      <c r="Q2676" t="str">
        <f>TEXT(ChargesTable[[#This Row],[CHG_COUNTY_NUM]], "000") &amp; "-" &amp; TEXT(ChargesTable[[#This Row],[CHG_CASE_NUMBER]], "0000000")</f>
        <v>008-0000026</v>
      </c>
      <c r="R2676">
        <f t="shared" si="83"/>
        <v>94</v>
      </c>
      <c r="S2676">
        <f t="shared" si="84"/>
        <v>2022</v>
      </c>
    </row>
    <row r="2677" spans="1:19">
      <c r="A2677" s="1">
        <v>8</v>
      </c>
      <c r="B2677">
        <v>26</v>
      </c>
      <c r="C2677">
        <v>1</v>
      </c>
      <c r="D2677" s="3">
        <v>44650</v>
      </c>
      <c r="E2677" s="2">
        <v>3400</v>
      </c>
      <c r="F2677" s="2">
        <v>340</v>
      </c>
      <c r="G2677" s="2">
        <v>0</v>
      </c>
      <c r="H2677" s="5">
        <v>44743.03</v>
      </c>
      <c r="I2677" t="s">
        <v>7</v>
      </c>
      <c r="J2677" s="6" t="s">
        <v>25</v>
      </c>
      <c r="K2677" s="6" t="s">
        <v>26</v>
      </c>
      <c r="L2677" s="6" t="s">
        <v>37</v>
      </c>
      <c r="M2677" t="s">
        <v>8</v>
      </c>
      <c r="N2677" s="6" t="s">
        <v>55</v>
      </c>
      <c r="O2677" t="s">
        <v>24</v>
      </c>
      <c r="P2677" s="4">
        <v>93</v>
      </c>
      <c r="Q2677" t="str">
        <f>TEXT(ChargesTable[[#This Row],[CHG_COUNTY_NUM]], "000") &amp; "-" &amp; TEXT(ChargesTable[[#This Row],[CHG_CASE_NUMBER]], "0000000")</f>
        <v>008-0000026</v>
      </c>
      <c r="R2677">
        <f t="shared" si="83"/>
        <v>94</v>
      </c>
      <c r="S2677">
        <f t="shared" si="84"/>
        <v>2022</v>
      </c>
    </row>
    <row r="2678" spans="1:19">
      <c r="A2678" s="1">
        <v>8</v>
      </c>
      <c r="B2678">
        <v>26</v>
      </c>
      <c r="C2678">
        <v>4</v>
      </c>
      <c r="D2678" s="3">
        <v>44650</v>
      </c>
      <c r="E2678" s="2">
        <v>3400</v>
      </c>
      <c r="F2678" s="2">
        <v>340</v>
      </c>
      <c r="G2678" s="2">
        <v>0</v>
      </c>
      <c r="H2678" s="5">
        <v>44743.4</v>
      </c>
      <c r="I2678" t="s">
        <v>12</v>
      </c>
      <c r="J2678" s="6" t="s">
        <v>25</v>
      </c>
      <c r="K2678" s="6" t="s">
        <v>26</v>
      </c>
      <c r="L2678" s="6" t="s">
        <v>37</v>
      </c>
      <c r="M2678" t="s">
        <v>13</v>
      </c>
      <c r="N2678" s="6" t="s">
        <v>55</v>
      </c>
      <c r="O2678" t="s">
        <v>24</v>
      </c>
      <c r="P2678" s="4">
        <v>93</v>
      </c>
      <c r="Q2678" t="str">
        <f>TEXT(ChargesTable[[#This Row],[CHG_COUNTY_NUM]], "000") &amp; "-" &amp; TEXT(ChargesTable[[#This Row],[CHG_CASE_NUMBER]], "0000000")</f>
        <v>008-0000026</v>
      </c>
      <c r="R2678">
        <f t="shared" si="83"/>
        <v>94</v>
      </c>
      <c r="S2678">
        <f t="shared" si="84"/>
        <v>2022</v>
      </c>
    </row>
    <row r="2679" spans="1:19">
      <c r="A2679" s="1">
        <v>8</v>
      </c>
      <c r="B2679">
        <v>26</v>
      </c>
      <c r="C2679">
        <v>5</v>
      </c>
      <c r="D2679" s="3">
        <v>44650</v>
      </c>
      <c r="E2679" s="2">
        <v>3460</v>
      </c>
      <c r="F2679" s="2">
        <v>346</v>
      </c>
      <c r="G2679" s="2">
        <v>0</v>
      </c>
      <c r="H2679" s="5">
        <v>44743.27</v>
      </c>
      <c r="I2679" t="s">
        <v>12</v>
      </c>
      <c r="J2679" s="6" t="s">
        <v>27</v>
      </c>
      <c r="K2679" s="6" t="s">
        <v>28</v>
      </c>
      <c r="L2679" s="6" t="s">
        <v>37</v>
      </c>
      <c r="M2679" t="s">
        <v>13</v>
      </c>
      <c r="N2679" s="6" t="s">
        <v>52</v>
      </c>
      <c r="O2679" t="s">
        <v>24</v>
      </c>
      <c r="P2679" s="4">
        <v>93</v>
      </c>
      <c r="Q2679" t="str">
        <f>TEXT(ChargesTable[[#This Row],[CHG_COUNTY_NUM]], "000") &amp; "-" &amp; TEXT(ChargesTable[[#This Row],[CHG_CASE_NUMBER]], "0000000")</f>
        <v>008-0000026</v>
      </c>
      <c r="R2679">
        <f t="shared" si="83"/>
        <v>94</v>
      </c>
      <c r="S2679">
        <f t="shared" si="84"/>
        <v>2022</v>
      </c>
    </row>
    <row r="2680" spans="1:19">
      <c r="A2680" s="1">
        <v>8</v>
      </c>
      <c r="B2680">
        <v>26</v>
      </c>
      <c r="C2680">
        <v>2</v>
      </c>
      <c r="D2680" s="3">
        <v>44650</v>
      </c>
      <c r="E2680" s="2">
        <v>3460</v>
      </c>
      <c r="F2680" s="2">
        <v>346</v>
      </c>
      <c r="G2680" s="2">
        <v>0</v>
      </c>
      <c r="H2680" s="5">
        <v>44744.62</v>
      </c>
      <c r="I2680" t="s">
        <v>10</v>
      </c>
      <c r="J2680" s="6" t="s">
        <v>27</v>
      </c>
      <c r="K2680" s="6" t="s">
        <v>28</v>
      </c>
      <c r="L2680" s="6" t="s">
        <v>37</v>
      </c>
      <c r="M2680" t="s">
        <v>11</v>
      </c>
      <c r="N2680" s="6" t="s">
        <v>52</v>
      </c>
      <c r="O2680" t="s">
        <v>24</v>
      </c>
      <c r="P2680" s="4">
        <v>94</v>
      </c>
      <c r="Q2680" t="str">
        <f>TEXT(ChargesTable[[#This Row],[CHG_COUNTY_NUM]], "000") &amp; "-" &amp; TEXT(ChargesTable[[#This Row],[CHG_CASE_NUMBER]], "0000000")</f>
        <v>008-0000026</v>
      </c>
      <c r="R2680">
        <f t="shared" si="83"/>
        <v>94</v>
      </c>
      <c r="S2680">
        <f t="shared" si="84"/>
        <v>2022</v>
      </c>
    </row>
    <row r="2681" spans="1:19">
      <c r="A2681" s="1">
        <v>8</v>
      </c>
      <c r="B2681">
        <v>27</v>
      </c>
      <c r="C2681">
        <v>1</v>
      </c>
      <c r="D2681" s="3">
        <v>44650</v>
      </c>
      <c r="E2681" s="2">
        <v>782200</v>
      </c>
      <c r="F2681" s="2">
        <v>78220</v>
      </c>
      <c r="G2681" s="2">
        <v>0</v>
      </c>
      <c r="H2681" s="5">
        <v>44654.419004629628</v>
      </c>
      <c r="I2681" t="s">
        <v>10</v>
      </c>
      <c r="J2681" s="6" t="s">
        <v>36</v>
      </c>
      <c r="K2681" s="6" t="s">
        <v>35</v>
      </c>
      <c r="L2681" s="6" t="s">
        <v>37</v>
      </c>
      <c r="M2681" t="s">
        <v>11</v>
      </c>
      <c r="N2681" s="6" t="s">
        <v>53</v>
      </c>
      <c r="O2681" t="s">
        <v>24</v>
      </c>
      <c r="P2681" s="4">
        <v>4</v>
      </c>
      <c r="Q2681" t="str">
        <f>TEXT(ChargesTable[[#This Row],[CHG_COUNTY_NUM]], "000") &amp; "-" &amp; TEXT(ChargesTable[[#This Row],[CHG_CASE_NUMBER]], "0000000")</f>
        <v>008-0000027</v>
      </c>
      <c r="R2681">
        <f t="shared" si="83"/>
        <v>4</v>
      </c>
      <c r="S2681">
        <f t="shared" si="84"/>
        <v>2022</v>
      </c>
    </row>
    <row r="2682" spans="1:19">
      <c r="A2682" s="1">
        <v>8</v>
      </c>
      <c r="B2682">
        <v>28</v>
      </c>
      <c r="C2682">
        <v>2</v>
      </c>
      <c r="D2682" s="3">
        <v>44653</v>
      </c>
      <c r="E2682" s="2">
        <v>3400</v>
      </c>
      <c r="F2682" s="2">
        <v>340</v>
      </c>
      <c r="G2682" s="2">
        <v>0</v>
      </c>
      <c r="H2682" s="5">
        <v>44684.19</v>
      </c>
      <c r="I2682" t="s">
        <v>12</v>
      </c>
      <c r="J2682" s="6" t="s">
        <v>25</v>
      </c>
      <c r="K2682" s="6" t="s">
        <v>26</v>
      </c>
      <c r="L2682" s="6" t="s">
        <v>37</v>
      </c>
      <c r="M2682" t="s">
        <v>13</v>
      </c>
      <c r="N2682" s="6" t="s">
        <v>55</v>
      </c>
      <c r="O2682" t="s">
        <v>24</v>
      </c>
      <c r="P2682" s="4">
        <v>31</v>
      </c>
      <c r="Q2682" t="str">
        <f>TEXT(ChargesTable[[#This Row],[CHG_COUNTY_NUM]], "000") &amp; "-" &amp; TEXT(ChargesTable[[#This Row],[CHG_CASE_NUMBER]], "0000000")</f>
        <v>008-0000028</v>
      </c>
      <c r="R2682">
        <f t="shared" si="83"/>
        <v>32</v>
      </c>
      <c r="S2682">
        <f t="shared" si="84"/>
        <v>2022</v>
      </c>
    </row>
    <row r="2683" spans="1:19">
      <c r="A2683" s="1">
        <v>8</v>
      </c>
      <c r="B2683">
        <v>28</v>
      </c>
      <c r="C2683">
        <v>1</v>
      </c>
      <c r="D2683" s="3">
        <v>44653</v>
      </c>
      <c r="E2683" s="2">
        <v>3460</v>
      </c>
      <c r="F2683" s="2">
        <v>346</v>
      </c>
      <c r="G2683" s="2">
        <v>0</v>
      </c>
      <c r="H2683" s="5">
        <v>44685.760000000002</v>
      </c>
      <c r="I2683" t="s">
        <v>7</v>
      </c>
      <c r="J2683" s="6" t="s">
        <v>27</v>
      </c>
      <c r="K2683" s="6" t="s">
        <v>28</v>
      </c>
      <c r="L2683" s="6" t="s">
        <v>37</v>
      </c>
      <c r="M2683" t="s">
        <v>8</v>
      </c>
      <c r="N2683" s="6" t="s">
        <v>52</v>
      </c>
      <c r="O2683" t="s">
        <v>24</v>
      </c>
      <c r="P2683" s="4">
        <v>32</v>
      </c>
      <c r="Q2683" t="str">
        <f>TEXT(ChargesTable[[#This Row],[CHG_COUNTY_NUM]], "000") &amp; "-" &amp; TEXT(ChargesTable[[#This Row],[CHG_CASE_NUMBER]], "0000000")</f>
        <v>008-0000028</v>
      </c>
      <c r="R2683">
        <f t="shared" si="83"/>
        <v>32</v>
      </c>
      <c r="S2683">
        <f t="shared" si="84"/>
        <v>2022</v>
      </c>
    </row>
    <row r="2684" spans="1:19">
      <c r="A2684" s="1">
        <v>8</v>
      </c>
      <c r="B2684">
        <v>29</v>
      </c>
      <c r="C2684">
        <v>1</v>
      </c>
      <c r="D2684" s="3">
        <v>44653</v>
      </c>
      <c r="E2684" s="2">
        <v>470000</v>
      </c>
      <c r="F2684" s="2">
        <v>47000</v>
      </c>
      <c r="G2684" s="2">
        <v>0</v>
      </c>
      <c r="H2684" s="5">
        <v>44915.5</v>
      </c>
      <c r="I2684" t="s">
        <v>7</v>
      </c>
      <c r="J2684" s="6" t="s">
        <v>34</v>
      </c>
      <c r="K2684" s="6" t="s">
        <v>35</v>
      </c>
      <c r="L2684" s="6" t="s">
        <v>37</v>
      </c>
      <c r="M2684" t="s">
        <v>8</v>
      </c>
      <c r="N2684" s="6" t="s">
        <v>67</v>
      </c>
      <c r="O2684" t="s">
        <v>24</v>
      </c>
      <c r="P2684" s="4">
        <v>262</v>
      </c>
      <c r="Q2684" t="str">
        <f>TEXT(ChargesTable[[#This Row],[CHG_COUNTY_NUM]], "000") &amp; "-" &amp; TEXT(ChargesTable[[#This Row],[CHG_CASE_NUMBER]], "0000000")</f>
        <v>008-0000029</v>
      </c>
      <c r="R2684">
        <f t="shared" si="83"/>
        <v>264</v>
      </c>
      <c r="S2684">
        <f t="shared" si="84"/>
        <v>2022</v>
      </c>
    </row>
    <row r="2685" spans="1:19">
      <c r="A2685" s="1">
        <v>8</v>
      </c>
      <c r="B2685">
        <v>29</v>
      </c>
      <c r="C2685">
        <v>3</v>
      </c>
      <c r="D2685" s="3">
        <v>44653</v>
      </c>
      <c r="E2685" s="2">
        <v>3466</v>
      </c>
      <c r="F2685" s="2">
        <v>346</v>
      </c>
      <c r="G2685" s="2">
        <v>6</v>
      </c>
      <c r="H2685" s="5">
        <v>44915</v>
      </c>
      <c r="I2685" t="s">
        <v>7</v>
      </c>
      <c r="J2685" s="6" t="s">
        <v>27</v>
      </c>
      <c r="K2685" s="6" t="s">
        <v>28</v>
      </c>
      <c r="L2685" s="6" t="s">
        <v>43</v>
      </c>
      <c r="M2685" t="s">
        <v>8</v>
      </c>
      <c r="N2685" s="6" t="s">
        <v>66</v>
      </c>
      <c r="O2685" t="s">
        <v>24</v>
      </c>
      <c r="P2685" s="4">
        <v>262</v>
      </c>
      <c r="Q2685" t="str">
        <f>TEXT(ChargesTable[[#This Row],[CHG_COUNTY_NUM]], "000") &amp; "-" &amp; TEXT(ChargesTable[[#This Row],[CHG_CASE_NUMBER]], "0000000")</f>
        <v>008-0000029</v>
      </c>
      <c r="R2685">
        <f t="shared" si="83"/>
        <v>264</v>
      </c>
      <c r="S2685">
        <f t="shared" si="84"/>
        <v>2022</v>
      </c>
    </row>
    <row r="2686" spans="1:19">
      <c r="A2686" s="1">
        <v>8</v>
      </c>
      <c r="B2686">
        <v>29</v>
      </c>
      <c r="C2686">
        <v>2</v>
      </c>
      <c r="D2686" s="3">
        <v>44653</v>
      </c>
      <c r="E2686" s="2">
        <v>3400</v>
      </c>
      <c r="F2686" s="2">
        <v>340</v>
      </c>
      <c r="G2686" s="2">
        <v>0</v>
      </c>
      <c r="H2686" s="5">
        <v>44917.29</v>
      </c>
      <c r="I2686" t="s">
        <v>10</v>
      </c>
      <c r="J2686" s="6" t="s">
        <v>25</v>
      </c>
      <c r="K2686" s="6" t="s">
        <v>26</v>
      </c>
      <c r="L2686" s="6" t="s">
        <v>37</v>
      </c>
      <c r="M2686" t="s">
        <v>11</v>
      </c>
      <c r="N2686" s="6" t="s">
        <v>55</v>
      </c>
      <c r="O2686" t="s">
        <v>24</v>
      </c>
      <c r="P2686" s="4">
        <v>264</v>
      </c>
      <c r="Q2686" t="str">
        <f>TEXT(ChargesTable[[#This Row],[CHG_COUNTY_NUM]], "000") &amp; "-" &amp; TEXT(ChargesTable[[#This Row],[CHG_CASE_NUMBER]], "0000000")</f>
        <v>008-0000029</v>
      </c>
      <c r="R2686">
        <f t="shared" si="83"/>
        <v>264</v>
      </c>
      <c r="S2686">
        <f t="shared" si="84"/>
        <v>2022</v>
      </c>
    </row>
    <row r="2687" spans="1:19">
      <c r="A2687" s="1">
        <v>8</v>
      </c>
      <c r="B2687">
        <v>30</v>
      </c>
      <c r="C2687">
        <v>1</v>
      </c>
      <c r="D2687" s="3">
        <v>44656</v>
      </c>
      <c r="E2687" s="2">
        <v>782200</v>
      </c>
      <c r="F2687" s="2">
        <v>78220</v>
      </c>
      <c r="G2687" s="2">
        <v>0</v>
      </c>
      <c r="H2687" s="5">
        <v>44669.467002314814</v>
      </c>
      <c r="I2687" t="s">
        <v>10</v>
      </c>
      <c r="J2687" s="6" t="s">
        <v>36</v>
      </c>
      <c r="K2687" s="6" t="s">
        <v>35</v>
      </c>
      <c r="L2687" s="6" t="s">
        <v>37</v>
      </c>
      <c r="M2687" t="s">
        <v>11</v>
      </c>
      <c r="N2687" s="6" t="s">
        <v>53</v>
      </c>
      <c r="O2687" t="s">
        <v>24</v>
      </c>
      <c r="P2687" s="4">
        <v>13</v>
      </c>
      <c r="Q2687" t="str">
        <f>TEXT(ChargesTable[[#This Row],[CHG_COUNTY_NUM]], "000") &amp; "-" &amp; TEXT(ChargesTable[[#This Row],[CHG_CASE_NUMBER]], "0000000")</f>
        <v>008-0000030</v>
      </c>
      <c r="R2687">
        <f t="shared" si="83"/>
        <v>14</v>
      </c>
      <c r="S2687">
        <f t="shared" si="84"/>
        <v>2022</v>
      </c>
    </row>
    <row r="2688" spans="1:19">
      <c r="A2688" s="1">
        <v>8</v>
      </c>
      <c r="B2688">
        <v>30</v>
      </c>
      <c r="C2688">
        <v>2</v>
      </c>
      <c r="D2688" s="3">
        <v>44656</v>
      </c>
      <c r="E2688" s="2">
        <v>3400</v>
      </c>
      <c r="F2688" s="2">
        <v>340</v>
      </c>
      <c r="G2688" s="2">
        <v>0</v>
      </c>
      <c r="H2688" s="5">
        <v>44669.81</v>
      </c>
      <c r="I2688" t="s">
        <v>10</v>
      </c>
      <c r="J2688" s="6" t="s">
        <v>25</v>
      </c>
      <c r="K2688" s="6" t="s">
        <v>26</v>
      </c>
      <c r="L2688" s="6" t="s">
        <v>37</v>
      </c>
      <c r="M2688" t="s">
        <v>11</v>
      </c>
      <c r="N2688" s="6" t="s">
        <v>55</v>
      </c>
      <c r="O2688" t="s">
        <v>24</v>
      </c>
      <c r="P2688" s="4">
        <v>13</v>
      </c>
      <c r="Q2688" t="str">
        <f>TEXT(ChargesTable[[#This Row],[CHG_COUNTY_NUM]], "000") &amp; "-" &amp; TEXT(ChargesTable[[#This Row],[CHG_CASE_NUMBER]], "0000000")</f>
        <v>008-0000030</v>
      </c>
      <c r="R2688">
        <f t="shared" si="83"/>
        <v>14</v>
      </c>
      <c r="S2688">
        <f t="shared" si="84"/>
        <v>2022</v>
      </c>
    </row>
    <row r="2689" spans="1:19">
      <c r="A2689" s="1">
        <v>8</v>
      </c>
      <c r="B2689">
        <v>30</v>
      </c>
      <c r="C2689">
        <v>3</v>
      </c>
      <c r="D2689" s="3">
        <v>44656</v>
      </c>
      <c r="E2689" s="2">
        <v>3460</v>
      </c>
      <c r="F2689" s="2">
        <v>346</v>
      </c>
      <c r="G2689" s="2">
        <v>0</v>
      </c>
      <c r="H2689" s="5">
        <v>44669.25</v>
      </c>
      <c r="I2689" t="s">
        <v>12</v>
      </c>
      <c r="J2689" s="6" t="s">
        <v>27</v>
      </c>
      <c r="K2689" s="6" t="s">
        <v>28</v>
      </c>
      <c r="L2689" s="6" t="s">
        <v>37</v>
      </c>
      <c r="M2689" t="s">
        <v>13</v>
      </c>
      <c r="N2689" s="6" t="s">
        <v>52</v>
      </c>
      <c r="O2689" t="s">
        <v>24</v>
      </c>
      <c r="P2689" s="4">
        <v>13</v>
      </c>
      <c r="Q2689" t="str">
        <f>TEXT(ChargesTable[[#This Row],[CHG_COUNTY_NUM]], "000") &amp; "-" &amp; TEXT(ChargesTable[[#This Row],[CHG_CASE_NUMBER]], "0000000")</f>
        <v>008-0000030</v>
      </c>
      <c r="R2689">
        <f t="shared" si="83"/>
        <v>14</v>
      </c>
      <c r="S2689">
        <f t="shared" si="84"/>
        <v>2022</v>
      </c>
    </row>
    <row r="2690" spans="1:19">
      <c r="A2690" s="1">
        <v>8</v>
      </c>
      <c r="B2690">
        <v>30</v>
      </c>
      <c r="C2690">
        <v>4</v>
      </c>
      <c r="D2690" s="3">
        <v>44656</v>
      </c>
      <c r="E2690" s="2">
        <v>782200</v>
      </c>
      <c r="F2690" s="2">
        <v>78220</v>
      </c>
      <c r="G2690" s="2">
        <v>0</v>
      </c>
      <c r="H2690" s="5">
        <v>44670.35</v>
      </c>
      <c r="I2690" t="s">
        <v>10</v>
      </c>
      <c r="J2690" s="6" t="s">
        <v>36</v>
      </c>
      <c r="K2690" s="6" t="s">
        <v>35</v>
      </c>
      <c r="L2690" s="6" t="s">
        <v>37</v>
      </c>
      <c r="M2690" t="s">
        <v>11</v>
      </c>
      <c r="N2690" s="6" t="s">
        <v>53</v>
      </c>
      <c r="O2690" t="s">
        <v>24</v>
      </c>
      <c r="P2690" s="4">
        <v>14</v>
      </c>
      <c r="Q2690" t="str">
        <f>TEXT(ChargesTable[[#This Row],[CHG_COUNTY_NUM]], "000") &amp; "-" &amp; TEXT(ChargesTable[[#This Row],[CHG_CASE_NUMBER]], "0000000")</f>
        <v>008-0000030</v>
      </c>
      <c r="R2690">
        <f t="shared" ref="R2690:R2753" si="85">_xlfn.MAXIFS(P:P, Q:Q, Q2690)</f>
        <v>14</v>
      </c>
      <c r="S2690">
        <f t="shared" ref="S2690:S2753" si="86">+YEAR(H2690)</f>
        <v>2022</v>
      </c>
    </row>
    <row r="2691" spans="1:19">
      <c r="A2691" s="1">
        <v>8</v>
      </c>
      <c r="B2691">
        <v>31</v>
      </c>
      <c r="C2691">
        <v>1</v>
      </c>
      <c r="D2691" s="3">
        <v>44656</v>
      </c>
      <c r="E2691" s="2">
        <v>782200</v>
      </c>
      <c r="F2691" s="2">
        <v>78220</v>
      </c>
      <c r="G2691" s="2">
        <v>0</v>
      </c>
      <c r="H2691" s="5">
        <v>44733.09</v>
      </c>
      <c r="I2691" t="s">
        <v>10</v>
      </c>
      <c r="J2691" s="6" t="s">
        <v>36</v>
      </c>
      <c r="K2691" s="6" t="s">
        <v>35</v>
      </c>
      <c r="L2691" s="6" t="s">
        <v>37</v>
      </c>
      <c r="M2691" t="s">
        <v>11</v>
      </c>
      <c r="N2691" s="6" t="s">
        <v>53</v>
      </c>
      <c r="O2691" t="s">
        <v>24</v>
      </c>
      <c r="P2691" s="4">
        <v>77</v>
      </c>
      <c r="Q2691" t="str">
        <f>TEXT(ChargesTable[[#This Row],[CHG_COUNTY_NUM]], "000") &amp; "-" &amp; TEXT(ChargesTable[[#This Row],[CHG_CASE_NUMBER]], "0000000")</f>
        <v>008-0000031</v>
      </c>
      <c r="R2691">
        <f t="shared" si="85"/>
        <v>93</v>
      </c>
      <c r="S2691">
        <f t="shared" si="86"/>
        <v>2022</v>
      </c>
    </row>
    <row r="2692" spans="1:19">
      <c r="A2692" s="1">
        <v>8</v>
      </c>
      <c r="B2692">
        <v>31</v>
      </c>
      <c r="C2692">
        <v>2</v>
      </c>
      <c r="D2692" s="3">
        <v>44656</v>
      </c>
      <c r="E2692" s="2">
        <v>463726</v>
      </c>
      <c r="F2692" s="2">
        <v>46372</v>
      </c>
      <c r="G2692" s="2">
        <v>6</v>
      </c>
      <c r="H2692" s="5">
        <v>44733.38</v>
      </c>
      <c r="I2692" t="s">
        <v>10</v>
      </c>
      <c r="J2692" s="6" t="s">
        <v>31</v>
      </c>
      <c r="K2692" s="6" t="s">
        <v>28</v>
      </c>
      <c r="L2692" s="6" t="s">
        <v>43</v>
      </c>
      <c r="M2692" t="s">
        <v>11</v>
      </c>
      <c r="N2692" s="6" t="s">
        <v>100</v>
      </c>
      <c r="O2692" t="s">
        <v>24</v>
      </c>
      <c r="P2692" s="4">
        <v>77</v>
      </c>
      <c r="Q2692" t="str">
        <f>TEXT(ChargesTable[[#This Row],[CHG_COUNTY_NUM]], "000") &amp; "-" &amp; TEXT(ChargesTable[[#This Row],[CHG_CASE_NUMBER]], "0000000")</f>
        <v>008-0000031</v>
      </c>
      <c r="R2692">
        <f t="shared" si="85"/>
        <v>93</v>
      </c>
      <c r="S2692">
        <f t="shared" si="86"/>
        <v>2022</v>
      </c>
    </row>
    <row r="2693" spans="1:19">
      <c r="A2693" s="1">
        <v>8</v>
      </c>
      <c r="B2693">
        <v>31</v>
      </c>
      <c r="C2693">
        <v>3</v>
      </c>
      <c r="D2693" s="3">
        <v>44656</v>
      </c>
      <c r="E2693" s="2">
        <v>463700</v>
      </c>
      <c r="F2693" s="2">
        <v>46370</v>
      </c>
      <c r="G2693" s="2">
        <v>0</v>
      </c>
      <c r="H2693" s="5">
        <v>44749.68</v>
      </c>
      <c r="I2693" t="s">
        <v>12</v>
      </c>
      <c r="J2693" s="6" t="s">
        <v>30</v>
      </c>
      <c r="K2693" s="6" t="s">
        <v>26</v>
      </c>
      <c r="L2693" s="6" t="s">
        <v>37</v>
      </c>
      <c r="M2693" t="s">
        <v>13</v>
      </c>
      <c r="N2693" s="6" t="s">
        <v>54</v>
      </c>
      <c r="O2693" t="s">
        <v>24</v>
      </c>
      <c r="P2693" s="4">
        <v>93</v>
      </c>
      <c r="Q2693" t="str">
        <f>TEXT(ChargesTable[[#This Row],[CHG_COUNTY_NUM]], "000") &amp; "-" &amp; TEXT(ChargesTable[[#This Row],[CHG_CASE_NUMBER]], "0000000")</f>
        <v>008-0000031</v>
      </c>
      <c r="R2693">
        <f t="shared" si="85"/>
        <v>93</v>
      </c>
      <c r="S2693">
        <f t="shared" si="86"/>
        <v>2022</v>
      </c>
    </row>
    <row r="2694" spans="1:19">
      <c r="A2694" s="1">
        <v>8</v>
      </c>
      <c r="B2694">
        <v>32</v>
      </c>
      <c r="C2694">
        <v>1</v>
      </c>
      <c r="D2694" s="3">
        <v>44659</v>
      </c>
      <c r="E2694" s="2">
        <v>3460</v>
      </c>
      <c r="F2694" s="2">
        <v>346</v>
      </c>
      <c r="G2694" s="2">
        <v>0</v>
      </c>
      <c r="H2694" s="5">
        <v>44723.519004629627</v>
      </c>
      <c r="I2694" t="s">
        <v>7</v>
      </c>
      <c r="J2694" s="6" t="s">
        <v>27</v>
      </c>
      <c r="K2694" s="6" t="s">
        <v>28</v>
      </c>
      <c r="L2694" s="6" t="s">
        <v>37</v>
      </c>
      <c r="M2694" t="s">
        <v>8</v>
      </c>
      <c r="N2694" s="6" t="s">
        <v>52</v>
      </c>
      <c r="O2694" t="s">
        <v>24</v>
      </c>
      <c r="P2694" s="4">
        <v>64</v>
      </c>
      <c r="Q2694" t="str">
        <f>TEXT(ChargesTable[[#This Row],[CHG_COUNTY_NUM]], "000") &amp; "-" &amp; TEXT(ChargesTable[[#This Row],[CHG_CASE_NUMBER]], "0000000")</f>
        <v>008-0000032</v>
      </c>
      <c r="R2694">
        <f t="shared" si="85"/>
        <v>64</v>
      </c>
      <c r="S2694">
        <f t="shared" si="86"/>
        <v>2022</v>
      </c>
    </row>
    <row r="2695" spans="1:19">
      <c r="A2695" s="1">
        <v>8</v>
      </c>
      <c r="B2695">
        <v>32</v>
      </c>
      <c r="C2695">
        <v>2</v>
      </c>
      <c r="D2695" s="3">
        <v>44659</v>
      </c>
      <c r="E2695" s="2">
        <v>463700</v>
      </c>
      <c r="F2695" s="2">
        <v>46370</v>
      </c>
      <c r="G2695" s="2">
        <v>0</v>
      </c>
      <c r="H2695" s="5">
        <v>44723.82</v>
      </c>
      <c r="I2695" t="s">
        <v>12</v>
      </c>
      <c r="J2695" s="6" t="s">
        <v>30</v>
      </c>
      <c r="K2695" s="6" t="s">
        <v>26</v>
      </c>
      <c r="L2695" s="6" t="s">
        <v>37</v>
      </c>
      <c r="M2695" t="s">
        <v>13</v>
      </c>
      <c r="N2695" s="6" t="s">
        <v>54</v>
      </c>
      <c r="O2695" t="s">
        <v>24</v>
      </c>
      <c r="P2695" s="4">
        <v>64</v>
      </c>
      <c r="Q2695" t="str">
        <f>TEXT(ChargesTable[[#This Row],[CHG_COUNTY_NUM]], "000") &amp; "-" &amp; TEXT(ChargesTable[[#This Row],[CHG_CASE_NUMBER]], "0000000")</f>
        <v>008-0000032</v>
      </c>
      <c r="R2695">
        <f t="shared" si="85"/>
        <v>64</v>
      </c>
      <c r="S2695">
        <f t="shared" si="86"/>
        <v>2022</v>
      </c>
    </row>
    <row r="2696" spans="1:19">
      <c r="A2696" s="1">
        <v>8</v>
      </c>
      <c r="B2696">
        <v>33</v>
      </c>
      <c r="C2696">
        <v>1</v>
      </c>
      <c r="D2696" s="3">
        <v>44663</v>
      </c>
      <c r="E2696" s="2">
        <v>3400</v>
      </c>
      <c r="F2696" s="2">
        <v>340</v>
      </c>
      <c r="G2696" s="2">
        <v>0</v>
      </c>
      <c r="H2696" s="5">
        <v>44676.534004629626</v>
      </c>
      <c r="I2696" t="s">
        <v>10</v>
      </c>
      <c r="J2696" s="6" t="s">
        <v>25</v>
      </c>
      <c r="K2696" s="6" t="s">
        <v>26</v>
      </c>
      <c r="L2696" s="6" t="s">
        <v>37</v>
      </c>
      <c r="M2696" t="s">
        <v>11</v>
      </c>
      <c r="N2696" s="6" t="s">
        <v>55</v>
      </c>
      <c r="O2696" t="s">
        <v>24</v>
      </c>
      <c r="P2696" s="4">
        <v>13</v>
      </c>
      <c r="Q2696" t="str">
        <f>TEXT(ChargesTable[[#This Row],[CHG_COUNTY_NUM]], "000") &amp; "-" &amp; TEXT(ChargesTable[[#This Row],[CHG_CASE_NUMBER]], "0000000")</f>
        <v>008-0000033</v>
      </c>
      <c r="R2696">
        <f t="shared" si="85"/>
        <v>15</v>
      </c>
      <c r="S2696">
        <f t="shared" si="86"/>
        <v>2022</v>
      </c>
    </row>
    <row r="2697" spans="1:19">
      <c r="A2697" s="1">
        <v>8</v>
      </c>
      <c r="B2697">
        <v>33</v>
      </c>
      <c r="C2697">
        <v>2</v>
      </c>
      <c r="D2697" s="3">
        <v>44663</v>
      </c>
      <c r="E2697" s="2">
        <v>470000</v>
      </c>
      <c r="F2697" s="2">
        <v>47000</v>
      </c>
      <c r="G2697" s="2">
        <v>0</v>
      </c>
      <c r="H2697" s="5">
        <v>44676.98400462963</v>
      </c>
      <c r="I2697" t="s">
        <v>10</v>
      </c>
      <c r="J2697" s="6" t="s">
        <v>34</v>
      </c>
      <c r="K2697" s="6" t="s">
        <v>35</v>
      </c>
      <c r="L2697" s="6" t="s">
        <v>37</v>
      </c>
      <c r="M2697" t="s">
        <v>11</v>
      </c>
      <c r="N2697" s="6" t="s">
        <v>67</v>
      </c>
      <c r="O2697" t="s">
        <v>24</v>
      </c>
      <c r="P2697" s="4">
        <v>13</v>
      </c>
      <c r="Q2697" t="str">
        <f>TEXT(ChargesTable[[#This Row],[CHG_COUNTY_NUM]], "000") &amp; "-" &amp; TEXT(ChargesTable[[#This Row],[CHG_CASE_NUMBER]], "0000000")</f>
        <v>008-0000033</v>
      </c>
      <c r="R2697">
        <f t="shared" si="85"/>
        <v>15</v>
      </c>
      <c r="S2697">
        <f t="shared" si="86"/>
        <v>2022</v>
      </c>
    </row>
    <row r="2698" spans="1:19">
      <c r="A2698" s="1">
        <v>8</v>
      </c>
      <c r="B2698">
        <v>33</v>
      </c>
      <c r="C2698">
        <v>5</v>
      </c>
      <c r="D2698" s="3">
        <v>44663</v>
      </c>
      <c r="E2698" s="2">
        <v>3406</v>
      </c>
      <c r="F2698" s="2">
        <v>340</v>
      </c>
      <c r="G2698" s="2">
        <v>6</v>
      </c>
      <c r="H2698" s="5">
        <v>44676.80400462963</v>
      </c>
      <c r="I2698" t="s">
        <v>10</v>
      </c>
      <c r="J2698" s="6" t="s">
        <v>25</v>
      </c>
      <c r="K2698" s="6" t="s">
        <v>26</v>
      </c>
      <c r="L2698" s="6" t="s">
        <v>43</v>
      </c>
      <c r="M2698" t="s">
        <v>11</v>
      </c>
      <c r="N2698" s="6" t="s">
        <v>65</v>
      </c>
      <c r="O2698" t="s">
        <v>24</v>
      </c>
      <c r="P2698" s="4">
        <v>13</v>
      </c>
      <c r="Q2698" t="str">
        <f>TEXT(ChargesTable[[#This Row],[CHG_COUNTY_NUM]], "000") &amp; "-" &amp; TEXT(ChargesTable[[#This Row],[CHG_CASE_NUMBER]], "0000000")</f>
        <v>008-0000033</v>
      </c>
      <c r="R2698">
        <f t="shared" si="85"/>
        <v>15</v>
      </c>
      <c r="S2698">
        <f t="shared" si="86"/>
        <v>2022</v>
      </c>
    </row>
    <row r="2699" spans="1:19">
      <c r="A2699" s="1">
        <v>8</v>
      </c>
      <c r="B2699">
        <v>33</v>
      </c>
      <c r="C2699">
        <v>3</v>
      </c>
      <c r="D2699" s="3">
        <v>44663</v>
      </c>
      <c r="E2699" s="2">
        <v>463701</v>
      </c>
      <c r="F2699" s="2">
        <v>46370</v>
      </c>
      <c r="G2699" s="2">
        <v>1</v>
      </c>
      <c r="H2699" s="5">
        <v>44678.704004629632</v>
      </c>
      <c r="I2699" t="s">
        <v>10</v>
      </c>
      <c r="J2699" s="6" t="s">
        <v>30</v>
      </c>
      <c r="K2699" s="6" t="s">
        <v>26</v>
      </c>
      <c r="L2699" s="6" t="s">
        <v>38</v>
      </c>
      <c r="M2699" t="s">
        <v>11</v>
      </c>
      <c r="N2699" s="6" t="s">
        <v>59</v>
      </c>
      <c r="O2699" t="s">
        <v>24</v>
      </c>
      <c r="P2699" s="4">
        <v>15</v>
      </c>
      <c r="Q2699" t="str">
        <f>TEXT(ChargesTable[[#This Row],[CHG_COUNTY_NUM]], "000") &amp; "-" &amp; TEXT(ChargesTable[[#This Row],[CHG_CASE_NUMBER]], "0000000")</f>
        <v>008-0000033</v>
      </c>
      <c r="R2699">
        <f t="shared" si="85"/>
        <v>15</v>
      </c>
      <c r="S2699">
        <f t="shared" si="86"/>
        <v>2022</v>
      </c>
    </row>
    <row r="2700" spans="1:19">
      <c r="A2700" s="1">
        <v>8</v>
      </c>
      <c r="B2700">
        <v>33</v>
      </c>
      <c r="C2700">
        <v>4</v>
      </c>
      <c r="D2700" s="3">
        <v>44663</v>
      </c>
      <c r="E2700" s="2">
        <v>463700</v>
      </c>
      <c r="F2700" s="2">
        <v>46370</v>
      </c>
      <c r="G2700" s="2">
        <v>0</v>
      </c>
      <c r="H2700" s="5">
        <v>44678.024004629631</v>
      </c>
      <c r="I2700" t="s">
        <v>10</v>
      </c>
      <c r="J2700" s="6" t="s">
        <v>30</v>
      </c>
      <c r="K2700" s="6" t="s">
        <v>26</v>
      </c>
      <c r="L2700" s="6" t="s">
        <v>37</v>
      </c>
      <c r="M2700" t="s">
        <v>11</v>
      </c>
      <c r="N2700" s="6" t="s">
        <v>54</v>
      </c>
      <c r="O2700" t="s">
        <v>24</v>
      </c>
      <c r="P2700" s="4">
        <v>15</v>
      </c>
      <c r="Q2700" t="str">
        <f>TEXT(ChargesTable[[#This Row],[CHG_COUNTY_NUM]], "000") &amp; "-" &amp; TEXT(ChargesTable[[#This Row],[CHG_CASE_NUMBER]], "0000000")</f>
        <v>008-0000033</v>
      </c>
      <c r="R2700">
        <f t="shared" si="85"/>
        <v>15</v>
      </c>
      <c r="S2700">
        <f t="shared" si="86"/>
        <v>2022</v>
      </c>
    </row>
    <row r="2701" spans="1:19">
      <c r="A2701" s="1">
        <v>8</v>
      </c>
      <c r="B2701">
        <v>34</v>
      </c>
      <c r="C2701">
        <v>2</v>
      </c>
      <c r="D2701" s="3">
        <v>44664</v>
      </c>
      <c r="E2701" s="2">
        <v>3460</v>
      </c>
      <c r="F2701" s="2">
        <v>346</v>
      </c>
      <c r="G2701" s="2">
        <v>0</v>
      </c>
      <c r="H2701" s="5">
        <v>44686.53</v>
      </c>
      <c r="I2701" t="s">
        <v>7</v>
      </c>
      <c r="J2701" s="6" t="s">
        <v>27</v>
      </c>
      <c r="K2701" s="6" t="s">
        <v>28</v>
      </c>
      <c r="L2701" s="6" t="s">
        <v>37</v>
      </c>
      <c r="M2701" t="s">
        <v>8</v>
      </c>
      <c r="N2701" s="6" t="s">
        <v>52</v>
      </c>
      <c r="O2701" t="s">
        <v>24</v>
      </c>
      <c r="P2701" s="4">
        <v>22</v>
      </c>
      <c r="Q2701" t="str">
        <f>TEXT(ChargesTable[[#This Row],[CHG_COUNTY_NUM]], "000") &amp; "-" &amp; TEXT(ChargesTable[[#This Row],[CHG_CASE_NUMBER]], "0000000")</f>
        <v>008-0000034</v>
      </c>
      <c r="R2701">
        <f t="shared" si="85"/>
        <v>22</v>
      </c>
      <c r="S2701">
        <f t="shared" si="86"/>
        <v>2022</v>
      </c>
    </row>
    <row r="2702" spans="1:19">
      <c r="A2702" s="1">
        <v>8</v>
      </c>
      <c r="B2702">
        <v>35</v>
      </c>
      <c r="C2702">
        <v>2</v>
      </c>
      <c r="D2702" s="3">
        <v>44668</v>
      </c>
      <c r="E2702" s="2">
        <v>3400</v>
      </c>
      <c r="F2702" s="2">
        <v>340</v>
      </c>
      <c r="G2702" s="2">
        <v>0</v>
      </c>
      <c r="H2702" s="5">
        <v>44677.855995370373</v>
      </c>
      <c r="I2702" t="s">
        <v>12</v>
      </c>
      <c r="J2702" s="6" t="s">
        <v>25</v>
      </c>
      <c r="K2702" s="6" t="s">
        <v>26</v>
      </c>
      <c r="L2702" s="6" t="s">
        <v>37</v>
      </c>
      <c r="M2702" t="s">
        <v>13</v>
      </c>
      <c r="N2702" s="6" t="s">
        <v>55</v>
      </c>
      <c r="O2702" t="s">
        <v>24</v>
      </c>
      <c r="P2702" s="4">
        <v>9</v>
      </c>
      <c r="Q2702" t="str">
        <f>TEXT(ChargesTable[[#This Row],[CHG_COUNTY_NUM]], "000") &amp; "-" &amp; TEXT(ChargesTable[[#This Row],[CHG_CASE_NUMBER]], "0000000")</f>
        <v>008-0000035</v>
      </c>
      <c r="R2702">
        <f t="shared" si="85"/>
        <v>9</v>
      </c>
      <c r="S2702">
        <f t="shared" si="86"/>
        <v>2022</v>
      </c>
    </row>
    <row r="2703" spans="1:19">
      <c r="A2703" s="1">
        <v>8</v>
      </c>
      <c r="B2703">
        <v>36</v>
      </c>
      <c r="C2703">
        <v>3</v>
      </c>
      <c r="D2703" s="3">
        <v>44670</v>
      </c>
      <c r="E2703" s="2">
        <v>463700</v>
      </c>
      <c r="F2703" s="2">
        <v>46370</v>
      </c>
      <c r="G2703" s="2">
        <v>0</v>
      </c>
      <c r="H2703" s="5">
        <v>45040.5</v>
      </c>
      <c r="I2703" t="s">
        <v>10</v>
      </c>
      <c r="J2703" s="6" t="s">
        <v>30</v>
      </c>
      <c r="K2703" s="6" t="s">
        <v>26</v>
      </c>
      <c r="L2703" s="6" t="s">
        <v>37</v>
      </c>
      <c r="M2703" t="s">
        <v>11</v>
      </c>
      <c r="N2703" s="6" t="s">
        <v>54</v>
      </c>
      <c r="O2703" t="s">
        <v>24</v>
      </c>
      <c r="P2703" s="4">
        <v>370</v>
      </c>
      <c r="Q2703" t="str">
        <f>TEXT(ChargesTable[[#This Row],[CHG_COUNTY_NUM]], "000") &amp; "-" &amp; TEXT(ChargesTable[[#This Row],[CHG_CASE_NUMBER]], "0000000")</f>
        <v>008-0000036</v>
      </c>
      <c r="R2703">
        <f t="shared" si="85"/>
        <v>371</v>
      </c>
      <c r="S2703">
        <f t="shared" si="86"/>
        <v>2023</v>
      </c>
    </row>
    <row r="2704" spans="1:19">
      <c r="A2704" s="1">
        <v>8</v>
      </c>
      <c r="B2704">
        <v>36</v>
      </c>
      <c r="C2704">
        <v>1</v>
      </c>
      <c r="D2704" s="3">
        <v>44670</v>
      </c>
      <c r="E2704" s="2">
        <v>3400</v>
      </c>
      <c r="F2704" s="2">
        <v>340</v>
      </c>
      <c r="G2704" s="2">
        <v>0</v>
      </c>
      <c r="H2704" s="5">
        <v>45041</v>
      </c>
      <c r="I2704" t="s">
        <v>10</v>
      </c>
      <c r="J2704" s="6" t="s">
        <v>25</v>
      </c>
      <c r="K2704" s="6" t="s">
        <v>26</v>
      </c>
      <c r="L2704" s="6" t="s">
        <v>37</v>
      </c>
      <c r="M2704" t="s">
        <v>11</v>
      </c>
      <c r="N2704" s="6" t="s">
        <v>55</v>
      </c>
      <c r="O2704" t="s">
        <v>24</v>
      </c>
      <c r="P2704" s="4">
        <v>371</v>
      </c>
      <c r="Q2704" t="str">
        <f>TEXT(ChargesTable[[#This Row],[CHG_COUNTY_NUM]], "000") &amp; "-" &amp; TEXT(ChargesTable[[#This Row],[CHG_CASE_NUMBER]], "0000000")</f>
        <v>008-0000036</v>
      </c>
      <c r="R2704">
        <f t="shared" si="85"/>
        <v>371</v>
      </c>
      <c r="S2704">
        <f t="shared" si="86"/>
        <v>2023</v>
      </c>
    </row>
    <row r="2705" spans="1:19">
      <c r="A2705" s="1">
        <v>8</v>
      </c>
      <c r="B2705">
        <v>36</v>
      </c>
      <c r="C2705">
        <v>2</v>
      </c>
      <c r="D2705" s="3">
        <v>44670</v>
      </c>
      <c r="E2705" s="2">
        <v>3460</v>
      </c>
      <c r="F2705" s="2">
        <v>346</v>
      </c>
      <c r="G2705" s="2">
        <v>0</v>
      </c>
      <c r="H2705" s="5">
        <v>45041.56</v>
      </c>
      <c r="I2705" t="s">
        <v>10</v>
      </c>
      <c r="J2705" s="6" t="s">
        <v>27</v>
      </c>
      <c r="K2705" s="6" t="s">
        <v>28</v>
      </c>
      <c r="L2705" s="6" t="s">
        <v>37</v>
      </c>
      <c r="M2705" t="s">
        <v>11</v>
      </c>
      <c r="N2705" s="6" t="s">
        <v>52</v>
      </c>
      <c r="O2705" t="s">
        <v>24</v>
      </c>
      <c r="P2705" s="4">
        <v>371</v>
      </c>
      <c r="Q2705" t="str">
        <f>TEXT(ChargesTable[[#This Row],[CHG_COUNTY_NUM]], "000") &amp; "-" &amp; TEXT(ChargesTable[[#This Row],[CHG_CASE_NUMBER]], "0000000")</f>
        <v>008-0000036</v>
      </c>
      <c r="R2705">
        <f t="shared" si="85"/>
        <v>371</v>
      </c>
      <c r="S2705">
        <f t="shared" si="86"/>
        <v>2023</v>
      </c>
    </row>
    <row r="2706" spans="1:19">
      <c r="A2706" s="1">
        <v>8</v>
      </c>
      <c r="B2706">
        <v>37</v>
      </c>
      <c r="C2706">
        <v>1</v>
      </c>
      <c r="D2706" s="3">
        <v>44673</v>
      </c>
      <c r="E2706" s="2">
        <v>782200</v>
      </c>
      <c r="F2706" s="2">
        <v>78220</v>
      </c>
      <c r="G2706" s="2">
        <v>0</v>
      </c>
      <c r="H2706" s="5">
        <v>44706.35</v>
      </c>
      <c r="I2706" t="s">
        <v>12</v>
      </c>
      <c r="J2706" s="6" t="s">
        <v>36</v>
      </c>
      <c r="K2706" s="6" t="s">
        <v>35</v>
      </c>
      <c r="L2706" s="6" t="s">
        <v>37</v>
      </c>
      <c r="M2706" t="s">
        <v>13</v>
      </c>
      <c r="N2706" s="6" t="s">
        <v>53</v>
      </c>
      <c r="O2706" t="s">
        <v>24</v>
      </c>
      <c r="P2706" s="4">
        <v>33</v>
      </c>
      <c r="Q2706" t="str">
        <f>TEXT(ChargesTable[[#This Row],[CHG_COUNTY_NUM]], "000") &amp; "-" &amp; TEXT(ChargesTable[[#This Row],[CHG_CASE_NUMBER]], "0000000")</f>
        <v>008-0000037</v>
      </c>
      <c r="R2706">
        <f t="shared" si="85"/>
        <v>33</v>
      </c>
      <c r="S2706">
        <f t="shared" si="86"/>
        <v>2022</v>
      </c>
    </row>
    <row r="2707" spans="1:19">
      <c r="A2707" s="1">
        <v>8</v>
      </c>
      <c r="B2707">
        <v>38</v>
      </c>
      <c r="C2707">
        <v>2</v>
      </c>
      <c r="D2707" s="3">
        <v>44673</v>
      </c>
      <c r="E2707" s="2">
        <v>3400</v>
      </c>
      <c r="F2707" s="2">
        <v>340</v>
      </c>
      <c r="G2707" s="2">
        <v>0</v>
      </c>
      <c r="H2707" s="5">
        <v>44674.117002314815</v>
      </c>
      <c r="I2707" t="s">
        <v>7</v>
      </c>
      <c r="J2707" s="6" t="s">
        <v>25</v>
      </c>
      <c r="K2707" s="6" t="s">
        <v>26</v>
      </c>
      <c r="L2707" s="6" t="s">
        <v>37</v>
      </c>
      <c r="M2707" t="s">
        <v>8</v>
      </c>
      <c r="N2707" s="6" t="s">
        <v>55</v>
      </c>
      <c r="O2707" t="s">
        <v>24</v>
      </c>
      <c r="P2707" s="4">
        <v>1</v>
      </c>
      <c r="Q2707" t="str">
        <f>TEXT(ChargesTable[[#This Row],[CHG_COUNTY_NUM]], "000") &amp; "-" &amp; TEXT(ChargesTable[[#This Row],[CHG_CASE_NUMBER]], "0000000")</f>
        <v>008-0000038</v>
      </c>
      <c r="R2707">
        <f t="shared" si="85"/>
        <v>4</v>
      </c>
      <c r="S2707">
        <f t="shared" si="86"/>
        <v>2022</v>
      </c>
    </row>
    <row r="2708" spans="1:19">
      <c r="A2708" s="1">
        <v>8</v>
      </c>
      <c r="B2708">
        <v>38</v>
      </c>
      <c r="C2708">
        <v>1</v>
      </c>
      <c r="D2708" s="3">
        <v>44673</v>
      </c>
      <c r="E2708" s="2">
        <v>3400</v>
      </c>
      <c r="F2708" s="2">
        <v>340</v>
      </c>
      <c r="G2708" s="2">
        <v>0</v>
      </c>
      <c r="H2708" s="5">
        <v>44675.687002314815</v>
      </c>
      <c r="I2708" t="s">
        <v>12</v>
      </c>
      <c r="J2708" s="6" t="s">
        <v>25</v>
      </c>
      <c r="K2708" s="6" t="s">
        <v>26</v>
      </c>
      <c r="L2708" s="6" t="s">
        <v>37</v>
      </c>
      <c r="M2708" t="s">
        <v>13</v>
      </c>
      <c r="N2708" s="6" t="s">
        <v>55</v>
      </c>
      <c r="O2708" t="s">
        <v>24</v>
      </c>
      <c r="P2708" s="4">
        <v>2</v>
      </c>
      <c r="Q2708" t="str">
        <f>TEXT(ChargesTable[[#This Row],[CHG_COUNTY_NUM]], "000") &amp; "-" &amp; TEXT(ChargesTable[[#This Row],[CHG_CASE_NUMBER]], "0000000")</f>
        <v>008-0000038</v>
      </c>
      <c r="R2708">
        <f t="shared" si="85"/>
        <v>4</v>
      </c>
      <c r="S2708">
        <f t="shared" si="86"/>
        <v>2022</v>
      </c>
    </row>
    <row r="2709" spans="1:19">
      <c r="A2709" s="1">
        <v>8</v>
      </c>
      <c r="B2709">
        <v>38</v>
      </c>
      <c r="C2709">
        <v>3</v>
      </c>
      <c r="D2709" s="3">
        <v>44673</v>
      </c>
      <c r="E2709" s="2">
        <v>3461</v>
      </c>
      <c r="F2709" s="2">
        <v>346</v>
      </c>
      <c r="G2709" s="2">
        <v>1</v>
      </c>
      <c r="H2709" s="5">
        <v>44676.227002314816</v>
      </c>
      <c r="I2709" t="s">
        <v>10</v>
      </c>
      <c r="J2709" s="6" t="s">
        <v>27</v>
      </c>
      <c r="K2709" s="6" t="s">
        <v>28</v>
      </c>
      <c r="L2709" s="6" t="s">
        <v>38</v>
      </c>
      <c r="M2709" t="s">
        <v>11</v>
      </c>
      <c r="N2709" s="6" t="s">
        <v>90</v>
      </c>
      <c r="O2709" t="s">
        <v>24</v>
      </c>
      <c r="P2709" s="4">
        <v>3</v>
      </c>
      <c r="Q2709" t="str">
        <f>TEXT(ChargesTable[[#This Row],[CHG_COUNTY_NUM]], "000") &amp; "-" &amp; TEXT(ChargesTable[[#This Row],[CHG_CASE_NUMBER]], "0000000")</f>
        <v>008-0000038</v>
      </c>
      <c r="R2709">
        <f t="shared" si="85"/>
        <v>4</v>
      </c>
      <c r="S2709">
        <f t="shared" si="86"/>
        <v>2022</v>
      </c>
    </row>
    <row r="2710" spans="1:19">
      <c r="A2710" s="1">
        <v>8</v>
      </c>
      <c r="B2710">
        <v>38</v>
      </c>
      <c r="C2710">
        <v>4</v>
      </c>
      <c r="D2710" s="3">
        <v>44673</v>
      </c>
      <c r="E2710" s="2">
        <v>3400</v>
      </c>
      <c r="F2710" s="2">
        <v>340</v>
      </c>
      <c r="G2710" s="2">
        <v>0</v>
      </c>
      <c r="H2710" s="5">
        <v>44677.117002314815</v>
      </c>
      <c r="I2710" t="s">
        <v>12</v>
      </c>
      <c r="J2710" s="6" t="s">
        <v>25</v>
      </c>
      <c r="K2710" s="6" t="s">
        <v>26</v>
      </c>
      <c r="L2710" s="6" t="s">
        <v>37</v>
      </c>
      <c r="M2710" t="s">
        <v>13</v>
      </c>
      <c r="N2710" s="6" t="s">
        <v>55</v>
      </c>
      <c r="O2710" t="s">
        <v>24</v>
      </c>
      <c r="P2710" s="4">
        <v>4</v>
      </c>
      <c r="Q2710" t="str">
        <f>TEXT(ChargesTable[[#This Row],[CHG_COUNTY_NUM]], "000") &amp; "-" &amp; TEXT(ChargesTable[[#This Row],[CHG_CASE_NUMBER]], "0000000")</f>
        <v>008-0000038</v>
      </c>
      <c r="R2710">
        <f t="shared" si="85"/>
        <v>4</v>
      </c>
      <c r="S2710">
        <f t="shared" si="86"/>
        <v>2022</v>
      </c>
    </row>
    <row r="2711" spans="1:19">
      <c r="A2711" s="1">
        <v>8</v>
      </c>
      <c r="B2711">
        <v>38</v>
      </c>
      <c r="C2711">
        <v>5</v>
      </c>
      <c r="D2711" s="3">
        <v>44673</v>
      </c>
      <c r="E2711" s="2">
        <v>3400</v>
      </c>
      <c r="F2711" s="2">
        <v>340</v>
      </c>
      <c r="G2711" s="2">
        <v>0</v>
      </c>
      <c r="H2711" s="5">
        <v>44677.017002314817</v>
      </c>
      <c r="I2711" t="s">
        <v>12</v>
      </c>
      <c r="J2711" s="6" t="s">
        <v>25</v>
      </c>
      <c r="K2711" s="6" t="s">
        <v>26</v>
      </c>
      <c r="L2711" s="6" t="s">
        <v>37</v>
      </c>
      <c r="M2711" t="s">
        <v>13</v>
      </c>
      <c r="N2711" s="6" t="s">
        <v>55</v>
      </c>
      <c r="O2711" t="s">
        <v>24</v>
      </c>
      <c r="P2711" s="4">
        <v>4</v>
      </c>
      <c r="Q2711" t="str">
        <f>TEXT(ChargesTable[[#This Row],[CHG_COUNTY_NUM]], "000") &amp; "-" &amp; TEXT(ChargesTable[[#This Row],[CHG_CASE_NUMBER]], "0000000")</f>
        <v>008-0000038</v>
      </c>
      <c r="R2711">
        <f t="shared" si="85"/>
        <v>4</v>
      </c>
      <c r="S2711">
        <f t="shared" si="86"/>
        <v>2022</v>
      </c>
    </row>
    <row r="2712" spans="1:19">
      <c r="A2712" s="1">
        <v>8</v>
      </c>
      <c r="B2712">
        <v>39</v>
      </c>
      <c r="C2712">
        <v>3</v>
      </c>
      <c r="D2712" s="3">
        <v>44677</v>
      </c>
      <c r="E2712" s="2">
        <v>463720</v>
      </c>
      <c r="F2712" s="2">
        <v>46372</v>
      </c>
      <c r="G2712" s="2">
        <v>0</v>
      </c>
      <c r="H2712" s="5">
        <v>44683.907997685186</v>
      </c>
      <c r="I2712" t="s">
        <v>7</v>
      </c>
      <c r="J2712" s="6" t="s">
        <v>31</v>
      </c>
      <c r="K2712" s="6" t="s">
        <v>28</v>
      </c>
      <c r="L2712" s="6" t="s">
        <v>37</v>
      </c>
      <c r="M2712" t="s">
        <v>8</v>
      </c>
      <c r="N2712" s="6" t="s">
        <v>72</v>
      </c>
      <c r="O2712" t="s">
        <v>24</v>
      </c>
      <c r="P2712" s="4">
        <v>6</v>
      </c>
      <c r="Q2712" t="str">
        <f>TEXT(ChargesTable[[#This Row],[CHG_COUNTY_NUM]], "000") &amp; "-" &amp; TEXT(ChargesTable[[#This Row],[CHG_CASE_NUMBER]], "0000000")</f>
        <v>008-0000039</v>
      </c>
      <c r="R2712">
        <f t="shared" si="85"/>
        <v>11</v>
      </c>
      <c r="S2712">
        <f t="shared" si="86"/>
        <v>2022</v>
      </c>
    </row>
    <row r="2713" spans="1:19">
      <c r="A2713" s="1">
        <v>8</v>
      </c>
      <c r="B2713">
        <v>39</v>
      </c>
      <c r="C2713">
        <v>2</v>
      </c>
      <c r="D2713" s="3">
        <v>44677</v>
      </c>
      <c r="E2713" s="2">
        <v>3400</v>
      </c>
      <c r="F2713" s="2">
        <v>340</v>
      </c>
      <c r="G2713" s="2">
        <v>0</v>
      </c>
      <c r="H2713" s="5">
        <v>44684.947997685187</v>
      </c>
      <c r="I2713" t="s">
        <v>12</v>
      </c>
      <c r="J2713" s="6" t="s">
        <v>25</v>
      </c>
      <c r="K2713" s="6" t="s">
        <v>26</v>
      </c>
      <c r="L2713" s="6" t="s">
        <v>37</v>
      </c>
      <c r="M2713" t="s">
        <v>13</v>
      </c>
      <c r="N2713" s="6" t="s">
        <v>55</v>
      </c>
      <c r="O2713" t="s">
        <v>24</v>
      </c>
      <c r="P2713" s="4">
        <v>7</v>
      </c>
      <c r="Q2713" t="str">
        <f>TEXT(ChargesTable[[#This Row],[CHG_COUNTY_NUM]], "000") &amp; "-" &amp; TEXT(ChargesTable[[#This Row],[CHG_CASE_NUMBER]], "0000000")</f>
        <v>008-0000039</v>
      </c>
      <c r="R2713">
        <f t="shared" si="85"/>
        <v>11</v>
      </c>
      <c r="S2713">
        <f t="shared" si="86"/>
        <v>2022</v>
      </c>
    </row>
    <row r="2714" spans="1:19">
      <c r="A2714" s="1">
        <v>8</v>
      </c>
      <c r="B2714">
        <v>39</v>
      </c>
      <c r="C2714">
        <v>4</v>
      </c>
      <c r="D2714" s="3">
        <v>44677</v>
      </c>
      <c r="E2714" s="2">
        <v>463700</v>
      </c>
      <c r="F2714" s="2">
        <v>46370</v>
      </c>
      <c r="G2714" s="2">
        <v>0</v>
      </c>
      <c r="H2714" s="5">
        <v>44684.727997685186</v>
      </c>
      <c r="I2714" t="s">
        <v>10</v>
      </c>
      <c r="J2714" s="6" t="s">
        <v>30</v>
      </c>
      <c r="K2714" s="6" t="s">
        <v>26</v>
      </c>
      <c r="L2714" s="6" t="s">
        <v>37</v>
      </c>
      <c r="M2714" t="s">
        <v>11</v>
      </c>
      <c r="N2714" s="6" t="s">
        <v>54</v>
      </c>
      <c r="O2714" t="s">
        <v>24</v>
      </c>
      <c r="P2714" s="4">
        <v>7</v>
      </c>
      <c r="Q2714" t="str">
        <f>TEXT(ChargesTable[[#This Row],[CHG_COUNTY_NUM]], "000") &amp; "-" &amp; TEXT(ChargesTable[[#This Row],[CHG_CASE_NUMBER]], "0000000")</f>
        <v>008-0000039</v>
      </c>
      <c r="R2714">
        <f t="shared" si="85"/>
        <v>11</v>
      </c>
      <c r="S2714">
        <f t="shared" si="86"/>
        <v>2022</v>
      </c>
    </row>
    <row r="2715" spans="1:19">
      <c r="A2715" s="1">
        <v>8</v>
      </c>
      <c r="B2715">
        <v>39</v>
      </c>
      <c r="C2715">
        <v>5</v>
      </c>
      <c r="D2715" s="3">
        <v>44677</v>
      </c>
      <c r="E2715" s="2">
        <v>3470</v>
      </c>
      <c r="F2715" s="2">
        <v>347</v>
      </c>
      <c r="G2715" s="2">
        <v>0</v>
      </c>
      <c r="H2715" s="5">
        <v>44684.647997685184</v>
      </c>
      <c r="I2715" t="s">
        <v>10</v>
      </c>
      <c r="J2715" s="6" t="s">
        <v>29</v>
      </c>
      <c r="K2715" s="6" t="s">
        <v>28</v>
      </c>
      <c r="L2715" s="6" t="s">
        <v>37</v>
      </c>
      <c r="M2715" t="s">
        <v>11</v>
      </c>
      <c r="N2715" s="6" t="s">
        <v>51</v>
      </c>
      <c r="O2715" t="s">
        <v>24</v>
      </c>
      <c r="P2715" s="4">
        <v>7</v>
      </c>
      <c r="Q2715" t="str">
        <f>TEXT(ChargesTable[[#This Row],[CHG_COUNTY_NUM]], "000") &amp; "-" &amp; TEXT(ChargesTable[[#This Row],[CHG_CASE_NUMBER]], "0000000")</f>
        <v>008-0000039</v>
      </c>
      <c r="R2715">
        <f t="shared" si="85"/>
        <v>11</v>
      </c>
      <c r="S2715">
        <f t="shared" si="86"/>
        <v>2022</v>
      </c>
    </row>
    <row r="2716" spans="1:19">
      <c r="A2716" s="1">
        <v>8</v>
      </c>
      <c r="B2716">
        <v>39</v>
      </c>
      <c r="C2716">
        <v>1</v>
      </c>
      <c r="D2716" s="3">
        <v>44677</v>
      </c>
      <c r="E2716" s="2">
        <v>463740</v>
      </c>
      <c r="F2716" s="2">
        <v>46374</v>
      </c>
      <c r="G2716" s="2">
        <v>0</v>
      </c>
      <c r="H2716" s="5">
        <v>44688.007997685185</v>
      </c>
      <c r="I2716" t="s">
        <v>10</v>
      </c>
      <c r="J2716" s="6" t="s">
        <v>32</v>
      </c>
      <c r="K2716" s="6" t="s">
        <v>33</v>
      </c>
      <c r="L2716" s="6" t="s">
        <v>37</v>
      </c>
      <c r="M2716" t="s">
        <v>11</v>
      </c>
      <c r="N2716" s="6" t="s">
        <v>60</v>
      </c>
      <c r="O2716" t="s">
        <v>24</v>
      </c>
      <c r="P2716" s="4">
        <v>11</v>
      </c>
      <c r="Q2716" t="str">
        <f>TEXT(ChargesTable[[#This Row],[CHG_COUNTY_NUM]], "000") &amp; "-" &amp; TEXT(ChargesTable[[#This Row],[CHG_CASE_NUMBER]], "0000000")</f>
        <v>008-0000039</v>
      </c>
      <c r="R2716">
        <f t="shared" si="85"/>
        <v>11</v>
      </c>
      <c r="S2716">
        <f t="shared" si="86"/>
        <v>2022</v>
      </c>
    </row>
    <row r="2717" spans="1:19">
      <c r="A2717" s="1">
        <v>8</v>
      </c>
      <c r="B2717">
        <v>40</v>
      </c>
      <c r="C2717">
        <v>1</v>
      </c>
      <c r="D2717" s="3">
        <v>44681</v>
      </c>
      <c r="E2717" s="2">
        <v>463700</v>
      </c>
      <c r="F2717" s="2">
        <v>46370</v>
      </c>
      <c r="G2717" s="2">
        <v>0</v>
      </c>
      <c r="H2717" s="5">
        <v>44826.95</v>
      </c>
      <c r="I2717" t="s">
        <v>7</v>
      </c>
      <c r="J2717" s="6" t="s">
        <v>30</v>
      </c>
      <c r="K2717" s="6" t="s">
        <v>26</v>
      </c>
      <c r="L2717" s="6" t="s">
        <v>37</v>
      </c>
      <c r="M2717" t="s">
        <v>8</v>
      </c>
      <c r="N2717" s="6" t="s">
        <v>54</v>
      </c>
      <c r="O2717" t="s">
        <v>24</v>
      </c>
      <c r="P2717" s="4">
        <v>145</v>
      </c>
      <c r="Q2717" t="str">
        <f>TEXT(ChargesTable[[#This Row],[CHG_COUNTY_NUM]], "000") &amp; "-" &amp; TEXT(ChargesTable[[#This Row],[CHG_CASE_NUMBER]], "0000000")</f>
        <v>008-0000040</v>
      </c>
      <c r="R2717">
        <f t="shared" si="85"/>
        <v>145</v>
      </c>
      <c r="S2717">
        <f t="shared" si="86"/>
        <v>2022</v>
      </c>
    </row>
    <row r="2718" spans="1:19">
      <c r="A2718" s="1">
        <v>8</v>
      </c>
      <c r="B2718">
        <v>41</v>
      </c>
      <c r="C2718">
        <v>2</v>
      </c>
      <c r="D2718" s="3">
        <v>44684</v>
      </c>
      <c r="E2718" s="2">
        <v>3461</v>
      </c>
      <c r="F2718" s="2">
        <v>346</v>
      </c>
      <c r="G2718" s="2">
        <v>1</v>
      </c>
      <c r="H2718" s="5">
        <v>44701.4</v>
      </c>
      <c r="I2718" t="s">
        <v>7</v>
      </c>
      <c r="J2718" s="6" t="s">
        <v>27</v>
      </c>
      <c r="K2718" s="6" t="s">
        <v>28</v>
      </c>
      <c r="L2718" s="6" t="s">
        <v>38</v>
      </c>
      <c r="M2718" t="s">
        <v>8</v>
      </c>
      <c r="N2718" s="6" t="s">
        <v>90</v>
      </c>
      <c r="O2718" t="s">
        <v>24</v>
      </c>
      <c r="P2718" s="4">
        <v>17</v>
      </c>
      <c r="Q2718" t="str">
        <f>TEXT(ChargesTable[[#This Row],[CHG_COUNTY_NUM]], "000") &amp; "-" &amp; TEXT(ChargesTable[[#This Row],[CHG_CASE_NUMBER]], "0000000")</f>
        <v>008-0000041</v>
      </c>
      <c r="R2718">
        <f t="shared" si="85"/>
        <v>25</v>
      </c>
      <c r="S2718">
        <f t="shared" si="86"/>
        <v>2022</v>
      </c>
    </row>
    <row r="2719" spans="1:19">
      <c r="A2719" s="1">
        <v>8</v>
      </c>
      <c r="B2719">
        <v>41</v>
      </c>
      <c r="C2719">
        <v>3</v>
      </c>
      <c r="D2719" s="3">
        <v>44684</v>
      </c>
      <c r="E2719" s="2">
        <v>3400</v>
      </c>
      <c r="F2719" s="2">
        <v>340</v>
      </c>
      <c r="G2719" s="2">
        <v>0</v>
      </c>
      <c r="H2719" s="5">
        <v>44705.75</v>
      </c>
      <c r="I2719" t="s">
        <v>10</v>
      </c>
      <c r="J2719" s="6" t="s">
        <v>25</v>
      </c>
      <c r="K2719" s="6" t="s">
        <v>26</v>
      </c>
      <c r="L2719" s="6" t="s">
        <v>37</v>
      </c>
      <c r="M2719" t="s">
        <v>11</v>
      </c>
      <c r="N2719" s="6" t="s">
        <v>55</v>
      </c>
      <c r="O2719" t="s">
        <v>24</v>
      </c>
      <c r="P2719" s="4">
        <v>21</v>
      </c>
      <c r="Q2719" t="str">
        <f>TEXT(ChargesTable[[#This Row],[CHG_COUNTY_NUM]], "000") &amp; "-" &amp; TEXT(ChargesTable[[#This Row],[CHG_CASE_NUMBER]], "0000000")</f>
        <v>008-0000041</v>
      </c>
      <c r="R2719">
        <f t="shared" si="85"/>
        <v>25</v>
      </c>
      <c r="S2719">
        <f t="shared" si="86"/>
        <v>2022</v>
      </c>
    </row>
    <row r="2720" spans="1:19">
      <c r="A2720" s="1">
        <v>8</v>
      </c>
      <c r="B2720">
        <v>41</v>
      </c>
      <c r="C2720">
        <v>4</v>
      </c>
      <c r="D2720" s="3">
        <v>44684</v>
      </c>
      <c r="E2720" s="2">
        <v>782202</v>
      </c>
      <c r="F2720" s="2">
        <v>78220</v>
      </c>
      <c r="G2720" s="2">
        <v>2</v>
      </c>
      <c r="H2720" s="5">
        <v>44705.54</v>
      </c>
      <c r="I2720" t="s">
        <v>12</v>
      </c>
      <c r="J2720" s="6" t="s">
        <v>36</v>
      </c>
      <c r="K2720" s="6" t="s">
        <v>35</v>
      </c>
      <c r="L2720" s="6" t="s">
        <v>39</v>
      </c>
      <c r="M2720" t="s">
        <v>13</v>
      </c>
      <c r="N2720" s="6" t="s">
        <v>79</v>
      </c>
      <c r="O2720" t="s">
        <v>24</v>
      </c>
      <c r="P2720" s="4">
        <v>21</v>
      </c>
      <c r="Q2720" t="str">
        <f>TEXT(ChargesTable[[#This Row],[CHG_COUNTY_NUM]], "000") &amp; "-" &amp; TEXT(ChargesTable[[#This Row],[CHG_CASE_NUMBER]], "0000000")</f>
        <v>008-0000041</v>
      </c>
      <c r="R2720">
        <f t="shared" si="85"/>
        <v>25</v>
      </c>
      <c r="S2720">
        <f t="shared" si="86"/>
        <v>2022</v>
      </c>
    </row>
    <row r="2721" spans="1:19">
      <c r="A2721" s="1">
        <v>8</v>
      </c>
      <c r="B2721">
        <v>41</v>
      </c>
      <c r="C2721">
        <v>1</v>
      </c>
      <c r="D2721" s="3">
        <v>44684</v>
      </c>
      <c r="E2721" s="2">
        <v>3400</v>
      </c>
      <c r="F2721" s="2">
        <v>340</v>
      </c>
      <c r="G2721" s="2">
        <v>0</v>
      </c>
      <c r="H2721" s="5">
        <v>44709.4</v>
      </c>
      <c r="I2721" t="s">
        <v>12</v>
      </c>
      <c r="J2721" s="6" t="s">
        <v>25</v>
      </c>
      <c r="K2721" s="6" t="s">
        <v>26</v>
      </c>
      <c r="L2721" s="6" t="s">
        <v>37</v>
      </c>
      <c r="M2721" t="s">
        <v>13</v>
      </c>
      <c r="N2721" s="6" t="s">
        <v>55</v>
      </c>
      <c r="O2721" t="s">
        <v>24</v>
      </c>
      <c r="P2721" s="4">
        <v>25</v>
      </c>
      <c r="Q2721" t="str">
        <f>TEXT(ChargesTable[[#This Row],[CHG_COUNTY_NUM]], "000") &amp; "-" &amp; TEXT(ChargesTable[[#This Row],[CHG_CASE_NUMBER]], "0000000")</f>
        <v>008-0000041</v>
      </c>
      <c r="R2721">
        <f t="shared" si="85"/>
        <v>25</v>
      </c>
      <c r="S2721">
        <f t="shared" si="86"/>
        <v>2022</v>
      </c>
    </row>
    <row r="2722" spans="1:19">
      <c r="A2722" s="1">
        <v>8</v>
      </c>
      <c r="B2722">
        <v>42</v>
      </c>
      <c r="C2722">
        <v>3</v>
      </c>
      <c r="D2722" s="3">
        <v>44684</v>
      </c>
      <c r="E2722" s="2">
        <v>782203</v>
      </c>
      <c r="F2722" s="2">
        <v>78220</v>
      </c>
      <c r="G2722" s="2">
        <v>3</v>
      </c>
      <c r="H2722" s="5">
        <v>44769.7</v>
      </c>
      <c r="I2722" t="s">
        <v>12</v>
      </c>
      <c r="J2722" s="6" t="s">
        <v>36</v>
      </c>
      <c r="K2722" s="6" t="s">
        <v>35</v>
      </c>
      <c r="L2722" s="6" t="s">
        <v>40</v>
      </c>
      <c r="M2722" t="s">
        <v>13</v>
      </c>
      <c r="N2722" s="6" t="s">
        <v>81</v>
      </c>
      <c r="O2722" t="s">
        <v>24</v>
      </c>
      <c r="P2722" s="4">
        <v>85</v>
      </c>
      <c r="Q2722" t="str">
        <f>TEXT(ChargesTable[[#This Row],[CHG_COUNTY_NUM]], "000") &amp; "-" &amp; TEXT(ChargesTable[[#This Row],[CHG_CASE_NUMBER]], "0000000")</f>
        <v>008-0000042</v>
      </c>
      <c r="R2722">
        <f t="shared" si="85"/>
        <v>91</v>
      </c>
      <c r="S2722">
        <f t="shared" si="86"/>
        <v>2022</v>
      </c>
    </row>
    <row r="2723" spans="1:19">
      <c r="A2723" s="1">
        <v>8</v>
      </c>
      <c r="B2723">
        <v>42</v>
      </c>
      <c r="C2723">
        <v>5</v>
      </c>
      <c r="D2723" s="3">
        <v>44684</v>
      </c>
      <c r="E2723" s="2">
        <v>3400</v>
      </c>
      <c r="F2723" s="2">
        <v>340</v>
      </c>
      <c r="G2723" s="2">
        <v>0</v>
      </c>
      <c r="H2723" s="5">
        <v>44770.3</v>
      </c>
      <c r="I2723" t="s">
        <v>7</v>
      </c>
      <c r="J2723" s="6" t="s">
        <v>25</v>
      </c>
      <c r="K2723" s="6" t="s">
        <v>26</v>
      </c>
      <c r="L2723" s="6" t="s">
        <v>37</v>
      </c>
      <c r="M2723" t="s">
        <v>8</v>
      </c>
      <c r="N2723" s="6" t="s">
        <v>55</v>
      </c>
      <c r="O2723" t="s">
        <v>24</v>
      </c>
      <c r="P2723" s="4">
        <v>86</v>
      </c>
      <c r="Q2723" t="str">
        <f>TEXT(ChargesTable[[#This Row],[CHG_COUNTY_NUM]], "000") &amp; "-" &amp; TEXT(ChargesTable[[#This Row],[CHG_CASE_NUMBER]], "0000000")</f>
        <v>008-0000042</v>
      </c>
      <c r="R2723">
        <f t="shared" si="85"/>
        <v>91</v>
      </c>
      <c r="S2723">
        <f t="shared" si="86"/>
        <v>2022</v>
      </c>
    </row>
    <row r="2724" spans="1:19">
      <c r="A2724" s="1">
        <v>8</v>
      </c>
      <c r="B2724">
        <v>42</v>
      </c>
      <c r="C2724">
        <v>4</v>
      </c>
      <c r="D2724" s="3">
        <v>44684</v>
      </c>
      <c r="E2724" s="2">
        <v>782200</v>
      </c>
      <c r="F2724" s="2">
        <v>78220</v>
      </c>
      <c r="G2724" s="2">
        <v>0</v>
      </c>
      <c r="H2724" s="5">
        <v>44771.5</v>
      </c>
      <c r="I2724" t="s">
        <v>10</v>
      </c>
      <c r="J2724" s="6" t="s">
        <v>36</v>
      </c>
      <c r="K2724" s="6" t="s">
        <v>35</v>
      </c>
      <c r="L2724" s="6" t="s">
        <v>37</v>
      </c>
      <c r="M2724" t="s">
        <v>11</v>
      </c>
      <c r="N2724" s="6" t="s">
        <v>53</v>
      </c>
      <c r="O2724" t="s">
        <v>24</v>
      </c>
      <c r="P2724" s="4">
        <v>87</v>
      </c>
      <c r="Q2724" t="str">
        <f>TEXT(ChargesTable[[#This Row],[CHG_COUNTY_NUM]], "000") &amp; "-" &amp; TEXT(ChargesTable[[#This Row],[CHG_CASE_NUMBER]], "0000000")</f>
        <v>008-0000042</v>
      </c>
      <c r="R2724">
        <f t="shared" si="85"/>
        <v>91</v>
      </c>
      <c r="S2724">
        <f t="shared" si="86"/>
        <v>2022</v>
      </c>
    </row>
    <row r="2725" spans="1:19">
      <c r="A2725" s="1">
        <v>8</v>
      </c>
      <c r="B2725">
        <v>42</v>
      </c>
      <c r="C2725">
        <v>1</v>
      </c>
      <c r="D2725" s="3">
        <v>44684</v>
      </c>
      <c r="E2725" s="2">
        <v>3400</v>
      </c>
      <c r="F2725" s="2">
        <v>340</v>
      </c>
      <c r="G2725" s="2">
        <v>0</v>
      </c>
      <c r="H2725" s="5">
        <v>44772.06</v>
      </c>
      <c r="I2725" t="s">
        <v>10</v>
      </c>
      <c r="J2725" s="6" t="s">
        <v>25</v>
      </c>
      <c r="K2725" s="6" t="s">
        <v>26</v>
      </c>
      <c r="L2725" s="6" t="s">
        <v>37</v>
      </c>
      <c r="M2725" t="s">
        <v>11</v>
      </c>
      <c r="N2725" s="6" t="s">
        <v>55</v>
      </c>
      <c r="O2725" t="s">
        <v>24</v>
      </c>
      <c r="P2725" s="4">
        <v>88</v>
      </c>
      <c r="Q2725" t="str">
        <f>TEXT(ChargesTable[[#This Row],[CHG_COUNTY_NUM]], "000") &amp; "-" &amp; TEXT(ChargesTable[[#This Row],[CHG_CASE_NUMBER]], "0000000")</f>
        <v>008-0000042</v>
      </c>
      <c r="R2725">
        <f t="shared" si="85"/>
        <v>91</v>
      </c>
      <c r="S2725">
        <f t="shared" si="86"/>
        <v>2022</v>
      </c>
    </row>
    <row r="2726" spans="1:19">
      <c r="A2726" s="1">
        <v>8</v>
      </c>
      <c r="B2726">
        <v>42</v>
      </c>
      <c r="C2726">
        <v>6</v>
      </c>
      <c r="D2726" s="3">
        <v>44684</v>
      </c>
      <c r="E2726" s="2">
        <v>463706</v>
      </c>
      <c r="F2726" s="2">
        <v>46370</v>
      </c>
      <c r="G2726" s="2">
        <v>6</v>
      </c>
      <c r="H2726" s="5">
        <v>44772.07</v>
      </c>
      <c r="I2726" t="s">
        <v>12</v>
      </c>
      <c r="J2726" s="6" t="s">
        <v>30</v>
      </c>
      <c r="K2726" s="6" t="s">
        <v>26</v>
      </c>
      <c r="L2726" s="6" t="s">
        <v>43</v>
      </c>
      <c r="M2726" t="s">
        <v>13</v>
      </c>
      <c r="N2726" s="6" t="s">
        <v>69</v>
      </c>
      <c r="O2726" t="s">
        <v>24</v>
      </c>
      <c r="P2726" s="4">
        <v>88</v>
      </c>
      <c r="Q2726" t="str">
        <f>TEXT(ChargesTable[[#This Row],[CHG_COUNTY_NUM]], "000") &amp; "-" &amp; TEXT(ChargesTable[[#This Row],[CHG_CASE_NUMBER]], "0000000")</f>
        <v>008-0000042</v>
      </c>
      <c r="R2726">
        <f t="shared" si="85"/>
        <v>91</v>
      </c>
      <c r="S2726">
        <f t="shared" si="86"/>
        <v>2022</v>
      </c>
    </row>
    <row r="2727" spans="1:19">
      <c r="A2727" s="1">
        <v>8</v>
      </c>
      <c r="B2727">
        <v>42</v>
      </c>
      <c r="C2727">
        <v>2</v>
      </c>
      <c r="D2727" s="3">
        <v>44684</v>
      </c>
      <c r="E2727" s="2">
        <v>470000</v>
      </c>
      <c r="F2727" s="2">
        <v>47000</v>
      </c>
      <c r="G2727" s="2">
        <v>0</v>
      </c>
      <c r="H2727" s="5">
        <v>44775.199999999997</v>
      </c>
      <c r="I2727" t="s">
        <v>10</v>
      </c>
      <c r="J2727" s="6" t="s">
        <v>34</v>
      </c>
      <c r="K2727" s="6" t="s">
        <v>35</v>
      </c>
      <c r="L2727" s="6" t="s">
        <v>37</v>
      </c>
      <c r="M2727" t="s">
        <v>11</v>
      </c>
      <c r="N2727" s="6" t="s">
        <v>67</v>
      </c>
      <c r="O2727" t="s">
        <v>24</v>
      </c>
      <c r="P2727" s="4">
        <v>91</v>
      </c>
      <c r="Q2727" t="str">
        <f>TEXT(ChargesTable[[#This Row],[CHG_COUNTY_NUM]], "000") &amp; "-" &amp; TEXT(ChargesTable[[#This Row],[CHG_CASE_NUMBER]], "0000000")</f>
        <v>008-0000042</v>
      </c>
      <c r="R2727">
        <f t="shared" si="85"/>
        <v>91</v>
      </c>
      <c r="S2727">
        <f t="shared" si="86"/>
        <v>2022</v>
      </c>
    </row>
    <row r="2728" spans="1:19">
      <c r="A2728" s="1">
        <v>8</v>
      </c>
      <c r="B2728">
        <v>43</v>
      </c>
      <c r="C2728">
        <v>1</v>
      </c>
      <c r="D2728" s="3">
        <v>44684</v>
      </c>
      <c r="E2728" s="2">
        <v>3404</v>
      </c>
      <c r="F2728" s="2">
        <v>340</v>
      </c>
      <c r="G2728" s="2">
        <v>4</v>
      </c>
      <c r="H2728" s="5">
        <v>44799.12</v>
      </c>
      <c r="I2728" t="s">
        <v>10</v>
      </c>
      <c r="J2728" s="6" t="s">
        <v>25</v>
      </c>
      <c r="K2728" s="6" t="s">
        <v>26</v>
      </c>
      <c r="L2728" s="6" t="s">
        <v>41</v>
      </c>
      <c r="M2728" t="s">
        <v>11</v>
      </c>
      <c r="N2728" s="6" t="s">
        <v>86</v>
      </c>
      <c r="O2728" t="s">
        <v>24</v>
      </c>
      <c r="P2728" s="4">
        <v>115</v>
      </c>
      <c r="Q2728" t="str">
        <f>TEXT(ChargesTable[[#This Row],[CHG_COUNTY_NUM]], "000") &amp; "-" &amp; TEXT(ChargesTable[[#This Row],[CHG_CASE_NUMBER]], "0000000")</f>
        <v>008-0000043</v>
      </c>
      <c r="R2728">
        <f t="shared" si="85"/>
        <v>115</v>
      </c>
      <c r="S2728">
        <f t="shared" si="86"/>
        <v>2022</v>
      </c>
    </row>
    <row r="2729" spans="1:19">
      <c r="A2729" s="1">
        <v>8</v>
      </c>
      <c r="B2729">
        <v>44</v>
      </c>
      <c r="C2729">
        <v>3</v>
      </c>
      <c r="D2729" s="3">
        <v>44687</v>
      </c>
      <c r="E2729" s="2">
        <v>3405</v>
      </c>
      <c r="F2729" s="2">
        <v>340</v>
      </c>
      <c r="G2729" s="2">
        <v>5</v>
      </c>
      <c r="H2729" s="5">
        <v>44797.7</v>
      </c>
      <c r="I2729" t="s">
        <v>10</v>
      </c>
      <c r="J2729" s="6" t="s">
        <v>25</v>
      </c>
      <c r="K2729" s="6" t="s">
        <v>26</v>
      </c>
      <c r="L2729" s="6" t="s">
        <v>42</v>
      </c>
      <c r="M2729" t="s">
        <v>11</v>
      </c>
      <c r="N2729" s="6" t="s">
        <v>63</v>
      </c>
      <c r="O2729" t="s">
        <v>24</v>
      </c>
      <c r="P2729" s="4">
        <v>110</v>
      </c>
      <c r="Q2729" t="str">
        <f>TEXT(ChargesTable[[#This Row],[CHG_COUNTY_NUM]], "000") &amp; "-" &amp; TEXT(ChargesTable[[#This Row],[CHG_CASE_NUMBER]], "0000000")</f>
        <v>008-0000044</v>
      </c>
      <c r="R2729">
        <f t="shared" si="85"/>
        <v>112</v>
      </c>
      <c r="S2729">
        <f t="shared" si="86"/>
        <v>2022</v>
      </c>
    </row>
    <row r="2730" spans="1:19">
      <c r="A2730" s="1">
        <v>8</v>
      </c>
      <c r="B2730">
        <v>44</v>
      </c>
      <c r="C2730">
        <v>2</v>
      </c>
      <c r="D2730" s="3">
        <v>44687</v>
      </c>
      <c r="E2730" s="2">
        <v>782200</v>
      </c>
      <c r="F2730" s="2">
        <v>78220</v>
      </c>
      <c r="G2730" s="2">
        <v>0</v>
      </c>
      <c r="H2730" s="5">
        <v>44798.23</v>
      </c>
      <c r="I2730" t="s">
        <v>10</v>
      </c>
      <c r="J2730" s="6" t="s">
        <v>36</v>
      </c>
      <c r="K2730" s="6" t="s">
        <v>35</v>
      </c>
      <c r="L2730" s="6" t="s">
        <v>37</v>
      </c>
      <c r="M2730" t="s">
        <v>11</v>
      </c>
      <c r="N2730" s="6" t="s">
        <v>53</v>
      </c>
      <c r="O2730" t="s">
        <v>24</v>
      </c>
      <c r="P2730" s="4">
        <v>111</v>
      </c>
      <c r="Q2730" t="str">
        <f>TEXT(ChargesTable[[#This Row],[CHG_COUNTY_NUM]], "000") &amp; "-" &amp; TEXT(ChargesTable[[#This Row],[CHG_CASE_NUMBER]], "0000000")</f>
        <v>008-0000044</v>
      </c>
      <c r="R2730">
        <f t="shared" si="85"/>
        <v>112</v>
      </c>
      <c r="S2730">
        <f t="shared" si="86"/>
        <v>2022</v>
      </c>
    </row>
    <row r="2731" spans="1:19">
      <c r="A2731" s="1">
        <v>8</v>
      </c>
      <c r="B2731">
        <v>44</v>
      </c>
      <c r="C2731">
        <v>1</v>
      </c>
      <c r="D2731" s="3">
        <v>44687</v>
      </c>
      <c r="E2731" s="2">
        <v>3400</v>
      </c>
      <c r="F2731" s="2">
        <v>340</v>
      </c>
      <c r="G2731" s="2">
        <v>0</v>
      </c>
      <c r="H2731" s="5">
        <v>44799.79</v>
      </c>
      <c r="I2731" t="s">
        <v>10</v>
      </c>
      <c r="J2731" s="6" t="s">
        <v>25</v>
      </c>
      <c r="K2731" s="6" t="s">
        <v>26</v>
      </c>
      <c r="L2731" s="6" t="s">
        <v>37</v>
      </c>
      <c r="M2731" t="s">
        <v>11</v>
      </c>
      <c r="N2731" s="6" t="s">
        <v>55</v>
      </c>
      <c r="O2731" t="s">
        <v>24</v>
      </c>
      <c r="P2731" s="4">
        <v>112</v>
      </c>
      <c r="Q2731" t="str">
        <f>TEXT(ChargesTable[[#This Row],[CHG_COUNTY_NUM]], "000") &amp; "-" &amp; TEXT(ChargesTable[[#This Row],[CHG_CASE_NUMBER]], "0000000")</f>
        <v>008-0000044</v>
      </c>
      <c r="R2731">
        <f t="shared" si="85"/>
        <v>112</v>
      </c>
      <c r="S2731">
        <f t="shared" si="86"/>
        <v>2022</v>
      </c>
    </row>
    <row r="2732" spans="1:19">
      <c r="A2732" s="1">
        <v>8</v>
      </c>
      <c r="B2732">
        <v>45</v>
      </c>
      <c r="C2732">
        <v>3</v>
      </c>
      <c r="D2732" s="3">
        <v>44689</v>
      </c>
      <c r="E2732" s="2">
        <v>463720</v>
      </c>
      <c r="F2732" s="2">
        <v>46372</v>
      </c>
      <c r="G2732" s="2">
        <v>0</v>
      </c>
      <c r="H2732" s="5">
        <v>44692.27</v>
      </c>
      <c r="I2732" t="s">
        <v>12</v>
      </c>
      <c r="J2732" s="6" t="s">
        <v>31</v>
      </c>
      <c r="K2732" s="6" t="s">
        <v>28</v>
      </c>
      <c r="L2732" s="6" t="s">
        <v>37</v>
      </c>
      <c r="M2732" t="s">
        <v>13</v>
      </c>
      <c r="N2732" s="6" t="s">
        <v>72</v>
      </c>
      <c r="O2732" t="s">
        <v>24</v>
      </c>
      <c r="P2732" s="4">
        <v>3</v>
      </c>
      <c r="Q2732" t="str">
        <f>TEXT(ChargesTable[[#This Row],[CHG_COUNTY_NUM]], "000") &amp; "-" &amp; TEXT(ChargesTable[[#This Row],[CHG_CASE_NUMBER]], "0000000")</f>
        <v>008-0000045</v>
      </c>
      <c r="R2732">
        <f t="shared" si="85"/>
        <v>4</v>
      </c>
      <c r="S2732">
        <f t="shared" si="86"/>
        <v>2022</v>
      </c>
    </row>
    <row r="2733" spans="1:19">
      <c r="A2733" s="1">
        <v>8</v>
      </c>
      <c r="B2733">
        <v>45</v>
      </c>
      <c r="C2733">
        <v>1</v>
      </c>
      <c r="D2733" s="3">
        <v>44689</v>
      </c>
      <c r="E2733" s="2">
        <v>3400</v>
      </c>
      <c r="F2733" s="2">
        <v>340</v>
      </c>
      <c r="G2733" s="2">
        <v>0</v>
      </c>
      <c r="H2733" s="5">
        <v>44693.51</v>
      </c>
      <c r="I2733" t="s">
        <v>10</v>
      </c>
      <c r="J2733" s="6" t="s">
        <v>25</v>
      </c>
      <c r="K2733" s="6" t="s">
        <v>26</v>
      </c>
      <c r="L2733" s="6" t="s">
        <v>37</v>
      </c>
      <c r="M2733" t="s">
        <v>11</v>
      </c>
      <c r="N2733" s="6" t="s">
        <v>55</v>
      </c>
      <c r="O2733" t="s">
        <v>24</v>
      </c>
      <c r="P2733" s="4">
        <v>4</v>
      </c>
      <c r="Q2733" t="str">
        <f>TEXT(ChargesTable[[#This Row],[CHG_COUNTY_NUM]], "000") &amp; "-" &amp; TEXT(ChargesTable[[#This Row],[CHG_CASE_NUMBER]], "0000000")</f>
        <v>008-0000045</v>
      </c>
      <c r="R2733">
        <f t="shared" si="85"/>
        <v>4</v>
      </c>
      <c r="S2733">
        <f t="shared" si="86"/>
        <v>2022</v>
      </c>
    </row>
    <row r="2734" spans="1:19">
      <c r="A2734" s="1">
        <v>8</v>
      </c>
      <c r="B2734">
        <v>45</v>
      </c>
      <c r="C2734">
        <v>2</v>
      </c>
      <c r="D2734" s="3">
        <v>44689</v>
      </c>
      <c r="E2734" s="2">
        <v>3466</v>
      </c>
      <c r="F2734" s="2">
        <v>346</v>
      </c>
      <c r="G2734" s="2">
        <v>6</v>
      </c>
      <c r="H2734" s="5">
        <v>44693.919999999998</v>
      </c>
      <c r="I2734" t="s">
        <v>10</v>
      </c>
      <c r="J2734" s="6" t="s">
        <v>27</v>
      </c>
      <c r="K2734" s="6" t="s">
        <v>28</v>
      </c>
      <c r="L2734" s="6" t="s">
        <v>43</v>
      </c>
      <c r="M2734" t="s">
        <v>11</v>
      </c>
      <c r="N2734" s="6" t="s">
        <v>66</v>
      </c>
      <c r="O2734" t="s">
        <v>24</v>
      </c>
      <c r="P2734" s="4">
        <v>4</v>
      </c>
      <c r="Q2734" t="str">
        <f>TEXT(ChargesTable[[#This Row],[CHG_COUNTY_NUM]], "000") &amp; "-" &amp; TEXT(ChargesTable[[#This Row],[CHG_CASE_NUMBER]], "0000000")</f>
        <v>008-0000045</v>
      </c>
      <c r="R2734">
        <f t="shared" si="85"/>
        <v>4</v>
      </c>
      <c r="S2734">
        <f t="shared" si="86"/>
        <v>2022</v>
      </c>
    </row>
    <row r="2735" spans="1:19">
      <c r="A2735" s="1">
        <v>8</v>
      </c>
      <c r="B2735">
        <v>46</v>
      </c>
      <c r="C2735">
        <v>1</v>
      </c>
      <c r="D2735" s="3">
        <v>44690</v>
      </c>
      <c r="E2735" s="2">
        <v>3470</v>
      </c>
      <c r="F2735" s="2">
        <v>347</v>
      </c>
      <c r="G2735" s="2">
        <v>0</v>
      </c>
      <c r="H2735" s="5">
        <v>44770.2</v>
      </c>
      <c r="I2735" t="s">
        <v>10</v>
      </c>
      <c r="J2735" s="6" t="s">
        <v>29</v>
      </c>
      <c r="K2735" s="6" t="s">
        <v>28</v>
      </c>
      <c r="L2735" s="6" t="s">
        <v>37</v>
      </c>
      <c r="M2735" t="s">
        <v>11</v>
      </c>
      <c r="N2735" s="6" t="s">
        <v>51</v>
      </c>
      <c r="O2735" t="s">
        <v>24</v>
      </c>
      <c r="P2735" s="4">
        <v>80</v>
      </c>
      <c r="Q2735" t="str">
        <f>TEXT(ChargesTable[[#This Row],[CHG_COUNTY_NUM]], "000") &amp; "-" &amp; TEXT(ChargesTable[[#This Row],[CHG_CASE_NUMBER]], "0000000")</f>
        <v>008-0000046</v>
      </c>
      <c r="R2735">
        <f t="shared" si="85"/>
        <v>82</v>
      </c>
      <c r="S2735">
        <f t="shared" si="86"/>
        <v>2022</v>
      </c>
    </row>
    <row r="2736" spans="1:19">
      <c r="A2736" s="1">
        <v>8</v>
      </c>
      <c r="B2736">
        <v>46</v>
      </c>
      <c r="C2736">
        <v>3</v>
      </c>
      <c r="D2736" s="3">
        <v>44690</v>
      </c>
      <c r="E2736" s="2">
        <v>782200</v>
      </c>
      <c r="F2736" s="2">
        <v>78220</v>
      </c>
      <c r="G2736" s="2">
        <v>0</v>
      </c>
      <c r="H2736" s="5">
        <v>44771.360000000001</v>
      </c>
      <c r="I2736" t="s">
        <v>12</v>
      </c>
      <c r="J2736" s="6" t="s">
        <v>36</v>
      </c>
      <c r="K2736" s="6" t="s">
        <v>35</v>
      </c>
      <c r="L2736" s="6" t="s">
        <v>37</v>
      </c>
      <c r="M2736" t="s">
        <v>13</v>
      </c>
      <c r="N2736" s="6" t="s">
        <v>53</v>
      </c>
      <c r="O2736" t="s">
        <v>24</v>
      </c>
      <c r="P2736" s="4">
        <v>81</v>
      </c>
      <c r="Q2736" t="str">
        <f>TEXT(ChargesTable[[#This Row],[CHG_COUNTY_NUM]], "000") &amp; "-" &amp; TEXT(ChargesTable[[#This Row],[CHG_CASE_NUMBER]], "0000000")</f>
        <v>008-0000046</v>
      </c>
      <c r="R2736">
        <f t="shared" si="85"/>
        <v>82</v>
      </c>
      <c r="S2736">
        <f t="shared" si="86"/>
        <v>2022</v>
      </c>
    </row>
    <row r="2737" spans="1:19">
      <c r="A2737" s="1">
        <v>8</v>
      </c>
      <c r="B2737">
        <v>46</v>
      </c>
      <c r="C2737">
        <v>2</v>
      </c>
      <c r="D2737" s="3">
        <v>44690</v>
      </c>
      <c r="E2737" s="2">
        <v>3400</v>
      </c>
      <c r="F2737" s="2">
        <v>340</v>
      </c>
      <c r="G2737" s="2">
        <v>0</v>
      </c>
      <c r="H2737" s="5">
        <v>44772.6</v>
      </c>
      <c r="I2737" t="s">
        <v>12</v>
      </c>
      <c r="J2737" s="6" t="s">
        <v>25</v>
      </c>
      <c r="K2737" s="6" t="s">
        <v>26</v>
      </c>
      <c r="L2737" s="6" t="s">
        <v>37</v>
      </c>
      <c r="M2737" t="s">
        <v>13</v>
      </c>
      <c r="N2737" s="6" t="s">
        <v>55</v>
      </c>
      <c r="O2737" t="s">
        <v>24</v>
      </c>
      <c r="P2737" s="4">
        <v>82</v>
      </c>
      <c r="Q2737" t="str">
        <f>TEXT(ChargesTable[[#This Row],[CHG_COUNTY_NUM]], "000") &amp; "-" &amp; TEXT(ChargesTable[[#This Row],[CHG_CASE_NUMBER]], "0000000")</f>
        <v>008-0000046</v>
      </c>
      <c r="R2737">
        <f t="shared" si="85"/>
        <v>82</v>
      </c>
      <c r="S2737">
        <f t="shared" si="86"/>
        <v>2022</v>
      </c>
    </row>
    <row r="2738" spans="1:19">
      <c r="A2738" s="1">
        <v>8</v>
      </c>
      <c r="B2738">
        <v>47</v>
      </c>
      <c r="C2738">
        <v>1</v>
      </c>
      <c r="D2738" s="3">
        <v>44690</v>
      </c>
      <c r="E2738" s="2">
        <v>3460</v>
      </c>
      <c r="F2738" s="2">
        <v>346</v>
      </c>
      <c r="G2738" s="2">
        <v>0</v>
      </c>
      <c r="H2738" s="5">
        <v>44710.757997685185</v>
      </c>
      <c r="I2738" t="s">
        <v>12</v>
      </c>
      <c r="J2738" s="6" t="s">
        <v>27</v>
      </c>
      <c r="K2738" s="6" t="s">
        <v>28</v>
      </c>
      <c r="L2738" s="6" t="s">
        <v>37</v>
      </c>
      <c r="M2738" t="s">
        <v>13</v>
      </c>
      <c r="N2738" s="6" t="s">
        <v>52</v>
      </c>
      <c r="O2738" t="s">
        <v>24</v>
      </c>
      <c r="P2738" s="4">
        <v>20</v>
      </c>
      <c r="Q2738" t="str">
        <f>TEXT(ChargesTable[[#This Row],[CHG_COUNTY_NUM]], "000") &amp; "-" &amp; TEXT(ChargesTable[[#This Row],[CHG_CASE_NUMBER]], "0000000")</f>
        <v>008-0000047</v>
      </c>
      <c r="R2738">
        <f t="shared" si="85"/>
        <v>21</v>
      </c>
      <c r="S2738">
        <f t="shared" si="86"/>
        <v>2022</v>
      </c>
    </row>
    <row r="2739" spans="1:19">
      <c r="A2739" s="1">
        <v>8</v>
      </c>
      <c r="B2739">
        <v>47</v>
      </c>
      <c r="C2739">
        <v>4</v>
      </c>
      <c r="D2739" s="3">
        <v>44690</v>
      </c>
      <c r="E2739" s="2">
        <v>3460</v>
      </c>
      <c r="F2739" s="2">
        <v>346</v>
      </c>
      <c r="G2739" s="2">
        <v>0</v>
      </c>
      <c r="H2739" s="5">
        <v>44710.43</v>
      </c>
      <c r="I2739" t="s">
        <v>14</v>
      </c>
      <c r="J2739" s="6" t="s">
        <v>27</v>
      </c>
      <c r="K2739" s="6" t="s">
        <v>28</v>
      </c>
      <c r="L2739" s="6" t="s">
        <v>37</v>
      </c>
      <c r="M2739" t="s">
        <v>15</v>
      </c>
      <c r="N2739" s="6" t="s">
        <v>52</v>
      </c>
      <c r="O2739" t="s">
        <v>24</v>
      </c>
      <c r="P2739" s="4">
        <v>20</v>
      </c>
      <c r="Q2739" t="str">
        <f>TEXT(ChargesTable[[#This Row],[CHG_COUNTY_NUM]], "000") &amp; "-" &amp; TEXT(ChargesTable[[#This Row],[CHG_CASE_NUMBER]], "0000000")</f>
        <v>008-0000047</v>
      </c>
      <c r="R2739">
        <f t="shared" si="85"/>
        <v>21</v>
      </c>
      <c r="S2739">
        <f t="shared" si="86"/>
        <v>2022</v>
      </c>
    </row>
    <row r="2740" spans="1:19">
      <c r="A2740" s="1">
        <v>8</v>
      </c>
      <c r="B2740">
        <v>47</v>
      </c>
      <c r="C2740">
        <v>5</v>
      </c>
      <c r="D2740" s="3">
        <v>44690</v>
      </c>
      <c r="E2740" s="2">
        <v>470000</v>
      </c>
      <c r="F2740" s="2">
        <v>47000</v>
      </c>
      <c r="G2740" s="2">
        <v>0</v>
      </c>
      <c r="H2740" s="5">
        <v>44710.37</v>
      </c>
      <c r="I2740" t="s">
        <v>12</v>
      </c>
      <c r="J2740" s="6" t="s">
        <v>34</v>
      </c>
      <c r="K2740" s="6" t="s">
        <v>35</v>
      </c>
      <c r="L2740" s="6" t="s">
        <v>37</v>
      </c>
      <c r="M2740" t="s">
        <v>13</v>
      </c>
      <c r="N2740" s="6" t="s">
        <v>67</v>
      </c>
      <c r="O2740" t="s">
        <v>24</v>
      </c>
      <c r="P2740" s="4">
        <v>20</v>
      </c>
      <c r="Q2740" t="str">
        <f>TEXT(ChargesTable[[#This Row],[CHG_COUNTY_NUM]], "000") &amp; "-" &amp; TEXT(ChargesTable[[#This Row],[CHG_CASE_NUMBER]], "0000000")</f>
        <v>008-0000047</v>
      </c>
      <c r="R2740">
        <f t="shared" si="85"/>
        <v>21</v>
      </c>
      <c r="S2740">
        <f t="shared" si="86"/>
        <v>2022</v>
      </c>
    </row>
    <row r="2741" spans="1:19">
      <c r="A2741" s="1">
        <v>8</v>
      </c>
      <c r="B2741">
        <v>47</v>
      </c>
      <c r="C2741">
        <v>3</v>
      </c>
      <c r="D2741" s="3">
        <v>44690</v>
      </c>
      <c r="E2741" s="2">
        <v>782200</v>
      </c>
      <c r="F2741" s="2">
        <v>78220</v>
      </c>
      <c r="G2741" s="2">
        <v>0</v>
      </c>
      <c r="H2741" s="5">
        <v>44711.34</v>
      </c>
      <c r="I2741" t="s">
        <v>10</v>
      </c>
      <c r="J2741" s="6" t="s">
        <v>36</v>
      </c>
      <c r="K2741" s="6" t="s">
        <v>35</v>
      </c>
      <c r="L2741" s="6" t="s">
        <v>37</v>
      </c>
      <c r="M2741" t="s">
        <v>11</v>
      </c>
      <c r="N2741" s="6" t="s">
        <v>53</v>
      </c>
      <c r="O2741" t="s">
        <v>24</v>
      </c>
      <c r="P2741" s="4">
        <v>21</v>
      </c>
      <c r="Q2741" t="str">
        <f>TEXT(ChargesTable[[#This Row],[CHG_COUNTY_NUM]], "000") &amp; "-" &amp; TEXT(ChargesTable[[#This Row],[CHG_CASE_NUMBER]], "0000000")</f>
        <v>008-0000047</v>
      </c>
      <c r="R2741">
        <f t="shared" si="85"/>
        <v>21</v>
      </c>
      <c r="S2741">
        <f t="shared" si="86"/>
        <v>2022</v>
      </c>
    </row>
    <row r="2742" spans="1:19">
      <c r="A2742" s="1">
        <v>8</v>
      </c>
      <c r="B2742">
        <v>48</v>
      </c>
      <c r="C2742">
        <v>1</v>
      </c>
      <c r="D2742" s="3">
        <v>44694</v>
      </c>
      <c r="E2742" s="2">
        <v>3460</v>
      </c>
      <c r="F2742" s="2">
        <v>346</v>
      </c>
      <c r="G2742" s="2">
        <v>0</v>
      </c>
      <c r="H2742" s="5">
        <v>44859.12</v>
      </c>
      <c r="I2742" t="s">
        <v>12</v>
      </c>
      <c r="J2742" s="6" t="s">
        <v>27</v>
      </c>
      <c r="K2742" s="6" t="s">
        <v>28</v>
      </c>
      <c r="L2742" s="6" t="s">
        <v>37</v>
      </c>
      <c r="M2742" t="s">
        <v>13</v>
      </c>
      <c r="N2742" s="6" t="s">
        <v>52</v>
      </c>
      <c r="O2742" t="s">
        <v>24</v>
      </c>
      <c r="P2742" s="4">
        <v>165</v>
      </c>
      <c r="Q2742" t="str">
        <f>TEXT(ChargesTable[[#This Row],[CHG_COUNTY_NUM]], "000") &amp; "-" &amp; TEXT(ChargesTable[[#This Row],[CHG_CASE_NUMBER]], "0000000")</f>
        <v>008-0000048</v>
      </c>
      <c r="R2742">
        <f t="shared" si="85"/>
        <v>165</v>
      </c>
      <c r="S2742">
        <f t="shared" si="86"/>
        <v>2022</v>
      </c>
    </row>
    <row r="2743" spans="1:19">
      <c r="A2743" s="1">
        <v>8</v>
      </c>
      <c r="B2743">
        <v>49</v>
      </c>
      <c r="C2743">
        <v>1</v>
      </c>
      <c r="D2743" s="3">
        <v>44694</v>
      </c>
      <c r="E2743" s="2">
        <v>463700</v>
      </c>
      <c r="F2743" s="2">
        <v>46370</v>
      </c>
      <c r="G2743" s="2">
        <v>0</v>
      </c>
      <c r="H2743" s="5">
        <v>44814.2</v>
      </c>
      <c r="I2743" t="s">
        <v>10</v>
      </c>
      <c r="J2743" s="6" t="s">
        <v>30</v>
      </c>
      <c r="K2743" s="6" t="s">
        <v>26</v>
      </c>
      <c r="L2743" s="6" t="s">
        <v>37</v>
      </c>
      <c r="M2743" t="s">
        <v>11</v>
      </c>
      <c r="N2743" s="6" t="s">
        <v>54</v>
      </c>
      <c r="O2743" t="s">
        <v>24</v>
      </c>
      <c r="P2743" s="4">
        <v>120</v>
      </c>
      <c r="Q2743" t="str">
        <f>TEXT(ChargesTable[[#This Row],[CHG_COUNTY_NUM]], "000") &amp; "-" &amp; TEXT(ChargesTable[[#This Row],[CHG_CASE_NUMBER]], "0000000")</f>
        <v>008-0000049</v>
      </c>
      <c r="R2743">
        <f t="shared" si="85"/>
        <v>121</v>
      </c>
      <c r="S2743">
        <f t="shared" si="86"/>
        <v>2022</v>
      </c>
    </row>
    <row r="2744" spans="1:19">
      <c r="A2744" s="1">
        <v>8</v>
      </c>
      <c r="B2744">
        <v>49</v>
      </c>
      <c r="C2744">
        <v>2</v>
      </c>
      <c r="D2744" s="3">
        <v>44694</v>
      </c>
      <c r="E2744" s="2">
        <v>463725</v>
      </c>
      <c r="F2744" s="2">
        <v>46372</v>
      </c>
      <c r="G2744" s="2">
        <v>5</v>
      </c>
      <c r="H2744" s="5">
        <v>44815.6</v>
      </c>
      <c r="I2744" t="s">
        <v>12</v>
      </c>
      <c r="J2744" s="6" t="s">
        <v>31</v>
      </c>
      <c r="K2744" s="6" t="s">
        <v>28</v>
      </c>
      <c r="L2744" s="6" t="s">
        <v>42</v>
      </c>
      <c r="M2744" t="s">
        <v>13</v>
      </c>
      <c r="N2744" s="6" t="s">
        <v>75</v>
      </c>
      <c r="O2744" t="s">
        <v>24</v>
      </c>
      <c r="P2744" s="4">
        <v>121</v>
      </c>
      <c r="Q2744" t="str">
        <f>TEXT(ChargesTable[[#This Row],[CHG_COUNTY_NUM]], "000") &amp; "-" &amp; TEXT(ChargesTable[[#This Row],[CHG_CASE_NUMBER]], "0000000")</f>
        <v>008-0000049</v>
      </c>
      <c r="R2744">
        <f t="shared" si="85"/>
        <v>121</v>
      </c>
      <c r="S2744">
        <f t="shared" si="86"/>
        <v>2022</v>
      </c>
    </row>
    <row r="2745" spans="1:19">
      <c r="A2745" s="1">
        <v>8</v>
      </c>
      <c r="B2745">
        <v>50</v>
      </c>
      <c r="C2745">
        <v>2</v>
      </c>
      <c r="D2745" s="3">
        <v>44697</v>
      </c>
      <c r="E2745" s="2">
        <v>463700</v>
      </c>
      <c r="F2745" s="2">
        <v>46370</v>
      </c>
      <c r="G2745" s="2">
        <v>0</v>
      </c>
      <c r="H2745" s="5">
        <v>45050</v>
      </c>
      <c r="I2745" t="s">
        <v>10</v>
      </c>
      <c r="J2745" s="6" t="s">
        <v>30</v>
      </c>
      <c r="K2745" s="6" t="s">
        <v>26</v>
      </c>
      <c r="L2745" s="6" t="s">
        <v>37</v>
      </c>
      <c r="M2745" t="s">
        <v>11</v>
      </c>
      <c r="N2745" s="6" t="s">
        <v>54</v>
      </c>
      <c r="O2745" t="s">
        <v>24</v>
      </c>
      <c r="P2745" s="4">
        <v>353</v>
      </c>
      <c r="Q2745" t="str">
        <f>TEXT(ChargesTable[[#This Row],[CHG_COUNTY_NUM]], "000") &amp; "-" &amp; TEXT(ChargesTable[[#This Row],[CHG_CASE_NUMBER]], "0000000")</f>
        <v>008-0000050</v>
      </c>
      <c r="R2745">
        <f t="shared" si="85"/>
        <v>356</v>
      </c>
      <c r="S2745">
        <f t="shared" si="86"/>
        <v>2023</v>
      </c>
    </row>
    <row r="2746" spans="1:19">
      <c r="A2746" s="1">
        <v>8</v>
      </c>
      <c r="B2746">
        <v>50</v>
      </c>
      <c r="C2746">
        <v>3</v>
      </c>
      <c r="D2746" s="3">
        <v>44697</v>
      </c>
      <c r="E2746" s="2">
        <v>3400</v>
      </c>
      <c r="F2746" s="2">
        <v>340</v>
      </c>
      <c r="G2746" s="2">
        <v>0</v>
      </c>
      <c r="H2746" s="5">
        <v>45050</v>
      </c>
      <c r="I2746" t="s">
        <v>10</v>
      </c>
      <c r="J2746" s="6" t="s">
        <v>25</v>
      </c>
      <c r="K2746" s="6" t="s">
        <v>26</v>
      </c>
      <c r="L2746" s="6" t="s">
        <v>37</v>
      </c>
      <c r="M2746" t="s">
        <v>11</v>
      </c>
      <c r="N2746" s="6" t="s">
        <v>55</v>
      </c>
      <c r="O2746" t="s">
        <v>24</v>
      </c>
      <c r="P2746" s="4">
        <v>353</v>
      </c>
      <c r="Q2746" t="str">
        <f>TEXT(ChargesTable[[#This Row],[CHG_COUNTY_NUM]], "000") &amp; "-" &amp; TEXT(ChargesTable[[#This Row],[CHG_CASE_NUMBER]], "0000000")</f>
        <v>008-0000050</v>
      </c>
      <c r="R2746">
        <f t="shared" si="85"/>
        <v>356</v>
      </c>
      <c r="S2746">
        <f t="shared" si="86"/>
        <v>2023</v>
      </c>
    </row>
    <row r="2747" spans="1:19">
      <c r="A2747" s="1">
        <v>8</v>
      </c>
      <c r="B2747">
        <v>50</v>
      </c>
      <c r="C2747">
        <v>5</v>
      </c>
      <c r="D2747" s="3">
        <v>44697</v>
      </c>
      <c r="E2747" s="2">
        <v>782200</v>
      </c>
      <c r="F2747" s="2">
        <v>78220</v>
      </c>
      <c r="G2747" s="2">
        <v>0</v>
      </c>
      <c r="H2747" s="5">
        <v>45050.7</v>
      </c>
      <c r="I2747" t="s">
        <v>10</v>
      </c>
      <c r="J2747" s="6" t="s">
        <v>36</v>
      </c>
      <c r="K2747" s="6" t="s">
        <v>35</v>
      </c>
      <c r="L2747" s="6" t="s">
        <v>37</v>
      </c>
      <c r="M2747" t="s">
        <v>11</v>
      </c>
      <c r="N2747" s="6" t="s">
        <v>53</v>
      </c>
      <c r="O2747" t="s">
        <v>24</v>
      </c>
      <c r="P2747" s="4">
        <v>353</v>
      </c>
      <c r="Q2747" t="str">
        <f>TEXT(ChargesTable[[#This Row],[CHG_COUNTY_NUM]], "000") &amp; "-" &amp; TEXT(ChargesTable[[#This Row],[CHG_CASE_NUMBER]], "0000000")</f>
        <v>008-0000050</v>
      </c>
      <c r="R2747">
        <f t="shared" si="85"/>
        <v>356</v>
      </c>
      <c r="S2747">
        <f t="shared" si="86"/>
        <v>2023</v>
      </c>
    </row>
    <row r="2748" spans="1:19">
      <c r="A2748" s="1">
        <v>8</v>
      </c>
      <c r="B2748">
        <v>50</v>
      </c>
      <c r="C2748">
        <v>4</v>
      </c>
      <c r="D2748" s="3">
        <v>44697</v>
      </c>
      <c r="E2748" s="2">
        <v>3406</v>
      </c>
      <c r="F2748" s="2">
        <v>340</v>
      </c>
      <c r="G2748" s="2">
        <v>6</v>
      </c>
      <c r="H2748" s="5">
        <v>45051.199999999997</v>
      </c>
      <c r="I2748" t="s">
        <v>10</v>
      </c>
      <c r="J2748" s="6" t="s">
        <v>25</v>
      </c>
      <c r="K2748" s="6" t="s">
        <v>26</v>
      </c>
      <c r="L2748" s="6" t="s">
        <v>43</v>
      </c>
      <c r="M2748" t="s">
        <v>11</v>
      </c>
      <c r="N2748" s="6" t="s">
        <v>65</v>
      </c>
      <c r="O2748" t="s">
        <v>24</v>
      </c>
      <c r="P2748" s="4">
        <v>354</v>
      </c>
      <c r="Q2748" t="str">
        <f>TEXT(ChargesTable[[#This Row],[CHG_COUNTY_NUM]], "000") &amp; "-" &amp; TEXT(ChargesTable[[#This Row],[CHG_CASE_NUMBER]], "0000000")</f>
        <v>008-0000050</v>
      </c>
      <c r="R2748">
        <f t="shared" si="85"/>
        <v>356</v>
      </c>
      <c r="S2748">
        <f t="shared" si="86"/>
        <v>2023</v>
      </c>
    </row>
    <row r="2749" spans="1:19">
      <c r="A2749" s="1">
        <v>8</v>
      </c>
      <c r="B2749">
        <v>50</v>
      </c>
      <c r="C2749">
        <v>1</v>
      </c>
      <c r="D2749" s="3">
        <v>44697</v>
      </c>
      <c r="E2749" s="2">
        <v>3466</v>
      </c>
      <c r="F2749" s="2">
        <v>346</v>
      </c>
      <c r="G2749" s="2">
        <v>6</v>
      </c>
      <c r="H2749" s="5">
        <v>45053.1</v>
      </c>
      <c r="I2749" t="s">
        <v>10</v>
      </c>
      <c r="J2749" s="6" t="s">
        <v>27</v>
      </c>
      <c r="K2749" s="6" t="s">
        <v>28</v>
      </c>
      <c r="L2749" s="6" t="s">
        <v>43</v>
      </c>
      <c r="M2749" t="s">
        <v>11</v>
      </c>
      <c r="N2749" s="6" t="s">
        <v>66</v>
      </c>
      <c r="O2749" t="s">
        <v>24</v>
      </c>
      <c r="P2749" s="4">
        <v>356</v>
      </c>
      <c r="Q2749" t="str">
        <f>TEXT(ChargesTable[[#This Row],[CHG_COUNTY_NUM]], "000") &amp; "-" &amp; TEXT(ChargesTable[[#This Row],[CHG_CASE_NUMBER]], "0000000")</f>
        <v>008-0000050</v>
      </c>
      <c r="R2749">
        <f t="shared" si="85"/>
        <v>356</v>
      </c>
      <c r="S2749">
        <f t="shared" si="86"/>
        <v>2023</v>
      </c>
    </row>
    <row r="2750" spans="1:19">
      <c r="A2750" s="1">
        <v>8</v>
      </c>
      <c r="B2750">
        <v>51</v>
      </c>
      <c r="C2750">
        <v>2</v>
      </c>
      <c r="D2750" s="3">
        <v>44702</v>
      </c>
      <c r="E2750" s="2">
        <v>470000</v>
      </c>
      <c r="F2750" s="2">
        <v>47000</v>
      </c>
      <c r="G2750" s="2">
        <v>0</v>
      </c>
      <c r="H2750" s="5">
        <v>44733.4</v>
      </c>
      <c r="I2750" t="s">
        <v>12</v>
      </c>
      <c r="J2750" s="6" t="s">
        <v>34</v>
      </c>
      <c r="K2750" s="6" t="s">
        <v>35</v>
      </c>
      <c r="L2750" s="6" t="s">
        <v>37</v>
      </c>
      <c r="M2750" t="s">
        <v>13</v>
      </c>
      <c r="N2750" s="6" t="s">
        <v>67</v>
      </c>
      <c r="O2750" t="s">
        <v>24</v>
      </c>
      <c r="P2750" s="4">
        <v>31</v>
      </c>
      <c r="Q2750" t="str">
        <f>TEXT(ChargesTable[[#This Row],[CHG_COUNTY_NUM]], "000") &amp; "-" &amp; TEXT(ChargesTable[[#This Row],[CHG_CASE_NUMBER]], "0000000")</f>
        <v>008-0000051</v>
      </c>
      <c r="R2750">
        <f t="shared" si="85"/>
        <v>49</v>
      </c>
      <c r="S2750">
        <f t="shared" si="86"/>
        <v>2022</v>
      </c>
    </row>
    <row r="2751" spans="1:19">
      <c r="A2751" s="1">
        <v>8</v>
      </c>
      <c r="B2751">
        <v>51</v>
      </c>
      <c r="C2751">
        <v>1</v>
      </c>
      <c r="D2751" s="3">
        <v>44702</v>
      </c>
      <c r="E2751" s="2">
        <v>3460</v>
      </c>
      <c r="F2751" s="2">
        <v>346</v>
      </c>
      <c r="G2751" s="2">
        <v>0</v>
      </c>
      <c r="H2751" s="5">
        <v>44751.7</v>
      </c>
      <c r="I2751" t="s">
        <v>12</v>
      </c>
      <c r="J2751" s="6" t="s">
        <v>27</v>
      </c>
      <c r="K2751" s="6" t="s">
        <v>28</v>
      </c>
      <c r="L2751" s="6" t="s">
        <v>37</v>
      </c>
      <c r="M2751" t="s">
        <v>13</v>
      </c>
      <c r="N2751" s="6" t="s">
        <v>52</v>
      </c>
      <c r="O2751" t="s">
        <v>24</v>
      </c>
      <c r="P2751" s="4">
        <v>49</v>
      </c>
      <c r="Q2751" t="str">
        <f>TEXT(ChargesTable[[#This Row],[CHG_COUNTY_NUM]], "000") &amp; "-" &amp; TEXT(ChargesTable[[#This Row],[CHG_CASE_NUMBER]], "0000000")</f>
        <v>008-0000051</v>
      </c>
      <c r="R2751">
        <f t="shared" si="85"/>
        <v>49</v>
      </c>
      <c r="S2751">
        <f t="shared" si="86"/>
        <v>2022</v>
      </c>
    </row>
    <row r="2752" spans="1:19">
      <c r="A2752" s="1">
        <v>8</v>
      </c>
      <c r="B2752">
        <v>52</v>
      </c>
      <c r="C2752">
        <v>1</v>
      </c>
      <c r="D2752" s="3">
        <v>44702</v>
      </c>
      <c r="E2752" s="2">
        <v>3400</v>
      </c>
      <c r="F2752" s="2">
        <v>340</v>
      </c>
      <c r="G2752" s="2">
        <v>0</v>
      </c>
      <c r="H2752" s="5">
        <v>44707.15</v>
      </c>
      <c r="I2752" t="s">
        <v>10</v>
      </c>
      <c r="J2752" s="6" t="s">
        <v>25</v>
      </c>
      <c r="K2752" s="6" t="s">
        <v>26</v>
      </c>
      <c r="L2752" s="6" t="s">
        <v>37</v>
      </c>
      <c r="M2752" t="s">
        <v>11</v>
      </c>
      <c r="N2752" s="6" t="s">
        <v>55</v>
      </c>
      <c r="O2752" t="s">
        <v>24</v>
      </c>
      <c r="P2752" s="4">
        <v>5</v>
      </c>
      <c r="Q2752" t="str">
        <f>TEXT(ChargesTable[[#This Row],[CHG_COUNTY_NUM]], "000") &amp; "-" &amp; TEXT(ChargesTable[[#This Row],[CHG_CASE_NUMBER]], "0000000")</f>
        <v>008-0000052</v>
      </c>
      <c r="R2752">
        <f t="shared" si="85"/>
        <v>5</v>
      </c>
      <c r="S2752">
        <f t="shared" si="86"/>
        <v>2022</v>
      </c>
    </row>
    <row r="2753" spans="1:19">
      <c r="A2753" s="1">
        <v>8</v>
      </c>
      <c r="B2753">
        <v>52</v>
      </c>
      <c r="C2753">
        <v>2</v>
      </c>
      <c r="D2753" s="3">
        <v>44702</v>
      </c>
      <c r="E2753" s="2">
        <v>3400</v>
      </c>
      <c r="F2753" s="2">
        <v>340</v>
      </c>
      <c r="G2753" s="2">
        <v>0</v>
      </c>
      <c r="H2753" s="5">
        <v>44707.7</v>
      </c>
      <c r="I2753" t="s">
        <v>7</v>
      </c>
      <c r="J2753" s="6" t="s">
        <v>25</v>
      </c>
      <c r="K2753" s="6" t="s">
        <v>26</v>
      </c>
      <c r="L2753" s="6" t="s">
        <v>37</v>
      </c>
      <c r="M2753" t="s">
        <v>8</v>
      </c>
      <c r="N2753" s="6" t="s">
        <v>55</v>
      </c>
      <c r="O2753" t="s">
        <v>24</v>
      </c>
      <c r="P2753" s="4">
        <v>5</v>
      </c>
      <c r="Q2753" t="str">
        <f>TEXT(ChargesTable[[#This Row],[CHG_COUNTY_NUM]], "000") &amp; "-" &amp; TEXT(ChargesTable[[#This Row],[CHG_CASE_NUMBER]], "0000000")</f>
        <v>008-0000052</v>
      </c>
      <c r="R2753">
        <f t="shared" si="85"/>
        <v>5</v>
      </c>
      <c r="S2753">
        <f t="shared" si="86"/>
        <v>2022</v>
      </c>
    </row>
    <row r="2754" spans="1:19">
      <c r="A2754" s="1">
        <v>8</v>
      </c>
      <c r="B2754">
        <v>53</v>
      </c>
      <c r="C2754">
        <v>2</v>
      </c>
      <c r="D2754" s="3">
        <v>44704</v>
      </c>
      <c r="E2754" s="2">
        <v>3400</v>
      </c>
      <c r="F2754" s="2">
        <v>340</v>
      </c>
      <c r="G2754" s="2">
        <v>0</v>
      </c>
      <c r="H2754" s="5">
        <v>44769.2</v>
      </c>
      <c r="I2754" t="s">
        <v>12</v>
      </c>
      <c r="J2754" s="6" t="s">
        <v>25</v>
      </c>
      <c r="K2754" s="6" t="s">
        <v>26</v>
      </c>
      <c r="L2754" s="6" t="s">
        <v>37</v>
      </c>
      <c r="M2754" t="s">
        <v>13</v>
      </c>
      <c r="N2754" s="6" t="s">
        <v>55</v>
      </c>
      <c r="O2754" t="s">
        <v>24</v>
      </c>
      <c r="P2754" s="4">
        <v>65</v>
      </c>
      <c r="Q2754" t="str">
        <f>TEXT(ChargesTable[[#This Row],[CHG_COUNTY_NUM]], "000") &amp; "-" &amp; TEXT(ChargesTable[[#This Row],[CHG_CASE_NUMBER]], "0000000")</f>
        <v>008-0000053</v>
      </c>
      <c r="R2754">
        <f t="shared" ref="R2754:R2817" si="87">_xlfn.MAXIFS(P:P, Q:Q, Q2754)</f>
        <v>67</v>
      </c>
      <c r="S2754">
        <f t="shared" ref="S2754:S2817" si="88">+YEAR(H2754)</f>
        <v>2022</v>
      </c>
    </row>
    <row r="2755" spans="1:19">
      <c r="A2755" s="1">
        <v>8</v>
      </c>
      <c r="B2755">
        <v>53</v>
      </c>
      <c r="C2755">
        <v>3</v>
      </c>
      <c r="D2755" s="3">
        <v>44704</v>
      </c>
      <c r="E2755" s="2">
        <v>3475</v>
      </c>
      <c r="F2755" s="2">
        <v>347</v>
      </c>
      <c r="G2755" s="2">
        <v>5</v>
      </c>
      <c r="H2755" s="5">
        <v>44769.8</v>
      </c>
      <c r="I2755" t="s">
        <v>12</v>
      </c>
      <c r="J2755" s="6" t="s">
        <v>29</v>
      </c>
      <c r="K2755" s="6" t="s">
        <v>28</v>
      </c>
      <c r="L2755" s="6" t="s">
        <v>42</v>
      </c>
      <c r="M2755" t="s">
        <v>13</v>
      </c>
      <c r="N2755" s="6" t="s">
        <v>103</v>
      </c>
      <c r="O2755" t="s">
        <v>24</v>
      </c>
      <c r="P2755" s="4">
        <v>65</v>
      </c>
      <c r="Q2755" t="str">
        <f>TEXT(ChargesTable[[#This Row],[CHG_COUNTY_NUM]], "000") &amp; "-" &amp; TEXT(ChargesTable[[#This Row],[CHG_CASE_NUMBER]], "0000000")</f>
        <v>008-0000053</v>
      </c>
      <c r="R2755">
        <f t="shared" si="87"/>
        <v>67</v>
      </c>
      <c r="S2755">
        <f t="shared" si="88"/>
        <v>2022</v>
      </c>
    </row>
    <row r="2756" spans="1:19">
      <c r="A2756" s="1">
        <v>8</v>
      </c>
      <c r="B2756">
        <v>53</v>
      </c>
      <c r="C2756">
        <v>1</v>
      </c>
      <c r="D2756" s="3">
        <v>44704</v>
      </c>
      <c r="E2756" s="2">
        <v>3474</v>
      </c>
      <c r="F2756" s="2">
        <v>347</v>
      </c>
      <c r="G2756" s="2">
        <v>4</v>
      </c>
      <c r="H2756" s="5">
        <v>44771.24</v>
      </c>
      <c r="I2756" t="s">
        <v>12</v>
      </c>
      <c r="J2756" s="6" t="s">
        <v>29</v>
      </c>
      <c r="K2756" s="6" t="s">
        <v>28</v>
      </c>
      <c r="L2756" s="6" t="s">
        <v>41</v>
      </c>
      <c r="M2756" t="s">
        <v>13</v>
      </c>
      <c r="N2756" s="6" t="s">
        <v>88</v>
      </c>
      <c r="O2756" t="s">
        <v>24</v>
      </c>
      <c r="P2756" s="4">
        <v>67</v>
      </c>
      <c r="Q2756" t="str">
        <f>TEXT(ChargesTable[[#This Row],[CHG_COUNTY_NUM]], "000") &amp; "-" &amp; TEXT(ChargesTable[[#This Row],[CHG_CASE_NUMBER]], "0000000")</f>
        <v>008-0000053</v>
      </c>
      <c r="R2756">
        <f t="shared" si="87"/>
        <v>67</v>
      </c>
      <c r="S2756">
        <f t="shared" si="88"/>
        <v>2022</v>
      </c>
    </row>
    <row r="2757" spans="1:19">
      <c r="A2757" s="1">
        <v>8</v>
      </c>
      <c r="B2757">
        <v>54</v>
      </c>
      <c r="C2757">
        <v>1</v>
      </c>
      <c r="D2757" s="3">
        <v>44711</v>
      </c>
      <c r="E2757" s="2">
        <v>782200</v>
      </c>
      <c r="F2757" s="2">
        <v>78220</v>
      </c>
      <c r="G2757" s="2">
        <v>0</v>
      </c>
      <c r="H2757" s="5">
        <v>44775</v>
      </c>
      <c r="I2757" t="s">
        <v>7</v>
      </c>
      <c r="J2757" s="6" t="s">
        <v>36</v>
      </c>
      <c r="K2757" s="6" t="s">
        <v>35</v>
      </c>
      <c r="L2757" s="6" t="s">
        <v>37</v>
      </c>
      <c r="M2757" t="s">
        <v>8</v>
      </c>
      <c r="N2757" s="6" t="s">
        <v>53</v>
      </c>
      <c r="O2757" t="s">
        <v>24</v>
      </c>
      <c r="P2757" s="4">
        <v>64</v>
      </c>
      <c r="Q2757" t="str">
        <f>TEXT(ChargesTable[[#This Row],[CHG_COUNTY_NUM]], "000") &amp; "-" &amp; TEXT(ChargesTable[[#This Row],[CHG_CASE_NUMBER]], "0000000")</f>
        <v>008-0000054</v>
      </c>
      <c r="R2757">
        <f t="shared" si="87"/>
        <v>64</v>
      </c>
      <c r="S2757">
        <f t="shared" si="88"/>
        <v>2022</v>
      </c>
    </row>
    <row r="2758" spans="1:19">
      <c r="A2758" s="1">
        <v>8</v>
      </c>
      <c r="B2758">
        <v>54</v>
      </c>
      <c r="C2758">
        <v>2</v>
      </c>
      <c r="D2758" s="3">
        <v>44711</v>
      </c>
      <c r="E2758" s="2">
        <v>3460</v>
      </c>
      <c r="F2758" s="2">
        <v>346</v>
      </c>
      <c r="G2758" s="2">
        <v>0</v>
      </c>
      <c r="H2758" s="5">
        <v>44775.73</v>
      </c>
      <c r="I2758" t="s">
        <v>10</v>
      </c>
      <c r="J2758" s="6" t="s">
        <v>27</v>
      </c>
      <c r="K2758" s="6" t="s">
        <v>28</v>
      </c>
      <c r="L2758" s="6" t="s">
        <v>37</v>
      </c>
      <c r="M2758" t="s">
        <v>11</v>
      </c>
      <c r="N2758" s="6" t="s">
        <v>52</v>
      </c>
      <c r="O2758" t="s">
        <v>24</v>
      </c>
      <c r="P2758" s="4">
        <v>64</v>
      </c>
      <c r="Q2758" t="str">
        <f>TEXT(ChargesTable[[#This Row],[CHG_COUNTY_NUM]], "000") &amp; "-" &amp; TEXT(ChargesTable[[#This Row],[CHG_CASE_NUMBER]], "0000000")</f>
        <v>008-0000054</v>
      </c>
      <c r="R2758">
        <f t="shared" si="87"/>
        <v>64</v>
      </c>
      <c r="S2758">
        <f t="shared" si="88"/>
        <v>2022</v>
      </c>
    </row>
    <row r="2759" spans="1:19">
      <c r="A2759" s="1">
        <v>8</v>
      </c>
      <c r="B2759">
        <v>55</v>
      </c>
      <c r="C2759">
        <v>2</v>
      </c>
      <c r="D2759" s="3">
        <v>44720</v>
      </c>
      <c r="E2759" s="2">
        <v>782200</v>
      </c>
      <c r="F2759" s="2">
        <v>78220</v>
      </c>
      <c r="G2759" s="2">
        <v>0</v>
      </c>
      <c r="H2759" s="5">
        <v>44761.08</v>
      </c>
      <c r="I2759" t="s">
        <v>10</v>
      </c>
      <c r="J2759" s="6" t="s">
        <v>36</v>
      </c>
      <c r="K2759" s="6" t="s">
        <v>35</v>
      </c>
      <c r="L2759" s="6" t="s">
        <v>37</v>
      </c>
      <c r="M2759" t="s">
        <v>11</v>
      </c>
      <c r="N2759" s="6" t="s">
        <v>53</v>
      </c>
      <c r="O2759" t="s">
        <v>24</v>
      </c>
      <c r="P2759" s="4">
        <v>41</v>
      </c>
      <c r="Q2759" t="str">
        <f>TEXT(ChargesTable[[#This Row],[CHG_COUNTY_NUM]], "000") &amp; "-" &amp; TEXT(ChargesTable[[#This Row],[CHG_CASE_NUMBER]], "0000000")</f>
        <v>008-0000055</v>
      </c>
      <c r="R2759">
        <f t="shared" si="87"/>
        <v>44</v>
      </c>
      <c r="S2759">
        <f t="shared" si="88"/>
        <v>2022</v>
      </c>
    </row>
    <row r="2760" spans="1:19">
      <c r="A2760" s="1">
        <v>8</v>
      </c>
      <c r="B2760">
        <v>55</v>
      </c>
      <c r="C2760">
        <v>4</v>
      </c>
      <c r="D2760" s="3">
        <v>44720</v>
      </c>
      <c r="E2760" s="2">
        <v>470000</v>
      </c>
      <c r="F2760" s="2">
        <v>47000</v>
      </c>
      <c r="G2760" s="2">
        <v>0</v>
      </c>
      <c r="H2760" s="5">
        <v>44762.34</v>
      </c>
      <c r="I2760" t="s">
        <v>12</v>
      </c>
      <c r="J2760" s="6" t="s">
        <v>34</v>
      </c>
      <c r="K2760" s="6" t="s">
        <v>35</v>
      </c>
      <c r="L2760" s="6" t="s">
        <v>37</v>
      </c>
      <c r="M2760" t="s">
        <v>13</v>
      </c>
      <c r="N2760" s="6" t="s">
        <v>67</v>
      </c>
      <c r="O2760" t="s">
        <v>24</v>
      </c>
      <c r="P2760" s="4">
        <v>42</v>
      </c>
      <c r="Q2760" t="str">
        <f>TEXT(ChargesTable[[#This Row],[CHG_COUNTY_NUM]], "000") &amp; "-" &amp; TEXT(ChargesTable[[#This Row],[CHG_CASE_NUMBER]], "0000000")</f>
        <v>008-0000055</v>
      </c>
      <c r="R2760">
        <f t="shared" si="87"/>
        <v>44</v>
      </c>
      <c r="S2760">
        <f t="shared" si="88"/>
        <v>2022</v>
      </c>
    </row>
    <row r="2761" spans="1:19">
      <c r="A2761" s="1">
        <v>8</v>
      </c>
      <c r="B2761">
        <v>55</v>
      </c>
      <c r="C2761">
        <v>1</v>
      </c>
      <c r="D2761" s="3">
        <v>44720</v>
      </c>
      <c r="E2761" s="2">
        <v>3400</v>
      </c>
      <c r="F2761" s="2">
        <v>340</v>
      </c>
      <c r="G2761" s="2">
        <v>0</v>
      </c>
      <c r="H2761" s="5">
        <v>44763.02</v>
      </c>
      <c r="I2761" t="s">
        <v>10</v>
      </c>
      <c r="J2761" s="6" t="s">
        <v>25</v>
      </c>
      <c r="K2761" s="6" t="s">
        <v>26</v>
      </c>
      <c r="L2761" s="6" t="s">
        <v>37</v>
      </c>
      <c r="M2761" t="s">
        <v>11</v>
      </c>
      <c r="N2761" s="6" t="s">
        <v>55</v>
      </c>
      <c r="O2761" t="s">
        <v>24</v>
      </c>
      <c r="P2761" s="4">
        <v>43</v>
      </c>
      <c r="Q2761" t="str">
        <f>TEXT(ChargesTable[[#This Row],[CHG_COUNTY_NUM]], "000") &amp; "-" &amp; TEXT(ChargesTable[[#This Row],[CHG_CASE_NUMBER]], "0000000")</f>
        <v>008-0000055</v>
      </c>
      <c r="R2761">
        <f t="shared" si="87"/>
        <v>44</v>
      </c>
      <c r="S2761">
        <f t="shared" si="88"/>
        <v>2022</v>
      </c>
    </row>
    <row r="2762" spans="1:19">
      <c r="A2762" s="1">
        <v>8</v>
      </c>
      <c r="B2762">
        <v>55</v>
      </c>
      <c r="C2762">
        <v>3</v>
      </c>
      <c r="D2762" s="3">
        <v>44720</v>
      </c>
      <c r="E2762" s="2">
        <v>3400</v>
      </c>
      <c r="F2762" s="2">
        <v>340</v>
      </c>
      <c r="G2762" s="2">
        <v>0</v>
      </c>
      <c r="H2762" s="5">
        <v>44764.28</v>
      </c>
      <c r="I2762" t="s">
        <v>10</v>
      </c>
      <c r="J2762" s="6" t="s">
        <v>25</v>
      </c>
      <c r="K2762" s="6" t="s">
        <v>26</v>
      </c>
      <c r="L2762" s="6" t="s">
        <v>37</v>
      </c>
      <c r="M2762" t="s">
        <v>11</v>
      </c>
      <c r="N2762" s="6" t="s">
        <v>55</v>
      </c>
      <c r="O2762" t="s">
        <v>24</v>
      </c>
      <c r="P2762" s="4">
        <v>44</v>
      </c>
      <c r="Q2762" t="str">
        <f>TEXT(ChargesTable[[#This Row],[CHG_COUNTY_NUM]], "000") &amp; "-" &amp; TEXT(ChargesTable[[#This Row],[CHG_CASE_NUMBER]], "0000000")</f>
        <v>008-0000055</v>
      </c>
      <c r="R2762">
        <f t="shared" si="87"/>
        <v>44</v>
      </c>
      <c r="S2762">
        <f t="shared" si="88"/>
        <v>2022</v>
      </c>
    </row>
    <row r="2763" spans="1:19">
      <c r="A2763" s="1">
        <v>8</v>
      </c>
      <c r="B2763">
        <v>56</v>
      </c>
      <c r="C2763">
        <v>1</v>
      </c>
      <c r="D2763" s="3">
        <v>44722</v>
      </c>
      <c r="E2763" s="2">
        <v>463700</v>
      </c>
      <c r="F2763" s="2">
        <v>46370</v>
      </c>
      <c r="G2763" s="2">
        <v>0</v>
      </c>
      <c r="H2763" s="5">
        <v>44949.8</v>
      </c>
      <c r="I2763" t="s">
        <v>10</v>
      </c>
      <c r="J2763" s="6" t="s">
        <v>30</v>
      </c>
      <c r="K2763" s="6" t="s">
        <v>26</v>
      </c>
      <c r="L2763" s="6" t="s">
        <v>37</v>
      </c>
      <c r="M2763" t="s">
        <v>11</v>
      </c>
      <c r="N2763" s="6" t="s">
        <v>54</v>
      </c>
      <c r="O2763" t="s">
        <v>24</v>
      </c>
      <c r="P2763" s="4">
        <v>227</v>
      </c>
      <c r="Q2763" t="str">
        <f>TEXT(ChargesTable[[#This Row],[CHG_COUNTY_NUM]], "000") &amp; "-" &amp; TEXT(ChargesTable[[#This Row],[CHG_CASE_NUMBER]], "0000000")</f>
        <v>008-0000056</v>
      </c>
      <c r="R2763">
        <f t="shared" si="87"/>
        <v>227</v>
      </c>
      <c r="S2763">
        <f t="shared" si="88"/>
        <v>2023</v>
      </c>
    </row>
    <row r="2764" spans="1:19">
      <c r="A2764" s="1">
        <v>8</v>
      </c>
      <c r="B2764">
        <v>56</v>
      </c>
      <c r="C2764">
        <v>2</v>
      </c>
      <c r="D2764" s="3">
        <v>44722</v>
      </c>
      <c r="E2764" s="2">
        <v>3403</v>
      </c>
      <c r="F2764" s="2">
        <v>340</v>
      </c>
      <c r="G2764" s="2">
        <v>3</v>
      </c>
      <c r="H2764" s="5">
        <v>44949.4</v>
      </c>
      <c r="I2764" t="s">
        <v>7</v>
      </c>
      <c r="J2764" s="6" t="s">
        <v>25</v>
      </c>
      <c r="K2764" s="6" t="s">
        <v>26</v>
      </c>
      <c r="L2764" s="6" t="s">
        <v>40</v>
      </c>
      <c r="M2764" t="s">
        <v>8</v>
      </c>
      <c r="N2764" s="6" t="s">
        <v>68</v>
      </c>
      <c r="O2764" t="s">
        <v>24</v>
      </c>
      <c r="P2764" s="4">
        <v>227</v>
      </c>
      <c r="Q2764" t="str">
        <f>TEXT(ChargesTable[[#This Row],[CHG_COUNTY_NUM]], "000") &amp; "-" &amp; TEXT(ChargesTable[[#This Row],[CHG_CASE_NUMBER]], "0000000")</f>
        <v>008-0000056</v>
      </c>
      <c r="R2764">
        <f t="shared" si="87"/>
        <v>227</v>
      </c>
      <c r="S2764">
        <f t="shared" si="88"/>
        <v>2023</v>
      </c>
    </row>
    <row r="2765" spans="1:19">
      <c r="A2765" s="1">
        <v>8</v>
      </c>
      <c r="B2765">
        <v>56</v>
      </c>
      <c r="C2765">
        <v>3</v>
      </c>
      <c r="D2765" s="3">
        <v>44722</v>
      </c>
      <c r="E2765" s="2">
        <v>3400</v>
      </c>
      <c r="F2765" s="2">
        <v>340</v>
      </c>
      <c r="G2765" s="2">
        <v>0</v>
      </c>
      <c r="H2765" s="5">
        <v>44949.4</v>
      </c>
      <c r="I2765" t="s">
        <v>10</v>
      </c>
      <c r="J2765" s="6" t="s">
        <v>25</v>
      </c>
      <c r="K2765" s="6" t="s">
        <v>26</v>
      </c>
      <c r="L2765" s="6" t="s">
        <v>37</v>
      </c>
      <c r="M2765" t="s">
        <v>11</v>
      </c>
      <c r="N2765" s="6" t="s">
        <v>55</v>
      </c>
      <c r="O2765" t="s">
        <v>24</v>
      </c>
      <c r="P2765" s="4">
        <v>227</v>
      </c>
      <c r="Q2765" t="str">
        <f>TEXT(ChargesTable[[#This Row],[CHG_COUNTY_NUM]], "000") &amp; "-" &amp; TEXT(ChargesTable[[#This Row],[CHG_CASE_NUMBER]], "0000000")</f>
        <v>008-0000056</v>
      </c>
      <c r="R2765">
        <f t="shared" si="87"/>
        <v>227</v>
      </c>
      <c r="S2765">
        <f t="shared" si="88"/>
        <v>2023</v>
      </c>
    </row>
    <row r="2766" spans="1:19">
      <c r="A2766" s="1">
        <v>8</v>
      </c>
      <c r="B2766">
        <v>57</v>
      </c>
      <c r="C2766">
        <v>1</v>
      </c>
      <c r="D2766" s="3">
        <v>44723</v>
      </c>
      <c r="E2766" s="2">
        <v>3460</v>
      </c>
      <c r="F2766" s="2">
        <v>346</v>
      </c>
      <c r="G2766" s="2">
        <v>0</v>
      </c>
      <c r="H2766" s="5">
        <v>44743.35</v>
      </c>
      <c r="I2766" t="s">
        <v>12</v>
      </c>
      <c r="J2766" s="6" t="s">
        <v>27</v>
      </c>
      <c r="K2766" s="6" t="s">
        <v>28</v>
      </c>
      <c r="L2766" s="6" t="s">
        <v>37</v>
      </c>
      <c r="M2766" t="s">
        <v>13</v>
      </c>
      <c r="N2766" s="6" t="s">
        <v>52</v>
      </c>
      <c r="O2766" t="s">
        <v>24</v>
      </c>
      <c r="P2766" s="4">
        <v>20</v>
      </c>
      <c r="Q2766" t="str">
        <f>TEXT(ChargesTable[[#This Row],[CHG_COUNTY_NUM]], "000") &amp; "-" &amp; TEXT(ChargesTable[[#This Row],[CHG_CASE_NUMBER]], "0000000")</f>
        <v>008-0000057</v>
      </c>
      <c r="R2766">
        <f t="shared" si="87"/>
        <v>20</v>
      </c>
      <c r="S2766">
        <f t="shared" si="88"/>
        <v>2022</v>
      </c>
    </row>
    <row r="2767" spans="1:19">
      <c r="A2767" s="1">
        <v>8</v>
      </c>
      <c r="B2767">
        <v>57</v>
      </c>
      <c r="C2767">
        <v>2</v>
      </c>
      <c r="D2767" s="3">
        <v>44723</v>
      </c>
      <c r="E2767" s="2">
        <v>782200</v>
      </c>
      <c r="F2767" s="2">
        <v>78220</v>
      </c>
      <c r="G2767" s="2">
        <v>0</v>
      </c>
      <c r="H2767" s="5">
        <v>44743.68</v>
      </c>
      <c r="I2767" t="s">
        <v>10</v>
      </c>
      <c r="J2767" s="6" t="s">
        <v>36</v>
      </c>
      <c r="K2767" s="6" t="s">
        <v>35</v>
      </c>
      <c r="L2767" s="6" t="s">
        <v>37</v>
      </c>
      <c r="M2767" t="s">
        <v>11</v>
      </c>
      <c r="N2767" s="6" t="s">
        <v>53</v>
      </c>
      <c r="O2767" t="s">
        <v>24</v>
      </c>
      <c r="P2767" s="4">
        <v>20</v>
      </c>
      <c r="Q2767" t="str">
        <f>TEXT(ChargesTable[[#This Row],[CHG_COUNTY_NUM]], "000") &amp; "-" &amp; TEXT(ChargesTable[[#This Row],[CHG_CASE_NUMBER]], "0000000")</f>
        <v>008-0000057</v>
      </c>
      <c r="R2767">
        <f t="shared" si="87"/>
        <v>20</v>
      </c>
      <c r="S2767">
        <f t="shared" si="88"/>
        <v>2022</v>
      </c>
    </row>
    <row r="2768" spans="1:19">
      <c r="A2768" s="1">
        <v>8</v>
      </c>
      <c r="B2768">
        <v>58</v>
      </c>
      <c r="C2768">
        <v>1</v>
      </c>
      <c r="D2768" s="3">
        <v>44724</v>
      </c>
      <c r="E2768" s="2">
        <v>470000</v>
      </c>
      <c r="F2768" s="2">
        <v>47000</v>
      </c>
      <c r="G2768" s="2">
        <v>0</v>
      </c>
      <c r="H2768" s="5">
        <v>44810.87</v>
      </c>
      <c r="I2768" t="s">
        <v>7</v>
      </c>
      <c r="J2768" s="6" t="s">
        <v>34</v>
      </c>
      <c r="K2768" s="6" t="s">
        <v>35</v>
      </c>
      <c r="L2768" s="6" t="s">
        <v>37</v>
      </c>
      <c r="M2768" t="s">
        <v>8</v>
      </c>
      <c r="N2768" s="6" t="s">
        <v>67</v>
      </c>
      <c r="O2768" t="s">
        <v>24</v>
      </c>
      <c r="P2768" s="4">
        <v>86</v>
      </c>
      <c r="Q2768" t="str">
        <f>TEXT(ChargesTable[[#This Row],[CHG_COUNTY_NUM]], "000") &amp; "-" &amp; TEXT(ChargesTable[[#This Row],[CHG_CASE_NUMBER]], "0000000")</f>
        <v>008-0000058</v>
      </c>
      <c r="R2768">
        <f t="shared" si="87"/>
        <v>87</v>
      </c>
      <c r="S2768">
        <f t="shared" si="88"/>
        <v>2022</v>
      </c>
    </row>
    <row r="2769" spans="1:19">
      <c r="A2769" s="1">
        <v>8</v>
      </c>
      <c r="B2769">
        <v>58</v>
      </c>
      <c r="C2769">
        <v>2</v>
      </c>
      <c r="D2769" s="3">
        <v>44724</v>
      </c>
      <c r="E2769" s="2">
        <v>3400</v>
      </c>
      <c r="F2769" s="2">
        <v>340</v>
      </c>
      <c r="G2769" s="2">
        <v>0</v>
      </c>
      <c r="H2769" s="5">
        <v>44811.53</v>
      </c>
      <c r="I2769" t="s">
        <v>12</v>
      </c>
      <c r="J2769" s="6" t="s">
        <v>25</v>
      </c>
      <c r="K2769" s="6" t="s">
        <v>26</v>
      </c>
      <c r="L2769" s="6" t="s">
        <v>37</v>
      </c>
      <c r="M2769" t="s">
        <v>13</v>
      </c>
      <c r="N2769" s="6" t="s">
        <v>55</v>
      </c>
      <c r="O2769" t="s">
        <v>24</v>
      </c>
      <c r="P2769" s="4">
        <v>87</v>
      </c>
      <c r="Q2769" t="str">
        <f>TEXT(ChargesTable[[#This Row],[CHG_COUNTY_NUM]], "000") &amp; "-" &amp; TEXT(ChargesTable[[#This Row],[CHG_CASE_NUMBER]], "0000000")</f>
        <v>008-0000058</v>
      </c>
      <c r="R2769">
        <f t="shared" si="87"/>
        <v>87</v>
      </c>
      <c r="S2769">
        <f t="shared" si="88"/>
        <v>2022</v>
      </c>
    </row>
    <row r="2770" spans="1:19">
      <c r="A2770" s="1">
        <v>8</v>
      </c>
      <c r="B2770">
        <v>58</v>
      </c>
      <c r="C2770">
        <v>3</v>
      </c>
      <c r="D2770" s="3">
        <v>44724</v>
      </c>
      <c r="E2770" s="2">
        <v>3400</v>
      </c>
      <c r="F2770" s="2">
        <v>340</v>
      </c>
      <c r="G2770" s="2">
        <v>0</v>
      </c>
      <c r="H2770" s="5">
        <v>44811.29</v>
      </c>
      <c r="I2770" t="s">
        <v>10</v>
      </c>
      <c r="J2770" s="6" t="s">
        <v>25</v>
      </c>
      <c r="K2770" s="6" t="s">
        <v>26</v>
      </c>
      <c r="L2770" s="6" t="s">
        <v>37</v>
      </c>
      <c r="M2770" t="s">
        <v>11</v>
      </c>
      <c r="N2770" s="6" t="s">
        <v>55</v>
      </c>
      <c r="O2770" t="s">
        <v>24</v>
      </c>
      <c r="P2770" s="4">
        <v>87</v>
      </c>
      <c r="Q2770" t="str">
        <f>TEXT(ChargesTable[[#This Row],[CHG_COUNTY_NUM]], "000") &amp; "-" &amp; TEXT(ChargesTable[[#This Row],[CHG_CASE_NUMBER]], "0000000")</f>
        <v>008-0000058</v>
      </c>
      <c r="R2770">
        <f t="shared" si="87"/>
        <v>87</v>
      </c>
      <c r="S2770">
        <f t="shared" si="88"/>
        <v>2022</v>
      </c>
    </row>
    <row r="2771" spans="1:19">
      <c r="A2771" s="1">
        <v>8</v>
      </c>
      <c r="B2771">
        <v>59</v>
      </c>
      <c r="C2771">
        <v>1</v>
      </c>
      <c r="D2771" s="3">
        <v>44726</v>
      </c>
      <c r="E2771" s="2">
        <v>463700</v>
      </c>
      <c r="F2771" s="2">
        <v>46370</v>
      </c>
      <c r="G2771" s="2">
        <v>0</v>
      </c>
      <c r="H2771" s="5">
        <v>44878.9</v>
      </c>
      <c r="I2771" t="s">
        <v>10</v>
      </c>
      <c r="J2771" s="6" t="s">
        <v>30</v>
      </c>
      <c r="K2771" s="6" t="s">
        <v>26</v>
      </c>
      <c r="L2771" s="6" t="s">
        <v>37</v>
      </c>
      <c r="M2771" t="s">
        <v>11</v>
      </c>
      <c r="N2771" s="6" t="s">
        <v>54</v>
      </c>
      <c r="O2771" t="s">
        <v>24</v>
      </c>
      <c r="P2771" s="4">
        <v>152</v>
      </c>
      <c r="Q2771" t="str">
        <f>TEXT(ChargesTable[[#This Row],[CHG_COUNTY_NUM]], "000") &amp; "-" &amp; TEXT(ChargesTable[[#This Row],[CHG_CASE_NUMBER]], "0000000")</f>
        <v>008-0000059</v>
      </c>
      <c r="R2771">
        <f t="shared" si="87"/>
        <v>156</v>
      </c>
      <c r="S2771">
        <f t="shared" si="88"/>
        <v>2022</v>
      </c>
    </row>
    <row r="2772" spans="1:19">
      <c r="A2772" s="1">
        <v>8</v>
      </c>
      <c r="B2772">
        <v>59</v>
      </c>
      <c r="C2772">
        <v>2</v>
      </c>
      <c r="D2772" s="3">
        <v>44726</v>
      </c>
      <c r="E2772" s="2">
        <v>3460</v>
      </c>
      <c r="F2772" s="2">
        <v>346</v>
      </c>
      <c r="G2772" s="2">
        <v>0</v>
      </c>
      <c r="H2772" s="5">
        <v>44881.06</v>
      </c>
      <c r="I2772" t="s">
        <v>12</v>
      </c>
      <c r="J2772" s="6" t="s">
        <v>27</v>
      </c>
      <c r="K2772" s="6" t="s">
        <v>28</v>
      </c>
      <c r="L2772" s="6" t="s">
        <v>37</v>
      </c>
      <c r="M2772" t="s">
        <v>13</v>
      </c>
      <c r="N2772" s="6" t="s">
        <v>52</v>
      </c>
      <c r="O2772" t="s">
        <v>24</v>
      </c>
      <c r="P2772" s="4">
        <v>155</v>
      </c>
      <c r="Q2772" t="str">
        <f>TEXT(ChargesTable[[#This Row],[CHG_COUNTY_NUM]], "000") &amp; "-" &amp; TEXT(ChargesTable[[#This Row],[CHG_CASE_NUMBER]], "0000000")</f>
        <v>008-0000059</v>
      </c>
      <c r="R2772">
        <f t="shared" si="87"/>
        <v>156</v>
      </c>
      <c r="S2772">
        <f t="shared" si="88"/>
        <v>2022</v>
      </c>
    </row>
    <row r="2773" spans="1:19">
      <c r="A2773" s="1">
        <v>8</v>
      </c>
      <c r="B2773">
        <v>59</v>
      </c>
      <c r="C2773">
        <v>3</v>
      </c>
      <c r="D2773" s="3">
        <v>44726</v>
      </c>
      <c r="E2773" s="2">
        <v>463705</v>
      </c>
      <c r="F2773" s="2">
        <v>46370</v>
      </c>
      <c r="G2773" s="2">
        <v>5</v>
      </c>
      <c r="H2773" s="5">
        <v>44882.6</v>
      </c>
      <c r="I2773" t="s">
        <v>7</v>
      </c>
      <c r="J2773" s="6" t="s">
        <v>30</v>
      </c>
      <c r="K2773" s="6" t="s">
        <v>26</v>
      </c>
      <c r="L2773" s="6" t="s">
        <v>42</v>
      </c>
      <c r="M2773" t="s">
        <v>8</v>
      </c>
      <c r="N2773" s="6" t="s">
        <v>70</v>
      </c>
      <c r="O2773" t="s">
        <v>24</v>
      </c>
      <c r="P2773" s="4">
        <v>156</v>
      </c>
      <c r="Q2773" t="str">
        <f>TEXT(ChargesTable[[#This Row],[CHG_COUNTY_NUM]], "000") &amp; "-" &amp; TEXT(ChargesTable[[#This Row],[CHG_CASE_NUMBER]], "0000000")</f>
        <v>008-0000059</v>
      </c>
      <c r="R2773">
        <f t="shared" si="87"/>
        <v>156</v>
      </c>
      <c r="S2773">
        <f t="shared" si="88"/>
        <v>2022</v>
      </c>
    </row>
    <row r="2774" spans="1:19">
      <c r="A2774" s="1">
        <v>8</v>
      </c>
      <c r="B2774">
        <v>60</v>
      </c>
      <c r="C2774">
        <v>2</v>
      </c>
      <c r="D2774" s="3">
        <v>44727</v>
      </c>
      <c r="E2774" s="2">
        <v>463700</v>
      </c>
      <c r="F2774" s="2">
        <v>46370</v>
      </c>
      <c r="G2774" s="2">
        <v>0</v>
      </c>
      <c r="H2774" s="5">
        <v>44728.879305555558</v>
      </c>
      <c r="I2774" t="s">
        <v>12</v>
      </c>
      <c r="J2774" s="6" t="s">
        <v>30</v>
      </c>
      <c r="K2774" s="6" t="s">
        <v>26</v>
      </c>
      <c r="L2774" s="6" t="s">
        <v>37</v>
      </c>
      <c r="M2774" t="s">
        <v>13</v>
      </c>
      <c r="N2774" s="6" t="s">
        <v>54</v>
      </c>
      <c r="O2774" t="s">
        <v>24</v>
      </c>
      <c r="P2774" s="4">
        <v>1</v>
      </c>
      <c r="Q2774" t="str">
        <f>TEXT(ChargesTable[[#This Row],[CHG_COUNTY_NUM]], "000") &amp; "-" &amp; TEXT(ChargesTable[[#This Row],[CHG_CASE_NUMBER]], "0000000")</f>
        <v>008-0000060</v>
      </c>
      <c r="R2774">
        <f t="shared" si="87"/>
        <v>1</v>
      </c>
      <c r="S2774">
        <f t="shared" si="88"/>
        <v>2022</v>
      </c>
    </row>
    <row r="2775" spans="1:19">
      <c r="A2775" s="1">
        <v>8</v>
      </c>
      <c r="B2775">
        <v>61</v>
      </c>
      <c r="C2775">
        <v>1</v>
      </c>
      <c r="D2775" s="3">
        <v>44731</v>
      </c>
      <c r="E2775" s="2">
        <v>3400</v>
      </c>
      <c r="F2775" s="2">
        <v>340</v>
      </c>
      <c r="G2775" s="2">
        <v>0</v>
      </c>
      <c r="H2775" s="5">
        <v>44767.18</v>
      </c>
      <c r="I2775" t="s">
        <v>12</v>
      </c>
      <c r="J2775" s="6" t="s">
        <v>25</v>
      </c>
      <c r="K2775" s="6" t="s">
        <v>26</v>
      </c>
      <c r="L2775" s="6" t="s">
        <v>37</v>
      </c>
      <c r="M2775" t="s">
        <v>13</v>
      </c>
      <c r="N2775" s="6" t="s">
        <v>55</v>
      </c>
      <c r="O2775" t="s">
        <v>24</v>
      </c>
      <c r="P2775" s="4">
        <v>36</v>
      </c>
      <c r="Q2775" t="str">
        <f>TEXT(ChargesTable[[#This Row],[CHG_COUNTY_NUM]], "000") &amp; "-" &amp; TEXT(ChargesTable[[#This Row],[CHG_CASE_NUMBER]], "0000000")</f>
        <v>008-0000061</v>
      </c>
      <c r="R2775">
        <f t="shared" si="87"/>
        <v>36</v>
      </c>
      <c r="S2775">
        <f t="shared" si="88"/>
        <v>2022</v>
      </c>
    </row>
    <row r="2776" spans="1:19">
      <c r="A2776" s="1">
        <v>8</v>
      </c>
      <c r="B2776">
        <v>62</v>
      </c>
      <c r="C2776">
        <v>1</v>
      </c>
      <c r="D2776" s="3">
        <v>44731</v>
      </c>
      <c r="E2776" s="2">
        <v>3466</v>
      </c>
      <c r="F2776" s="2">
        <v>346</v>
      </c>
      <c r="G2776" s="2">
        <v>6</v>
      </c>
      <c r="H2776" s="5">
        <v>44768.15</v>
      </c>
      <c r="I2776" t="s">
        <v>10</v>
      </c>
      <c r="J2776" s="6" t="s">
        <v>27</v>
      </c>
      <c r="K2776" s="6" t="s">
        <v>28</v>
      </c>
      <c r="L2776" s="6" t="s">
        <v>43</v>
      </c>
      <c r="M2776" t="s">
        <v>11</v>
      </c>
      <c r="N2776" s="6" t="s">
        <v>66</v>
      </c>
      <c r="O2776" t="s">
        <v>24</v>
      </c>
      <c r="P2776" s="4">
        <v>37</v>
      </c>
      <c r="Q2776" t="str">
        <f>TEXT(ChargesTable[[#This Row],[CHG_COUNTY_NUM]], "000") &amp; "-" &amp; TEXT(ChargesTable[[#This Row],[CHG_CASE_NUMBER]], "0000000")</f>
        <v>008-0000062</v>
      </c>
      <c r="R2776">
        <f t="shared" si="87"/>
        <v>38</v>
      </c>
      <c r="S2776">
        <f t="shared" si="88"/>
        <v>2022</v>
      </c>
    </row>
    <row r="2777" spans="1:19">
      <c r="A2777" s="1">
        <v>8</v>
      </c>
      <c r="B2777">
        <v>62</v>
      </c>
      <c r="C2777">
        <v>2</v>
      </c>
      <c r="D2777" s="3">
        <v>44731</v>
      </c>
      <c r="E2777" s="2">
        <v>782200</v>
      </c>
      <c r="F2777" s="2">
        <v>78220</v>
      </c>
      <c r="G2777" s="2">
        <v>0</v>
      </c>
      <c r="H2777" s="5">
        <v>44769.14</v>
      </c>
      <c r="I2777" t="s">
        <v>12</v>
      </c>
      <c r="J2777" s="6" t="s">
        <v>36</v>
      </c>
      <c r="K2777" s="6" t="s">
        <v>35</v>
      </c>
      <c r="L2777" s="6" t="s">
        <v>37</v>
      </c>
      <c r="M2777" t="s">
        <v>13</v>
      </c>
      <c r="N2777" s="6" t="s">
        <v>53</v>
      </c>
      <c r="O2777" t="s">
        <v>24</v>
      </c>
      <c r="P2777" s="4">
        <v>38</v>
      </c>
      <c r="Q2777" t="str">
        <f>TEXT(ChargesTable[[#This Row],[CHG_COUNTY_NUM]], "000") &amp; "-" &amp; TEXT(ChargesTable[[#This Row],[CHG_CASE_NUMBER]], "0000000")</f>
        <v>008-0000062</v>
      </c>
      <c r="R2777">
        <f t="shared" si="87"/>
        <v>38</v>
      </c>
      <c r="S2777">
        <f t="shared" si="88"/>
        <v>2022</v>
      </c>
    </row>
    <row r="2778" spans="1:19">
      <c r="A2778" s="1">
        <v>8</v>
      </c>
      <c r="B2778">
        <v>63</v>
      </c>
      <c r="C2778">
        <v>3</v>
      </c>
      <c r="D2778" s="3">
        <v>44733</v>
      </c>
      <c r="E2778" s="2">
        <v>3460</v>
      </c>
      <c r="F2778" s="2">
        <v>346</v>
      </c>
      <c r="G2778" s="2">
        <v>0</v>
      </c>
      <c r="H2778" s="5">
        <v>44743.152002314811</v>
      </c>
      <c r="I2778" t="s">
        <v>10</v>
      </c>
      <c r="J2778" s="6" t="s">
        <v>27</v>
      </c>
      <c r="K2778" s="6" t="s">
        <v>28</v>
      </c>
      <c r="L2778" s="6" t="s">
        <v>37</v>
      </c>
      <c r="M2778" t="s">
        <v>11</v>
      </c>
      <c r="N2778" s="6" t="s">
        <v>52</v>
      </c>
      <c r="O2778" t="s">
        <v>24</v>
      </c>
      <c r="P2778" s="4">
        <v>10</v>
      </c>
      <c r="Q2778" t="str">
        <f>TEXT(ChargesTable[[#This Row],[CHG_COUNTY_NUM]], "000") &amp; "-" &amp; TEXT(ChargesTable[[#This Row],[CHG_CASE_NUMBER]], "0000000")</f>
        <v>008-0000063</v>
      </c>
      <c r="R2778">
        <f t="shared" si="87"/>
        <v>13</v>
      </c>
      <c r="S2778">
        <f t="shared" si="88"/>
        <v>2022</v>
      </c>
    </row>
    <row r="2779" spans="1:19">
      <c r="A2779" s="1">
        <v>8</v>
      </c>
      <c r="B2779">
        <v>63</v>
      </c>
      <c r="C2779">
        <v>2</v>
      </c>
      <c r="D2779" s="3">
        <v>44733</v>
      </c>
      <c r="E2779" s="2">
        <v>3470</v>
      </c>
      <c r="F2779" s="2">
        <v>347</v>
      </c>
      <c r="G2779" s="2">
        <v>0</v>
      </c>
      <c r="H2779" s="5">
        <v>44744.34</v>
      </c>
      <c r="I2779" t="s">
        <v>10</v>
      </c>
      <c r="J2779" s="6" t="s">
        <v>29</v>
      </c>
      <c r="K2779" s="6" t="s">
        <v>28</v>
      </c>
      <c r="L2779" s="6" t="s">
        <v>37</v>
      </c>
      <c r="M2779" t="s">
        <v>11</v>
      </c>
      <c r="N2779" s="6" t="s">
        <v>51</v>
      </c>
      <c r="O2779" t="s">
        <v>24</v>
      </c>
      <c r="P2779" s="4">
        <v>11</v>
      </c>
      <c r="Q2779" t="str">
        <f>TEXT(ChargesTable[[#This Row],[CHG_COUNTY_NUM]], "000") &amp; "-" &amp; TEXT(ChargesTable[[#This Row],[CHG_CASE_NUMBER]], "0000000")</f>
        <v>008-0000063</v>
      </c>
      <c r="R2779">
        <f t="shared" si="87"/>
        <v>13</v>
      </c>
      <c r="S2779">
        <f t="shared" si="88"/>
        <v>2022</v>
      </c>
    </row>
    <row r="2780" spans="1:19">
      <c r="A2780" s="1">
        <v>8</v>
      </c>
      <c r="B2780">
        <v>63</v>
      </c>
      <c r="C2780">
        <v>1</v>
      </c>
      <c r="D2780" s="3">
        <v>44733</v>
      </c>
      <c r="E2780" s="2">
        <v>3401</v>
      </c>
      <c r="F2780" s="2">
        <v>340</v>
      </c>
      <c r="G2780" s="2">
        <v>1</v>
      </c>
      <c r="H2780" s="5">
        <v>44746.14</v>
      </c>
      <c r="I2780" t="s">
        <v>10</v>
      </c>
      <c r="J2780" s="6" t="s">
        <v>25</v>
      </c>
      <c r="K2780" s="6" t="s">
        <v>26</v>
      </c>
      <c r="L2780" s="6" t="s">
        <v>38</v>
      </c>
      <c r="M2780" t="s">
        <v>11</v>
      </c>
      <c r="N2780" s="6" t="s">
        <v>56</v>
      </c>
      <c r="O2780" t="s">
        <v>24</v>
      </c>
      <c r="P2780" s="4">
        <v>13</v>
      </c>
      <c r="Q2780" t="str">
        <f>TEXT(ChargesTable[[#This Row],[CHG_COUNTY_NUM]], "000") &amp; "-" &amp; TEXT(ChargesTable[[#This Row],[CHG_CASE_NUMBER]], "0000000")</f>
        <v>008-0000063</v>
      </c>
      <c r="R2780">
        <f t="shared" si="87"/>
        <v>13</v>
      </c>
      <c r="S2780">
        <f t="shared" si="88"/>
        <v>2022</v>
      </c>
    </row>
    <row r="2781" spans="1:19">
      <c r="A2781" s="1">
        <v>8</v>
      </c>
      <c r="B2781">
        <v>64</v>
      </c>
      <c r="C2781">
        <v>1</v>
      </c>
      <c r="D2781" s="3">
        <v>44737</v>
      </c>
      <c r="E2781" s="2">
        <v>3400</v>
      </c>
      <c r="F2781" s="2">
        <v>340</v>
      </c>
      <c r="G2781" s="2">
        <v>0</v>
      </c>
      <c r="H2781" s="5">
        <v>44745.09</v>
      </c>
      <c r="I2781" t="s">
        <v>10</v>
      </c>
      <c r="J2781" s="6" t="s">
        <v>25</v>
      </c>
      <c r="K2781" s="6" t="s">
        <v>26</v>
      </c>
      <c r="L2781" s="6" t="s">
        <v>37</v>
      </c>
      <c r="M2781" t="s">
        <v>11</v>
      </c>
      <c r="N2781" s="6" t="s">
        <v>55</v>
      </c>
      <c r="O2781" t="s">
        <v>24</v>
      </c>
      <c r="P2781" s="4">
        <v>8</v>
      </c>
      <c r="Q2781" t="str">
        <f>TEXT(ChargesTable[[#This Row],[CHG_COUNTY_NUM]], "000") &amp; "-" &amp; TEXT(ChargesTable[[#This Row],[CHG_CASE_NUMBER]], "0000000")</f>
        <v>008-0000064</v>
      </c>
      <c r="R2781">
        <f t="shared" si="87"/>
        <v>8</v>
      </c>
      <c r="S2781">
        <f t="shared" si="88"/>
        <v>2022</v>
      </c>
    </row>
    <row r="2782" spans="1:19">
      <c r="A2782" s="1">
        <v>8</v>
      </c>
      <c r="B2782">
        <v>64</v>
      </c>
      <c r="C2782">
        <v>2</v>
      </c>
      <c r="D2782" s="3">
        <v>44737</v>
      </c>
      <c r="E2782" s="2">
        <v>3460</v>
      </c>
      <c r="F2782" s="2">
        <v>346</v>
      </c>
      <c r="G2782" s="2">
        <v>0</v>
      </c>
      <c r="H2782" s="5">
        <v>44745.89</v>
      </c>
      <c r="I2782" t="s">
        <v>7</v>
      </c>
      <c r="J2782" s="6" t="s">
        <v>27</v>
      </c>
      <c r="K2782" s="6" t="s">
        <v>28</v>
      </c>
      <c r="L2782" s="6" t="s">
        <v>37</v>
      </c>
      <c r="M2782" t="s">
        <v>8</v>
      </c>
      <c r="N2782" s="6" t="s">
        <v>52</v>
      </c>
      <c r="O2782" t="s">
        <v>24</v>
      </c>
      <c r="P2782" s="4">
        <v>8</v>
      </c>
      <c r="Q2782" t="str">
        <f>TEXT(ChargesTable[[#This Row],[CHG_COUNTY_NUM]], "000") &amp; "-" &amp; TEXT(ChargesTable[[#This Row],[CHG_CASE_NUMBER]], "0000000")</f>
        <v>008-0000064</v>
      </c>
      <c r="R2782">
        <f t="shared" si="87"/>
        <v>8</v>
      </c>
      <c r="S2782">
        <f t="shared" si="88"/>
        <v>2022</v>
      </c>
    </row>
    <row r="2783" spans="1:19">
      <c r="A2783" s="1">
        <v>8</v>
      </c>
      <c r="B2783">
        <v>65</v>
      </c>
      <c r="C2783">
        <v>1</v>
      </c>
      <c r="D2783" s="3">
        <v>44742</v>
      </c>
      <c r="E2783" s="2">
        <v>3463</v>
      </c>
      <c r="F2783" s="2">
        <v>346</v>
      </c>
      <c r="G2783" s="2">
        <v>3</v>
      </c>
      <c r="H2783" s="5">
        <v>44839.199999999997</v>
      </c>
      <c r="I2783" t="s">
        <v>12</v>
      </c>
      <c r="J2783" s="6" t="s">
        <v>27</v>
      </c>
      <c r="K2783" s="6" t="s">
        <v>28</v>
      </c>
      <c r="L2783" s="6" t="s">
        <v>40</v>
      </c>
      <c r="M2783" t="s">
        <v>13</v>
      </c>
      <c r="N2783" s="6" t="s">
        <v>80</v>
      </c>
      <c r="O2783" t="s">
        <v>24</v>
      </c>
      <c r="P2783" s="4">
        <v>97</v>
      </c>
      <c r="Q2783" t="str">
        <f>TEXT(ChargesTable[[#This Row],[CHG_COUNTY_NUM]], "000") &amp; "-" &amp; TEXT(ChargesTable[[#This Row],[CHG_CASE_NUMBER]], "0000000")</f>
        <v>008-0000065</v>
      </c>
      <c r="R2783">
        <f t="shared" si="87"/>
        <v>100</v>
      </c>
      <c r="S2783">
        <f t="shared" si="88"/>
        <v>2022</v>
      </c>
    </row>
    <row r="2784" spans="1:19">
      <c r="A2784" s="1">
        <v>8</v>
      </c>
      <c r="B2784">
        <v>65</v>
      </c>
      <c r="C2784">
        <v>2</v>
      </c>
      <c r="D2784" s="3">
        <v>44742</v>
      </c>
      <c r="E2784" s="2">
        <v>470004</v>
      </c>
      <c r="F2784" s="2">
        <v>47000</v>
      </c>
      <c r="G2784" s="2">
        <v>4</v>
      </c>
      <c r="H2784" s="5">
        <v>44842.16</v>
      </c>
      <c r="I2784" t="s">
        <v>7</v>
      </c>
      <c r="J2784" s="6" t="s">
        <v>34</v>
      </c>
      <c r="K2784" s="6" t="s">
        <v>35</v>
      </c>
      <c r="L2784" s="6" t="s">
        <v>41</v>
      </c>
      <c r="M2784" t="s">
        <v>8</v>
      </c>
      <c r="N2784" s="6" t="s">
        <v>99</v>
      </c>
      <c r="O2784" t="s">
        <v>24</v>
      </c>
      <c r="P2784" s="4">
        <v>100</v>
      </c>
      <c r="Q2784" t="str">
        <f>TEXT(ChargesTable[[#This Row],[CHG_COUNTY_NUM]], "000") &amp; "-" &amp; TEXT(ChargesTable[[#This Row],[CHG_CASE_NUMBER]], "0000000")</f>
        <v>008-0000065</v>
      </c>
      <c r="R2784">
        <f t="shared" si="87"/>
        <v>100</v>
      </c>
      <c r="S2784">
        <f t="shared" si="88"/>
        <v>2022</v>
      </c>
    </row>
    <row r="2785" spans="1:19">
      <c r="A2785" s="1">
        <v>8</v>
      </c>
      <c r="B2785">
        <v>66</v>
      </c>
      <c r="C2785">
        <v>3</v>
      </c>
      <c r="D2785" s="3">
        <v>44744</v>
      </c>
      <c r="E2785" s="2">
        <v>463700</v>
      </c>
      <c r="F2785" s="2">
        <v>46370</v>
      </c>
      <c r="G2785" s="2">
        <v>0</v>
      </c>
      <c r="H2785" s="5">
        <v>44745.695497685185</v>
      </c>
      <c r="I2785" t="s">
        <v>12</v>
      </c>
      <c r="J2785" s="6" t="s">
        <v>30</v>
      </c>
      <c r="K2785" s="6" t="s">
        <v>26</v>
      </c>
      <c r="L2785" s="6" t="s">
        <v>37</v>
      </c>
      <c r="M2785" t="s">
        <v>13</v>
      </c>
      <c r="N2785" s="6" t="s">
        <v>54</v>
      </c>
      <c r="O2785" t="s">
        <v>24</v>
      </c>
      <c r="P2785" s="4">
        <v>1</v>
      </c>
      <c r="Q2785" t="str">
        <f>TEXT(ChargesTable[[#This Row],[CHG_COUNTY_NUM]], "000") &amp; "-" &amp; TEXT(ChargesTable[[#This Row],[CHG_CASE_NUMBER]], "0000000")</f>
        <v>008-0000066</v>
      </c>
      <c r="R2785">
        <f t="shared" si="87"/>
        <v>3</v>
      </c>
      <c r="S2785">
        <f t="shared" si="88"/>
        <v>2022</v>
      </c>
    </row>
    <row r="2786" spans="1:19">
      <c r="A2786" s="1">
        <v>8</v>
      </c>
      <c r="B2786">
        <v>66</v>
      </c>
      <c r="C2786">
        <v>4</v>
      </c>
      <c r="D2786" s="3">
        <v>44744</v>
      </c>
      <c r="E2786" s="2">
        <v>3470</v>
      </c>
      <c r="F2786" s="2">
        <v>347</v>
      </c>
      <c r="G2786" s="2">
        <v>0</v>
      </c>
      <c r="H2786" s="5">
        <v>44745.055497685185</v>
      </c>
      <c r="I2786" t="s">
        <v>10</v>
      </c>
      <c r="J2786" s="6" t="s">
        <v>29</v>
      </c>
      <c r="K2786" s="6" t="s">
        <v>28</v>
      </c>
      <c r="L2786" s="6" t="s">
        <v>37</v>
      </c>
      <c r="M2786" t="s">
        <v>11</v>
      </c>
      <c r="N2786" s="6" t="s">
        <v>51</v>
      </c>
      <c r="O2786" t="s">
        <v>24</v>
      </c>
      <c r="P2786" s="4">
        <v>1</v>
      </c>
      <c r="Q2786" t="str">
        <f>TEXT(ChargesTable[[#This Row],[CHG_COUNTY_NUM]], "000") &amp; "-" &amp; TEXT(ChargesTable[[#This Row],[CHG_CASE_NUMBER]], "0000000")</f>
        <v>008-0000066</v>
      </c>
      <c r="R2786">
        <f t="shared" si="87"/>
        <v>3</v>
      </c>
      <c r="S2786">
        <f t="shared" si="88"/>
        <v>2022</v>
      </c>
    </row>
    <row r="2787" spans="1:19">
      <c r="A2787" s="1">
        <v>8</v>
      </c>
      <c r="B2787">
        <v>66</v>
      </c>
      <c r="C2787">
        <v>2</v>
      </c>
      <c r="D2787" s="3">
        <v>44744</v>
      </c>
      <c r="E2787" s="2">
        <v>3400</v>
      </c>
      <c r="F2787" s="2">
        <v>340</v>
      </c>
      <c r="G2787" s="2">
        <v>0</v>
      </c>
      <c r="H2787" s="5">
        <v>44747.755497685182</v>
      </c>
      <c r="I2787" t="s">
        <v>10</v>
      </c>
      <c r="J2787" s="6" t="s">
        <v>25</v>
      </c>
      <c r="K2787" s="6" t="s">
        <v>26</v>
      </c>
      <c r="L2787" s="6" t="s">
        <v>37</v>
      </c>
      <c r="M2787" t="s">
        <v>11</v>
      </c>
      <c r="N2787" s="6" t="s">
        <v>55</v>
      </c>
      <c r="O2787" t="s">
        <v>24</v>
      </c>
      <c r="P2787" s="4">
        <v>3</v>
      </c>
      <c r="Q2787" t="str">
        <f>TEXT(ChargesTable[[#This Row],[CHG_COUNTY_NUM]], "000") &amp; "-" &amp; TEXT(ChargesTable[[#This Row],[CHG_CASE_NUMBER]], "0000000")</f>
        <v>008-0000066</v>
      </c>
      <c r="R2787">
        <f t="shared" si="87"/>
        <v>3</v>
      </c>
      <c r="S2787">
        <f t="shared" si="88"/>
        <v>2022</v>
      </c>
    </row>
    <row r="2788" spans="1:19">
      <c r="A2788" s="1">
        <v>8</v>
      </c>
      <c r="B2788">
        <v>67</v>
      </c>
      <c r="C2788">
        <v>1</v>
      </c>
      <c r="D2788" s="3">
        <v>44747</v>
      </c>
      <c r="E2788" s="2">
        <v>3400</v>
      </c>
      <c r="F2788" s="2">
        <v>340</v>
      </c>
      <c r="G2788" s="2">
        <v>0</v>
      </c>
      <c r="H2788" s="5">
        <v>45075.7</v>
      </c>
      <c r="I2788" t="s">
        <v>12</v>
      </c>
      <c r="J2788" s="6" t="s">
        <v>25</v>
      </c>
      <c r="K2788" s="6" t="s">
        <v>26</v>
      </c>
      <c r="L2788" s="6" t="s">
        <v>37</v>
      </c>
      <c r="M2788" t="s">
        <v>13</v>
      </c>
      <c r="N2788" s="6" t="s">
        <v>55</v>
      </c>
      <c r="O2788" t="s">
        <v>24</v>
      </c>
      <c r="P2788" s="4">
        <v>328</v>
      </c>
      <c r="Q2788" t="str">
        <f>TEXT(ChargesTable[[#This Row],[CHG_COUNTY_NUM]], "000") &amp; "-" &amp; TEXT(ChargesTable[[#This Row],[CHG_CASE_NUMBER]], "0000000")</f>
        <v>008-0000067</v>
      </c>
      <c r="R2788">
        <f t="shared" si="87"/>
        <v>328</v>
      </c>
      <c r="S2788">
        <f t="shared" si="88"/>
        <v>2023</v>
      </c>
    </row>
    <row r="2789" spans="1:19">
      <c r="A2789" s="1">
        <v>8</v>
      </c>
      <c r="B2789">
        <v>68</v>
      </c>
      <c r="C2789">
        <v>4</v>
      </c>
      <c r="D2789" s="3">
        <v>44747</v>
      </c>
      <c r="E2789" s="2">
        <v>3460</v>
      </c>
      <c r="F2789" s="2">
        <v>346</v>
      </c>
      <c r="G2789" s="2">
        <v>0</v>
      </c>
      <c r="H2789" s="5">
        <v>44771.5</v>
      </c>
      <c r="I2789" t="s">
        <v>12</v>
      </c>
      <c r="J2789" s="6" t="s">
        <v>27</v>
      </c>
      <c r="K2789" s="6" t="s">
        <v>28</v>
      </c>
      <c r="L2789" s="6" t="s">
        <v>37</v>
      </c>
      <c r="M2789" t="s">
        <v>13</v>
      </c>
      <c r="N2789" s="6" t="s">
        <v>52</v>
      </c>
      <c r="O2789" t="s">
        <v>24</v>
      </c>
      <c r="P2789" s="4">
        <v>24</v>
      </c>
      <c r="Q2789" t="str">
        <f>TEXT(ChargesTable[[#This Row],[CHG_COUNTY_NUM]], "000") &amp; "-" &amp; TEXT(ChargesTable[[#This Row],[CHG_CASE_NUMBER]], "0000000")</f>
        <v>008-0000068</v>
      </c>
      <c r="R2789">
        <f t="shared" si="87"/>
        <v>28</v>
      </c>
      <c r="S2789">
        <f t="shared" si="88"/>
        <v>2022</v>
      </c>
    </row>
    <row r="2790" spans="1:19">
      <c r="A2790" s="1">
        <v>8</v>
      </c>
      <c r="B2790">
        <v>68</v>
      </c>
      <c r="C2790">
        <v>2</v>
      </c>
      <c r="D2790" s="3">
        <v>44747</v>
      </c>
      <c r="E2790" s="2">
        <v>3400</v>
      </c>
      <c r="F2790" s="2">
        <v>340</v>
      </c>
      <c r="G2790" s="2">
        <v>0</v>
      </c>
      <c r="H2790" s="5">
        <v>44772</v>
      </c>
      <c r="I2790" t="s">
        <v>12</v>
      </c>
      <c r="J2790" s="6" t="s">
        <v>25</v>
      </c>
      <c r="K2790" s="6" t="s">
        <v>26</v>
      </c>
      <c r="L2790" s="6" t="s">
        <v>37</v>
      </c>
      <c r="M2790" t="s">
        <v>13</v>
      </c>
      <c r="N2790" s="6" t="s">
        <v>55</v>
      </c>
      <c r="O2790" t="s">
        <v>24</v>
      </c>
      <c r="P2790" s="4">
        <v>25</v>
      </c>
      <c r="Q2790" t="str">
        <f>TEXT(ChargesTable[[#This Row],[CHG_COUNTY_NUM]], "000") &amp; "-" &amp; TEXT(ChargesTable[[#This Row],[CHG_CASE_NUMBER]], "0000000")</f>
        <v>008-0000068</v>
      </c>
      <c r="R2790">
        <f t="shared" si="87"/>
        <v>28</v>
      </c>
      <c r="S2790">
        <f t="shared" si="88"/>
        <v>2022</v>
      </c>
    </row>
    <row r="2791" spans="1:19">
      <c r="A2791" s="1">
        <v>8</v>
      </c>
      <c r="B2791">
        <v>68</v>
      </c>
      <c r="C2791">
        <v>1</v>
      </c>
      <c r="D2791" s="3">
        <v>44747</v>
      </c>
      <c r="E2791" s="2">
        <v>782200</v>
      </c>
      <c r="F2791" s="2">
        <v>78220</v>
      </c>
      <c r="G2791" s="2">
        <v>0</v>
      </c>
      <c r="H2791" s="5">
        <v>44775.4</v>
      </c>
      <c r="I2791" t="s">
        <v>10</v>
      </c>
      <c r="J2791" s="6" t="s">
        <v>36</v>
      </c>
      <c r="K2791" s="6" t="s">
        <v>35</v>
      </c>
      <c r="L2791" s="6" t="s">
        <v>37</v>
      </c>
      <c r="M2791" t="s">
        <v>11</v>
      </c>
      <c r="N2791" s="6" t="s">
        <v>53</v>
      </c>
      <c r="O2791" t="s">
        <v>24</v>
      </c>
      <c r="P2791" s="4">
        <v>28</v>
      </c>
      <c r="Q2791" t="str">
        <f>TEXT(ChargesTable[[#This Row],[CHG_COUNTY_NUM]], "000") &amp; "-" &amp; TEXT(ChargesTable[[#This Row],[CHG_CASE_NUMBER]], "0000000")</f>
        <v>008-0000068</v>
      </c>
      <c r="R2791">
        <f t="shared" si="87"/>
        <v>28</v>
      </c>
      <c r="S2791">
        <f t="shared" si="88"/>
        <v>2022</v>
      </c>
    </row>
    <row r="2792" spans="1:19">
      <c r="A2792" s="1">
        <v>8</v>
      </c>
      <c r="B2792">
        <v>69</v>
      </c>
      <c r="C2792">
        <v>1</v>
      </c>
      <c r="D2792" s="3">
        <v>44748</v>
      </c>
      <c r="E2792" s="2">
        <v>3400</v>
      </c>
      <c r="F2792" s="2">
        <v>340</v>
      </c>
      <c r="G2792" s="2">
        <v>0</v>
      </c>
      <c r="H2792" s="5">
        <v>44760.21</v>
      </c>
      <c r="I2792" t="s">
        <v>10</v>
      </c>
      <c r="J2792" s="6" t="s">
        <v>25</v>
      </c>
      <c r="K2792" s="6" t="s">
        <v>26</v>
      </c>
      <c r="L2792" s="6" t="s">
        <v>37</v>
      </c>
      <c r="M2792" t="s">
        <v>11</v>
      </c>
      <c r="N2792" s="6" t="s">
        <v>55</v>
      </c>
      <c r="O2792" t="s">
        <v>24</v>
      </c>
      <c r="P2792" s="4">
        <v>12</v>
      </c>
      <c r="Q2792" t="str">
        <f>TEXT(ChargesTable[[#This Row],[CHG_COUNTY_NUM]], "000") &amp; "-" &amp; TEXT(ChargesTable[[#This Row],[CHG_CASE_NUMBER]], "0000000")</f>
        <v>008-0000069</v>
      </c>
      <c r="R2792">
        <f t="shared" si="87"/>
        <v>12</v>
      </c>
      <c r="S2792">
        <f t="shared" si="88"/>
        <v>2022</v>
      </c>
    </row>
    <row r="2793" spans="1:19">
      <c r="A2793" s="1">
        <v>8</v>
      </c>
      <c r="B2793">
        <v>69</v>
      </c>
      <c r="C2793">
        <v>2</v>
      </c>
      <c r="D2793" s="3">
        <v>44748</v>
      </c>
      <c r="E2793" s="2">
        <v>463700</v>
      </c>
      <c r="F2793" s="2">
        <v>46370</v>
      </c>
      <c r="G2793" s="2">
        <v>0</v>
      </c>
      <c r="H2793" s="5">
        <v>44760.595995370371</v>
      </c>
      <c r="I2793" t="s">
        <v>12</v>
      </c>
      <c r="J2793" s="6" t="s">
        <v>30</v>
      </c>
      <c r="K2793" s="6" t="s">
        <v>26</v>
      </c>
      <c r="L2793" s="6" t="s">
        <v>37</v>
      </c>
      <c r="M2793" t="s">
        <v>13</v>
      </c>
      <c r="N2793" s="6" t="s">
        <v>54</v>
      </c>
      <c r="O2793" t="s">
        <v>24</v>
      </c>
      <c r="P2793" s="4">
        <v>12</v>
      </c>
      <c r="Q2793" t="str">
        <f>TEXT(ChargesTable[[#This Row],[CHG_COUNTY_NUM]], "000") &amp; "-" &amp; TEXT(ChargesTable[[#This Row],[CHG_CASE_NUMBER]], "0000000")</f>
        <v>008-0000069</v>
      </c>
      <c r="R2793">
        <f t="shared" si="87"/>
        <v>12</v>
      </c>
      <c r="S2793">
        <f t="shared" si="88"/>
        <v>2022</v>
      </c>
    </row>
    <row r="2794" spans="1:19">
      <c r="A2794" s="1">
        <v>8</v>
      </c>
      <c r="B2794">
        <v>69</v>
      </c>
      <c r="C2794">
        <v>3</v>
      </c>
      <c r="D2794" s="3">
        <v>44748</v>
      </c>
      <c r="E2794" s="2">
        <v>3400</v>
      </c>
      <c r="F2794" s="2">
        <v>340</v>
      </c>
      <c r="G2794" s="2">
        <v>0</v>
      </c>
      <c r="H2794" s="5">
        <v>44760.25</v>
      </c>
      <c r="I2794" t="s">
        <v>12</v>
      </c>
      <c r="J2794" s="6" t="s">
        <v>25</v>
      </c>
      <c r="K2794" s="6" t="s">
        <v>26</v>
      </c>
      <c r="L2794" s="6" t="s">
        <v>37</v>
      </c>
      <c r="M2794" t="s">
        <v>13</v>
      </c>
      <c r="N2794" s="6" t="s">
        <v>55</v>
      </c>
      <c r="O2794" t="s">
        <v>24</v>
      </c>
      <c r="P2794" s="4">
        <v>12</v>
      </c>
      <c r="Q2794" t="str">
        <f>TEXT(ChargesTable[[#This Row],[CHG_COUNTY_NUM]], "000") &amp; "-" &amp; TEXT(ChargesTable[[#This Row],[CHG_CASE_NUMBER]], "0000000")</f>
        <v>008-0000069</v>
      </c>
      <c r="R2794">
        <f t="shared" si="87"/>
        <v>12</v>
      </c>
      <c r="S2794">
        <f t="shared" si="88"/>
        <v>2022</v>
      </c>
    </row>
    <row r="2795" spans="1:19">
      <c r="A2795" s="1">
        <v>8</v>
      </c>
      <c r="B2795">
        <v>70</v>
      </c>
      <c r="C2795">
        <v>3</v>
      </c>
      <c r="D2795" s="3">
        <v>44750</v>
      </c>
      <c r="E2795" s="2">
        <v>3400</v>
      </c>
      <c r="F2795" s="2">
        <v>340</v>
      </c>
      <c r="G2795" s="2">
        <v>0</v>
      </c>
      <c r="H2795" s="5">
        <v>45027.040000000001</v>
      </c>
      <c r="I2795" t="s">
        <v>12</v>
      </c>
      <c r="J2795" s="6" t="s">
        <v>25</v>
      </c>
      <c r="K2795" s="6" t="s">
        <v>26</v>
      </c>
      <c r="L2795" s="6" t="s">
        <v>37</v>
      </c>
      <c r="M2795" t="s">
        <v>13</v>
      </c>
      <c r="N2795" s="6" t="s">
        <v>55</v>
      </c>
      <c r="O2795" t="s">
        <v>24</v>
      </c>
      <c r="P2795" s="4">
        <v>277</v>
      </c>
      <c r="Q2795" t="str">
        <f>TEXT(ChargesTable[[#This Row],[CHG_COUNTY_NUM]], "000") &amp; "-" &amp; TEXT(ChargesTable[[#This Row],[CHG_CASE_NUMBER]], "0000000")</f>
        <v>008-0000070</v>
      </c>
      <c r="R2795">
        <f t="shared" si="87"/>
        <v>330</v>
      </c>
      <c r="S2795">
        <f t="shared" si="88"/>
        <v>2023</v>
      </c>
    </row>
    <row r="2796" spans="1:19">
      <c r="A2796" s="1">
        <v>8</v>
      </c>
      <c r="B2796">
        <v>70</v>
      </c>
      <c r="C2796">
        <v>4</v>
      </c>
      <c r="D2796" s="3">
        <v>44750</v>
      </c>
      <c r="E2796" s="2">
        <v>3460</v>
      </c>
      <c r="F2796" s="2">
        <v>346</v>
      </c>
      <c r="G2796" s="2">
        <v>0</v>
      </c>
      <c r="H2796" s="5">
        <v>45027.46</v>
      </c>
      <c r="I2796" t="s">
        <v>7</v>
      </c>
      <c r="J2796" s="6" t="s">
        <v>27</v>
      </c>
      <c r="K2796" s="6" t="s">
        <v>28</v>
      </c>
      <c r="L2796" s="6" t="s">
        <v>37</v>
      </c>
      <c r="M2796" t="s">
        <v>8</v>
      </c>
      <c r="N2796" s="6" t="s">
        <v>52</v>
      </c>
      <c r="O2796" t="s">
        <v>24</v>
      </c>
      <c r="P2796" s="4">
        <v>277</v>
      </c>
      <c r="Q2796" t="str">
        <f>TEXT(ChargesTable[[#This Row],[CHG_COUNTY_NUM]], "000") &amp; "-" &amp; TEXT(ChargesTable[[#This Row],[CHG_CASE_NUMBER]], "0000000")</f>
        <v>008-0000070</v>
      </c>
      <c r="R2796">
        <f t="shared" si="87"/>
        <v>330</v>
      </c>
      <c r="S2796">
        <f t="shared" si="88"/>
        <v>2023</v>
      </c>
    </row>
    <row r="2797" spans="1:19">
      <c r="A2797" s="1">
        <v>8</v>
      </c>
      <c r="B2797">
        <v>70</v>
      </c>
      <c r="C2797">
        <v>5</v>
      </c>
      <c r="D2797" s="3">
        <v>44750</v>
      </c>
      <c r="E2797" s="2">
        <v>782200</v>
      </c>
      <c r="F2797" s="2">
        <v>78220</v>
      </c>
      <c r="G2797" s="2">
        <v>0</v>
      </c>
      <c r="H2797" s="5">
        <v>45028.9</v>
      </c>
      <c r="I2797" t="s">
        <v>12</v>
      </c>
      <c r="J2797" s="6" t="s">
        <v>36</v>
      </c>
      <c r="K2797" s="6" t="s">
        <v>35</v>
      </c>
      <c r="L2797" s="6" t="s">
        <v>37</v>
      </c>
      <c r="M2797" t="s">
        <v>13</v>
      </c>
      <c r="N2797" s="6" t="s">
        <v>53</v>
      </c>
      <c r="O2797" t="s">
        <v>24</v>
      </c>
      <c r="P2797" s="4">
        <v>278</v>
      </c>
      <c r="Q2797" t="str">
        <f>TEXT(ChargesTable[[#This Row],[CHG_COUNTY_NUM]], "000") &amp; "-" &amp; TEXT(ChargesTable[[#This Row],[CHG_CASE_NUMBER]], "0000000")</f>
        <v>008-0000070</v>
      </c>
      <c r="R2797">
        <f t="shared" si="87"/>
        <v>330</v>
      </c>
      <c r="S2797">
        <f t="shared" si="88"/>
        <v>2023</v>
      </c>
    </row>
    <row r="2798" spans="1:19">
      <c r="A2798" s="1">
        <v>8</v>
      </c>
      <c r="B2798">
        <v>70</v>
      </c>
      <c r="C2798">
        <v>1</v>
      </c>
      <c r="D2798" s="3">
        <v>44750</v>
      </c>
      <c r="E2798" s="2">
        <v>463700</v>
      </c>
      <c r="F2798" s="2">
        <v>46370</v>
      </c>
      <c r="G2798" s="2">
        <v>0</v>
      </c>
      <c r="H2798" s="5">
        <v>45029</v>
      </c>
      <c r="I2798" t="s">
        <v>10</v>
      </c>
      <c r="J2798" s="6" t="s">
        <v>30</v>
      </c>
      <c r="K2798" s="6" t="s">
        <v>26</v>
      </c>
      <c r="L2798" s="6" t="s">
        <v>37</v>
      </c>
      <c r="M2798" t="s">
        <v>11</v>
      </c>
      <c r="N2798" s="6" t="s">
        <v>54</v>
      </c>
      <c r="O2798" t="s">
        <v>24</v>
      </c>
      <c r="P2798" s="4">
        <v>279</v>
      </c>
      <c r="Q2798" t="str">
        <f>TEXT(ChargesTable[[#This Row],[CHG_COUNTY_NUM]], "000") &amp; "-" &amp; TEXT(ChargesTable[[#This Row],[CHG_CASE_NUMBER]], "0000000")</f>
        <v>008-0000070</v>
      </c>
      <c r="R2798">
        <f t="shared" si="87"/>
        <v>330</v>
      </c>
      <c r="S2798">
        <f t="shared" si="88"/>
        <v>2023</v>
      </c>
    </row>
    <row r="2799" spans="1:19">
      <c r="A2799" s="1">
        <v>8</v>
      </c>
      <c r="B2799">
        <v>70</v>
      </c>
      <c r="C2799">
        <v>2</v>
      </c>
      <c r="D2799" s="3">
        <v>44750</v>
      </c>
      <c r="E2799" s="2">
        <v>3460</v>
      </c>
      <c r="F2799" s="2">
        <v>346</v>
      </c>
      <c r="G2799" s="2">
        <v>0</v>
      </c>
      <c r="H2799" s="5">
        <v>45080.6</v>
      </c>
      <c r="I2799" t="s">
        <v>12</v>
      </c>
      <c r="J2799" s="6" t="s">
        <v>27</v>
      </c>
      <c r="K2799" s="6" t="s">
        <v>28</v>
      </c>
      <c r="L2799" s="6" t="s">
        <v>37</v>
      </c>
      <c r="M2799" t="s">
        <v>13</v>
      </c>
      <c r="N2799" s="6" t="s">
        <v>52</v>
      </c>
      <c r="O2799" t="s">
        <v>24</v>
      </c>
      <c r="P2799" s="4">
        <v>330</v>
      </c>
      <c r="Q2799" t="str">
        <f>TEXT(ChargesTable[[#This Row],[CHG_COUNTY_NUM]], "000") &amp; "-" &amp; TEXT(ChargesTable[[#This Row],[CHG_CASE_NUMBER]], "0000000")</f>
        <v>008-0000070</v>
      </c>
      <c r="R2799">
        <f t="shared" si="87"/>
        <v>330</v>
      </c>
      <c r="S2799">
        <f t="shared" si="88"/>
        <v>2023</v>
      </c>
    </row>
    <row r="2800" spans="1:19">
      <c r="A2800" s="1">
        <v>8</v>
      </c>
      <c r="B2800">
        <v>71</v>
      </c>
      <c r="C2800">
        <v>2</v>
      </c>
      <c r="D2800" s="3">
        <v>44755</v>
      </c>
      <c r="E2800" s="2">
        <v>463740</v>
      </c>
      <c r="F2800" s="2">
        <v>46374</v>
      </c>
      <c r="G2800" s="2">
        <v>0</v>
      </c>
      <c r="H2800" s="5">
        <v>44776.98</v>
      </c>
      <c r="I2800" t="s">
        <v>10</v>
      </c>
      <c r="J2800" s="6" t="s">
        <v>32</v>
      </c>
      <c r="K2800" s="6" t="s">
        <v>33</v>
      </c>
      <c r="L2800" s="6" t="s">
        <v>37</v>
      </c>
      <c r="M2800" t="s">
        <v>11</v>
      </c>
      <c r="N2800" s="6" t="s">
        <v>60</v>
      </c>
      <c r="O2800" t="s">
        <v>24</v>
      </c>
      <c r="P2800" s="4">
        <v>21</v>
      </c>
      <c r="Q2800" t="str">
        <f>TEXT(ChargesTable[[#This Row],[CHG_COUNTY_NUM]], "000") &amp; "-" &amp; TEXT(ChargesTable[[#This Row],[CHG_CASE_NUMBER]], "0000000")</f>
        <v>008-0000071</v>
      </c>
      <c r="R2800">
        <f t="shared" si="87"/>
        <v>26</v>
      </c>
      <c r="S2800">
        <f t="shared" si="88"/>
        <v>2022</v>
      </c>
    </row>
    <row r="2801" spans="1:19">
      <c r="A2801" s="1">
        <v>8</v>
      </c>
      <c r="B2801">
        <v>71</v>
      </c>
      <c r="C2801">
        <v>1</v>
      </c>
      <c r="D2801" s="3">
        <v>44755</v>
      </c>
      <c r="E2801" s="2">
        <v>463700</v>
      </c>
      <c r="F2801" s="2">
        <v>46370</v>
      </c>
      <c r="G2801" s="2">
        <v>0</v>
      </c>
      <c r="H2801" s="5">
        <v>44781.48</v>
      </c>
      <c r="I2801" t="s">
        <v>12</v>
      </c>
      <c r="J2801" s="6" t="s">
        <v>30</v>
      </c>
      <c r="K2801" s="6" t="s">
        <v>26</v>
      </c>
      <c r="L2801" s="6" t="s">
        <v>37</v>
      </c>
      <c r="M2801" t="s">
        <v>13</v>
      </c>
      <c r="N2801" s="6" t="s">
        <v>54</v>
      </c>
      <c r="O2801" t="s">
        <v>24</v>
      </c>
      <c r="P2801" s="4">
        <v>26</v>
      </c>
      <c r="Q2801" t="str">
        <f>TEXT(ChargesTable[[#This Row],[CHG_COUNTY_NUM]], "000") &amp; "-" &amp; TEXT(ChargesTable[[#This Row],[CHG_CASE_NUMBER]], "0000000")</f>
        <v>008-0000071</v>
      </c>
      <c r="R2801">
        <f t="shared" si="87"/>
        <v>26</v>
      </c>
      <c r="S2801">
        <f t="shared" si="88"/>
        <v>2022</v>
      </c>
    </row>
    <row r="2802" spans="1:19">
      <c r="A2802" s="1">
        <v>8</v>
      </c>
      <c r="B2802">
        <v>72</v>
      </c>
      <c r="C2802">
        <v>1</v>
      </c>
      <c r="D2802" s="3">
        <v>44758</v>
      </c>
      <c r="E2802" s="2">
        <v>463700</v>
      </c>
      <c r="F2802" s="2">
        <v>46370</v>
      </c>
      <c r="G2802" s="2">
        <v>0</v>
      </c>
      <c r="H2802" s="5">
        <v>44794.26</v>
      </c>
      <c r="I2802" t="s">
        <v>10</v>
      </c>
      <c r="J2802" s="6" t="s">
        <v>30</v>
      </c>
      <c r="K2802" s="6" t="s">
        <v>26</v>
      </c>
      <c r="L2802" s="6" t="s">
        <v>37</v>
      </c>
      <c r="M2802" t="s">
        <v>11</v>
      </c>
      <c r="N2802" s="6" t="s">
        <v>54</v>
      </c>
      <c r="O2802" t="s">
        <v>24</v>
      </c>
      <c r="P2802" s="4">
        <v>36</v>
      </c>
      <c r="Q2802" t="str">
        <f>TEXT(ChargesTable[[#This Row],[CHG_COUNTY_NUM]], "000") &amp; "-" &amp; TEXT(ChargesTable[[#This Row],[CHG_CASE_NUMBER]], "0000000")</f>
        <v>008-0000072</v>
      </c>
      <c r="R2802">
        <f t="shared" si="87"/>
        <v>37</v>
      </c>
      <c r="S2802">
        <f t="shared" si="88"/>
        <v>2022</v>
      </c>
    </row>
    <row r="2803" spans="1:19">
      <c r="A2803" s="1">
        <v>8</v>
      </c>
      <c r="B2803">
        <v>72</v>
      </c>
      <c r="C2803">
        <v>3</v>
      </c>
      <c r="D2803" s="3">
        <v>44758</v>
      </c>
      <c r="E2803" s="2">
        <v>3400</v>
      </c>
      <c r="F2803" s="2">
        <v>340</v>
      </c>
      <c r="G2803" s="2">
        <v>0</v>
      </c>
      <c r="H2803" s="5">
        <v>44794.27</v>
      </c>
      <c r="I2803" t="s">
        <v>7</v>
      </c>
      <c r="J2803" s="6" t="s">
        <v>25</v>
      </c>
      <c r="K2803" s="6" t="s">
        <v>26</v>
      </c>
      <c r="L2803" s="6" t="s">
        <v>37</v>
      </c>
      <c r="M2803" t="s">
        <v>8</v>
      </c>
      <c r="N2803" s="6" t="s">
        <v>55</v>
      </c>
      <c r="O2803" t="s">
        <v>24</v>
      </c>
      <c r="P2803" s="4">
        <v>36</v>
      </c>
      <c r="Q2803" t="str">
        <f>TEXT(ChargesTable[[#This Row],[CHG_COUNTY_NUM]], "000") &amp; "-" &amp; TEXT(ChargesTable[[#This Row],[CHG_CASE_NUMBER]], "0000000")</f>
        <v>008-0000072</v>
      </c>
      <c r="R2803">
        <f t="shared" si="87"/>
        <v>37</v>
      </c>
      <c r="S2803">
        <f t="shared" si="88"/>
        <v>2022</v>
      </c>
    </row>
    <row r="2804" spans="1:19">
      <c r="A2804" s="1">
        <v>8</v>
      </c>
      <c r="B2804">
        <v>72</v>
      </c>
      <c r="C2804">
        <v>4</v>
      </c>
      <c r="D2804" s="3">
        <v>44758</v>
      </c>
      <c r="E2804" s="2">
        <v>3405</v>
      </c>
      <c r="F2804" s="2">
        <v>340</v>
      </c>
      <c r="G2804" s="2">
        <v>5</v>
      </c>
      <c r="H2804" s="5">
        <v>44794.16</v>
      </c>
      <c r="I2804" t="s">
        <v>10</v>
      </c>
      <c r="J2804" s="6" t="s">
        <v>25</v>
      </c>
      <c r="K2804" s="6" t="s">
        <v>26</v>
      </c>
      <c r="L2804" s="6" t="s">
        <v>42</v>
      </c>
      <c r="M2804" t="s">
        <v>11</v>
      </c>
      <c r="N2804" s="6" t="s">
        <v>63</v>
      </c>
      <c r="O2804" t="s">
        <v>24</v>
      </c>
      <c r="P2804" s="4">
        <v>36</v>
      </c>
      <c r="Q2804" t="str">
        <f>TEXT(ChargesTable[[#This Row],[CHG_COUNTY_NUM]], "000") &amp; "-" &amp; TEXT(ChargesTable[[#This Row],[CHG_CASE_NUMBER]], "0000000")</f>
        <v>008-0000072</v>
      </c>
      <c r="R2804">
        <f t="shared" si="87"/>
        <v>37</v>
      </c>
      <c r="S2804">
        <f t="shared" si="88"/>
        <v>2022</v>
      </c>
    </row>
    <row r="2805" spans="1:19">
      <c r="A2805" s="1">
        <v>8</v>
      </c>
      <c r="B2805">
        <v>72</v>
      </c>
      <c r="C2805">
        <v>2</v>
      </c>
      <c r="D2805" s="3">
        <v>44758</v>
      </c>
      <c r="E2805" s="2">
        <v>463700</v>
      </c>
      <c r="F2805" s="2">
        <v>46370</v>
      </c>
      <c r="G2805" s="2">
        <v>0</v>
      </c>
      <c r="H2805" s="5">
        <v>44795.97</v>
      </c>
      <c r="I2805" t="s">
        <v>10</v>
      </c>
      <c r="J2805" s="6" t="s">
        <v>30</v>
      </c>
      <c r="K2805" s="6" t="s">
        <v>26</v>
      </c>
      <c r="L2805" s="6" t="s">
        <v>37</v>
      </c>
      <c r="M2805" t="s">
        <v>11</v>
      </c>
      <c r="N2805" s="6" t="s">
        <v>54</v>
      </c>
      <c r="O2805" t="s">
        <v>24</v>
      </c>
      <c r="P2805" s="4">
        <v>37</v>
      </c>
      <c r="Q2805" t="str">
        <f>TEXT(ChargesTable[[#This Row],[CHG_COUNTY_NUM]], "000") &amp; "-" &amp; TEXT(ChargesTable[[#This Row],[CHG_CASE_NUMBER]], "0000000")</f>
        <v>008-0000072</v>
      </c>
      <c r="R2805">
        <f t="shared" si="87"/>
        <v>37</v>
      </c>
      <c r="S2805">
        <f t="shared" si="88"/>
        <v>2022</v>
      </c>
    </row>
    <row r="2806" spans="1:19">
      <c r="A2806" s="1">
        <v>8</v>
      </c>
      <c r="B2806">
        <v>73</v>
      </c>
      <c r="C2806">
        <v>2</v>
      </c>
      <c r="D2806" s="3">
        <v>44759</v>
      </c>
      <c r="E2806" s="2">
        <v>470000</v>
      </c>
      <c r="F2806" s="2">
        <v>47000</v>
      </c>
      <c r="G2806" s="2">
        <v>0</v>
      </c>
      <c r="H2806" s="5">
        <v>45100.13</v>
      </c>
      <c r="I2806" t="s">
        <v>12</v>
      </c>
      <c r="J2806" s="6" t="s">
        <v>34</v>
      </c>
      <c r="K2806" s="6" t="s">
        <v>35</v>
      </c>
      <c r="L2806" s="6" t="s">
        <v>37</v>
      </c>
      <c r="M2806" t="s">
        <v>13</v>
      </c>
      <c r="N2806" s="6" t="s">
        <v>67</v>
      </c>
      <c r="O2806" t="s">
        <v>24</v>
      </c>
      <c r="P2806" s="4">
        <v>341</v>
      </c>
      <c r="Q2806" t="str">
        <f>TEXT(ChargesTable[[#This Row],[CHG_COUNTY_NUM]], "000") &amp; "-" &amp; TEXT(ChargesTable[[#This Row],[CHG_CASE_NUMBER]], "0000000")</f>
        <v>008-0000073</v>
      </c>
      <c r="R2806">
        <f t="shared" si="87"/>
        <v>343</v>
      </c>
      <c r="S2806">
        <f t="shared" si="88"/>
        <v>2023</v>
      </c>
    </row>
    <row r="2807" spans="1:19">
      <c r="A2807" s="1">
        <v>8</v>
      </c>
      <c r="B2807">
        <v>73</v>
      </c>
      <c r="C2807">
        <v>1</v>
      </c>
      <c r="D2807" s="3">
        <v>44759</v>
      </c>
      <c r="E2807" s="2">
        <v>3400</v>
      </c>
      <c r="F2807" s="2">
        <v>340</v>
      </c>
      <c r="G2807" s="2">
        <v>0</v>
      </c>
      <c r="H2807" s="5">
        <v>45102.7</v>
      </c>
      <c r="I2807" t="s">
        <v>7</v>
      </c>
      <c r="J2807" s="6" t="s">
        <v>25</v>
      </c>
      <c r="K2807" s="6" t="s">
        <v>26</v>
      </c>
      <c r="L2807" s="6" t="s">
        <v>37</v>
      </c>
      <c r="M2807" t="s">
        <v>8</v>
      </c>
      <c r="N2807" s="6" t="s">
        <v>55</v>
      </c>
      <c r="O2807" t="s">
        <v>24</v>
      </c>
      <c r="P2807" s="4">
        <v>343</v>
      </c>
      <c r="Q2807" t="str">
        <f>TEXT(ChargesTable[[#This Row],[CHG_COUNTY_NUM]], "000") &amp; "-" &amp; TEXT(ChargesTable[[#This Row],[CHG_CASE_NUMBER]], "0000000")</f>
        <v>008-0000073</v>
      </c>
      <c r="R2807">
        <f t="shared" si="87"/>
        <v>343</v>
      </c>
      <c r="S2807">
        <f t="shared" si="88"/>
        <v>2023</v>
      </c>
    </row>
    <row r="2808" spans="1:19">
      <c r="A2808" s="1">
        <v>8</v>
      </c>
      <c r="B2808">
        <v>74</v>
      </c>
      <c r="C2808">
        <v>1</v>
      </c>
      <c r="D2808" s="3">
        <v>44761</v>
      </c>
      <c r="E2808" s="2">
        <v>463720</v>
      </c>
      <c r="F2808" s="2">
        <v>46372</v>
      </c>
      <c r="G2808" s="2">
        <v>0</v>
      </c>
      <c r="H2808" s="5">
        <v>44788.82</v>
      </c>
      <c r="I2808" t="s">
        <v>12</v>
      </c>
      <c r="J2808" s="6" t="s">
        <v>31</v>
      </c>
      <c r="K2808" s="6" t="s">
        <v>28</v>
      </c>
      <c r="L2808" s="6" t="s">
        <v>37</v>
      </c>
      <c r="M2808" t="s">
        <v>13</v>
      </c>
      <c r="N2808" s="6" t="s">
        <v>72</v>
      </c>
      <c r="O2808" t="s">
        <v>24</v>
      </c>
      <c r="P2808" s="4">
        <v>27</v>
      </c>
      <c r="Q2808" t="str">
        <f>TEXT(ChargesTable[[#This Row],[CHG_COUNTY_NUM]], "000") &amp; "-" &amp; TEXT(ChargesTable[[#This Row],[CHG_CASE_NUMBER]], "0000000")</f>
        <v>008-0000074</v>
      </c>
      <c r="R2808">
        <f t="shared" si="87"/>
        <v>29</v>
      </c>
      <c r="S2808">
        <f t="shared" si="88"/>
        <v>2022</v>
      </c>
    </row>
    <row r="2809" spans="1:19">
      <c r="A2809" s="1">
        <v>8</v>
      </c>
      <c r="B2809">
        <v>74</v>
      </c>
      <c r="C2809">
        <v>6</v>
      </c>
      <c r="D2809" s="3">
        <v>44761</v>
      </c>
      <c r="E2809" s="2">
        <v>3400</v>
      </c>
      <c r="F2809" s="2">
        <v>340</v>
      </c>
      <c r="G2809" s="2">
        <v>0</v>
      </c>
      <c r="H2809" s="5">
        <v>44788.03</v>
      </c>
      <c r="I2809" t="s">
        <v>10</v>
      </c>
      <c r="J2809" s="6" t="s">
        <v>25</v>
      </c>
      <c r="K2809" s="6" t="s">
        <v>26</v>
      </c>
      <c r="L2809" s="6" t="s">
        <v>37</v>
      </c>
      <c r="M2809" t="s">
        <v>11</v>
      </c>
      <c r="N2809" s="6" t="s">
        <v>55</v>
      </c>
      <c r="O2809" t="s">
        <v>24</v>
      </c>
      <c r="P2809" s="4">
        <v>27</v>
      </c>
      <c r="Q2809" t="str">
        <f>TEXT(ChargesTable[[#This Row],[CHG_COUNTY_NUM]], "000") &amp; "-" &amp; TEXT(ChargesTable[[#This Row],[CHG_CASE_NUMBER]], "0000000")</f>
        <v>008-0000074</v>
      </c>
      <c r="R2809">
        <f t="shared" si="87"/>
        <v>29</v>
      </c>
      <c r="S2809">
        <f t="shared" si="88"/>
        <v>2022</v>
      </c>
    </row>
    <row r="2810" spans="1:19">
      <c r="A2810" s="1">
        <v>8</v>
      </c>
      <c r="B2810">
        <v>74</v>
      </c>
      <c r="C2810">
        <v>2</v>
      </c>
      <c r="D2810" s="3">
        <v>44761</v>
      </c>
      <c r="E2810" s="2">
        <v>3406</v>
      </c>
      <c r="F2810" s="2">
        <v>340</v>
      </c>
      <c r="G2810" s="2">
        <v>6</v>
      </c>
      <c r="H2810" s="5">
        <v>44789.68</v>
      </c>
      <c r="I2810" t="s">
        <v>7</v>
      </c>
      <c r="J2810" s="6" t="s">
        <v>25</v>
      </c>
      <c r="K2810" s="6" t="s">
        <v>26</v>
      </c>
      <c r="L2810" s="6" t="s">
        <v>43</v>
      </c>
      <c r="M2810" t="s">
        <v>8</v>
      </c>
      <c r="N2810" s="6" t="s">
        <v>65</v>
      </c>
      <c r="O2810" t="s">
        <v>24</v>
      </c>
      <c r="P2810" s="4">
        <v>28</v>
      </c>
      <c r="Q2810" t="str">
        <f>TEXT(ChargesTable[[#This Row],[CHG_COUNTY_NUM]], "000") &amp; "-" &amp; TEXT(ChargesTable[[#This Row],[CHG_CASE_NUMBER]], "0000000")</f>
        <v>008-0000074</v>
      </c>
      <c r="R2810">
        <f t="shared" si="87"/>
        <v>29</v>
      </c>
      <c r="S2810">
        <f t="shared" si="88"/>
        <v>2022</v>
      </c>
    </row>
    <row r="2811" spans="1:19">
      <c r="A2811" s="1">
        <v>8</v>
      </c>
      <c r="B2811">
        <v>74</v>
      </c>
      <c r="C2811">
        <v>3</v>
      </c>
      <c r="D2811" s="3">
        <v>44761</v>
      </c>
      <c r="E2811" s="2">
        <v>470000</v>
      </c>
      <c r="F2811" s="2">
        <v>47000</v>
      </c>
      <c r="G2811" s="2">
        <v>0</v>
      </c>
      <c r="H2811" s="5">
        <v>44789.02</v>
      </c>
      <c r="I2811" t="s">
        <v>10</v>
      </c>
      <c r="J2811" s="6" t="s">
        <v>34</v>
      </c>
      <c r="K2811" s="6" t="s">
        <v>35</v>
      </c>
      <c r="L2811" s="6" t="s">
        <v>37</v>
      </c>
      <c r="M2811" t="s">
        <v>11</v>
      </c>
      <c r="N2811" s="6" t="s">
        <v>67</v>
      </c>
      <c r="O2811" t="s">
        <v>24</v>
      </c>
      <c r="P2811" s="4">
        <v>28</v>
      </c>
      <c r="Q2811" t="str">
        <f>TEXT(ChargesTable[[#This Row],[CHG_COUNTY_NUM]], "000") &amp; "-" &amp; TEXT(ChargesTable[[#This Row],[CHG_CASE_NUMBER]], "0000000")</f>
        <v>008-0000074</v>
      </c>
      <c r="R2811">
        <f t="shared" si="87"/>
        <v>29</v>
      </c>
      <c r="S2811">
        <f t="shared" si="88"/>
        <v>2022</v>
      </c>
    </row>
    <row r="2812" spans="1:19">
      <c r="A2812" s="1">
        <v>8</v>
      </c>
      <c r="B2812">
        <v>74</v>
      </c>
      <c r="C2812">
        <v>7</v>
      </c>
      <c r="D2812" s="3">
        <v>44761</v>
      </c>
      <c r="E2812" s="2">
        <v>3460</v>
      </c>
      <c r="F2812" s="2">
        <v>346</v>
      </c>
      <c r="G2812" s="2">
        <v>0</v>
      </c>
      <c r="H2812" s="5">
        <v>44789</v>
      </c>
      <c r="I2812" t="s">
        <v>7</v>
      </c>
      <c r="J2812" s="6" t="s">
        <v>27</v>
      </c>
      <c r="K2812" s="6" t="s">
        <v>28</v>
      </c>
      <c r="L2812" s="6" t="s">
        <v>37</v>
      </c>
      <c r="M2812" t="s">
        <v>8</v>
      </c>
      <c r="N2812" s="6" t="s">
        <v>52</v>
      </c>
      <c r="O2812" t="s">
        <v>24</v>
      </c>
      <c r="P2812" s="4">
        <v>28</v>
      </c>
      <c r="Q2812" t="str">
        <f>TEXT(ChargesTable[[#This Row],[CHG_COUNTY_NUM]], "000") &amp; "-" &amp; TEXT(ChargesTable[[#This Row],[CHG_CASE_NUMBER]], "0000000")</f>
        <v>008-0000074</v>
      </c>
      <c r="R2812">
        <f t="shared" si="87"/>
        <v>29</v>
      </c>
      <c r="S2812">
        <f t="shared" si="88"/>
        <v>2022</v>
      </c>
    </row>
    <row r="2813" spans="1:19">
      <c r="A2813" s="1">
        <v>8</v>
      </c>
      <c r="B2813">
        <v>74</v>
      </c>
      <c r="C2813">
        <v>4</v>
      </c>
      <c r="D2813" s="3">
        <v>44761</v>
      </c>
      <c r="E2813" s="2">
        <v>3400</v>
      </c>
      <c r="F2813" s="2">
        <v>340</v>
      </c>
      <c r="G2813" s="2">
        <v>0</v>
      </c>
      <c r="H2813" s="5">
        <v>44790.06</v>
      </c>
      <c r="I2813" t="s">
        <v>12</v>
      </c>
      <c r="J2813" s="6" t="s">
        <v>25</v>
      </c>
      <c r="K2813" s="6" t="s">
        <v>26</v>
      </c>
      <c r="L2813" s="6" t="s">
        <v>37</v>
      </c>
      <c r="M2813" t="s">
        <v>13</v>
      </c>
      <c r="N2813" s="6" t="s">
        <v>55</v>
      </c>
      <c r="O2813" t="s">
        <v>24</v>
      </c>
      <c r="P2813" s="4">
        <v>29</v>
      </c>
      <c r="Q2813" t="str">
        <f>TEXT(ChargesTable[[#This Row],[CHG_COUNTY_NUM]], "000") &amp; "-" &amp; TEXT(ChargesTable[[#This Row],[CHG_CASE_NUMBER]], "0000000")</f>
        <v>008-0000074</v>
      </c>
      <c r="R2813">
        <f t="shared" si="87"/>
        <v>29</v>
      </c>
      <c r="S2813">
        <f t="shared" si="88"/>
        <v>2022</v>
      </c>
    </row>
    <row r="2814" spans="1:19">
      <c r="A2814" s="1">
        <v>8</v>
      </c>
      <c r="B2814">
        <v>74</v>
      </c>
      <c r="C2814">
        <v>5</v>
      </c>
      <c r="D2814" s="3">
        <v>44761</v>
      </c>
      <c r="E2814" s="2">
        <v>3400</v>
      </c>
      <c r="F2814" s="2">
        <v>340</v>
      </c>
      <c r="G2814" s="2">
        <v>0</v>
      </c>
      <c r="H2814" s="5">
        <v>44790.53</v>
      </c>
      <c r="I2814" t="s">
        <v>7</v>
      </c>
      <c r="J2814" s="6" t="s">
        <v>25</v>
      </c>
      <c r="K2814" s="6" t="s">
        <v>26</v>
      </c>
      <c r="L2814" s="6" t="s">
        <v>37</v>
      </c>
      <c r="M2814" t="s">
        <v>8</v>
      </c>
      <c r="N2814" s="6" t="s">
        <v>55</v>
      </c>
      <c r="O2814" t="s">
        <v>24</v>
      </c>
      <c r="P2814" s="4">
        <v>29</v>
      </c>
      <c r="Q2814" t="str">
        <f>TEXT(ChargesTable[[#This Row],[CHG_COUNTY_NUM]], "000") &amp; "-" &amp; TEXT(ChargesTable[[#This Row],[CHG_CASE_NUMBER]], "0000000")</f>
        <v>008-0000074</v>
      </c>
      <c r="R2814">
        <f t="shared" si="87"/>
        <v>29</v>
      </c>
      <c r="S2814">
        <f t="shared" si="88"/>
        <v>2022</v>
      </c>
    </row>
    <row r="2815" spans="1:19">
      <c r="A2815" s="1">
        <v>8</v>
      </c>
      <c r="B2815">
        <v>75</v>
      </c>
      <c r="C2815">
        <v>2</v>
      </c>
      <c r="D2815" s="3">
        <v>44762</v>
      </c>
      <c r="E2815" s="2">
        <v>782200</v>
      </c>
      <c r="F2815" s="2">
        <v>78220</v>
      </c>
      <c r="G2815" s="2">
        <v>0</v>
      </c>
      <c r="H2815" s="5">
        <v>44931.9</v>
      </c>
      <c r="I2815" t="s">
        <v>12</v>
      </c>
      <c r="J2815" s="6" t="s">
        <v>36</v>
      </c>
      <c r="K2815" s="6" t="s">
        <v>35</v>
      </c>
      <c r="L2815" s="6" t="s">
        <v>37</v>
      </c>
      <c r="M2815" t="s">
        <v>13</v>
      </c>
      <c r="N2815" s="6" t="s">
        <v>53</v>
      </c>
      <c r="O2815" t="s">
        <v>24</v>
      </c>
      <c r="P2815" s="4">
        <v>169</v>
      </c>
      <c r="Q2815" t="str">
        <f>TEXT(ChargesTable[[#This Row],[CHG_COUNTY_NUM]], "000") &amp; "-" &amp; TEXT(ChargesTable[[#This Row],[CHG_CASE_NUMBER]], "0000000")</f>
        <v>008-0000075</v>
      </c>
      <c r="R2815">
        <f t="shared" si="87"/>
        <v>170</v>
      </c>
      <c r="S2815">
        <f t="shared" si="88"/>
        <v>2023</v>
      </c>
    </row>
    <row r="2816" spans="1:19">
      <c r="A2816" s="1">
        <v>8</v>
      </c>
      <c r="B2816">
        <v>75</v>
      </c>
      <c r="C2816">
        <v>1</v>
      </c>
      <c r="D2816" s="3">
        <v>44762</v>
      </c>
      <c r="E2816" s="2">
        <v>782205</v>
      </c>
      <c r="F2816" s="2">
        <v>78220</v>
      </c>
      <c r="G2816" s="2">
        <v>5</v>
      </c>
      <c r="H2816" s="5">
        <v>44932.1</v>
      </c>
      <c r="I2816" t="s">
        <v>12</v>
      </c>
      <c r="J2816" s="6" t="s">
        <v>36</v>
      </c>
      <c r="K2816" s="6" t="s">
        <v>35</v>
      </c>
      <c r="L2816" s="6" t="s">
        <v>42</v>
      </c>
      <c r="M2816" t="s">
        <v>13</v>
      </c>
      <c r="N2816" s="6" t="s">
        <v>78</v>
      </c>
      <c r="O2816" t="s">
        <v>24</v>
      </c>
      <c r="P2816" s="4">
        <v>170</v>
      </c>
      <c r="Q2816" t="str">
        <f>TEXT(ChargesTable[[#This Row],[CHG_COUNTY_NUM]], "000") &amp; "-" &amp; TEXT(ChargesTable[[#This Row],[CHG_CASE_NUMBER]], "0000000")</f>
        <v>008-0000075</v>
      </c>
      <c r="R2816">
        <f t="shared" si="87"/>
        <v>170</v>
      </c>
      <c r="S2816">
        <f t="shared" si="88"/>
        <v>2023</v>
      </c>
    </row>
    <row r="2817" spans="1:19">
      <c r="A2817" s="1">
        <v>8</v>
      </c>
      <c r="B2817">
        <v>76</v>
      </c>
      <c r="C2817">
        <v>2</v>
      </c>
      <c r="D2817" s="3">
        <v>44762</v>
      </c>
      <c r="E2817" s="2">
        <v>782200</v>
      </c>
      <c r="F2817" s="2">
        <v>78220</v>
      </c>
      <c r="G2817" s="2">
        <v>0</v>
      </c>
      <c r="H2817" s="5">
        <v>44794.73</v>
      </c>
      <c r="I2817" t="s">
        <v>7</v>
      </c>
      <c r="J2817" s="6" t="s">
        <v>36</v>
      </c>
      <c r="K2817" s="6" t="s">
        <v>35</v>
      </c>
      <c r="L2817" s="6" t="s">
        <v>37</v>
      </c>
      <c r="M2817" t="s">
        <v>8</v>
      </c>
      <c r="N2817" s="6" t="s">
        <v>53</v>
      </c>
      <c r="O2817" t="s">
        <v>24</v>
      </c>
      <c r="P2817" s="4">
        <v>32</v>
      </c>
      <c r="Q2817" t="str">
        <f>TEXT(ChargesTable[[#This Row],[CHG_COUNTY_NUM]], "000") &amp; "-" &amp; TEXT(ChargesTable[[#This Row],[CHG_CASE_NUMBER]], "0000000")</f>
        <v>008-0000076</v>
      </c>
      <c r="R2817">
        <f t="shared" si="87"/>
        <v>33</v>
      </c>
      <c r="S2817">
        <f t="shared" si="88"/>
        <v>2022</v>
      </c>
    </row>
    <row r="2818" spans="1:19">
      <c r="A2818" s="1">
        <v>8</v>
      </c>
      <c r="B2818">
        <v>76</v>
      </c>
      <c r="C2818">
        <v>1</v>
      </c>
      <c r="D2818" s="3">
        <v>44762</v>
      </c>
      <c r="E2818" s="2">
        <v>463703</v>
      </c>
      <c r="F2818" s="2">
        <v>46370</v>
      </c>
      <c r="G2818" s="2">
        <v>3</v>
      </c>
      <c r="H2818" s="5">
        <v>44795.232002314813</v>
      </c>
      <c r="I2818" t="s">
        <v>12</v>
      </c>
      <c r="J2818" s="6" t="s">
        <v>30</v>
      </c>
      <c r="K2818" s="6" t="s">
        <v>26</v>
      </c>
      <c r="L2818" s="6" t="s">
        <v>40</v>
      </c>
      <c r="M2818" t="s">
        <v>13</v>
      </c>
      <c r="N2818" s="6" t="s">
        <v>97</v>
      </c>
      <c r="O2818" t="s">
        <v>24</v>
      </c>
      <c r="P2818" s="4">
        <v>33</v>
      </c>
      <c r="Q2818" t="str">
        <f>TEXT(ChargesTable[[#This Row],[CHG_COUNTY_NUM]], "000") &amp; "-" &amp; TEXT(ChargesTable[[#This Row],[CHG_CASE_NUMBER]], "0000000")</f>
        <v>008-0000076</v>
      </c>
      <c r="R2818">
        <f t="shared" ref="R2818:R2881" si="89">_xlfn.MAXIFS(P:P, Q:Q, Q2818)</f>
        <v>33</v>
      </c>
      <c r="S2818">
        <f t="shared" ref="S2818:S2881" si="90">+YEAR(H2818)</f>
        <v>2022</v>
      </c>
    </row>
    <row r="2819" spans="1:19">
      <c r="A2819" s="1">
        <v>8</v>
      </c>
      <c r="B2819">
        <v>76</v>
      </c>
      <c r="C2819">
        <v>3</v>
      </c>
      <c r="D2819" s="3">
        <v>44762</v>
      </c>
      <c r="E2819" s="2">
        <v>3400</v>
      </c>
      <c r="F2819" s="2">
        <v>340</v>
      </c>
      <c r="G2819" s="2">
        <v>0</v>
      </c>
      <c r="H2819" s="5">
        <v>44795.72</v>
      </c>
      <c r="I2819" t="s">
        <v>10</v>
      </c>
      <c r="J2819" s="6" t="s">
        <v>25</v>
      </c>
      <c r="K2819" s="6" t="s">
        <v>26</v>
      </c>
      <c r="L2819" s="6" t="s">
        <v>37</v>
      </c>
      <c r="M2819" t="s">
        <v>11</v>
      </c>
      <c r="N2819" s="6" t="s">
        <v>55</v>
      </c>
      <c r="O2819" t="s">
        <v>24</v>
      </c>
      <c r="P2819" s="4">
        <v>33</v>
      </c>
      <c r="Q2819" t="str">
        <f>TEXT(ChargesTable[[#This Row],[CHG_COUNTY_NUM]], "000") &amp; "-" &amp; TEXT(ChargesTable[[#This Row],[CHG_CASE_NUMBER]], "0000000")</f>
        <v>008-0000076</v>
      </c>
      <c r="R2819">
        <f t="shared" si="89"/>
        <v>33</v>
      </c>
      <c r="S2819">
        <f t="shared" si="90"/>
        <v>2022</v>
      </c>
    </row>
    <row r="2820" spans="1:19">
      <c r="A2820" s="1">
        <v>8</v>
      </c>
      <c r="B2820">
        <v>77</v>
      </c>
      <c r="C2820">
        <v>2</v>
      </c>
      <c r="D2820" s="3">
        <v>44765</v>
      </c>
      <c r="E2820" s="2">
        <v>463706</v>
      </c>
      <c r="F2820" s="2">
        <v>46370</v>
      </c>
      <c r="G2820" s="2">
        <v>6</v>
      </c>
      <c r="H2820" s="5">
        <v>44806.9</v>
      </c>
      <c r="I2820" t="s">
        <v>12</v>
      </c>
      <c r="J2820" s="6" t="s">
        <v>30</v>
      </c>
      <c r="K2820" s="6" t="s">
        <v>26</v>
      </c>
      <c r="L2820" s="6" t="s">
        <v>43</v>
      </c>
      <c r="M2820" t="s">
        <v>13</v>
      </c>
      <c r="N2820" s="6" t="s">
        <v>69</v>
      </c>
      <c r="O2820" t="s">
        <v>24</v>
      </c>
      <c r="P2820" s="4">
        <v>41</v>
      </c>
      <c r="Q2820" t="str">
        <f>TEXT(ChargesTable[[#This Row],[CHG_COUNTY_NUM]], "000") &amp; "-" &amp; TEXT(ChargesTable[[#This Row],[CHG_CASE_NUMBER]], "0000000")</f>
        <v>008-0000077</v>
      </c>
      <c r="R2820">
        <f t="shared" si="89"/>
        <v>44</v>
      </c>
      <c r="S2820">
        <f t="shared" si="90"/>
        <v>2022</v>
      </c>
    </row>
    <row r="2821" spans="1:19">
      <c r="A2821" s="1">
        <v>8</v>
      </c>
      <c r="B2821">
        <v>77</v>
      </c>
      <c r="C2821">
        <v>1</v>
      </c>
      <c r="D2821" s="3">
        <v>44765</v>
      </c>
      <c r="E2821" s="2">
        <v>3400</v>
      </c>
      <c r="F2821" s="2">
        <v>340</v>
      </c>
      <c r="G2821" s="2">
        <v>0</v>
      </c>
      <c r="H2821" s="5">
        <v>44807.06</v>
      </c>
      <c r="I2821" t="s">
        <v>10</v>
      </c>
      <c r="J2821" s="6" t="s">
        <v>25</v>
      </c>
      <c r="K2821" s="6" t="s">
        <v>26</v>
      </c>
      <c r="L2821" s="6" t="s">
        <v>37</v>
      </c>
      <c r="M2821" t="s">
        <v>11</v>
      </c>
      <c r="N2821" s="6" t="s">
        <v>55</v>
      </c>
      <c r="O2821" t="s">
        <v>24</v>
      </c>
      <c r="P2821" s="4">
        <v>42</v>
      </c>
      <c r="Q2821" t="str">
        <f>TEXT(ChargesTable[[#This Row],[CHG_COUNTY_NUM]], "000") &amp; "-" &amp; TEXT(ChargesTable[[#This Row],[CHG_CASE_NUMBER]], "0000000")</f>
        <v>008-0000077</v>
      </c>
      <c r="R2821">
        <f t="shared" si="89"/>
        <v>44</v>
      </c>
      <c r="S2821">
        <f t="shared" si="90"/>
        <v>2022</v>
      </c>
    </row>
    <row r="2822" spans="1:19">
      <c r="A2822" s="1">
        <v>8</v>
      </c>
      <c r="B2822">
        <v>77</v>
      </c>
      <c r="C2822">
        <v>3</v>
      </c>
      <c r="D2822" s="3">
        <v>44765</v>
      </c>
      <c r="E2822" s="2">
        <v>3401</v>
      </c>
      <c r="F2822" s="2">
        <v>340</v>
      </c>
      <c r="G2822" s="2">
        <v>1</v>
      </c>
      <c r="H2822" s="5">
        <v>44809.9</v>
      </c>
      <c r="I2822" t="s">
        <v>12</v>
      </c>
      <c r="J2822" s="6" t="s">
        <v>25</v>
      </c>
      <c r="K2822" s="6" t="s">
        <v>26</v>
      </c>
      <c r="L2822" s="6" t="s">
        <v>38</v>
      </c>
      <c r="M2822" t="s">
        <v>13</v>
      </c>
      <c r="N2822" s="6" t="s">
        <v>56</v>
      </c>
      <c r="O2822" t="s">
        <v>24</v>
      </c>
      <c r="P2822" s="4">
        <v>44</v>
      </c>
      <c r="Q2822" t="str">
        <f>TEXT(ChargesTable[[#This Row],[CHG_COUNTY_NUM]], "000") &amp; "-" &amp; TEXT(ChargesTable[[#This Row],[CHG_CASE_NUMBER]], "0000000")</f>
        <v>008-0000077</v>
      </c>
      <c r="R2822">
        <f t="shared" si="89"/>
        <v>44</v>
      </c>
      <c r="S2822">
        <f t="shared" si="90"/>
        <v>2022</v>
      </c>
    </row>
    <row r="2823" spans="1:19">
      <c r="A2823" s="1">
        <v>8</v>
      </c>
      <c r="B2823">
        <v>78</v>
      </c>
      <c r="C2823">
        <v>1</v>
      </c>
      <c r="D2823" s="3">
        <v>44768</v>
      </c>
      <c r="E2823" s="2">
        <v>470005</v>
      </c>
      <c r="F2823" s="2">
        <v>47000</v>
      </c>
      <c r="G2823" s="2">
        <v>5</v>
      </c>
      <c r="H2823" s="5">
        <v>44768.252800925926</v>
      </c>
      <c r="I2823" t="s">
        <v>10</v>
      </c>
      <c r="J2823" s="6" t="s">
        <v>34</v>
      </c>
      <c r="K2823" s="6" t="s">
        <v>35</v>
      </c>
      <c r="L2823" s="6" t="s">
        <v>42</v>
      </c>
      <c r="M2823" t="s">
        <v>11</v>
      </c>
      <c r="N2823" s="6" t="s">
        <v>92</v>
      </c>
      <c r="O2823" t="s">
        <v>24</v>
      </c>
      <c r="P2823" s="4">
        <v>0</v>
      </c>
      <c r="Q2823" t="str">
        <f>TEXT(ChargesTable[[#This Row],[CHG_COUNTY_NUM]], "000") &amp; "-" &amp; TEXT(ChargesTable[[#This Row],[CHG_CASE_NUMBER]], "0000000")</f>
        <v>008-0000078</v>
      </c>
      <c r="R2823">
        <f t="shared" si="89"/>
        <v>0</v>
      </c>
      <c r="S2823">
        <f t="shared" si="90"/>
        <v>2022</v>
      </c>
    </row>
    <row r="2824" spans="1:19">
      <c r="A2824" s="1">
        <v>8</v>
      </c>
      <c r="B2824">
        <v>79</v>
      </c>
      <c r="C2824">
        <v>2</v>
      </c>
      <c r="D2824" s="3">
        <v>44769</v>
      </c>
      <c r="E2824" s="2">
        <v>463705</v>
      </c>
      <c r="F2824" s="2">
        <v>46370</v>
      </c>
      <c r="G2824" s="2">
        <v>5</v>
      </c>
      <c r="H2824" s="5">
        <v>44770.301400462966</v>
      </c>
      <c r="I2824" t="s">
        <v>10</v>
      </c>
      <c r="J2824" s="6" t="s">
        <v>30</v>
      </c>
      <c r="K2824" s="6" t="s">
        <v>26</v>
      </c>
      <c r="L2824" s="6" t="s">
        <v>42</v>
      </c>
      <c r="M2824" t="s">
        <v>11</v>
      </c>
      <c r="N2824" s="6" t="s">
        <v>70</v>
      </c>
      <c r="O2824" t="s">
        <v>24</v>
      </c>
      <c r="P2824" s="4">
        <v>1</v>
      </c>
      <c r="Q2824" t="str">
        <f>TEXT(ChargesTable[[#This Row],[CHG_COUNTY_NUM]], "000") &amp; "-" &amp; TEXT(ChargesTable[[#This Row],[CHG_CASE_NUMBER]], "0000000")</f>
        <v>008-0000079</v>
      </c>
      <c r="R2824">
        <f t="shared" si="89"/>
        <v>1</v>
      </c>
      <c r="S2824">
        <f t="shared" si="90"/>
        <v>2022</v>
      </c>
    </row>
    <row r="2825" spans="1:19">
      <c r="A2825" s="1">
        <v>8</v>
      </c>
      <c r="B2825">
        <v>80</v>
      </c>
      <c r="C2825">
        <v>1</v>
      </c>
      <c r="D2825" s="3">
        <v>44770</v>
      </c>
      <c r="E2825" s="2">
        <v>3400</v>
      </c>
      <c r="F2825" s="2">
        <v>340</v>
      </c>
      <c r="G2825" s="2">
        <v>0</v>
      </c>
      <c r="H2825" s="5">
        <v>44912.6</v>
      </c>
      <c r="I2825" t="s">
        <v>10</v>
      </c>
      <c r="J2825" s="6" t="s">
        <v>25</v>
      </c>
      <c r="K2825" s="6" t="s">
        <v>26</v>
      </c>
      <c r="L2825" s="6" t="s">
        <v>37</v>
      </c>
      <c r="M2825" t="s">
        <v>11</v>
      </c>
      <c r="N2825" s="6" t="s">
        <v>55</v>
      </c>
      <c r="O2825" t="s">
        <v>24</v>
      </c>
      <c r="P2825" s="4">
        <v>142</v>
      </c>
      <c r="Q2825" t="str">
        <f>TEXT(ChargesTable[[#This Row],[CHG_COUNTY_NUM]], "000") &amp; "-" &amp; TEXT(ChargesTable[[#This Row],[CHG_CASE_NUMBER]], "0000000")</f>
        <v>008-0000080</v>
      </c>
      <c r="R2825">
        <f t="shared" si="89"/>
        <v>146</v>
      </c>
      <c r="S2825">
        <f t="shared" si="90"/>
        <v>2022</v>
      </c>
    </row>
    <row r="2826" spans="1:19">
      <c r="A2826" s="1">
        <v>8</v>
      </c>
      <c r="B2826">
        <v>80</v>
      </c>
      <c r="C2826">
        <v>3</v>
      </c>
      <c r="D2826" s="3">
        <v>44770</v>
      </c>
      <c r="E2826" s="2">
        <v>463720</v>
      </c>
      <c r="F2826" s="2">
        <v>46372</v>
      </c>
      <c r="G2826" s="2">
        <v>0</v>
      </c>
      <c r="H2826" s="5">
        <v>44914.28</v>
      </c>
      <c r="I2826" t="s">
        <v>12</v>
      </c>
      <c r="J2826" s="6" t="s">
        <v>31</v>
      </c>
      <c r="K2826" s="6" t="s">
        <v>28</v>
      </c>
      <c r="L2826" s="6" t="s">
        <v>37</v>
      </c>
      <c r="M2826" t="s">
        <v>13</v>
      </c>
      <c r="N2826" s="6" t="s">
        <v>72</v>
      </c>
      <c r="O2826" t="s">
        <v>24</v>
      </c>
      <c r="P2826" s="4">
        <v>144</v>
      </c>
      <c r="Q2826" t="str">
        <f>TEXT(ChargesTable[[#This Row],[CHG_COUNTY_NUM]], "000") &amp; "-" &amp; TEXT(ChargesTable[[#This Row],[CHG_CASE_NUMBER]], "0000000")</f>
        <v>008-0000080</v>
      </c>
      <c r="R2826">
        <f t="shared" si="89"/>
        <v>146</v>
      </c>
      <c r="S2826">
        <f t="shared" si="90"/>
        <v>2022</v>
      </c>
    </row>
    <row r="2827" spans="1:19">
      <c r="A2827" s="1">
        <v>8</v>
      </c>
      <c r="B2827">
        <v>80</v>
      </c>
      <c r="C2827">
        <v>2</v>
      </c>
      <c r="D2827" s="3">
        <v>44770</v>
      </c>
      <c r="E2827" s="2">
        <v>3400</v>
      </c>
      <c r="F2827" s="2">
        <v>340</v>
      </c>
      <c r="G2827" s="2">
        <v>0</v>
      </c>
      <c r="H2827" s="5">
        <v>44916</v>
      </c>
      <c r="I2827" t="s">
        <v>10</v>
      </c>
      <c r="J2827" s="6" t="s">
        <v>25</v>
      </c>
      <c r="K2827" s="6" t="s">
        <v>26</v>
      </c>
      <c r="L2827" s="6" t="s">
        <v>37</v>
      </c>
      <c r="M2827" t="s">
        <v>11</v>
      </c>
      <c r="N2827" s="6" t="s">
        <v>55</v>
      </c>
      <c r="O2827" t="s">
        <v>24</v>
      </c>
      <c r="P2827" s="4">
        <v>146</v>
      </c>
      <c r="Q2827" t="str">
        <f>TEXT(ChargesTable[[#This Row],[CHG_COUNTY_NUM]], "000") &amp; "-" &amp; TEXT(ChargesTable[[#This Row],[CHG_CASE_NUMBER]], "0000000")</f>
        <v>008-0000080</v>
      </c>
      <c r="R2827">
        <f t="shared" si="89"/>
        <v>146</v>
      </c>
      <c r="S2827">
        <f t="shared" si="90"/>
        <v>2022</v>
      </c>
    </row>
    <row r="2828" spans="1:19">
      <c r="A2828" s="1">
        <v>8</v>
      </c>
      <c r="B2828">
        <v>81</v>
      </c>
      <c r="C2828">
        <v>1</v>
      </c>
      <c r="D2828" s="3">
        <v>44771</v>
      </c>
      <c r="E2828" s="2">
        <v>3400</v>
      </c>
      <c r="F2828" s="2">
        <v>340</v>
      </c>
      <c r="G2828" s="2">
        <v>0</v>
      </c>
      <c r="H2828" s="5">
        <v>44800.58</v>
      </c>
      <c r="I2828" t="s">
        <v>10</v>
      </c>
      <c r="J2828" s="6" t="s">
        <v>25</v>
      </c>
      <c r="K2828" s="6" t="s">
        <v>26</v>
      </c>
      <c r="L2828" s="6" t="s">
        <v>37</v>
      </c>
      <c r="M2828" t="s">
        <v>11</v>
      </c>
      <c r="N2828" s="6" t="s">
        <v>55</v>
      </c>
      <c r="O2828" t="s">
        <v>24</v>
      </c>
      <c r="P2828" s="4">
        <v>29</v>
      </c>
      <c r="Q2828" t="str">
        <f>TEXT(ChargesTable[[#This Row],[CHG_COUNTY_NUM]], "000") &amp; "-" &amp; TEXT(ChargesTable[[#This Row],[CHG_CASE_NUMBER]], "0000000")</f>
        <v>008-0000081</v>
      </c>
      <c r="R2828">
        <f t="shared" si="89"/>
        <v>29</v>
      </c>
      <c r="S2828">
        <f t="shared" si="90"/>
        <v>2022</v>
      </c>
    </row>
    <row r="2829" spans="1:19">
      <c r="A2829" s="1">
        <v>8</v>
      </c>
      <c r="B2829">
        <v>81</v>
      </c>
      <c r="C2829">
        <v>2</v>
      </c>
      <c r="D2829" s="3">
        <v>44771</v>
      </c>
      <c r="E2829" s="2">
        <v>3401</v>
      </c>
      <c r="F2829" s="2">
        <v>340</v>
      </c>
      <c r="G2829" s="2">
        <v>1</v>
      </c>
      <c r="H2829" s="5">
        <v>44800.1</v>
      </c>
      <c r="I2829" t="s">
        <v>12</v>
      </c>
      <c r="J2829" s="6" t="s">
        <v>25</v>
      </c>
      <c r="K2829" s="6" t="s">
        <v>26</v>
      </c>
      <c r="L2829" s="6" t="s">
        <v>38</v>
      </c>
      <c r="M2829" t="s">
        <v>13</v>
      </c>
      <c r="N2829" s="6" t="s">
        <v>56</v>
      </c>
      <c r="O2829" t="s">
        <v>24</v>
      </c>
      <c r="P2829" s="4">
        <v>29</v>
      </c>
      <c r="Q2829" t="str">
        <f>TEXT(ChargesTable[[#This Row],[CHG_COUNTY_NUM]], "000") &amp; "-" &amp; TEXT(ChargesTable[[#This Row],[CHG_CASE_NUMBER]], "0000000")</f>
        <v>008-0000081</v>
      </c>
      <c r="R2829">
        <f t="shared" si="89"/>
        <v>29</v>
      </c>
      <c r="S2829">
        <f t="shared" si="90"/>
        <v>2022</v>
      </c>
    </row>
    <row r="2830" spans="1:19">
      <c r="A2830" s="1">
        <v>8</v>
      </c>
      <c r="B2830">
        <v>82</v>
      </c>
      <c r="C2830">
        <v>1</v>
      </c>
      <c r="D2830" s="3">
        <v>44773</v>
      </c>
      <c r="E2830" s="2">
        <v>3400</v>
      </c>
      <c r="F2830" s="2">
        <v>340</v>
      </c>
      <c r="G2830" s="2">
        <v>0</v>
      </c>
      <c r="H2830" s="5">
        <v>44780.677002314813</v>
      </c>
      <c r="I2830" t="s">
        <v>10</v>
      </c>
      <c r="J2830" s="6" t="s">
        <v>25</v>
      </c>
      <c r="K2830" s="6" t="s">
        <v>26</v>
      </c>
      <c r="L2830" s="6" t="s">
        <v>37</v>
      </c>
      <c r="M2830" t="s">
        <v>11</v>
      </c>
      <c r="N2830" s="6" t="s">
        <v>55</v>
      </c>
      <c r="O2830" t="s">
        <v>24</v>
      </c>
      <c r="P2830" s="4">
        <v>7</v>
      </c>
      <c r="Q2830" t="str">
        <f>TEXT(ChargesTable[[#This Row],[CHG_COUNTY_NUM]], "000") &amp; "-" &amp; TEXT(ChargesTable[[#This Row],[CHG_CASE_NUMBER]], "0000000")</f>
        <v>008-0000082</v>
      </c>
      <c r="R2830">
        <f t="shared" si="89"/>
        <v>9</v>
      </c>
      <c r="S2830">
        <f t="shared" si="90"/>
        <v>2022</v>
      </c>
    </row>
    <row r="2831" spans="1:19">
      <c r="A2831" s="1">
        <v>8</v>
      </c>
      <c r="B2831">
        <v>82</v>
      </c>
      <c r="C2831">
        <v>2</v>
      </c>
      <c r="D2831" s="3">
        <v>44773</v>
      </c>
      <c r="E2831" s="2">
        <v>3470</v>
      </c>
      <c r="F2831" s="2">
        <v>347</v>
      </c>
      <c r="G2831" s="2">
        <v>0</v>
      </c>
      <c r="H2831" s="5">
        <v>44780.847002314818</v>
      </c>
      <c r="I2831" t="s">
        <v>10</v>
      </c>
      <c r="J2831" s="6" t="s">
        <v>29</v>
      </c>
      <c r="K2831" s="6" t="s">
        <v>28</v>
      </c>
      <c r="L2831" s="6" t="s">
        <v>37</v>
      </c>
      <c r="M2831" t="s">
        <v>11</v>
      </c>
      <c r="N2831" s="6" t="s">
        <v>51</v>
      </c>
      <c r="O2831" t="s">
        <v>24</v>
      </c>
      <c r="P2831" s="4">
        <v>7</v>
      </c>
      <c r="Q2831" t="str">
        <f>TEXT(ChargesTable[[#This Row],[CHG_COUNTY_NUM]], "000") &amp; "-" &amp; TEXT(ChargesTable[[#This Row],[CHG_CASE_NUMBER]], "0000000")</f>
        <v>008-0000082</v>
      </c>
      <c r="R2831">
        <f t="shared" si="89"/>
        <v>9</v>
      </c>
      <c r="S2831">
        <f t="shared" si="90"/>
        <v>2022</v>
      </c>
    </row>
    <row r="2832" spans="1:19">
      <c r="A2832" s="1">
        <v>8</v>
      </c>
      <c r="B2832">
        <v>82</v>
      </c>
      <c r="C2832">
        <v>3</v>
      </c>
      <c r="D2832" s="3">
        <v>44773</v>
      </c>
      <c r="E2832" s="2">
        <v>3460</v>
      </c>
      <c r="F2832" s="2">
        <v>346</v>
      </c>
      <c r="G2832" s="2">
        <v>0</v>
      </c>
      <c r="H2832" s="5">
        <v>44782.717002314814</v>
      </c>
      <c r="I2832" t="s">
        <v>10</v>
      </c>
      <c r="J2832" s="6" t="s">
        <v>27</v>
      </c>
      <c r="K2832" s="6" t="s">
        <v>28</v>
      </c>
      <c r="L2832" s="6" t="s">
        <v>37</v>
      </c>
      <c r="M2832" t="s">
        <v>11</v>
      </c>
      <c r="N2832" s="6" t="s">
        <v>52</v>
      </c>
      <c r="O2832" t="s">
        <v>24</v>
      </c>
      <c r="P2832" s="4">
        <v>9</v>
      </c>
      <c r="Q2832" t="str">
        <f>TEXT(ChargesTable[[#This Row],[CHG_COUNTY_NUM]], "000") &amp; "-" &amp; TEXT(ChargesTable[[#This Row],[CHG_CASE_NUMBER]], "0000000")</f>
        <v>008-0000082</v>
      </c>
      <c r="R2832">
        <f t="shared" si="89"/>
        <v>9</v>
      </c>
      <c r="S2832">
        <f t="shared" si="90"/>
        <v>2022</v>
      </c>
    </row>
    <row r="2833" spans="1:19">
      <c r="A2833" s="1">
        <v>8</v>
      </c>
      <c r="B2833">
        <v>83</v>
      </c>
      <c r="C2833">
        <v>1</v>
      </c>
      <c r="D2833" s="3">
        <v>44780</v>
      </c>
      <c r="E2833" s="2">
        <v>782200</v>
      </c>
      <c r="F2833" s="2">
        <v>78220</v>
      </c>
      <c r="G2833" s="2">
        <v>0</v>
      </c>
      <c r="H2833" s="5">
        <v>44835.82</v>
      </c>
      <c r="I2833" t="s">
        <v>10</v>
      </c>
      <c r="J2833" s="6" t="s">
        <v>36</v>
      </c>
      <c r="K2833" s="6" t="s">
        <v>35</v>
      </c>
      <c r="L2833" s="6" t="s">
        <v>37</v>
      </c>
      <c r="M2833" t="s">
        <v>11</v>
      </c>
      <c r="N2833" s="6" t="s">
        <v>53</v>
      </c>
      <c r="O2833" t="s">
        <v>24</v>
      </c>
      <c r="P2833" s="4">
        <v>55</v>
      </c>
      <c r="Q2833" t="str">
        <f>TEXT(ChargesTable[[#This Row],[CHG_COUNTY_NUM]], "000") &amp; "-" &amp; TEXT(ChargesTable[[#This Row],[CHG_CASE_NUMBER]], "0000000")</f>
        <v>008-0000083</v>
      </c>
      <c r="R2833">
        <f t="shared" si="89"/>
        <v>55</v>
      </c>
      <c r="S2833">
        <f t="shared" si="90"/>
        <v>2022</v>
      </c>
    </row>
    <row r="2834" spans="1:19">
      <c r="A2834" s="1">
        <v>8</v>
      </c>
      <c r="B2834">
        <v>84</v>
      </c>
      <c r="C2834">
        <v>1</v>
      </c>
      <c r="D2834" s="3">
        <v>44780</v>
      </c>
      <c r="E2834" s="2">
        <v>3400</v>
      </c>
      <c r="F2834" s="2">
        <v>340</v>
      </c>
      <c r="G2834" s="2">
        <v>0</v>
      </c>
      <c r="H2834" s="5">
        <v>44800.36</v>
      </c>
      <c r="I2834" t="s">
        <v>12</v>
      </c>
      <c r="J2834" s="6" t="s">
        <v>25</v>
      </c>
      <c r="K2834" s="6" t="s">
        <v>26</v>
      </c>
      <c r="L2834" s="6" t="s">
        <v>37</v>
      </c>
      <c r="M2834" t="s">
        <v>13</v>
      </c>
      <c r="N2834" s="6" t="s">
        <v>55</v>
      </c>
      <c r="O2834" t="s">
        <v>24</v>
      </c>
      <c r="P2834" s="4">
        <v>20</v>
      </c>
      <c r="Q2834" t="str">
        <f>TEXT(ChargesTable[[#This Row],[CHG_COUNTY_NUM]], "000") &amp; "-" &amp; TEXT(ChargesTable[[#This Row],[CHG_CASE_NUMBER]], "0000000")</f>
        <v>008-0000084</v>
      </c>
      <c r="R2834">
        <f t="shared" si="89"/>
        <v>20</v>
      </c>
      <c r="S2834">
        <f t="shared" si="90"/>
        <v>2022</v>
      </c>
    </row>
    <row r="2835" spans="1:19">
      <c r="A2835" s="1">
        <v>8</v>
      </c>
      <c r="B2835">
        <v>84</v>
      </c>
      <c r="C2835">
        <v>2</v>
      </c>
      <c r="D2835" s="3">
        <v>44780</v>
      </c>
      <c r="E2835" s="2">
        <v>3404</v>
      </c>
      <c r="F2835" s="2">
        <v>340</v>
      </c>
      <c r="G2835" s="2">
        <v>4</v>
      </c>
      <c r="H2835" s="5">
        <v>44800.76</v>
      </c>
      <c r="I2835" t="s">
        <v>10</v>
      </c>
      <c r="J2835" s="6" t="s">
        <v>25</v>
      </c>
      <c r="K2835" s="6" t="s">
        <v>26</v>
      </c>
      <c r="L2835" s="6" t="s">
        <v>41</v>
      </c>
      <c r="M2835" t="s">
        <v>11</v>
      </c>
      <c r="N2835" s="6" t="s">
        <v>86</v>
      </c>
      <c r="O2835" t="s">
        <v>24</v>
      </c>
      <c r="P2835" s="4">
        <v>20</v>
      </c>
      <c r="Q2835" t="str">
        <f>TEXT(ChargesTable[[#This Row],[CHG_COUNTY_NUM]], "000") &amp; "-" &amp; TEXT(ChargesTable[[#This Row],[CHG_CASE_NUMBER]], "0000000")</f>
        <v>008-0000084</v>
      </c>
      <c r="R2835">
        <f t="shared" si="89"/>
        <v>20</v>
      </c>
      <c r="S2835">
        <f t="shared" si="90"/>
        <v>2022</v>
      </c>
    </row>
    <row r="2836" spans="1:19">
      <c r="A2836" s="1">
        <v>8</v>
      </c>
      <c r="B2836">
        <v>85</v>
      </c>
      <c r="C2836">
        <v>1</v>
      </c>
      <c r="D2836" s="3">
        <v>44780</v>
      </c>
      <c r="E2836" s="2">
        <v>782202</v>
      </c>
      <c r="F2836" s="2">
        <v>78220</v>
      </c>
      <c r="G2836" s="2">
        <v>2</v>
      </c>
      <c r="H2836" s="5">
        <v>44837.67</v>
      </c>
      <c r="I2836" t="s">
        <v>12</v>
      </c>
      <c r="J2836" s="6" t="s">
        <v>36</v>
      </c>
      <c r="K2836" s="6" t="s">
        <v>35</v>
      </c>
      <c r="L2836" s="6" t="s">
        <v>39</v>
      </c>
      <c r="M2836" t="s">
        <v>13</v>
      </c>
      <c r="N2836" s="6" t="s">
        <v>79</v>
      </c>
      <c r="O2836" t="s">
        <v>24</v>
      </c>
      <c r="P2836" s="4">
        <v>57</v>
      </c>
      <c r="Q2836" t="str">
        <f>TEXT(ChargesTable[[#This Row],[CHG_COUNTY_NUM]], "000") &amp; "-" &amp; TEXT(ChargesTable[[#This Row],[CHG_CASE_NUMBER]], "0000000")</f>
        <v>008-0000085</v>
      </c>
      <c r="R2836">
        <f t="shared" si="89"/>
        <v>60</v>
      </c>
      <c r="S2836">
        <f t="shared" si="90"/>
        <v>2022</v>
      </c>
    </row>
    <row r="2837" spans="1:19">
      <c r="A2837" s="1">
        <v>8</v>
      </c>
      <c r="B2837">
        <v>85</v>
      </c>
      <c r="C2837">
        <v>2</v>
      </c>
      <c r="D2837" s="3">
        <v>44780</v>
      </c>
      <c r="E2837" s="2">
        <v>3460</v>
      </c>
      <c r="F2837" s="2">
        <v>346</v>
      </c>
      <c r="G2837" s="2">
        <v>0</v>
      </c>
      <c r="H2837" s="5">
        <v>44838.2</v>
      </c>
      <c r="I2837" t="s">
        <v>7</v>
      </c>
      <c r="J2837" s="6" t="s">
        <v>27</v>
      </c>
      <c r="K2837" s="6" t="s">
        <v>28</v>
      </c>
      <c r="L2837" s="6" t="s">
        <v>37</v>
      </c>
      <c r="M2837" t="s">
        <v>8</v>
      </c>
      <c r="N2837" s="6" t="s">
        <v>52</v>
      </c>
      <c r="O2837" t="s">
        <v>24</v>
      </c>
      <c r="P2837" s="4">
        <v>58</v>
      </c>
      <c r="Q2837" t="str">
        <f>TEXT(ChargesTable[[#This Row],[CHG_COUNTY_NUM]], "000") &amp; "-" &amp; TEXT(ChargesTable[[#This Row],[CHG_CASE_NUMBER]], "0000000")</f>
        <v>008-0000085</v>
      </c>
      <c r="R2837">
        <f t="shared" si="89"/>
        <v>60</v>
      </c>
      <c r="S2837">
        <f t="shared" si="90"/>
        <v>2022</v>
      </c>
    </row>
    <row r="2838" spans="1:19">
      <c r="A2838" s="1">
        <v>8</v>
      </c>
      <c r="B2838">
        <v>85</v>
      </c>
      <c r="C2838">
        <v>3</v>
      </c>
      <c r="D2838" s="3">
        <v>44780</v>
      </c>
      <c r="E2838" s="2">
        <v>3460</v>
      </c>
      <c r="F2838" s="2">
        <v>346</v>
      </c>
      <c r="G2838" s="2">
        <v>0</v>
      </c>
      <c r="H2838" s="5">
        <v>44840.32</v>
      </c>
      <c r="I2838" t="s">
        <v>12</v>
      </c>
      <c r="J2838" s="6" t="s">
        <v>27</v>
      </c>
      <c r="K2838" s="6" t="s">
        <v>28</v>
      </c>
      <c r="L2838" s="6" t="s">
        <v>37</v>
      </c>
      <c r="M2838" t="s">
        <v>13</v>
      </c>
      <c r="N2838" s="6" t="s">
        <v>52</v>
      </c>
      <c r="O2838" t="s">
        <v>24</v>
      </c>
      <c r="P2838" s="4">
        <v>60</v>
      </c>
      <c r="Q2838" t="str">
        <f>TEXT(ChargesTable[[#This Row],[CHG_COUNTY_NUM]], "000") &amp; "-" &amp; TEXT(ChargesTable[[#This Row],[CHG_CASE_NUMBER]], "0000000")</f>
        <v>008-0000085</v>
      </c>
      <c r="R2838">
        <f t="shared" si="89"/>
        <v>60</v>
      </c>
      <c r="S2838">
        <f t="shared" si="90"/>
        <v>2022</v>
      </c>
    </row>
    <row r="2839" spans="1:19">
      <c r="A2839" s="1">
        <v>8</v>
      </c>
      <c r="B2839">
        <v>86</v>
      </c>
      <c r="C2839">
        <v>1</v>
      </c>
      <c r="D2839" s="3">
        <v>44789</v>
      </c>
      <c r="E2839" s="2">
        <v>470000</v>
      </c>
      <c r="F2839" s="2">
        <v>47000</v>
      </c>
      <c r="G2839" s="2">
        <v>0</v>
      </c>
      <c r="H2839" s="5">
        <v>44789.055995370371</v>
      </c>
      <c r="I2839" t="s">
        <v>10</v>
      </c>
      <c r="J2839" s="6" t="s">
        <v>34</v>
      </c>
      <c r="K2839" s="6" t="s">
        <v>35</v>
      </c>
      <c r="L2839" s="6" t="s">
        <v>37</v>
      </c>
      <c r="M2839" t="s">
        <v>11</v>
      </c>
      <c r="N2839" s="6" t="s">
        <v>67</v>
      </c>
      <c r="O2839" t="s">
        <v>24</v>
      </c>
      <c r="P2839" s="4">
        <v>0</v>
      </c>
      <c r="Q2839" t="str">
        <f>TEXT(ChargesTable[[#This Row],[CHG_COUNTY_NUM]], "000") &amp; "-" &amp; TEXT(ChargesTable[[#This Row],[CHG_CASE_NUMBER]], "0000000")</f>
        <v>008-0000086</v>
      </c>
      <c r="R2839">
        <f t="shared" si="89"/>
        <v>4</v>
      </c>
      <c r="S2839">
        <f t="shared" si="90"/>
        <v>2022</v>
      </c>
    </row>
    <row r="2840" spans="1:19">
      <c r="A2840" s="1">
        <v>8</v>
      </c>
      <c r="B2840">
        <v>86</v>
      </c>
      <c r="C2840">
        <v>2</v>
      </c>
      <c r="D2840" s="3">
        <v>44789</v>
      </c>
      <c r="E2840" s="2">
        <v>782200</v>
      </c>
      <c r="F2840" s="2">
        <v>78220</v>
      </c>
      <c r="G2840" s="2">
        <v>0</v>
      </c>
      <c r="H2840" s="5">
        <v>44790.055995370371</v>
      </c>
      <c r="I2840" t="s">
        <v>12</v>
      </c>
      <c r="J2840" s="6" t="s">
        <v>36</v>
      </c>
      <c r="K2840" s="6" t="s">
        <v>35</v>
      </c>
      <c r="L2840" s="6" t="s">
        <v>37</v>
      </c>
      <c r="M2840" t="s">
        <v>13</v>
      </c>
      <c r="N2840" s="6" t="s">
        <v>53</v>
      </c>
      <c r="O2840" t="s">
        <v>24</v>
      </c>
      <c r="P2840" s="4">
        <v>1</v>
      </c>
      <c r="Q2840" t="str">
        <f>TEXT(ChargesTable[[#This Row],[CHG_COUNTY_NUM]], "000") &amp; "-" &amp; TEXT(ChargesTable[[#This Row],[CHG_CASE_NUMBER]], "0000000")</f>
        <v>008-0000086</v>
      </c>
      <c r="R2840">
        <f t="shared" si="89"/>
        <v>4</v>
      </c>
      <c r="S2840">
        <f t="shared" si="90"/>
        <v>2022</v>
      </c>
    </row>
    <row r="2841" spans="1:19">
      <c r="A2841" s="1">
        <v>8</v>
      </c>
      <c r="B2841">
        <v>86</v>
      </c>
      <c r="C2841">
        <v>3</v>
      </c>
      <c r="D2841" s="3">
        <v>44789</v>
      </c>
      <c r="E2841" s="2">
        <v>3460</v>
      </c>
      <c r="F2841" s="2">
        <v>346</v>
      </c>
      <c r="G2841" s="2">
        <v>0</v>
      </c>
      <c r="H2841" s="5">
        <v>44793.655995370369</v>
      </c>
      <c r="I2841" t="s">
        <v>7</v>
      </c>
      <c r="J2841" s="6" t="s">
        <v>27</v>
      </c>
      <c r="K2841" s="6" t="s">
        <v>28</v>
      </c>
      <c r="L2841" s="6" t="s">
        <v>37</v>
      </c>
      <c r="M2841" t="s">
        <v>8</v>
      </c>
      <c r="N2841" s="6" t="s">
        <v>52</v>
      </c>
      <c r="O2841" t="s">
        <v>24</v>
      </c>
      <c r="P2841" s="4">
        <v>4</v>
      </c>
      <c r="Q2841" t="str">
        <f>TEXT(ChargesTable[[#This Row],[CHG_COUNTY_NUM]], "000") &amp; "-" &amp; TEXT(ChargesTable[[#This Row],[CHG_CASE_NUMBER]], "0000000")</f>
        <v>008-0000086</v>
      </c>
      <c r="R2841">
        <f t="shared" si="89"/>
        <v>4</v>
      </c>
      <c r="S2841">
        <f t="shared" si="90"/>
        <v>2022</v>
      </c>
    </row>
    <row r="2842" spans="1:19">
      <c r="A2842" s="1">
        <v>8</v>
      </c>
      <c r="B2842">
        <v>87</v>
      </c>
      <c r="C2842">
        <v>2</v>
      </c>
      <c r="D2842" s="3">
        <v>44789</v>
      </c>
      <c r="E2842" s="2">
        <v>3466</v>
      </c>
      <c r="F2842" s="2">
        <v>346</v>
      </c>
      <c r="G2842" s="2">
        <v>6</v>
      </c>
      <c r="H2842" s="5">
        <v>44801.41</v>
      </c>
      <c r="I2842" t="s">
        <v>10</v>
      </c>
      <c r="J2842" s="6" t="s">
        <v>27</v>
      </c>
      <c r="K2842" s="6" t="s">
        <v>28</v>
      </c>
      <c r="L2842" s="6" t="s">
        <v>43</v>
      </c>
      <c r="M2842" t="s">
        <v>11</v>
      </c>
      <c r="N2842" s="6" t="s">
        <v>66</v>
      </c>
      <c r="O2842" t="s">
        <v>24</v>
      </c>
      <c r="P2842" s="4">
        <v>12</v>
      </c>
      <c r="Q2842" t="str">
        <f>TEXT(ChargesTable[[#This Row],[CHG_COUNTY_NUM]], "000") &amp; "-" &amp; TEXT(ChargesTable[[#This Row],[CHG_CASE_NUMBER]], "0000000")</f>
        <v>008-0000087</v>
      </c>
      <c r="R2842">
        <f t="shared" si="89"/>
        <v>13</v>
      </c>
      <c r="S2842">
        <f t="shared" si="90"/>
        <v>2022</v>
      </c>
    </row>
    <row r="2843" spans="1:19">
      <c r="A2843" s="1">
        <v>8</v>
      </c>
      <c r="B2843">
        <v>87</v>
      </c>
      <c r="C2843">
        <v>1</v>
      </c>
      <c r="D2843" s="3">
        <v>44789</v>
      </c>
      <c r="E2843" s="2">
        <v>3400</v>
      </c>
      <c r="F2843" s="2">
        <v>340</v>
      </c>
      <c r="G2843" s="2">
        <v>0</v>
      </c>
      <c r="H2843" s="5">
        <v>44802.33</v>
      </c>
      <c r="I2843" t="s">
        <v>12</v>
      </c>
      <c r="J2843" s="6" t="s">
        <v>25</v>
      </c>
      <c r="K2843" s="6" t="s">
        <v>26</v>
      </c>
      <c r="L2843" s="6" t="s">
        <v>37</v>
      </c>
      <c r="M2843" t="s">
        <v>13</v>
      </c>
      <c r="N2843" s="6" t="s">
        <v>55</v>
      </c>
      <c r="O2843" t="s">
        <v>24</v>
      </c>
      <c r="P2843" s="4">
        <v>13</v>
      </c>
      <c r="Q2843" t="str">
        <f>TEXT(ChargesTable[[#This Row],[CHG_COUNTY_NUM]], "000") &amp; "-" &amp; TEXT(ChargesTable[[#This Row],[CHG_CASE_NUMBER]], "0000000")</f>
        <v>008-0000087</v>
      </c>
      <c r="R2843">
        <f t="shared" si="89"/>
        <v>13</v>
      </c>
      <c r="S2843">
        <f t="shared" si="90"/>
        <v>2022</v>
      </c>
    </row>
    <row r="2844" spans="1:19">
      <c r="A2844" s="1">
        <v>8</v>
      </c>
      <c r="B2844">
        <v>88</v>
      </c>
      <c r="C2844">
        <v>2</v>
      </c>
      <c r="D2844" s="3">
        <v>44792</v>
      </c>
      <c r="E2844" s="2">
        <v>782201</v>
      </c>
      <c r="F2844" s="2">
        <v>78220</v>
      </c>
      <c r="G2844" s="2">
        <v>1</v>
      </c>
      <c r="H2844" s="5">
        <v>44793.912002314813</v>
      </c>
      <c r="I2844" t="s">
        <v>10</v>
      </c>
      <c r="J2844" s="6" t="s">
        <v>36</v>
      </c>
      <c r="K2844" s="6" t="s">
        <v>35</v>
      </c>
      <c r="L2844" s="6" t="s">
        <v>38</v>
      </c>
      <c r="M2844" t="s">
        <v>11</v>
      </c>
      <c r="N2844" s="6" t="s">
        <v>57</v>
      </c>
      <c r="O2844" t="s">
        <v>24</v>
      </c>
      <c r="P2844" s="4">
        <v>1</v>
      </c>
      <c r="Q2844" t="str">
        <f>TEXT(ChargesTable[[#This Row],[CHG_COUNTY_NUM]], "000") &amp; "-" &amp; TEXT(ChargesTable[[#This Row],[CHG_CASE_NUMBER]], "0000000")</f>
        <v>008-0000088</v>
      </c>
      <c r="R2844">
        <f t="shared" si="89"/>
        <v>2</v>
      </c>
      <c r="S2844">
        <f t="shared" si="90"/>
        <v>2022</v>
      </c>
    </row>
    <row r="2845" spans="1:19">
      <c r="A2845" s="1">
        <v>8</v>
      </c>
      <c r="B2845">
        <v>88</v>
      </c>
      <c r="C2845">
        <v>1</v>
      </c>
      <c r="D2845" s="3">
        <v>44792</v>
      </c>
      <c r="E2845" s="2">
        <v>463700</v>
      </c>
      <c r="F2845" s="2">
        <v>46370</v>
      </c>
      <c r="G2845" s="2">
        <v>0</v>
      </c>
      <c r="H2845" s="5">
        <v>44794.422002314815</v>
      </c>
      <c r="I2845" t="s">
        <v>10</v>
      </c>
      <c r="J2845" s="6" t="s">
        <v>30</v>
      </c>
      <c r="K2845" s="6" t="s">
        <v>26</v>
      </c>
      <c r="L2845" s="6" t="s">
        <v>37</v>
      </c>
      <c r="M2845" t="s">
        <v>11</v>
      </c>
      <c r="N2845" s="6" t="s">
        <v>54</v>
      </c>
      <c r="O2845" t="s">
        <v>24</v>
      </c>
      <c r="P2845" s="4">
        <v>2</v>
      </c>
      <c r="Q2845" t="str">
        <f>TEXT(ChargesTable[[#This Row],[CHG_COUNTY_NUM]], "000") &amp; "-" &amp; TEXT(ChargesTable[[#This Row],[CHG_CASE_NUMBER]], "0000000")</f>
        <v>008-0000088</v>
      </c>
      <c r="R2845">
        <f t="shared" si="89"/>
        <v>2</v>
      </c>
      <c r="S2845">
        <f t="shared" si="90"/>
        <v>2022</v>
      </c>
    </row>
    <row r="2846" spans="1:19">
      <c r="A2846" s="1">
        <v>8</v>
      </c>
      <c r="B2846">
        <v>89</v>
      </c>
      <c r="C2846">
        <v>1</v>
      </c>
      <c r="D2846" s="3">
        <v>44794</v>
      </c>
      <c r="E2846" s="2">
        <v>3460</v>
      </c>
      <c r="F2846" s="2">
        <v>346</v>
      </c>
      <c r="G2846" s="2">
        <v>0</v>
      </c>
      <c r="H2846" s="5">
        <v>44841.4</v>
      </c>
      <c r="I2846" t="s">
        <v>12</v>
      </c>
      <c r="J2846" s="6" t="s">
        <v>27</v>
      </c>
      <c r="K2846" s="6" t="s">
        <v>28</v>
      </c>
      <c r="L2846" s="6" t="s">
        <v>37</v>
      </c>
      <c r="M2846" t="s">
        <v>13</v>
      </c>
      <c r="N2846" s="6" t="s">
        <v>52</v>
      </c>
      <c r="O2846" t="s">
        <v>24</v>
      </c>
      <c r="P2846" s="4">
        <v>47</v>
      </c>
      <c r="Q2846" t="str">
        <f>TEXT(ChargesTable[[#This Row],[CHG_COUNTY_NUM]], "000") &amp; "-" &amp; TEXT(ChargesTable[[#This Row],[CHG_CASE_NUMBER]], "0000000")</f>
        <v>008-0000089</v>
      </c>
      <c r="R2846">
        <f t="shared" si="89"/>
        <v>47</v>
      </c>
      <c r="S2846">
        <f t="shared" si="90"/>
        <v>2022</v>
      </c>
    </row>
    <row r="2847" spans="1:19">
      <c r="A2847" s="1">
        <v>8</v>
      </c>
      <c r="B2847">
        <v>90</v>
      </c>
      <c r="C2847">
        <v>4</v>
      </c>
      <c r="D2847" s="3">
        <v>44798</v>
      </c>
      <c r="E2847" s="2">
        <v>463700</v>
      </c>
      <c r="F2847" s="2">
        <v>46370</v>
      </c>
      <c r="G2847" s="2">
        <v>0</v>
      </c>
      <c r="H2847" s="5">
        <v>44799.325995370367</v>
      </c>
      <c r="I2847" t="s">
        <v>10</v>
      </c>
      <c r="J2847" s="6" t="s">
        <v>30</v>
      </c>
      <c r="K2847" s="6" t="s">
        <v>26</v>
      </c>
      <c r="L2847" s="6" t="s">
        <v>37</v>
      </c>
      <c r="M2847" t="s">
        <v>11</v>
      </c>
      <c r="N2847" s="6" t="s">
        <v>54</v>
      </c>
      <c r="O2847" t="s">
        <v>24</v>
      </c>
      <c r="P2847" s="4">
        <v>1</v>
      </c>
      <c r="Q2847" t="str">
        <f>TEXT(ChargesTable[[#This Row],[CHG_COUNTY_NUM]], "000") &amp; "-" &amp; TEXT(ChargesTable[[#This Row],[CHG_CASE_NUMBER]], "0000000")</f>
        <v>008-0000090</v>
      </c>
      <c r="R2847">
        <f t="shared" si="89"/>
        <v>2</v>
      </c>
      <c r="S2847">
        <f t="shared" si="90"/>
        <v>2022</v>
      </c>
    </row>
    <row r="2848" spans="1:19">
      <c r="A2848" s="1">
        <v>8</v>
      </c>
      <c r="B2848">
        <v>90</v>
      </c>
      <c r="C2848">
        <v>1</v>
      </c>
      <c r="D2848" s="3">
        <v>44798</v>
      </c>
      <c r="E2848" s="2">
        <v>463706</v>
      </c>
      <c r="F2848" s="2">
        <v>46370</v>
      </c>
      <c r="G2848" s="2">
        <v>6</v>
      </c>
      <c r="H2848" s="5">
        <v>44800.800000000003</v>
      </c>
      <c r="I2848" t="s">
        <v>12</v>
      </c>
      <c r="J2848" s="6" t="s">
        <v>30</v>
      </c>
      <c r="K2848" s="6" t="s">
        <v>26</v>
      </c>
      <c r="L2848" s="6" t="s">
        <v>43</v>
      </c>
      <c r="M2848" t="s">
        <v>13</v>
      </c>
      <c r="N2848" s="6" t="s">
        <v>69</v>
      </c>
      <c r="O2848" t="s">
        <v>24</v>
      </c>
      <c r="P2848" s="4">
        <v>2</v>
      </c>
      <c r="Q2848" t="str">
        <f>TEXT(ChargesTable[[#This Row],[CHG_COUNTY_NUM]], "000") &amp; "-" &amp; TEXT(ChargesTable[[#This Row],[CHG_CASE_NUMBER]], "0000000")</f>
        <v>008-0000090</v>
      </c>
      <c r="R2848">
        <f t="shared" si="89"/>
        <v>2</v>
      </c>
      <c r="S2848">
        <f t="shared" si="90"/>
        <v>2022</v>
      </c>
    </row>
    <row r="2849" spans="1:19">
      <c r="A2849" s="1">
        <v>8</v>
      </c>
      <c r="B2849">
        <v>91</v>
      </c>
      <c r="C2849">
        <v>2</v>
      </c>
      <c r="D2849" s="3">
        <v>44802</v>
      </c>
      <c r="E2849" s="2">
        <v>782204</v>
      </c>
      <c r="F2849" s="2">
        <v>78220</v>
      </c>
      <c r="G2849" s="2">
        <v>4</v>
      </c>
      <c r="H2849" s="5">
        <v>44814.34</v>
      </c>
      <c r="I2849" t="s">
        <v>7</v>
      </c>
      <c r="J2849" s="6" t="s">
        <v>36</v>
      </c>
      <c r="K2849" s="6" t="s">
        <v>35</v>
      </c>
      <c r="L2849" s="6" t="s">
        <v>41</v>
      </c>
      <c r="M2849" t="s">
        <v>8</v>
      </c>
      <c r="N2849" s="6" t="s">
        <v>94</v>
      </c>
      <c r="O2849" t="s">
        <v>24</v>
      </c>
      <c r="P2849" s="4">
        <v>12</v>
      </c>
      <c r="Q2849" t="str">
        <f>TEXT(ChargesTable[[#This Row],[CHG_COUNTY_NUM]], "000") &amp; "-" &amp; TEXT(ChargesTable[[#This Row],[CHG_CASE_NUMBER]], "0000000")</f>
        <v>008-0000091</v>
      </c>
      <c r="R2849">
        <f t="shared" si="89"/>
        <v>14</v>
      </c>
      <c r="S2849">
        <f t="shared" si="90"/>
        <v>2022</v>
      </c>
    </row>
    <row r="2850" spans="1:19">
      <c r="A2850" s="1">
        <v>8</v>
      </c>
      <c r="B2850">
        <v>91</v>
      </c>
      <c r="C2850">
        <v>3</v>
      </c>
      <c r="D2850" s="3">
        <v>44802</v>
      </c>
      <c r="E2850" s="2">
        <v>782200</v>
      </c>
      <c r="F2850" s="2">
        <v>78220</v>
      </c>
      <c r="G2850" s="2">
        <v>0</v>
      </c>
      <c r="H2850" s="5">
        <v>44814.05</v>
      </c>
      <c r="I2850" t="s">
        <v>12</v>
      </c>
      <c r="J2850" s="6" t="s">
        <v>36</v>
      </c>
      <c r="K2850" s="6" t="s">
        <v>35</v>
      </c>
      <c r="L2850" s="6" t="s">
        <v>37</v>
      </c>
      <c r="M2850" t="s">
        <v>13</v>
      </c>
      <c r="N2850" s="6" t="s">
        <v>53</v>
      </c>
      <c r="O2850" t="s">
        <v>24</v>
      </c>
      <c r="P2850" s="4">
        <v>12</v>
      </c>
      <c r="Q2850" t="str">
        <f>TEXT(ChargesTable[[#This Row],[CHG_COUNTY_NUM]], "000") &amp; "-" &amp; TEXT(ChargesTable[[#This Row],[CHG_CASE_NUMBER]], "0000000")</f>
        <v>008-0000091</v>
      </c>
      <c r="R2850">
        <f t="shared" si="89"/>
        <v>14</v>
      </c>
      <c r="S2850">
        <f t="shared" si="90"/>
        <v>2022</v>
      </c>
    </row>
    <row r="2851" spans="1:19">
      <c r="A2851" s="1">
        <v>8</v>
      </c>
      <c r="B2851">
        <v>91</v>
      </c>
      <c r="C2851">
        <v>1</v>
      </c>
      <c r="D2851" s="3">
        <v>44802</v>
      </c>
      <c r="E2851" s="2">
        <v>3460</v>
      </c>
      <c r="F2851" s="2">
        <v>346</v>
      </c>
      <c r="G2851" s="2">
        <v>0</v>
      </c>
      <c r="H2851" s="5">
        <v>44816.95</v>
      </c>
      <c r="I2851" t="s">
        <v>12</v>
      </c>
      <c r="J2851" s="6" t="s">
        <v>27</v>
      </c>
      <c r="K2851" s="6" t="s">
        <v>28</v>
      </c>
      <c r="L2851" s="6" t="s">
        <v>37</v>
      </c>
      <c r="M2851" t="s">
        <v>13</v>
      </c>
      <c r="N2851" s="6" t="s">
        <v>52</v>
      </c>
      <c r="O2851" t="s">
        <v>24</v>
      </c>
      <c r="P2851" s="4">
        <v>14</v>
      </c>
      <c r="Q2851" t="str">
        <f>TEXT(ChargesTable[[#This Row],[CHG_COUNTY_NUM]], "000") &amp; "-" &amp; TEXT(ChargesTable[[#This Row],[CHG_CASE_NUMBER]], "0000000")</f>
        <v>008-0000091</v>
      </c>
      <c r="R2851">
        <f t="shared" si="89"/>
        <v>14</v>
      </c>
      <c r="S2851">
        <f t="shared" si="90"/>
        <v>2022</v>
      </c>
    </row>
    <row r="2852" spans="1:19">
      <c r="A2852" s="1">
        <v>8</v>
      </c>
      <c r="B2852">
        <v>92</v>
      </c>
      <c r="C2852">
        <v>1</v>
      </c>
      <c r="D2852" s="3">
        <v>44806</v>
      </c>
      <c r="E2852" s="2">
        <v>3400</v>
      </c>
      <c r="F2852" s="2">
        <v>340</v>
      </c>
      <c r="G2852" s="2">
        <v>0</v>
      </c>
      <c r="H2852" s="5">
        <v>44887.67</v>
      </c>
      <c r="I2852" t="s">
        <v>10</v>
      </c>
      <c r="J2852" s="6" t="s">
        <v>25</v>
      </c>
      <c r="K2852" s="6" t="s">
        <v>26</v>
      </c>
      <c r="L2852" s="6" t="s">
        <v>37</v>
      </c>
      <c r="M2852" t="s">
        <v>11</v>
      </c>
      <c r="N2852" s="6" t="s">
        <v>55</v>
      </c>
      <c r="O2852" t="s">
        <v>24</v>
      </c>
      <c r="P2852" s="4">
        <v>81</v>
      </c>
      <c r="Q2852" t="str">
        <f>TEXT(ChargesTable[[#This Row],[CHG_COUNTY_NUM]], "000") &amp; "-" &amp; TEXT(ChargesTable[[#This Row],[CHG_CASE_NUMBER]], "0000000")</f>
        <v>008-0000092</v>
      </c>
      <c r="R2852">
        <f t="shared" si="89"/>
        <v>82</v>
      </c>
      <c r="S2852">
        <f t="shared" si="90"/>
        <v>2022</v>
      </c>
    </row>
    <row r="2853" spans="1:19">
      <c r="A2853" s="1">
        <v>8</v>
      </c>
      <c r="B2853">
        <v>92</v>
      </c>
      <c r="C2853">
        <v>2</v>
      </c>
      <c r="D2853" s="3">
        <v>44806</v>
      </c>
      <c r="E2853" s="2">
        <v>782200</v>
      </c>
      <c r="F2853" s="2">
        <v>78220</v>
      </c>
      <c r="G2853" s="2">
        <v>0</v>
      </c>
      <c r="H2853" s="5">
        <v>44888.72</v>
      </c>
      <c r="I2853" t="s">
        <v>12</v>
      </c>
      <c r="J2853" s="6" t="s">
        <v>36</v>
      </c>
      <c r="K2853" s="6" t="s">
        <v>35</v>
      </c>
      <c r="L2853" s="6" t="s">
        <v>37</v>
      </c>
      <c r="M2853" t="s">
        <v>13</v>
      </c>
      <c r="N2853" s="6" t="s">
        <v>53</v>
      </c>
      <c r="O2853" t="s">
        <v>24</v>
      </c>
      <c r="P2853" s="4">
        <v>82</v>
      </c>
      <c r="Q2853" t="str">
        <f>TEXT(ChargesTable[[#This Row],[CHG_COUNTY_NUM]], "000") &amp; "-" &amp; TEXT(ChargesTable[[#This Row],[CHG_CASE_NUMBER]], "0000000")</f>
        <v>008-0000092</v>
      </c>
      <c r="R2853">
        <f t="shared" si="89"/>
        <v>82</v>
      </c>
      <c r="S2853">
        <f t="shared" si="90"/>
        <v>2022</v>
      </c>
    </row>
    <row r="2854" spans="1:19">
      <c r="A2854" s="1">
        <v>8</v>
      </c>
      <c r="B2854">
        <v>93</v>
      </c>
      <c r="C2854">
        <v>1</v>
      </c>
      <c r="D2854" s="3">
        <v>44808</v>
      </c>
      <c r="E2854" s="2">
        <v>3470</v>
      </c>
      <c r="F2854" s="2">
        <v>347</v>
      </c>
      <c r="G2854" s="2">
        <v>0</v>
      </c>
      <c r="H2854" s="5">
        <v>44841.63</v>
      </c>
      <c r="I2854" t="s">
        <v>12</v>
      </c>
      <c r="J2854" s="6" t="s">
        <v>29</v>
      </c>
      <c r="K2854" s="6" t="s">
        <v>28</v>
      </c>
      <c r="L2854" s="6" t="s">
        <v>37</v>
      </c>
      <c r="M2854" t="s">
        <v>13</v>
      </c>
      <c r="N2854" s="6" t="s">
        <v>51</v>
      </c>
      <c r="O2854" t="s">
        <v>24</v>
      </c>
      <c r="P2854" s="4">
        <v>33</v>
      </c>
      <c r="Q2854" t="str">
        <f>TEXT(ChargesTable[[#This Row],[CHG_COUNTY_NUM]], "000") &amp; "-" &amp; TEXT(ChargesTable[[#This Row],[CHG_CASE_NUMBER]], "0000000")</f>
        <v>008-0000093</v>
      </c>
      <c r="R2854">
        <f t="shared" si="89"/>
        <v>35</v>
      </c>
      <c r="S2854">
        <f t="shared" si="90"/>
        <v>2022</v>
      </c>
    </row>
    <row r="2855" spans="1:19">
      <c r="A2855" s="1">
        <v>8</v>
      </c>
      <c r="B2855">
        <v>93</v>
      </c>
      <c r="C2855">
        <v>2</v>
      </c>
      <c r="D2855" s="3">
        <v>44808</v>
      </c>
      <c r="E2855" s="2">
        <v>3400</v>
      </c>
      <c r="F2855" s="2">
        <v>340</v>
      </c>
      <c r="G2855" s="2">
        <v>0</v>
      </c>
      <c r="H2855" s="5">
        <v>44841.85</v>
      </c>
      <c r="I2855" t="s">
        <v>10</v>
      </c>
      <c r="J2855" s="6" t="s">
        <v>25</v>
      </c>
      <c r="K2855" s="6" t="s">
        <v>26</v>
      </c>
      <c r="L2855" s="6" t="s">
        <v>37</v>
      </c>
      <c r="M2855" t="s">
        <v>11</v>
      </c>
      <c r="N2855" s="6" t="s">
        <v>55</v>
      </c>
      <c r="O2855" t="s">
        <v>24</v>
      </c>
      <c r="P2855" s="4">
        <v>33</v>
      </c>
      <c r="Q2855" t="str">
        <f>TEXT(ChargesTable[[#This Row],[CHG_COUNTY_NUM]], "000") &amp; "-" &amp; TEXT(ChargesTable[[#This Row],[CHG_CASE_NUMBER]], "0000000")</f>
        <v>008-0000093</v>
      </c>
      <c r="R2855">
        <f t="shared" si="89"/>
        <v>35</v>
      </c>
      <c r="S2855">
        <f t="shared" si="90"/>
        <v>2022</v>
      </c>
    </row>
    <row r="2856" spans="1:19">
      <c r="A2856" s="1">
        <v>8</v>
      </c>
      <c r="B2856">
        <v>93</v>
      </c>
      <c r="C2856">
        <v>3</v>
      </c>
      <c r="D2856" s="3">
        <v>44808</v>
      </c>
      <c r="E2856" s="2">
        <v>463700</v>
      </c>
      <c r="F2856" s="2">
        <v>46370</v>
      </c>
      <c r="G2856" s="2">
        <v>0</v>
      </c>
      <c r="H2856" s="5">
        <v>44843.01</v>
      </c>
      <c r="I2856" t="s">
        <v>10</v>
      </c>
      <c r="J2856" s="6" t="s">
        <v>30</v>
      </c>
      <c r="K2856" s="6" t="s">
        <v>26</v>
      </c>
      <c r="L2856" s="6" t="s">
        <v>37</v>
      </c>
      <c r="M2856" t="s">
        <v>11</v>
      </c>
      <c r="N2856" s="6" t="s">
        <v>54</v>
      </c>
      <c r="O2856" t="s">
        <v>24</v>
      </c>
      <c r="P2856" s="4">
        <v>35</v>
      </c>
      <c r="Q2856" t="str">
        <f>TEXT(ChargesTable[[#This Row],[CHG_COUNTY_NUM]], "000") &amp; "-" &amp; TEXT(ChargesTable[[#This Row],[CHG_CASE_NUMBER]], "0000000")</f>
        <v>008-0000093</v>
      </c>
      <c r="R2856">
        <f t="shared" si="89"/>
        <v>35</v>
      </c>
      <c r="S2856">
        <f t="shared" si="90"/>
        <v>2022</v>
      </c>
    </row>
    <row r="2857" spans="1:19">
      <c r="A2857" s="1">
        <v>8</v>
      </c>
      <c r="B2857">
        <v>93</v>
      </c>
      <c r="C2857">
        <v>5</v>
      </c>
      <c r="D2857" s="3">
        <v>44808</v>
      </c>
      <c r="E2857" s="2">
        <v>3460</v>
      </c>
      <c r="F2857" s="2">
        <v>346</v>
      </c>
      <c r="G2857" s="2">
        <v>0</v>
      </c>
      <c r="H2857" s="5">
        <v>44843.38</v>
      </c>
      <c r="I2857" t="s">
        <v>12</v>
      </c>
      <c r="J2857" s="6" t="s">
        <v>27</v>
      </c>
      <c r="K2857" s="6" t="s">
        <v>28</v>
      </c>
      <c r="L2857" s="6" t="s">
        <v>37</v>
      </c>
      <c r="M2857" t="s">
        <v>13</v>
      </c>
      <c r="N2857" s="6" t="s">
        <v>52</v>
      </c>
      <c r="O2857" t="s">
        <v>24</v>
      </c>
      <c r="P2857" s="4">
        <v>35</v>
      </c>
      <c r="Q2857" t="str">
        <f>TEXT(ChargesTable[[#This Row],[CHG_COUNTY_NUM]], "000") &amp; "-" &amp; TEXT(ChargesTable[[#This Row],[CHG_CASE_NUMBER]], "0000000")</f>
        <v>008-0000093</v>
      </c>
      <c r="R2857">
        <f t="shared" si="89"/>
        <v>35</v>
      </c>
      <c r="S2857">
        <f t="shared" si="90"/>
        <v>2022</v>
      </c>
    </row>
    <row r="2858" spans="1:19">
      <c r="A2858" s="1">
        <v>8</v>
      </c>
      <c r="B2858">
        <v>94</v>
      </c>
      <c r="C2858">
        <v>1</v>
      </c>
      <c r="D2858" s="3">
        <v>44809</v>
      </c>
      <c r="E2858" s="2">
        <v>3402</v>
      </c>
      <c r="F2858" s="2">
        <v>340</v>
      </c>
      <c r="G2858" s="2">
        <v>2</v>
      </c>
      <c r="H2858" s="5">
        <v>44880.6</v>
      </c>
      <c r="I2858" t="s">
        <v>10</v>
      </c>
      <c r="J2858" s="6" t="s">
        <v>25</v>
      </c>
      <c r="K2858" s="6" t="s">
        <v>26</v>
      </c>
      <c r="L2858" s="6" t="s">
        <v>39</v>
      </c>
      <c r="M2858" t="s">
        <v>11</v>
      </c>
      <c r="N2858" s="6" t="s">
        <v>62</v>
      </c>
      <c r="O2858" t="s">
        <v>24</v>
      </c>
      <c r="P2858" s="4">
        <v>71</v>
      </c>
      <c r="Q2858" t="str">
        <f>TEXT(ChargesTable[[#This Row],[CHG_COUNTY_NUM]], "000") &amp; "-" &amp; TEXT(ChargesTable[[#This Row],[CHG_CASE_NUMBER]], "0000000")</f>
        <v>008-0000094</v>
      </c>
      <c r="R2858">
        <f t="shared" si="89"/>
        <v>71</v>
      </c>
      <c r="S2858">
        <f t="shared" si="90"/>
        <v>2022</v>
      </c>
    </row>
    <row r="2859" spans="1:19">
      <c r="A2859" s="1">
        <v>8</v>
      </c>
      <c r="B2859">
        <v>95</v>
      </c>
      <c r="C2859">
        <v>1</v>
      </c>
      <c r="D2859" s="3">
        <v>44810</v>
      </c>
      <c r="E2859" s="2">
        <v>470000</v>
      </c>
      <c r="F2859" s="2">
        <v>47000</v>
      </c>
      <c r="G2859" s="2">
        <v>0</v>
      </c>
      <c r="H2859" s="5">
        <v>44815.040000000001</v>
      </c>
      <c r="I2859" t="s">
        <v>10</v>
      </c>
      <c r="J2859" s="6" t="s">
        <v>34</v>
      </c>
      <c r="K2859" s="6" t="s">
        <v>35</v>
      </c>
      <c r="L2859" s="6" t="s">
        <v>37</v>
      </c>
      <c r="M2859" t="s">
        <v>11</v>
      </c>
      <c r="N2859" s="6" t="s">
        <v>67</v>
      </c>
      <c r="O2859" t="s">
        <v>24</v>
      </c>
      <c r="P2859" s="4">
        <v>5</v>
      </c>
      <c r="Q2859" t="str">
        <f>TEXT(ChargesTable[[#This Row],[CHG_COUNTY_NUM]], "000") &amp; "-" &amp; TEXT(ChargesTable[[#This Row],[CHG_CASE_NUMBER]], "0000000")</f>
        <v>008-0000095</v>
      </c>
      <c r="R2859">
        <f t="shared" si="89"/>
        <v>7</v>
      </c>
      <c r="S2859">
        <f t="shared" si="90"/>
        <v>2022</v>
      </c>
    </row>
    <row r="2860" spans="1:19">
      <c r="A2860" s="1">
        <v>8</v>
      </c>
      <c r="B2860">
        <v>95</v>
      </c>
      <c r="C2860">
        <v>2</v>
      </c>
      <c r="D2860" s="3">
        <v>44810</v>
      </c>
      <c r="E2860" s="2">
        <v>463700</v>
      </c>
      <c r="F2860" s="2">
        <v>46370</v>
      </c>
      <c r="G2860" s="2">
        <v>0</v>
      </c>
      <c r="H2860" s="5">
        <v>44817.7</v>
      </c>
      <c r="I2860" t="s">
        <v>12</v>
      </c>
      <c r="J2860" s="6" t="s">
        <v>30</v>
      </c>
      <c r="K2860" s="6" t="s">
        <v>26</v>
      </c>
      <c r="L2860" s="6" t="s">
        <v>37</v>
      </c>
      <c r="M2860" t="s">
        <v>13</v>
      </c>
      <c r="N2860" s="6" t="s">
        <v>54</v>
      </c>
      <c r="O2860" t="s">
        <v>24</v>
      </c>
      <c r="P2860" s="4">
        <v>7</v>
      </c>
      <c r="Q2860" t="str">
        <f>TEXT(ChargesTable[[#This Row],[CHG_COUNTY_NUM]], "000") &amp; "-" &amp; TEXT(ChargesTable[[#This Row],[CHG_CASE_NUMBER]], "0000000")</f>
        <v>008-0000095</v>
      </c>
      <c r="R2860">
        <f t="shared" si="89"/>
        <v>7</v>
      </c>
      <c r="S2860">
        <f t="shared" si="90"/>
        <v>2022</v>
      </c>
    </row>
    <row r="2861" spans="1:19">
      <c r="A2861" s="1">
        <v>8</v>
      </c>
      <c r="B2861">
        <v>96</v>
      </c>
      <c r="C2861">
        <v>1</v>
      </c>
      <c r="D2861" s="3">
        <v>44813</v>
      </c>
      <c r="E2861" s="2">
        <v>3404</v>
      </c>
      <c r="F2861" s="2">
        <v>340</v>
      </c>
      <c r="G2861" s="2">
        <v>4</v>
      </c>
      <c r="H2861" s="5">
        <v>44912.76</v>
      </c>
      <c r="I2861" t="s">
        <v>10</v>
      </c>
      <c r="J2861" s="6" t="s">
        <v>25</v>
      </c>
      <c r="K2861" s="6" t="s">
        <v>26</v>
      </c>
      <c r="L2861" s="6" t="s">
        <v>41</v>
      </c>
      <c r="M2861" t="s">
        <v>11</v>
      </c>
      <c r="N2861" s="6" t="s">
        <v>86</v>
      </c>
      <c r="O2861" t="s">
        <v>24</v>
      </c>
      <c r="P2861" s="4">
        <v>99</v>
      </c>
      <c r="Q2861" t="str">
        <f>TEXT(ChargesTable[[#This Row],[CHG_COUNTY_NUM]], "000") &amp; "-" &amp; TEXT(ChargesTable[[#This Row],[CHG_CASE_NUMBER]], "0000000")</f>
        <v>008-0000096</v>
      </c>
      <c r="R2861">
        <f t="shared" si="89"/>
        <v>124</v>
      </c>
      <c r="S2861">
        <f t="shared" si="90"/>
        <v>2022</v>
      </c>
    </row>
    <row r="2862" spans="1:19">
      <c r="A2862" s="1">
        <v>8</v>
      </c>
      <c r="B2862">
        <v>96</v>
      </c>
      <c r="C2862">
        <v>3</v>
      </c>
      <c r="D2862" s="3">
        <v>44813</v>
      </c>
      <c r="E2862" s="2">
        <v>3406</v>
      </c>
      <c r="F2862" s="2">
        <v>340</v>
      </c>
      <c r="G2862" s="2">
        <v>6</v>
      </c>
      <c r="H2862" s="5">
        <v>44914.93</v>
      </c>
      <c r="I2862" t="s">
        <v>7</v>
      </c>
      <c r="J2862" s="6" t="s">
        <v>25</v>
      </c>
      <c r="K2862" s="6" t="s">
        <v>26</v>
      </c>
      <c r="L2862" s="6" t="s">
        <v>43</v>
      </c>
      <c r="M2862" t="s">
        <v>8</v>
      </c>
      <c r="N2862" s="6" t="s">
        <v>65</v>
      </c>
      <c r="O2862" t="s">
        <v>24</v>
      </c>
      <c r="P2862" s="4">
        <v>101</v>
      </c>
      <c r="Q2862" t="str">
        <f>TEXT(ChargesTable[[#This Row],[CHG_COUNTY_NUM]], "000") &amp; "-" &amp; TEXT(ChargesTable[[#This Row],[CHG_CASE_NUMBER]], "0000000")</f>
        <v>008-0000096</v>
      </c>
      <c r="R2862">
        <f t="shared" si="89"/>
        <v>124</v>
      </c>
      <c r="S2862">
        <f t="shared" si="90"/>
        <v>2022</v>
      </c>
    </row>
    <row r="2863" spans="1:19">
      <c r="A2863" s="1">
        <v>8</v>
      </c>
      <c r="B2863">
        <v>96</v>
      </c>
      <c r="C2863">
        <v>2</v>
      </c>
      <c r="D2863" s="3">
        <v>44813</v>
      </c>
      <c r="E2863" s="2">
        <v>463700</v>
      </c>
      <c r="F2863" s="2">
        <v>46370</v>
      </c>
      <c r="G2863" s="2">
        <v>0</v>
      </c>
      <c r="H2863" s="5">
        <v>44937.36</v>
      </c>
      <c r="I2863" t="s">
        <v>10</v>
      </c>
      <c r="J2863" s="6" t="s">
        <v>30</v>
      </c>
      <c r="K2863" s="6" t="s">
        <v>26</v>
      </c>
      <c r="L2863" s="6" t="s">
        <v>37</v>
      </c>
      <c r="M2863" t="s">
        <v>11</v>
      </c>
      <c r="N2863" s="6" t="s">
        <v>54</v>
      </c>
      <c r="O2863" t="s">
        <v>24</v>
      </c>
      <c r="P2863" s="4">
        <v>124</v>
      </c>
      <c r="Q2863" t="str">
        <f>TEXT(ChargesTable[[#This Row],[CHG_COUNTY_NUM]], "000") &amp; "-" &amp; TEXT(ChargesTable[[#This Row],[CHG_CASE_NUMBER]], "0000000")</f>
        <v>008-0000096</v>
      </c>
      <c r="R2863">
        <f t="shared" si="89"/>
        <v>124</v>
      </c>
      <c r="S2863">
        <f t="shared" si="90"/>
        <v>2023</v>
      </c>
    </row>
    <row r="2864" spans="1:19">
      <c r="A2864" s="1">
        <v>8</v>
      </c>
      <c r="B2864">
        <v>97</v>
      </c>
      <c r="C2864">
        <v>1</v>
      </c>
      <c r="D2864" s="3">
        <v>44815</v>
      </c>
      <c r="E2864" s="2">
        <v>463722</v>
      </c>
      <c r="F2864" s="2">
        <v>46372</v>
      </c>
      <c r="G2864" s="2">
        <v>2</v>
      </c>
      <c r="H2864" s="5">
        <v>44834.14</v>
      </c>
      <c r="I2864" t="s">
        <v>10</v>
      </c>
      <c r="J2864" s="6" t="s">
        <v>31</v>
      </c>
      <c r="K2864" s="6" t="s">
        <v>28</v>
      </c>
      <c r="L2864" s="6" t="s">
        <v>39</v>
      </c>
      <c r="M2864" t="s">
        <v>11</v>
      </c>
      <c r="N2864" s="6" t="s">
        <v>89</v>
      </c>
      <c r="O2864" t="s">
        <v>24</v>
      </c>
      <c r="P2864" s="4">
        <v>19</v>
      </c>
      <c r="Q2864" t="str">
        <f>TEXT(ChargesTable[[#This Row],[CHG_COUNTY_NUM]], "000") &amp; "-" &amp; TEXT(ChargesTable[[#This Row],[CHG_CASE_NUMBER]], "0000000")</f>
        <v>008-0000097</v>
      </c>
      <c r="R2864">
        <f t="shared" si="89"/>
        <v>20</v>
      </c>
      <c r="S2864">
        <f t="shared" si="90"/>
        <v>2022</v>
      </c>
    </row>
    <row r="2865" spans="1:19">
      <c r="A2865" s="1">
        <v>8</v>
      </c>
      <c r="B2865">
        <v>97</v>
      </c>
      <c r="C2865">
        <v>2</v>
      </c>
      <c r="D2865" s="3">
        <v>44815</v>
      </c>
      <c r="E2865" s="2">
        <v>3400</v>
      </c>
      <c r="F2865" s="2">
        <v>340</v>
      </c>
      <c r="G2865" s="2">
        <v>0</v>
      </c>
      <c r="H2865" s="5">
        <v>44835.75</v>
      </c>
      <c r="I2865" t="s">
        <v>12</v>
      </c>
      <c r="J2865" s="6" t="s">
        <v>25</v>
      </c>
      <c r="K2865" s="6" t="s">
        <v>26</v>
      </c>
      <c r="L2865" s="6" t="s">
        <v>37</v>
      </c>
      <c r="M2865" t="s">
        <v>13</v>
      </c>
      <c r="N2865" s="6" t="s">
        <v>55</v>
      </c>
      <c r="O2865" t="s">
        <v>24</v>
      </c>
      <c r="P2865" s="4">
        <v>20</v>
      </c>
      <c r="Q2865" t="str">
        <f>TEXT(ChargesTable[[#This Row],[CHG_COUNTY_NUM]], "000") &amp; "-" &amp; TEXT(ChargesTable[[#This Row],[CHG_CASE_NUMBER]], "0000000")</f>
        <v>008-0000097</v>
      </c>
      <c r="R2865">
        <f t="shared" si="89"/>
        <v>20</v>
      </c>
      <c r="S2865">
        <f t="shared" si="90"/>
        <v>2022</v>
      </c>
    </row>
    <row r="2866" spans="1:19">
      <c r="A2866" s="1">
        <v>8</v>
      </c>
      <c r="B2866">
        <v>98</v>
      </c>
      <c r="C2866">
        <v>1</v>
      </c>
      <c r="D2866" s="3">
        <v>44820</v>
      </c>
      <c r="E2866" s="2">
        <v>3460</v>
      </c>
      <c r="F2866" s="2">
        <v>346</v>
      </c>
      <c r="G2866" s="2">
        <v>0</v>
      </c>
      <c r="H2866" s="5">
        <v>44861.72</v>
      </c>
      <c r="I2866" t="s">
        <v>12</v>
      </c>
      <c r="J2866" s="6" t="s">
        <v>27</v>
      </c>
      <c r="K2866" s="6" t="s">
        <v>28</v>
      </c>
      <c r="L2866" s="6" t="s">
        <v>37</v>
      </c>
      <c r="M2866" t="s">
        <v>13</v>
      </c>
      <c r="N2866" s="6" t="s">
        <v>52</v>
      </c>
      <c r="O2866" t="s">
        <v>24</v>
      </c>
      <c r="P2866" s="4">
        <v>41</v>
      </c>
      <c r="Q2866" t="str">
        <f>TEXT(ChargesTable[[#This Row],[CHG_COUNTY_NUM]], "000") &amp; "-" &amp; TEXT(ChargesTable[[#This Row],[CHG_CASE_NUMBER]], "0000000")</f>
        <v>008-0000098</v>
      </c>
      <c r="R2866">
        <f t="shared" si="89"/>
        <v>42</v>
      </c>
      <c r="S2866">
        <f t="shared" si="90"/>
        <v>2022</v>
      </c>
    </row>
    <row r="2867" spans="1:19">
      <c r="A2867" s="1">
        <v>8</v>
      </c>
      <c r="B2867">
        <v>98</v>
      </c>
      <c r="C2867">
        <v>2</v>
      </c>
      <c r="D2867" s="3">
        <v>44820</v>
      </c>
      <c r="E2867" s="2">
        <v>470000</v>
      </c>
      <c r="F2867" s="2">
        <v>47000</v>
      </c>
      <c r="G2867" s="2">
        <v>0</v>
      </c>
      <c r="H2867" s="5">
        <v>44862.67</v>
      </c>
      <c r="I2867" t="s">
        <v>12</v>
      </c>
      <c r="J2867" s="6" t="s">
        <v>34</v>
      </c>
      <c r="K2867" s="6" t="s">
        <v>35</v>
      </c>
      <c r="L2867" s="6" t="s">
        <v>37</v>
      </c>
      <c r="M2867" t="s">
        <v>13</v>
      </c>
      <c r="N2867" s="6" t="s">
        <v>67</v>
      </c>
      <c r="O2867" t="s">
        <v>24</v>
      </c>
      <c r="P2867" s="4">
        <v>42</v>
      </c>
      <c r="Q2867" t="str">
        <f>TEXT(ChargesTable[[#This Row],[CHG_COUNTY_NUM]], "000") &amp; "-" &amp; TEXT(ChargesTable[[#This Row],[CHG_CASE_NUMBER]], "0000000")</f>
        <v>008-0000098</v>
      </c>
      <c r="R2867">
        <f t="shared" si="89"/>
        <v>42</v>
      </c>
      <c r="S2867">
        <f t="shared" si="90"/>
        <v>2022</v>
      </c>
    </row>
    <row r="2868" spans="1:19">
      <c r="A2868" s="1">
        <v>8</v>
      </c>
      <c r="B2868">
        <v>99</v>
      </c>
      <c r="C2868">
        <v>1</v>
      </c>
      <c r="D2868" s="3">
        <v>44822</v>
      </c>
      <c r="E2868" s="2">
        <v>3472</v>
      </c>
      <c r="F2868" s="2">
        <v>347</v>
      </c>
      <c r="G2868" s="2">
        <v>2</v>
      </c>
      <c r="H2868" s="5">
        <v>44966.98</v>
      </c>
      <c r="I2868" t="s">
        <v>10</v>
      </c>
      <c r="J2868" s="6" t="s">
        <v>29</v>
      </c>
      <c r="K2868" s="6" t="s">
        <v>28</v>
      </c>
      <c r="L2868" s="6" t="s">
        <v>39</v>
      </c>
      <c r="M2868" t="s">
        <v>11</v>
      </c>
      <c r="N2868" s="6" t="s">
        <v>102</v>
      </c>
      <c r="O2868" t="s">
        <v>24</v>
      </c>
      <c r="P2868" s="4">
        <v>144</v>
      </c>
      <c r="Q2868" t="str">
        <f>TEXT(ChargesTable[[#This Row],[CHG_COUNTY_NUM]], "000") &amp; "-" &amp; TEXT(ChargesTable[[#This Row],[CHG_CASE_NUMBER]], "0000000")</f>
        <v>008-0000099</v>
      </c>
      <c r="R2868">
        <f t="shared" si="89"/>
        <v>215</v>
      </c>
      <c r="S2868">
        <f t="shared" si="90"/>
        <v>2023</v>
      </c>
    </row>
    <row r="2869" spans="1:19">
      <c r="A2869" s="1">
        <v>8</v>
      </c>
      <c r="B2869">
        <v>99</v>
      </c>
      <c r="C2869">
        <v>2</v>
      </c>
      <c r="D2869" s="3">
        <v>44822</v>
      </c>
      <c r="E2869" s="2">
        <v>3400</v>
      </c>
      <c r="F2869" s="2">
        <v>340</v>
      </c>
      <c r="G2869" s="2">
        <v>0</v>
      </c>
      <c r="H2869" s="5">
        <v>44988.77</v>
      </c>
      <c r="I2869" t="s">
        <v>12</v>
      </c>
      <c r="J2869" s="6" t="s">
        <v>25</v>
      </c>
      <c r="K2869" s="6" t="s">
        <v>26</v>
      </c>
      <c r="L2869" s="6" t="s">
        <v>37</v>
      </c>
      <c r="M2869" t="s">
        <v>13</v>
      </c>
      <c r="N2869" s="6" t="s">
        <v>55</v>
      </c>
      <c r="O2869" t="s">
        <v>24</v>
      </c>
      <c r="P2869" s="4">
        <v>166</v>
      </c>
      <c r="Q2869" t="str">
        <f>TEXT(ChargesTable[[#This Row],[CHG_COUNTY_NUM]], "000") &amp; "-" &amp; TEXT(ChargesTable[[#This Row],[CHG_CASE_NUMBER]], "0000000")</f>
        <v>008-0000099</v>
      </c>
      <c r="R2869">
        <f t="shared" si="89"/>
        <v>215</v>
      </c>
      <c r="S2869">
        <f t="shared" si="90"/>
        <v>2023</v>
      </c>
    </row>
    <row r="2870" spans="1:19">
      <c r="A2870" s="1">
        <v>8</v>
      </c>
      <c r="B2870">
        <v>99</v>
      </c>
      <c r="C2870">
        <v>4</v>
      </c>
      <c r="D2870" s="3">
        <v>44822</v>
      </c>
      <c r="E2870" s="2">
        <v>463740</v>
      </c>
      <c r="F2870" s="2">
        <v>46374</v>
      </c>
      <c r="G2870" s="2">
        <v>0</v>
      </c>
      <c r="H2870" s="5">
        <v>44989.11</v>
      </c>
      <c r="I2870" t="s">
        <v>7</v>
      </c>
      <c r="J2870" s="6" t="s">
        <v>32</v>
      </c>
      <c r="K2870" s="6" t="s">
        <v>33</v>
      </c>
      <c r="L2870" s="6" t="s">
        <v>37</v>
      </c>
      <c r="M2870" t="s">
        <v>8</v>
      </c>
      <c r="N2870" s="6" t="s">
        <v>60</v>
      </c>
      <c r="O2870" t="s">
        <v>24</v>
      </c>
      <c r="P2870" s="4">
        <v>167</v>
      </c>
      <c r="Q2870" t="str">
        <f>TEXT(ChargesTable[[#This Row],[CHG_COUNTY_NUM]], "000") &amp; "-" &amp; TEXT(ChargesTable[[#This Row],[CHG_CASE_NUMBER]], "0000000")</f>
        <v>008-0000099</v>
      </c>
      <c r="R2870">
        <f t="shared" si="89"/>
        <v>215</v>
      </c>
      <c r="S2870">
        <f t="shared" si="90"/>
        <v>2023</v>
      </c>
    </row>
    <row r="2871" spans="1:19">
      <c r="A2871" s="1">
        <v>8</v>
      </c>
      <c r="B2871">
        <v>99</v>
      </c>
      <c r="C2871">
        <v>3</v>
      </c>
      <c r="D2871" s="3">
        <v>44822</v>
      </c>
      <c r="E2871" s="2">
        <v>3460</v>
      </c>
      <c r="F2871" s="2">
        <v>346</v>
      </c>
      <c r="G2871" s="2">
        <v>0</v>
      </c>
      <c r="H2871" s="5">
        <v>45037.98</v>
      </c>
      <c r="I2871" t="s">
        <v>10</v>
      </c>
      <c r="J2871" s="6" t="s">
        <v>27</v>
      </c>
      <c r="K2871" s="6" t="s">
        <v>28</v>
      </c>
      <c r="L2871" s="6" t="s">
        <v>37</v>
      </c>
      <c r="M2871" t="s">
        <v>11</v>
      </c>
      <c r="N2871" s="6" t="s">
        <v>52</v>
      </c>
      <c r="O2871" t="s">
        <v>24</v>
      </c>
      <c r="P2871" s="4">
        <v>215</v>
      </c>
      <c r="Q2871" t="str">
        <f>TEXT(ChargesTable[[#This Row],[CHG_COUNTY_NUM]], "000") &amp; "-" &amp; TEXT(ChargesTable[[#This Row],[CHG_CASE_NUMBER]], "0000000")</f>
        <v>008-0000099</v>
      </c>
      <c r="R2871">
        <f t="shared" si="89"/>
        <v>215</v>
      </c>
      <c r="S2871">
        <f t="shared" si="90"/>
        <v>2023</v>
      </c>
    </row>
    <row r="2872" spans="1:19">
      <c r="A2872" s="1">
        <v>8</v>
      </c>
      <c r="B2872">
        <v>100</v>
      </c>
      <c r="C2872">
        <v>1</v>
      </c>
      <c r="D2872" s="3">
        <v>44824</v>
      </c>
      <c r="E2872" s="2">
        <v>3401</v>
      </c>
      <c r="F2872" s="2">
        <v>340</v>
      </c>
      <c r="G2872" s="2">
        <v>1</v>
      </c>
      <c r="H2872" s="5">
        <v>45027.8</v>
      </c>
      <c r="I2872" t="s">
        <v>12</v>
      </c>
      <c r="J2872" s="6" t="s">
        <v>25</v>
      </c>
      <c r="K2872" s="6" t="s">
        <v>26</v>
      </c>
      <c r="L2872" s="6" t="s">
        <v>38</v>
      </c>
      <c r="M2872" t="s">
        <v>13</v>
      </c>
      <c r="N2872" s="6" t="s">
        <v>56</v>
      </c>
      <c r="O2872" t="s">
        <v>24</v>
      </c>
      <c r="P2872" s="4">
        <v>203</v>
      </c>
      <c r="Q2872" t="str">
        <f>TEXT(ChargesTable[[#This Row],[CHG_COUNTY_NUM]], "000") &amp; "-" &amp; TEXT(ChargesTable[[#This Row],[CHG_CASE_NUMBER]], "0000000")</f>
        <v>008-0000100</v>
      </c>
      <c r="R2872">
        <f t="shared" si="89"/>
        <v>203</v>
      </c>
      <c r="S2872">
        <f t="shared" si="90"/>
        <v>2023</v>
      </c>
    </row>
    <row r="2873" spans="1:19">
      <c r="A2873" s="1">
        <v>8</v>
      </c>
      <c r="B2873">
        <v>102</v>
      </c>
      <c r="C2873">
        <v>2</v>
      </c>
      <c r="D2873" s="3">
        <v>44826</v>
      </c>
      <c r="E2873" s="2">
        <v>3460</v>
      </c>
      <c r="F2873" s="2">
        <v>346</v>
      </c>
      <c r="G2873" s="2">
        <v>0</v>
      </c>
      <c r="H2873" s="5">
        <v>44826.38</v>
      </c>
      <c r="I2873" t="s">
        <v>12</v>
      </c>
      <c r="J2873" s="6" t="s">
        <v>27</v>
      </c>
      <c r="K2873" s="6" t="s">
        <v>28</v>
      </c>
      <c r="L2873" s="6" t="s">
        <v>37</v>
      </c>
      <c r="M2873" t="s">
        <v>13</v>
      </c>
      <c r="N2873" s="6" t="s">
        <v>52</v>
      </c>
      <c r="O2873" t="s">
        <v>24</v>
      </c>
      <c r="P2873" s="4">
        <v>0</v>
      </c>
      <c r="Q2873" t="str">
        <f>TEXT(ChargesTable[[#This Row],[CHG_COUNTY_NUM]], "000") &amp; "-" &amp; TEXT(ChargesTable[[#This Row],[CHG_CASE_NUMBER]], "0000000")</f>
        <v>008-0000102</v>
      </c>
      <c r="R2873">
        <f t="shared" si="89"/>
        <v>0</v>
      </c>
      <c r="S2873">
        <f t="shared" si="90"/>
        <v>2022</v>
      </c>
    </row>
    <row r="2874" spans="1:19">
      <c r="A2874" s="1">
        <v>8</v>
      </c>
      <c r="B2874">
        <v>103</v>
      </c>
      <c r="C2874">
        <v>4</v>
      </c>
      <c r="D2874" s="3">
        <v>44828</v>
      </c>
      <c r="E2874" s="2">
        <v>463700</v>
      </c>
      <c r="F2874" s="2">
        <v>46370</v>
      </c>
      <c r="G2874" s="2">
        <v>0</v>
      </c>
      <c r="H2874" s="5">
        <v>44837.440000000002</v>
      </c>
      <c r="I2874" t="s">
        <v>7</v>
      </c>
      <c r="J2874" s="6" t="s">
        <v>30</v>
      </c>
      <c r="K2874" s="6" t="s">
        <v>26</v>
      </c>
      <c r="L2874" s="6" t="s">
        <v>37</v>
      </c>
      <c r="M2874" t="s">
        <v>8</v>
      </c>
      <c r="N2874" s="6" t="s">
        <v>54</v>
      </c>
      <c r="O2874" t="s">
        <v>24</v>
      </c>
      <c r="P2874" s="4">
        <v>9</v>
      </c>
      <c r="Q2874" t="str">
        <f>TEXT(ChargesTable[[#This Row],[CHG_COUNTY_NUM]], "000") &amp; "-" &amp; TEXT(ChargesTable[[#This Row],[CHG_CASE_NUMBER]], "0000000")</f>
        <v>008-0000103</v>
      </c>
      <c r="R2874">
        <f t="shared" si="89"/>
        <v>12</v>
      </c>
      <c r="S2874">
        <f t="shared" si="90"/>
        <v>2022</v>
      </c>
    </row>
    <row r="2875" spans="1:19">
      <c r="A2875" s="1">
        <v>8</v>
      </c>
      <c r="B2875">
        <v>103</v>
      </c>
      <c r="C2875">
        <v>3</v>
      </c>
      <c r="D2875" s="3">
        <v>44828</v>
      </c>
      <c r="E2875" s="2">
        <v>3460</v>
      </c>
      <c r="F2875" s="2">
        <v>346</v>
      </c>
      <c r="G2875" s="2">
        <v>0</v>
      </c>
      <c r="H2875" s="5">
        <v>44838.15</v>
      </c>
      <c r="I2875" t="s">
        <v>12</v>
      </c>
      <c r="J2875" s="6" t="s">
        <v>27</v>
      </c>
      <c r="K2875" s="6" t="s">
        <v>28</v>
      </c>
      <c r="L2875" s="6" t="s">
        <v>37</v>
      </c>
      <c r="M2875" t="s">
        <v>13</v>
      </c>
      <c r="N2875" s="6" t="s">
        <v>52</v>
      </c>
      <c r="O2875" t="s">
        <v>24</v>
      </c>
      <c r="P2875" s="4">
        <v>10</v>
      </c>
      <c r="Q2875" t="str">
        <f>TEXT(ChargesTable[[#This Row],[CHG_COUNTY_NUM]], "000") &amp; "-" &amp; TEXT(ChargesTable[[#This Row],[CHG_CASE_NUMBER]], "0000000")</f>
        <v>008-0000103</v>
      </c>
      <c r="R2875">
        <f t="shared" si="89"/>
        <v>12</v>
      </c>
      <c r="S2875">
        <f t="shared" si="90"/>
        <v>2022</v>
      </c>
    </row>
    <row r="2876" spans="1:19">
      <c r="A2876" s="1">
        <v>8</v>
      </c>
      <c r="B2876">
        <v>103</v>
      </c>
      <c r="C2876">
        <v>2</v>
      </c>
      <c r="D2876" s="3">
        <v>44828</v>
      </c>
      <c r="E2876" s="2">
        <v>463700</v>
      </c>
      <c r="F2876" s="2">
        <v>46370</v>
      </c>
      <c r="G2876" s="2">
        <v>0</v>
      </c>
      <c r="H2876" s="5">
        <v>44839.74</v>
      </c>
      <c r="I2876" t="s">
        <v>10</v>
      </c>
      <c r="J2876" s="6" t="s">
        <v>30</v>
      </c>
      <c r="K2876" s="6" t="s">
        <v>26</v>
      </c>
      <c r="L2876" s="6" t="s">
        <v>37</v>
      </c>
      <c r="M2876" t="s">
        <v>11</v>
      </c>
      <c r="N2876" s="6" t="s">
        <v>54</v>
      </c>
      <c r="O2876" t="s">
        <v>24</v>
      </c>
      <c r="P2876" s="4">
        <v>11</v>
      </c>
      <c r="Q2876" t="str">
        <f>TEXT(ChargesTable[[#This Row],[CHG_COUNTY_NUM]], "000") &amp; "-" &amp; TEXT(ChargesTable[[#This Row],[CHG_CASE_NUMBER]], "0000000")</f>
        <v>008-0000103</v>
      </c>
      <c r="R2876">
        <f t="shared" si="89"/>
        <v>12</v>
      </c>
      <c r="S2876">
        <f t="shared" si="90"/>
        <v>2022</v>
      </c>
    </row>
    <row r="2877" spans="1:19">
      <c r="A2877" s="1">
        <v>8</v>
      </c>
      <c r="B2877">
        <v>103</v>
      </c>
      <c r="C2877">
        <v>1</v>
      </c>
      <c r="D2877" s="3">
        <v>44828</v>
      </c>
      <c r="E2877" s="2">
        <v>3400</v>
      </c>
      <c r="F2877" s="2">
        <v>340</v>
      </c>
      <c r="G2877" s="2">
        <v>0</v>
      </c>
      <c r="H2877" s="5">
        <v>44840.54</v>
      </c>
      <c r="I2877" t="s">
        <v>10</v>
      </c>
      <c r="J2877" s="6" t="s">
        <v>25</v>
      </c>
      <c r="K2877" s="6" t="s">
        <v>26</v>
      </c>
      <c r="L2877" s="6" t="s">
        <v>37</v>
      </c>
      <c r="M2877" t="s">
        <v>11</v>
      </c>
      <c r="N2877" s="6" t="s">
        <v>55</v>
      </c>
      <c r="O2877" t="s">
        <v>24</v>
      </c>
      <c r="P2877" s="4">
        <v>12</v>
      </c>
      <c r="Q2877" t="str">
        <f>TEXT(ChargesTable[[#This Row],[CHG_COUNTY_NUM]], "000") &amp; "-" &amp; TEXT(ChargesTable[[#This Row],[CHG_CASE_NUMBER]], "0000000")</f>
        <v>008-0000103</v>
      </c>
      <c r="R2877">
        <f t="shared" si="89"/>
        <v>12</v>
      </c>
      <c r="S2877">
        <f t="shared" si="90"/>
        <v>2022</v>
      </c>
    </row>
    <row r="2878" spans="1:19">
      <c r="A2878" s="1">
        <v>8</v>
      </c>
      <c r="B2878">
        <v>104</v>
      </c>
      <c r="C2878">
        <v>1</v>
      </c>
      <c r="D2878" s="3">
        <v>44830</v>
      </c>
      <c r="E2878" s="2">
        <v>3460</v>
      </c>
      <c r="F2878" s="2">
        <v>346</v>
      </c>
      <c r="G2878" s="2">
        <v>0</v>
      </c>
      <c r="H2878" s="5">
        <v>44841.63</v>
      </c>
      <c r="I2878" t="s">
        <v>10</v>
      </c>
      <c r="J2878" s="6" t="s">
        <v>27</v>
      </c>
      <c r="K2878" s="6" t="s">
        <v>28</v>
      </c>
      <c r="L2878" s="6" t="s">
        <v>37</v>
      </c>
      <c r="M2878" t="s">
        <v>11</v>
      </c>
      <c r="N2878" s="6" t="s">
        <v>52</v>
      </c>
      <c r="O2878" t="s">
        <v>24</v>
      </c>
      <c r="P2878" s="4">
        <v>11</v>
      </c>
      <c r="Q2878" t="str">
        <f>TEXT(ChargesTable[[#This Row],[CHG_COUNTY_NUM]], "000") &amp; "-" &amp; TEXT(ChargesTable[[#This Row],[CHG_CASE_NUMBER]], "0000000")</f>
        <v>008-0000104</v>
      </c>
      <c r="R2878">
        <f t="shared" si="89"/>
        <v>11</v>
      </c>
      <c r="S2878">
        <f t="shared" si="90"/>
        <v>2022</v>
      </c>
    </row>
    <row r="2879" spans="1:19">
      <c r="A2879" s="1">
        <v>8</v>
      </c>
      <c r="B2879">
        <v>104</v>
      </c>
      <c r="C2879">
        <v>2</v>
      </c>
      <c r="D2879" s="3">
        <v>44830</v>
      </c>
      <c r="E2879" s="2">
        <v>3470</v>
      </c>
      <c r="F2879" s="2">
        <v>347</v>
      </c>
      <c r="G2879" s="2">
        <v>0</v>
      </c>
      <c r="H2879" s="5">
        <v>44841.440000000002</v>
      </c>
      <c r="I2879" t="s">
        <v>10</v>
      </c>
      <c r="J2879" s="6" t="s">
        <v>29</v>
      </c>
      <c r="K2879" s="6" t="s">
        <v>28</v>
      </c>
      <c r="L2879" s="6" t="s">
        <v>37</v>
      </c>
      <c r="M2879" t="s">
        <v>11</v>
      </c>
      <c r="N2879" s="6" t="s">
        <v>51</v>
      </c>
      <c r="O2879" t="s">
        <v>24</v>
      </c>
      <c r="P2879" s="4">
        <v>11</v>
      </c>
      <c r="Q2879" t="str">
        <f>TEXT(ChargesTable[[#This Row],[CHG_COUNTY_NUM]], "000") &amp; "-" &amp; TEXT(ChargesTable[[#This Row],[CHG_CASE_NUMBER]], "0000000")</f>
        <v>008-0000104</v>
      </c>
      <c r="R2879">
        <f t="shared" si="89"/>
        <v>11</v>
      </c>
      <c r="S2879">
        <f t="shared" si="90"/>
        <v>2022</v>
      </c>
    </row>
    <row r="2880" spans="1:19">
      <c r="A2880" s="1">
        <v>8</v>
      </c>
      <c r="B2880">
        <v>105</v>
      </c>
      <c r="C2880">
        <v>1</v>
      </c>
      <c r="D2880" s="3">
        <v>44834</v>
      </c>
      <c r="E2880" s="2">
        <v>3400</v>
      </c>
      <c r="F2880" s="2">
        <v>340</v>
      </c>
      <c r="G2880" s="2">
        <v>0</v>
      </c>
      <c r="H2880" s="5">
        <v>44839.57</v>
      </c>
      <c r="I2880" t="s">
        <v>10</v>
      </c>
      <c r="J2880" s="6" t="s">
        <v>25</v>
      </c>
      <c r="K2880" s="6" t="s">
        <v>26</v>
      </c>
      <c r="L2880" s="6" t="s">
        <v>37</v>
      </c>
      <c r="M2880" t="s">
        <v>11</v>
      </c>
      <c r="N2880" s="6" t="s">
        <v>55</v>
      </c>
      <c r="O2880" t="s">
        <v>24</v>
      </c>
      <c r="P2880" s="4">
        <v>5</v>
      </c>
      <c r="Q2880" t="str">
        <f>TEXT(ChargesTable[[#This Row],[CHG_COUNTY_NUM]], "000") &amp; "-" &amp; TEXT(ChargesTable[[#This Row],[CHG_CASE_NUMBER]], "0000000")</f>
        <v>008-0000105</v>
      </c>
      <c r="R2880">
        <f t="shared" si="89"/>
        <v>5</v>
      </c>
      <c r="S2880">
        <f t="shared" si="90"/>
        <v>2022</v>
      </c>
    </row>
    <row r="2881" spans="1:19">
      <c r="A2881" s="1">
        <v>8</v>
      </c>
      <c r="B2881">
        <v>106</v>
      </c>
      <c r="C2881">
        <v>2</v>
      </c>
      <c r="D2881" s="3">
        <v>44835</v>
      </c>
      <c r="E2881" s="2">
        <v>463700</v>
      </c>
      <c r="F2881" s="2">
        <v>46370</v>
      </c>
      <c r="G2881" s="2">
        <v>0</v>
      </c>
      <c r="H2881" s="5">
        <v>44928.719004629631</v>
      </c>
      <c r="I2881" t="s">
        <v>7</v>
      </c>
      <c r="J2881" s="6" t="s">
        <v>30</v>
      </c>
      <c r="K2881" s="6" t="s">
        <v>26</v>
      </c>
      <c r="L2881" s="6" t="s">
        <v>37</v>
      </c>
      <c r="M2881" t="s">
        <v>8</v>
      </c>
      <c r="N2881" s="6" t="s">
        <v>54</v>
      </c>
      <c r="O2881" t="s">
        <v>24</v>
      </c>
      <c r="P2881" s="4">
        <v>93</v>
      </c>
      <c r="Q2881" t="str">
        <f>TEXT(ChargesTable[[#This Row],[CHG_COUNTY_NUM]], "000") &amp; "-" &amp; TEXT(ChargesTable[[#This Row],[CHG_CASE_NUMBER]], "0000000")</f>
        <v>008-0000106</v>
      </c>
      <c r="R2881">
        <f t="shared" si="89"/>
        <v>94</v>
      </c>
      <c r="S2881">
        <f t="shared" si="90"/>
        <v>2023</v>
      </c>
    </row>
    <row r="2882" spans="1:19">
      <c r="A2882" s="1">
        <v>8</v>
      </c>
      <c r="B2882">
        <v>106</v>
      </c>
      <c r="C2882">
        <v>3</v>
      </c>
      <c r="D2882" s="3">
        <v>44835</v>
      </c>
      <c r="E2882" s="2">
        <v>3460</v>
      </c>
      <c r="F2882" s="2">
        <v>346</v>
      </c>
      <c r="G2882" s="2">
        <v>0</v>
      </c>
      <c r="H2882" s="5">
        <v>44928.75099537037</v>
      </c>
      <c r="I2882" t="s">
        <v>12</v>
      </c>
      <c r="J2882" s="6" t="s">
        <v>27</v>
      </c>
      <c r="K2882" s="6" t="s">
        <v>28</v>
      </c>
      <c r="L2882" s="6" t="s">
        <v>37</v>
      </c>
      <c r="M2882" t="s">
        <v>13</v>
      </c>
      <c r="N2882" s="6" t="s">
        <v>52</v>
      </c>
      <c r="O2882" t="s">
        <v>24</v>
      </c>
      <c r="P2882" s="4">
        <v>93</v>
      </c>
      <c r="Q2882" t="str">
        <f>TEXT(ChargesTable[[#This Row],[CHG_COUNTY_NUM]], "000") &amp; "-" &amp; TEXT(ChargesTable[[#This Row],[CHG_CASE_NUMBER]], "0000000")</f>
        <v>008-0000106</v>
      </c>
      <c r="R2882">
        <f t="shared" ref="R2882:R2945" si="91">_xlfn.MAXIFS(P:P, Q:Q, Q2882)</f>
        <v>94</v>
      </c>
      <c r="S2882">
        <f t="shared" ref="S2882:S2945" si="92">+YEAR(H2882)</f>
        <v>2023</v>
      </c>
    </row>
    <row r="2883" spans="1:19">
      <c r="A2883" s="1">
        <v>8</v>
      </c>
      <c r="B2883">
        <v>106</v>
      </c>
      <c r="C2883">
        <v>4</v>
      </c>
      <c r="D2883" s="3">
        <v>44835</v>
      </c>
      <c r="E2883" s="2">
        <v>3466</v>
      </c>
      <c r="F2883" s="2">
        <v>346</v>
      </c>
      <c r="G2883" s="2">
        <v>6</v>
      </c>
      <c r="H2883" s="5">
        <v>44928.715995370374</v>
      </c>
      <c r="I2883" t="s">
        <v>12</v>
      </c>
      <c r="J2883" s="6" t="s">
        <v>27</v>
      </c>
      <c r="K2883" s="6" t="s">
        <v>28</v>
      </c>
      <c r="L2883" s="6" t="s">
        <v>43</v>
      </c>
      <c r="M2883" t="s">
        <v>13</v>
      </c>
      <c r="N2883" s="6" t="s">
        <v>66</v>
      </c>
      <c r="O2883" t="s">
        <v>24</v>
      </c>
      <c r="P2883" s="4">
        <v>93</v>
      </c>
      <c r="Q2883" t="str">
        <f>TEXT(ChargesTable[[#This Row],[CHG_COUNTY_NUM]], "000") &amp; "-" &amp; TEXT(ChargesTable[[#This Row],[CHG_CASE_NUMBER]], "0000000")</f>
        <v>008-0000106</v>
      </c>
      <c r="R2883">
        <f t="shared" si="91"/>
        <v>94</v>
      </c>
      <c r="S2883">
        <f t="shared" si="92"/>
        <v>2023</v>
      </c>
    </row>
    <row r="2884" spans="1:19">
      <c r="A2884" s="1">
        <v>8</v>
      </c>
      <c r="B2884">
        <v>106</v>
      </c>
      <c r="C2884">
        <v>1</v>
      </c>
      <c r="D2884" s="3">
        <v>44835</v>
      </c>
      <c r="E2884" s="2">
        <v>3470</v>
      </c>
      <c r="F2884" s="2">
        <v>347</v>
      </c>
      <c r="G2884" s="2">
        <v>0</v>
      </c>
      <c r="H2884" s="5">
        <v>44929.71</v>
      </c>
      <c r="I2884" t="s">
        <v>7</v>
      </c>
      <c r="J2884" s="6" t="s">
        <v>29</v>
      </c>
      <c r="K2884" s="6" t="s">
        <v>28</v>
      </c>
      <c r="L2884" s="6" t="s">
        <v>37</v>
      </c>
      <c r="M2884" t="s">
        <v>8</v>
      </c>
      <c r="N2884" s="6" t="s">
        <v>51</v>
      </c>
      <c r="O2884" t="s">
        <v>24</v>
      </c>
      <c r="P2884" s="4">
        <v>94</v>
      </c>
      <c r="Q2884" t="str">
        <f>TEXT(ChargesTable[[#This Row],[CHG_COUNTY_NUM]], "000") &amp; "-" &amp; TEXT(ChargesTable[[#This Row],[CHG_CASE_NUMBER]], "0000000")</f>
        <v>008-0000106</v>
      </c>
      <c r="R2884">
        <f t="shared" si="91"/>
        <v>94</v>
      </c>
      <c r="S2884">
        <f t="shared" si="92"/>
        <v>2023</v>
      </c>
    </row>
    <row r="2885" spans="1:19">
      <c r="A2885" s="1">
        <v>8</v>
      </c>
      <c r="B2885">
        <v>107</v>
      </c>
      <c r="C2885">
        <v>1</v>
      </c>
      <c r="D2885" s="3">
        <v>44835</v>
      </c>
      <c r="E2885" s="2">
        <v>3470</v>
      </c>
      <c r="F2885" s="2">
        <v>347</v>
      </c>
      <c r="G2885" s="2">
        <v>0</v>
      </c>
      <c r="H2885" s="5">
        <v>44887.49</v>
      </c>
      <c r="I2885" t="s">
        <v>12</v>
      </c>
      <c r="J2885" s="6" t="s">
        <v>29</v>
      </c>
      <c r="K2885" s="6" t="s">
        <v>28</v>
      </c>
      <c r="L2885" s="6" t="s">
        <v>37</v>
      </c>
      <c r="M2885" t="s">
        <v>13</v>
      </c>
      <c r="N2885" s="6" t="s">
        <v>51</v>
      </c>
      <c r="O2885" t="s">
        <v>24</v>
      </c>
      <c r="P2885" s="4">
        <v>52</v>
      </c>
      <c r="Q2885" t="str">
        <f>TEXT(ChargesTable[[#This Row],[CHG_COUNTY_NUM]], "000") &amp; "-" &amp; TEXT(ChargesTable[[#This Row],[CHG_CASE_NUMBER]], "0000000")</f>
        <v>008-0000107</v>
      </c>
      <c r="R2885">
        <f t="shared" si="91"/>
        <v>52</v>
      </c>
      <c r="S2885">
        <f t="shared" si="92"/>
        <v>2022</v>
      </c>
    </row>
    <row r="2886" spans="1:19">
      <c r="A2886" s="1">
        <v>8</v>
      </c>
      <c r="B2886">
        <v>107</v>
      </c>
      <c r="C2886">
        <v>2</v>
      </c>
      <c r="D2886" s="3">
        <v>44835</v>
      </c>
      <c r="E2886" s="2">
        <v>3400</v>
      </c>
      <c r="F2886" s="2">
        <v>340</v>
      </c>
      <c r="G2886" s="2">
        <v>0</v>
      </c>
      <c r="H2886" s="5">
        <v>44887.387997685182</v>
      </c>
      <c r="I2886" t="s">
        <v>12</v>
      </c>
      <c r="J2886" s="6" t="s">
        <v>25</v>
      </c>
      <c r="K2886" s="6" t="s">
        <v>26</v>
      </c>
      <c r="L2886" s="6" t="s">
        <v>37</v>
      </c>
      <c r="M2886" t="s">
        <v>13</v>
      </c>
      <c r="N2886" s="6" t="s">
        <v>55</v>
      </c>
      <c r="O2886" t="s">
        <v>24</v>
      </c>
      <c r="P2886" s="4">
        <v>52</v>
      </c>
      <c r="Q2886" t="str">
        <f>TEXT(ChargesTable[[#This Row],[CHG_COUNTY_NUM]], "000") &amp; "-" &amp; TEXT(ChargesTable[[#This Row],[CHG_CASE_NUMBER]], "0000000")</f>
        <v>008-0000107</v>
      </c>
      <c r="R2886">
        <f t="shared" si="91"/>
        <v>52</v>
      </c>
      <c r="S2886">
        <f t="shared" si="92"/>
        <v>2022</v>
      </c>
    </row>
    <row r="2887" spans="1:19">
      <c r="A2887" s="1">
        <v>8</v>
      </c>
      <c r="B2887">
        <v>108</v>
      </c>
      <c r="C2887">
        <v>2</v>
      </c>
      <c r="D2887" s="3">
        <v>44840</v>
      </c>
      <c r="E2887" s="2">
        <v>3465</v>
      </c>
      <c r="F2887" s="2">
        <v>346</v>
      </c>
      <c r="G2887" s="2">
        <v>5</v>
      </c>
      <c r="H2887" s="5">
        <v>44855.73</v>
      </c>
      <c r="I2887" t="s">
        <v>10</v>
      </c>
      <c r="J2887" s="6" t="s">
        <v>27</v>
      </c>
      <c r="K2887" s="6" t="s">
        <v>28</v>
      </c>
      <c r="L2887" s="6" t="s">
        <v>42</v>
      </c>
      <c r="M2887" t="s">
        <v>11</v>
      </c>
      <c r="N2887" s="6" t="s">
        <v>84</v>
      </c>
      <c r="O2887" t="s">
        <v>24</v>
      </c>
      <c r="P2887" s="4">
        <v>15</v>
      </c>
      <c r="Q2887" t="str">
        <f>TEXT(ChargesTable[[#This Row],[CHG_COUNTY_NUM]], "000") &amp; "-" &amp; TEXT(ChargesTable[[#This Row],[CHG_CASE_NUMBER]], "0000000")</f>
        <v>008-0000108</v>
      </c>
      <c r="R2887">
        <f t="shared" si="91"/>
        <v>17</v>
      </c>
      <c r="S2887">
        <f t="shared" si="92"/>
        <v>2022</v>
      </c>
    </row>
    <row r="2888" spans="1:19">
      <c r="A2888" s="1">
        <v>8</v>
      </c>
      <c r="B2888">
        <v>108</v>
      </c>
      <c r="C2888">
        <v>3</v>
      </c>
      <c r="D2888" s="3">
        <v>44840</v>
      </c>
      <c r="E2888" s="2">
        <v>463700</v>
      </c>
      <c r="F2888" s="2">
        <v>46370</v>
      </c>
      <c r="G2888" s="2">
        <v>0</v>
      </c>
      <c r="H2888" s="5">
        <v>44855.98</v>
      </c>
      <c r="I2888" t="s">
        <v>12</v>
      </c>
      <c r="J2888" s="6" t="s">
        <v>30</v>
      </c>
      <c r="K2888" s="6" t="s">
        <v>26</v>
      </c>
      <c r="L2888" s="6" t="s">
        <v>37</v>
      </c>
      <c r="M2888" t="s">
        <v>13</v>
      </c>
      <c r="N2888" s="6" t="s">
        <v>54</v>
      </c>
      <c r="O2888" t="s">
        <v>24</v>
      </c>
      <c r="P2888" s="4">
        <v>15</v>
      </c>
      <c r="Q2888" t="str">
        <f>TEXT(ChargesTable[[#This Row],[CHG_COUNTY_NUM]], "000") &amp; "-" &amp; TEXT(ChargesTable[[#This Row],[CHG_CASE_NUMBER]], "0000000")</f>
        <v>008-0000108</v>
      </c>
      <c r="R2888">
        <f t="shared" si="91"/>
        <v>17</v>
      </c>
      <c r="S2888">
        <f t="shared" si="92"/>
        <v>2022</v>
      </c>
    </row>
    <row r="2889" spans="1:19">
      <c r="A2889" s="1">
        <v>8</v>
      </c>
      <c r="B2889">
        <v>108</v>
      </c>
      <c r="C2889">
        <v>1</v>
      </c>
      <c r="D2889" s="3">
        <v>44840</v>
      </c>
      <c r="E2889" s="2">
        <v>463702</v>
      </c>
      <c r="F2889" s="2">
        <v>46370</v>
      </c>
      <c r="G2889" s="2">
        <v>2</v>
      </c>
      <c r="H2889" s="5">
        <v>44857.38</v>
      </c>
      <c r="I2889" t="s">
        <v>12</v>
      </c>
      <c r="J2889" s="6" t="s">
        <v>30</v>
      </c>
      <c r="K2889" s="6" t="s">
        <v>26</v>
      </c>
      <c r="L2889" s="6" t="s">
        <v>39</v>
      </c>
      <c r="M2889" t="s">
        <v>13</v>
      </c>
      <c r="N2889" s="6" t="s">
        <v>82</v>
      </c>
      <c r="O2889" t="s">
        <v>24</v>
      </c>
      <c r="P2889" s="4">
        <v>17</v>
      </c>
      <c r="Q2889" t="str">
        <f>TEXT(ChargesTable[[#This Row],[CHG_COUNTY_NUM]], "000") &amp; "-" &amp; TEXT(ChargesTable[[#This Row],[CHG_CASE_NUMBER]], "0000000")</f>
        <v>008-0000108</v>
      </c>
      <c r="R2889">
        <f t="shared" si="91"/>
        <v>17</v>
      </c>
      <c r="S2889">
        <f t="shared" si="92"/>
        <v>2022</v>
      </c>
    </row>
    <row r="2890" spans="1:19">
      <c r="A2890" s="1">
        <v>8</v>
      </c>
      <c r="B2890">
        <v>109</v>
      </c>
      <c r="C2890">
        <v>2</v>
      </c>
      <c r="D2890" s="3">
        <v>44841</v>
      </c>
      <c r="E2890" s="2">
        <v>3400</v>
      </c>
      <c r="F2890" s="2">
        <v>340</v>
      </c>
      <c r="G2890" s="2">
        <v>0</v>
      </c>
      <c r="H2890" s="5">
        <v>44846.38</v>
      </c>
      <c r="I2890" t="s">
        <v>7</v>
      </c>
      <c r="J2890" s="6" t="s">
        <v>25</v>
      </c>
      <c r="K2890" s="6" t="s">
        <v>26</v>
      </c>
      <c r="L2890" s="6" t="s">
        <v>37</v>
      </c>
      <c r="M2890" t="s">
        <v>8</v>
      </c>
      <c r="N2890" s="6" t="s">
        <v>55</v>
      </c>
      <c r="O2890" t="s">
        <v>24</v>
      </c>
      <c r="P2890" s="4">
        <v>5</v>
      </c>
      <c r="Q2890" t="str">
        <f>TEXT(ChargesTable[[#This Row],[CHG_COUNTY_NUM]], "000") &amp; "-" &amp; TEXT(ChargesTable[[#This Row],[CHG_CASE_NUMBER]], "0000000")</f>
        <v>008-0000109</v>
      </c>
      <c r="R2890">
        <f t="shared" si="91"/>
        <v>8</v>
      </c>
      <c r="S2890">
        <f t="shared" si="92"/>
        <v>2022</v>
      </c>
    </row>
    <row r="2891" spans="1:19">
      <c r="A2891" s="1">
        <v>8</v>
      </c>
      <c r="B2891">
        <v>109</v>
      </c>
      <c r="C2891">
        <v>3</v>
      </c>
      <c r="D2891" s="3">
        <v>44841</v>
      </c>
      <c r="E2891" s="2">
        <v>3460</v>
      </c>
      <c r="F2891" s="2">
        <v>346</v>
      </c>
      <c r="G2891" s="2">
        <v>0</v>
      </c>
      <c r="H2891" s="5">
        <v>44849.08</v>
      </c>
      <c r="I2891" t="s">
        <v>10</v>
      </c>
      <c r="J2891" s="6" t="s">
        <v>27</v>
      </c>
      <c r="K2891" s="6" t="s">
        <v>28</v>
      </c>
      <c r="L2891" s="6" t="s">
        <v>37</v>
      </c>
      <c r="M2891" t="s">
        <v>11</v>
      </c>
      <c r="N2891" s="6" t="s">
        <v>52</v>
      </c>
      <c r="O2891" t="s">
        <v>24</v>
      </c>
      <c r="P2891" s="4">
        <v>8</v>
      </c>
      <c r="Q2891" t="str">
        <f>TEXT(ChargesTable[[#This Row],[CHG_COUNTY_NUM]], "000") &amp; "-" &amp; TEXT(ChargesTable[[#This Row],[CHG_CASE_NUMBER]], "0000000")</f>
        <v>008-0000109</v>
      </c>
      <c r="R2891">
        <f t="shared" si="91"/>
        <v>8</v>
      </c>
      <c r="S2891">
        <f t="shared" si="92"/>
        <v>2022</v>
      </c>
    </row>
    <row r="2892" spans="1:19">
      <c r="A2892" s="1">
        <v>8</v>
      </c>
      <c r="B2892">
        <v>110</v>
      </c>
      <c r="C2892">
        <v>1</v>
      </c>
      <c r="D2892" s="3">
        <v>44847</v>
      </c>
      <c r="E2892" s="2">
        <v>782200</v>
      </c>
      <c r="F2892" s="2">
        <v>78220</v>
      </c>
      <c r="G2892" s="2">
        <v>0</v>
      </c>
      <c r="H2892" s="5">
        <v>44849.947002314817</v>
      </c>
      <c r="I2892" t="s">
        <v>12</v>
      </c>
      <c r="J2892" s="6" t="s">
        <v>36</v>
      </c>
      <c r="K2892" s="6" t="s">
        <v>35</v>
      </c>
      <c r="L2892" s="6" t="s">
        <v>37</v>
      </c>
      <c r="M2892" t="s">
        <v>13</v>
      </c>
      <c r="N2892" s="6" t="s">
        <v>53</v>
      </c>
      <c r="O2892" t="s">
        <v>24</v>
      </c>
      <c r="P2892" s="4">
        <v>2</v>
      </c>
      <c r="Q2892" t="str">
        <f>TEXT(ChargesTable[[#This Row],[CHG_COUNTY_NUM]], "000") &amp; "-" &amp; TEXT(ChargesTable[[#This Row],[CHG_CASE_NUMBER]], "0000000")</f>
        <v>008-0000110</v>
      </c>
      <c r="R2892">
        <f t="shared" si="91"/>
        <v>6</v>
      </c>
      <c r="S2892">
        <f t="shared" si="92"/>
        <v>2022</v>
      </c>
    </row>
    <row r="2893" spans="1:19">
      <c r="A2893" s="1">
        <v>8</v>
      </c>
      <c r="B2893">
        <v>110</v>
      </c>
      <c r="C2893">
        <v>2</v>
      </c>
      <c r="D2893" s="3">
        <v>44847</v>
      </c>
      <c r="E2893" s="2">
        <v>3402</v>
      </c>
      <c r="F2893" s="2">
        <v>340</v>
      </c>
      <c r="G2893" s="2">
        <v>2</v>
      </c>
      <c r="H2893" s="5">
        <v>44849.547002314815</v>
      </c>
      <c r="I2893" t="s">
        <v>10</v>
      </c>
      <c r="J2893" s="6" t="s">
        <v>25</v>
      </c>
      <c r="K2893" s="6" t="s">
        <v>26</v>
      </c>
      <c r="L2893" s="6" t="s">
        <v>39</v>
      </c>
      <c r="M2893" t="s">
        <v>11</v>
      </c>
      <c r="N2893" s="6" t="s">
        <v>62</v>
      </c>
      <c r="O2893" t="s">
        <v>24</v>
      </c>
      <c r="P2893" s="4">
        <v>2</v>
      </c>
      <c r="Q2893" t="str">
        <f>TEXT(ChargesTable[[#This Row],[CHG_COUNTY_NUM]], "000") &amp; "-" &amp; TEXT(ChargesTable[[#This Row],[CHG_CASE_NUMBER]], "0000000")</f>
        <v>008-0000110</v>
      </c>
      <c r="R2893">
        <f t="shared" si="91"/>
        <v>6</v>
      </c>
      <c r="S2893">
        <f t="shared" si="92"/>
        <v>2022</v>
      </c>
    </row>
    <row r="2894" spans="1:19">
      <c r="A2894" s="1">
        <v>8</v>
      </c>
      <c r="B2894">
        <v>110</v>
      </c>
      <c r="C2894">
        <v>3</v>
      </c>
      <c r="D2894" s="3">
        <v>44847</v>
      </c>
      <c r="E2894" s="2">
        <v>463700</v>
      </c>
      <c r="F2894" s="2">
        <v>46370</v>
      </c>
      <c r="G2894" s="2">
        <v>0</v>
      </c>
      <c r="H2894" s="5">
        <v>44853.147002314814</v>
      </c>
      <c r="I2894" t="s">
        <v>12</v>
      </c>
      <c r="J2894" s="6" t="s">
        <v>30</v>
      </c>
      <c r="K2894" s="6" t="s">
        <v>26</v>
      </c>
      <c r="L2894" s="6" t="s">
        <v>37</v>
      </c>
      <c r="M2894" t="s">
        <v>13</v>
      </c>
      <c r="N2894" s="6" t="s">
        <v>54</v>
      </c>
      <c r="O2894" t="s">
        <v>24</v>
      </c>
      <c r="P2894" s="4">
        <v>6</v>
      </c>
      <c r="Q2894" t="str">
        <f>TEXT(ChargesTable[[#This Row],[CHG_COUNTY_NUM]], "000") &amp; "-" &amp; TEXT(ChargesTable[[#This Row],[CHG_CASE_NUMBER]], "0000000")</f>
        <v>008-0000110</v>
      </c>
      <c r="R2894">
        <f t="shared" si="91"/>
        <v>6</v>
      </c>
      <c r="S2894">
        <f t="shared" si="92"/>
        <v>2022</v>
      </c>
    </row>
    <row r="2895" spans="1:19">
      <c r="A2895" s="1">
        <v>8</v>
      </c>
      <c r="B2895">
        <v>111</v>
      </c>
      <c r="C2895">
        <v>1</v>
      </c>
      <c r="D2895" s="3">
        <v>44850</v>
      </c>
      <c r="E2895" s="2">
        <v>463740</v>
      </c>
      <c r="F2895" s="2">
        <v>46374</v>
      </c>
      <c r="G2895" s="2">
        <v>0</v>
      </c>
      <c r="H2895" s="5">
        <v>44850.23</v>
      </c>
      <c r="I2895" t="s">
        <v>12</v>
      </c>
      <c r="J2895" s="6" t="s">
        <v>32</v>
      </c>
      <c r="K2895" s="6" t="s">
        <v>33</v>
      </c>
      <c r="L2895" s="6" t="s">
        <v>37</v>
      </c>
      <c r="M2895" t="s">
        <v>13</v>
      </c>
      <c r="N2895" s="6" t="s">
        <v>60</v>
      </c>
      <c r="O2895" t="s">
        <v>24</v>
      </c>
      <c r="P2895" s="4">
        <v>0</v>
      </c>
      <c r="Q2895" t="str">
        <f>TEXT(ChargesTable[[#This Row],[CHG_COUNTY_NUM]], "000") &amp; "-" &amp; TEXT(ChargesTable[[#This Row],[CHG_CASE_NUMBER]], "0000000")</f>
        <v>008-0000111</v>
      </c>
      <c r="R2895">
        <f t="shared" si="91"/>
        <v>0</v>
      </c>
      <c r="S2895">
        <f t="shared" si="92"/>
        <v>2022</v>
      </c>
    </row>
    <row r="2896" spans="1:19">
      <c r="A2896" s="1">
        <v>8</v>
      </c>
      <c r="B2896">
        <v>111</v>
      </c>
      <c r="C2896">
        <v>2</v>
      </c>
      <c r="D2896" s="3">
        <v>44850</v>
      </c>
      <c r="E2896" s="2">
        <v>3400</v>
      </c>
      <c r="F2896" s="2">
        <v>340</v>
      </c>
      <c r="G2896" s="2">
        <v>0</v>
      </c>
      <c r="H2896" s="5">
        <v>44850.464004629626</v>
      </c>
      <c r="I2896" t="s">
        <v>10</v>
      </c>
      <c r="J2896" s="6" t="s">
        <v>25</v>
      </c>
      <c r="K2896" s="6" t="s">
        <v>26</v>
      </c>
      <c r="L2896" s="6" t="s">
        <v>37</v>
      </c>
      <c r="M2896" t="s">
        <v>11</v>
      </c>
      <c r="N2896" s="6" t="s">
        <v>55</v>
      </c>
      <c r="O2896" t="s">
        <v>24</v>
      </c>
      <c r="P2896" s="4">
        <v>0</v>
      </c>
      <c r="Q2896" t="str">
        <f>TEXT(ChargesTable[[#This Row],[CHG_COUNTY_NUM]], "000") &amp; "-" &amp; TEXT(ChargesTable[[#This Row],[CHG_CASE_NUMBER]], "0000000")</f>
        <v>008-0000111</v>
      </c>
      <c r="R2896">
        <f t="shared" si="91"/>
        <v>0</v>
      </c>
      <c r="S2896">
        <f t="shared" si="92"/>
        <v>2022</v>
      </c>
    </row>
    <row r="2897" spans="1:19">
      <c r="A2897" s="1">
        <v>8</v>
      </c>
      <c r="B2897">
        <v>111</v>
      </c>
      <c r="C2897">
        <v>3</v>
      </c>
      <c r="D2897" s="3">
        <v>44850</v>
      </c>
      <c r="E2897" s="2">
        <v>3400</v>
      </c>
      <c r="F2897" s="2">
        <v>340</v>
      </c>
      <c r="G2897" s="2">
        <v>0</v>
      </c>
      <c r="H2897" s="5">
        <v>44850.432002314818</v>
      </c>
      <c r="I2897" t="s">
        <v>10</v>
      </c>
      <c r="J2897" s="6" t="s">
        <v>25</v>
      </c>
      <c r="K2897" s="6" t="s">
        <v>26</v>
      </c>
      <c r="L2897" s="6" t="s">
        <v>37</v>
      </c>
      <c r="M2897" t="s">
        <v>11</v>
      </c>
      <c r="N2897" s="6" t="s">
        <v>55</v>
      </c>
      <c r="O2897" t="s">
        <v>24</v>
      </c>
      <c r="P2897" s="4">
        <v>0</v>
      </c>
      <c r="Q2897" t="str">
        <f>TEXT(ChargesTable[[#This Row],[CHG_COUNTY_NUM]], "000") &amp; "-" &amp; TEXT(ChargesTable[[#This Row],[CHG_CASE_NUMBER]], "0000000")</f>
        <v>008-0000111</v>
      </c>
      <c r="R2897">
        <f t="shared" si="91"/>
        <v>0</v>
      </c>
      <c r="S2897">
        <f t="shared" si="92"/>
        <v>2022</v>
      </c>
    </row>
    <row r="2898" spans="1:19">
      <c r="A2898" s="1">
        <v>8</v>
      </c>
      <c r="B2898">
        <v>112</v>
      </c>
      <c r="C2898">
        <v>3</v>
      </c>
      <c r="D2898" s="3">
        <v>44856</v>
      </c>
      <c r="E2898" s="2">
        <v>3400</v>
      </c>
      <c r="F2898" s="2">
        <v>340</v>
      </c>
      <c r="G2898" s="2">
        <v>0</v>
      </c>
      <c r="H2898" s="5">
        <v>44948.77</v>
      </c>
      <c r="I2898" t="s">
        <v>10</v>
      </c>
      <c r="J2898" s="6" t="s">
        <v>25</v>
      </c>
      <c r="K2898" s="6" t="s">
        <v>26</v>
      </c>
      <c r="L2898" s="6" t="s">
        <v>37</v>
      </c>
      <c r="M2898" t="s">
        <v>11</v>
      </c>
      <c r="N2898" s="6" t="s">
        <v>55</v>
      </c>
      <c r="O2898" t="s">
        <v>24</v>
      </c>
      <c r="P2898" s="4">
        <v>92</v>
      </c>
      <c r="Q2898" t="str">
        <f>TEXT(ChargesTable[[#This Row],[CHG_COUNTY_NUM]], "000") &amp; "-" &amp; TEXT(ChargesTable[[#This Row],[CHG_CASE_NUMBER]], "0000000")</f>
        <v>008-0000112</v>
      </c>
      <c r="R2898">
        <f t="shared" si="91"/>
        <v>97</v>
      </c>
      <c r="S2898">
        <f t="shared" si="92"/>
        <v>2023</v>
      </c>
    </row>
    <row r="2899" spans="1:19">
      <c r="A2899" s="1">
        <v>8</v>
      </c>
      <c r="B2899">
        <v>112</v>
      </c>
      <c r="C2899">
        <v>5</v>
      </c>
      <c r="D2899" s="3">
        <v>44856</v>
      </c>
      <c r="E2899" s="2">
        <v>463700</v>
      </c>
      <c r="F2899" s="2">
        <v>46370</v>
      </c>
      <c r="G2899" s="2">
        <v>0</v>
      </c>
      <c r="H2899" s="5">
        <v>44948.04</v>
      </c>
      <c r="I2899" t="s">
        <v>12</v>
      </c>
      <c r="J2899" s="6" t="s">
        <v>30</v>
      </c>
      <c r="K2899" s="6" t="s">
        <v>26</v>
      </c>
      <c r="L2899" s="6" t="s">
        <v>37</v>
      </c>
      <c r="M2899" t="s">
        <v>13</v>
      </c>
      <c r="N2899" s="6" t="s">
        <v>54</v>
      </c>
      <c r="O2899" t="s">
        <v>24</v>
      </c>
      <c r="P2899" s="4">
        <v>92</v>
      </c>
      <c r="Q2899" t="str">
        <f>TEXT(ChargesTable[[#This Row],[CHG_COUNTY_NUM]], "000") &amp; "-" &amp; TEXT(ChargesTable[[#This Row],[CHG_CASE_NUMBER]], "0000000")</f>
        <v>008-0000112</v>
      </c>
      <c r="R2899">
        <f t="shared" si="91"/>
        <v>97</v>
      </c>
      <c r="S2899">
        <f t="shared" si="92"/>
        <v>2023</v>
      </c>
    </row>
    <row r="2900" spans="1:19">
      <c r="A2900" s="1">
        <v>8</v>
      </c>
      <c r="B2900">
        <v>112</v>
      </c>
      <c r="C2900">
        <v>4</v>
      </c>
      <c r="D2900" s="3">
        <v>44856</v>
      </c>
      <c r="E2900" s="2">
        <v>3400</v>
      </c>
      <c r="F2900" s="2">
        <v>340</v>
      </c>
      <c r="G2900" s="2">
        <v>0</v>
      </c>
      <c r="H2900" s="5">
        <v>44950.13</v>
      </c>
      <c r="I2900" t="s">
        <v>7</v>
      </c>
      <c r="J2900" s="6" t="s">
        <v>25</v>
      </c>
      <c r="K2900" s="6" t="s">
        <v>26</v>
      </c>
      <c r="L2900" s="6" t="s">
        <v>37</v>
      </c>
      <c r="M2900" t="s">
        <v>8</v>
      </c>
      <c r="N2900" s="6" t="s">
        <v>55</v>
      </c>
      <c r="O2900" t="s">
        <v>24</v>
      </c>
      <c r="P2900" s="4">
        <v>94</v>
      </c>
      <c r="Q2900" t="str">
        <f>TEXT(ChargesTable[[#This Row],[CHG_COUNTY_NUM]], "000") &amp; "-" &amp; TEXT(ChargesTable[[#This Row],[CHG_CASE_NUMBER]], "0000000")</f>
        <v>008-0000112</v>
      </c>
      <c r="R2900">
        <f t="shared" si="91"/>
        <v>97</v>
      </c>
      <c r="S2900">
        <f t="shared" si="92"/>
        <v>2023</v>
      </c>
    </row>
    <row r="2901" spans="1:19">
      <c r="A2901" s="1">
        <v>8</v>
      </c>
      <c r="B2901">
        <v>112</v>
      </c>
      <c r="C2901">
        <v>1</v>
      </c>
      <c r="D2901" s="3">
        <v>44856</v>
      </c>
      <c r="E2901" s="2">
        <v>3460</v>
      </c>
      <c r="F2901" s="2">
        <v>346</v>
      </c>
      <c r="G2901" s="2">
        <v>0</v>
      </c>
      <c r="H2901" s="5">
        <v>44951.14</v>
      </c>
      <c r="I2901" t="s">
        <v>7</v>
      </c>
      <c r="J2901" s="6" t="s">
        <v>27</v>
      </c>
      <c r="K2901" s="6" t="s">
        <v>28</v>
      </c>
      <c r="L2901" s="6" t="s">
        <v>37</v>
      </c>
      <c r="M2901" t="s">
        <v>8</v>
      </c>
      <c r="N2901" s="6" t="s">
        <v>52</v>
      </c>
      <c r="O2901" t="s">
        <v>24</v>
      </c>
      <c r="P2901" s="4">
        <v>95</v>
      </c>
      <c r="Q2901" t="str">
        <f>TEXT(ChargesTable[[#This Row],[CHG_COUNTY_NUM]], "000") &amp; "-" &amp; TEXT(ChargesTable[[#This Row],[CHG_CASE_NUMBER]], "0000000")</f>
        <v>008-0000112</v>
      </c>
      <c r="R2901">
        <f t="shared" si="91"/>
        <v>97</v>
      </c>
      <c r="S2901">
        <f t="shared" si="92"/>
        <v>2023</v>
      </c>
    </row>
    <row r="2902" spans="1:19">
      <c r="A2902" s="1">
        <v>8</v>
      </c>
      <c r="B2902">
        <v>112</v>
      </c>
      <c r="C2902">
        <v>2</v>
      </c>
      <c r="D2902" s="3">
        <v>44856</v>
      </c>
      <c r="E2902" s="2">
        <v>463700</v>
      </c>
      <c r="F2902" s="2">
        <v>46370</v>
      </c>
      <c r="G2902" s="2">
        <v>0</v>
      </c>
      <c r="H2902" s="5">
        <v>44953.14</v>
      </c>
      <c r="I2902" t="s">
        <v>10</v>
      </c>
      <c r="J2902" s="6" t="s">
        <v>30</v>
      </c>
      <c r="K2902" s="6" t="s">
        <v>26</v>
      </c>
      <c r="L2902" s="6" t="s">
        <v>37</v>
      </c>
      <c r="M2902" t="s">
        <v>11</v>
      </c>
      <c r="N2902" s="6" t="s">
        <v>54</v>
      </c>
      <c r="O2902" t="s">
        <v>24</v>
      </c>
      <c r="P2902" s="4">
        <v>97</v>
      </c>
      <c r="Q2902" t="str">
        <f>TEXT(ChargesTable[[#This Row],[CHG_COUNTY_NUM]], "000") &amp; "-" &amp; TEXT(ChargesTable[[#This Row],[CHG_CASE_NUMBER]], "0000000")</f>
        <v>008-0000112</v>
      </c>
      <c r="R2902">
        <f t="shared" si="91"/>
        <v>97</v>
      </c>
      <c r="S2902">
        <f t="shared" si="92"/>
        <v>2023</v>
      </c>
    </row>
    <row r="2903" spans="1:19">
      <c r="A2903" s="1">
        <v>8</v>
      </c>
      <c r="B2903">
        <v>113</v>
      </c>
      <c r="C2903">
        <v>2</v>
      </c>
      <c r="D2903" s="3">
        <v>44863</v>
      </c>
      <c r="E2903" s="2">
        <v>3400</v>
      </c>
      <c r="F2903" s="2">
        <v>340</v>
      </c>
      <c r="G2903" s="2">
        <v>0</v>
      </c>
      <c r="H2903" s="5">
        <v>44877.95</v>
      </c>
      <c r="I2903" t="s">
        <v>12</v>
      </c>
      <c r="J2903" s="6" t="s">
        <v>25</v>
      </c>
      <c r="K2903" s="6" t="s">
        <v>26</v>
      </c>
      <c r="L2903" s="6" t="s">
        <v>37</v>
      </c>
      <c r="M2903" t="s">
        <v>13</v>
      </c>
      <c r="N2903" s="6" t="s">
        <v>55</v>
      </c>
      <c r="O2903" t="s">
        <v>24</v>
      </c>
      <c r="P2903" s="4">
        <v>14</v>
      </c>
      <c r="Q2903" t="str">
        <f>TEXT(ChargesTable[[#This Row],[CHG_COUNTY_NUM]], "000") &amp; "-" &amp; TEXT(ChargesTable[[#This Row],[CHG_CASE_NUMBER]], "0000000")</f>
        <v>008-0000113</v>
      </c>
      <c r="R2903">
        <f t="shared" si="91"/>
        <v>14</v>
      </c>
      <c r="S2903">
        <f t="shared" si="92"/>
        <v>2022</v>
      </c>
    </row>
    <row r="2904" spans="1:19">
      <c r="A2904" s="1">
        <v>8</v>
      </c>
      <c r="B2904">
        <v>113</v>
      </c>
      <c r="C2904">
        <v>3</v>
      </c>
      <c r="D2904" s="3">
        <v>44863</v>
      </c>
      <c r="E2904" s="2">
        <v>463700</v>
      </c>
      <c r="F2904" s="2">
        <v>46370</v>
      </c>
      <c r="G2904" s="2">
        <v>0</v>
      </c>
      <c r="H2904" s="5">
        <v>44877.95</v>
      </c>
      <c r="I2904" t="s">
        <v>12</v>
      </c>
      <c r="J2904" s="6" t="s">
        <v>30</v>
      </c>
      <c r="K2904" s="6" t="s">
        <v>26</v>
      </c>
      <c r="L2904" s="6" t="s">
        <v>37</v>
      </c>
      <c r="M2904" t="s">
        <v>13</v>
      </c>
      <c r="N2904" s="6" t="s">
        <v>54</v>
      </c>
      <c r="O2904" t="s">
        <v>24</v>
      </c>
      <c r="P2904" s="4">
        <v>14</v>
      </c>
      <c r="Q2904" t="str">
        <f>TEXT(ChargesTable[[#This Row],[CHG_COUNTY_NUM]], "000") &amp; "-" &amp; TEXT(ChargesTable[[#This Row],[CHG_CASE_NUMBER]], "0000000")</f>
        <v>008-0000113</v>
      </c>
      <c r="R2904">
        <f t="shared" si="91"/>
        <v>14</v>
      </c>
      <c r="S2904">
        <f t="shared" si="92"/>
        <v>2022</v>
      </c>
    </row>
    <row r="2905" spans="1:19">
      <c r="A2905" s="1">
        <v>8</v>
      </c>
      <c r="B2905">
        <v>114</v>
      </c>
      <c r="C2905">
        <v>2</v>
      </c>
      <c r="D2905" s="3">
        <v>44872</v>
      </c>
      <c r="E2905" s="2">
        <v>463700</v>
      </c>
      <c r="F2905" s="2">
        <v>46370</v>
      </c>
      <c r="G2905" s="2">
        <v>0</v>
      </c>
      <c r="H2905" s="5">
        <v>44888.42</v>
      </c>
      <c r="I2905" t="s">
        <v>10</v>
      </c>
      <c r="J2905" s="6" t="s">
        <v>30</v>
      </c>
      <c r="K2905" s="6" t="s">
        <v>26</v>
      </c>
      <c r="L2905" s="6" t="s">
        <v>37</v>
      </c>
      <c r="M2905" t="s">
        <v>11</v>
      </c>
      <c r="N2905" s="6" t="s">
        <v>54</v>
      </c>
      <c r="O2905" t="s">
        <v>24</v>
      </c>
      <c r="P2905" s="4">
        <v>16</v>
      </c>
      <c r="Q2905" t="str">
        <f>TEXT(ChargesTable[[#This Row],[CHG_COUNTY_NUM]], "000") &amp; "-" &amp; TEXT(ChargesTable[[#This Row],[CHG_CASE_NUMBER]], "0000000")</f>
        <v>008-0000114</v>
      </c>
      <c r="R2905">
        <f t="shared" si="91"/>
        <v>17</v>
      </c>
      <c r="S2905">
        <f t="shared" si="92"/>
        <v>2022</v>
      </c>
    </row>
    <row r="2906" spans="1:19">
      <c r="A2906" s="1">
        <v>8</v>
      </c>
      <c r="B2906">
        <v>114</v>
      </c>
      <c r="C2906">
        <v>3</v>
      </c>
      <c r="D2906" s="3">
        <v>44872</v>
      </c>
      <c r="E2906" s="2">
        <v>3400</v>
      </c>
      <c r="F2906" s="2">
        <v>340</v>
      </c>
      <c r="G2906" s="2">
        <v>0</v>
      </c>
      <c r="H2906" s="5">
        <v>44889.120000000003</v>
      </c>
      <c r="I2906" t="s">
        <v>7</v>
      </c>
      <c r="J2906" s="6" t="s">
        <v>25</v>
      </c>
      <c r="K2906" s="6" t="s">
        <v>26</v>
      </c>
      <c r="L2906" s="6" t="s">
        <v>37</v>
      </c>
      <c r="M2906" t="s">
        <v>8</v>
      </c>
      <c r="N2906" s="6" t="s">
        <v>55</v>
      </c>
      <c r="O2906" t="s">
        <v>24</v>
      </c>
      <c r="P2906" s="4">
        <v>17</v>
      </c>
      <c r="Q2906" t="str">
        <f>TEXT(ChargesTable[[#This Row],[CHG_COUNTY_NUM]], "000") &amp; "-" &amp; TEXT(ChargesTable[[#This Row],[CHG_CASE_NUMBER]], "0000000")</f>
        <v>008-0000114</v>
      </c>
      <c r="R2906">
        <f t="shared" si="91"/>
        <v>17</v>
      </c>
      <c r="S2906">
        <f t="shared" si="92"/>
        <v>2022</v>
      </c>
    </row>
    <row r="2907" spans="1:19">
      <c r="A2907" s="1">
        <v>8</v>
      </c>
      <c r="B2907">
        <v>115</v>
      </c>
      <c r="C2907">
        <v>4</v>
      </c>
      <c r="D2907" s="3">
        <v>44875</v>
      </c>
      <c r="E2907" s="2">
        <v>3400</v>
      </c>
      <c r="F2907" s="2">
        <v>340</v>
      </c>
      <c r="G2907" s="2">
        <v>0</v>
      </c>
      <c r="H2907" s="5">
        <v>45162.9</v>
      </c>
      <c r="I2907" t="s">
        <v>14</v>
      </c>
      <c r="J2907" s="6" t="s">
        <v>25</v>
      </c>
      <c r="K2907" s="6" t="s">
        <v>26</v>
      </c>
      <c r="L2907" s="6" t="s">
        <v>37</v>
      </c>
      <c r="M2907" t="s">
        <v>15</v>
      </c>
      <c r="N2907" s="6" t="s">
        <v>55</v>
      </c>
      <c r="O2907" t="s">
        <v>24</v>
      </c>
      <c r="P2907" s="4">
        <v>287</v>
      </c>
      <c r="Q2907" t="str">
        <f>TEXT(ChargesTable[[#This Row],[CHG_COUNTY_NUM]], "000") &amp; "-" &amp; TEXT(ChargesTable[[#This Row],[CHG_CASE_NUMBER]], "0000000")</f>
        <v>008-0000115</v>
      </c>
      <c r="R2907">
        <f t="shared" si="91"/>
        <v>358</v>
      </c>
      <c r="S2907">
        <f t="shared" si="92"/>
        <v>2023</v>
      </c>
    </row>
    <row r="2908" spans="1:19">
      <c r="A2908" s="1">
        <v>8</v>
      </c>
      <c r="B2908">
        <v>115</v>
      </c>
      <c r="C2908">
        <v>2</v>
      </c>
      <c r="D2908" s="3">
        <v>44875</v>
      </c>
      <c r="E2908" s="2">
        <v>3400</v>
      </c>
      <c r="F2908" s="2">
        <v>340</v>
      </c>
      <c r="G2908" s="2">
        <v>0</v>
      </c>
      <c r="H2908" s="5">
        <v>45232.9</v>
      </c>
      <c r="I2908" t="s">
        <v>12</v>
      </c>
      <c r="J2908" s="6" t="s">
        <v>25</v>
      </c>
      <c r="K2908" s="6" t="s">
        <v>26</v>
      </c>
      <c r="L2908" s="6" t="s">
        <v>37</v>
      </c>
      <c r="M2908" t="s">
        <v>13</v>
      </c>
      <c r="N2908" s="6" t="s">
        <v>55</v>
      </c>
      <c r="O2908" t="s">
        <v>24</v>
      </c>
      <c r="P2908" s="4">
        <v>357</v>
      </c>
      <c r="Q2908" t="str">
        <f>TEXT(ChargesTable[[#This Row],[CHG_COUNTY_NUM]], "000") &amp; "-" &amp; TEXT(ChargesTable[[#This Row],[CHG_CASE_NUMBER]], "0000000")</f>
        <v>008-0000115</v>
      </c>
      <c r="R2908">
        <f t="shared" si="91"/>
        <v>358</v>
      </c>
      <c r="S2908">
        <f t="shared" si="92"/>
        <v>2023</v>
      </c>
    </row>
    <row r="2909" spans="1:19">
      <c r="A2909" s="1">
        <v>8</v>
      </c>
      <c r="B2909">
        <v>115</v>
      </c>
      <c r="C2909">
        <v>3</v>
      </c>
      <c r="D2909" s="3">
        <v>44875</v>
      </c>
      <c r="E2909" s="2">
        <v>3460</v>
      </c>
      <c r="F2909" s="2">
        <v>346</v>
      </c>
      <c r="G2909" s="2">
        <v>0</v>
      </c>
      <c r="H2909" s="5">
        <v>45233.824999999997</v>
      </c>
      <c r="I2909" t="s">
        <v>10</v>
      </c>
      <c r="J2909" s="6" t="s">
        <v>27</v>
      </c>
      <c r="K2909" s="6" t="s">
        <v>28</v>
      </c>
      <c r="L2909" s="6" t="s">
        <v>37</v>
      </c>
      <c r="M2909" t="s">
        <v>11</v>
      </c>
      <c r="N2909" s="6" t="s">
        <v>52</v>
      </c>
      <c r="O2909" t="s">
        <v>24</v>
      </c>
      <c r="P2909" s="4">
        <v>358</v>
      </c>
      <c r="Q2909" t="str">
        <f>TEXT(ChargesTable[[#This Row],[CHG_COUNTY_NUM]], "000") &amp; "-" &amp; TEXT(ChargesTable[[#This Row],[CHG_CASE_NUMBER]], "0000000")</f>
        <v>008-0000115</v>
      </c>
      <c r="R2909">
        <f t="shared" si="91"/>
        <v>358</v>
      </c>
      <c r="S2909">
        <f t="shared" si="92"/>
        <v>2023</v>
      </c>
    </row>
    <row r="2910" spans="1:19">
      <c r="A2910" s="1">
        <v>8</v>
      </c>
      <c r="B2910">
        <v>116</v>
      </c>
      <c r="C2910">
        <v>2</v>
      </c>
      <c r="D2910" s="3">
        <v>44877</v>
      </c>
      <c r="E2910" s="2">
        <v>782202</v>
      </c>
      <c r="F2910" s="2">
        <v>78220</v>
      </c>
      <c r="G2910" s="2">
        <v>2</v>
      </c>
      <c r="H2910" s="5">
        <v>44919.53</v>
      </c>
      <c r="I2910" t="s">
        <v>10</v>
      </c>
      <c r="J2910" s="6" t="s">
        <v>36</v>
      </c>
      <c r="K2910" s="6" t="s">
        <v>35</v>
      </c>
      <c r="L2910" s="6" t="s">
        <v>39</v>
      </c>
      <c r="M2910" t="s">
        <v>11</v>
      </c>
      <c r="N2910" s="6" t="s">
        <v>79</v>
      </c>
      <c r="O2910" t="s">
        <v>24</v>
      </c>
      <c r="P2910" s="4">
        <v>42</v>
      </c>
      <c r="Q2910" t="str">
        <f>TEXT(ChargesTable[[#This Row],[CHG_COUNTY_NUM]], "000") &amp; "-" &amp; TEXT(ChargesTable[[#This Row],[CHG_CASE_NUMBER]], "0000000")</f>
        <v>008-0000116</v>
      </c>
      <c r="R2910">
        <f t="shared" si="91"/>
        <v>46</v>
      </c>
      <c r="S2910">
        <f t="shared" si="92"/>
        <v>2022</v>
      </c>
    </row>
    <row r="2911" spans="1:19">
      <c r="A2911" s="1">
        <v>8</v>
      </c>
      <c r="B2911">
        <v>116</v>
      </c>
      <c r="C2911">
        <v>1</v>
      </c>
      <c r="D2911" s="3">
        <v>44877</v>
      </c>
      <c r="E2911" s="2">
        <v>3400</v>
      </c>
      <c r="F2911" s="2">
        <v>340</v>
      </c>
      <c r="G2911" s="2">
        <v>0</v>
      </c>
      <c r="H2911" s="5">
        <v>44923.4</v>
      </c>
      <c r="I2911" t="s">
        <v>10</v>
      </c>
      <c r="J2911" s="6" t="s">
        <v>25</v>
      </c>
      <c r="K2911" s="6" t="s">
        <v>26</v>
      </c>
      <c r="L2911" s="6" t="s">
        <v>37</v>
      </c>
      <c r="M2911" t="s">
        <v>11</v>
      </c>
      <c r="N2911" s="6" t="s">
        <v>55</v>
      </c>
      <c r="O2911" t="s">
        <v>24</v>
      </c>
      <c r="P2911" s="4">
        <v>46</v>
      </c>
      <c r="Q2911" t="str">
        <f>TEXT(ChargesTable[[#This Row],[CHG_COUNTY_NUM]], "000") &amp; "-" &amp; TEXT(ChargesTable[[#This Row],[CHG_CASE_NUMBER]], "0000000")</f>
        <v>008-0000116</v>
      </c>
      <c r="R2911">
        <f t="shared" si="91"/>
        <v>46</v>
      </c>
      <c r="S2911">
        <f t="shared" si="92"/>
        <v>2022</v>
      </c>
    </row>
    <row r="2912" spans="1:19">
      <c r="A2912" s="1">
        <v>8</v>
      </c>
      <c r="B2912">
        <v>117</v>
      </c>
      <c r="C2912">
        <v>4</v>
      </c>
      <c r="D2912" s="3">
        <v>44881</v>
      </c>
      <c r="E2912" s="2">
        <v>3400</v>
      </c>
      <c r="F2912" s="2">
        <v>340</v>
      </c>
      <c r="G2912" s="2">
        <v>0</v>
      </c>
      <c r="H2912" s="5">
        <v>45256.2</v>
      </c>
      <c r="I2912" t="s">
        <v>12</v>
      </c>
      <c r="J2912" s="6" t="s">
        <v>25</v>
      </c>
      <c r="K2912" s="6" t="s">
        <v>26</v>
      </c>
      <c r="L2912" s="6" t="s">
        <v>37</v>
      </c>
      <c r="M2912" t="s">
        <v>13</v>
      </c>
      <c r="N2912" s="6" t="s">
        <v>55</v>
      </c>
      <c r="O2912" t="s">
        <v>24</v>
      </c>
      <c r="P2912" s="4">
        <v>375</v>
      </c>
      <c r="Q2912" t="str">
        <f>TEXT(ChargesTable[[#This Row],[CHG_COUNTY_NUM]], "000") &amp; "-" &amp; TEXT(ChargesTable[[#This Row],[CHG_CASE_NUMBER]], "0000000")</f>
        <v>008-0000117</v>
      </c>
      <c r="R2912">
        <f t="shared" si="91"/>
        <v>380</v>
      </c>
      <c r="S2912">
        <f t="shared" si="92"/>
        <v>2023</v>
      </c>
    </row>
    <row r="2913" spans="1:19">
      <c r="A2913" s="1">
        <v>8</v>
      </c>
      <c r="B2913">
        <v>117</v>
      </c>
      <c r="C2913">
        <v>3</v>
      </c>
      <c r="D2913" s="3">
        <v>44881</v>
      </c>
      <c r="E2913" s="2">
        <v>782200</v>
      </c>
      <c r="F2913" s="2">
        <v>78220</v>
      </c>
      <c r="G2913" s="2">
        <v>0</v>
      </c>
      <c r="H2913" s="5">
        <v>45258.5</v>
      </c>
      <c r="I2913" t="s">
        <v>12</v>
      </c>
      <c r="J2913" s="6" t="s">
        <v>36</v>
      </c>
      <c r="K2913" s="6" t="s">
        <v>35</v>
      </c>
      <c r="L2913" s="6" t="s">
        <v>37</v>
      </c>
      <c r="M2913" t="s">
        <v>13</v>
      </c>
      <c r="N2913" s="6" t="s">
        <v>53</v>
      </c>
      <c r="O2913" t="s">
        <v>24</v>
      </c>
      <c r="P2913" s="4">
        <v>377</v>
      </c>
      <c r="Q2913" t="str">
        <f>TEXT(ChargesTable[[#This Row],[CHG_COUNTY_NUM]], "000") &amp; "-" &amp; TEXT(ChargesTable[[#This Row],[CHG_CASE_NUMBER]], "0000000")</f>
        <v>008-0000117</v>
      </c>
      <c r="R2913">
        <f t="shared" si="91"/>
        <v>380</v>
      </c>
      <c r="S2913">
        <f t="shared" si="92"/>
        <v>2023</v>
      </c>
    </row>
    <row r="2914" spans="1:19">
      <c r="A2914" s="1">
        <v>8</v>
      </c>
      <c r="B2914">
        <v>117</v>
      </c>
      <c r="C2914">
        <v>5</v>
      </c>
      <c r="D2914" s="3">
        <v>44881</v>
      </c>
      <c r="E2914" s="2">
        <v>3400</v>
      </c>
      <c r="F2914" s="2">
        <v>340</v>
      </c>
      <c r="G2914" s="2">
        <v>0</v>
      </c>
      <c r="H2914" s="5">
        <v>45259.23</v>
      </c>
      <c r="I2914" t="s">
        <v>12</v>
      </c>
      <c r="J2914" s="6" t="s">
        <v>25</v>
      </c>
      <c r="K2914" s="6" t="s">
        <v>26</v>
      </c>
      <c r="L2914" s="6" t="s">
        <v>37</v>
      </c>
      <c r="M2914" t="s">
        <v>13</v>
      </c>
      <c r="N2914" s="6" t="s">
        <v>55</v>
      </c>
      <c r="O2914" t="s">
        <v>24</v>
      </c>
      <c r="P2914" s="4">
        <v>378</v>
      </c>
      <c r="Q2914" t="str">
        <f>TEXT(ChargesTable[[#This Row],[CHG_COUNTY_NUM]], "000") &amp; "-" &amp; TEXT(ChargesTable[[#This Row],[CHG_CASE_NUMBER]], "0000000")</f>
        <v>008-0000117</v>
      </c>
      <c r="R2914">
        <f t="shared" si="91"/>
        <v>380</v>
      </c>
      <c r="S2914">
        <f t="shared" si="92"/>
        <v>2023</v>
      </c>
    </row>
    <row r="2915" spans="1:19">
      <c r="A2915" s="1">
        <v>8</v>
      </c>
      <c r="B2915">
        <v>117</v>
      </c>
      <c r="C2915">
        <v>2</v>
      </c>
      <c r="D2915" s="3">
        <v>44881</v>
      </c>
      <c r="E2915" s="2">
        <v>3470</v>
      </c>
      <c r="F2915" s="2">
        <v>347</v>
      </c>
      <c r="G2915" s="2">
        <v>0</v>
      </c>
      <c r="H2915" s="5">
        <v>45260.087002314816</v>
      </c>
      <c r="I2915" t="s">
        <v>7</v>
      </c>
      <c r="J2915" s="6" t="s">
        <v>29</v>
      </c>
      <c r="K2915" s="6" t="s">
        <v>28</v>
      </c>
      <c r="L2915" s="6" t="s">
        <v>37</v>
      </c>
      <c r="M2915" t="s">
        <v>8</v>
      </c>
      <c r="N2915" s="6" t="s">
        <v>51</v>
      </c>
      <c r="O2915" t="s">
        <v>24</v>
      </c>
      <c r="P2915" s="4">
        <v>379</v>
      </c>
      <c r="Q2915" t="str">
        <f>TEXT(ChargesTable[[#This Row],[CHG_COUNTY_NUM]], "000") &amp; "-" &amp; TEXT(ChargesTable[[#This Row],[CHG_CASE_NUMBER]], "0000000")</f>
        <v>008-0000117</v>
      </c>
      <c r="R2915">
        <f t="shared" si="91"/>
        <v>380</v>
      </c>
      <c r="S2915">
        <f t="shared" si="92"/>
        <v>2023</v>
      </c>
    </row>
    <row r="2916" spans="1:19">
      <c r="A2916" s="1">
        <v>8</v>
      </c>
      <c r="B2916">
        <v>117</v>
      </c>
      <c r="C2916">
        <v>1</v>
      </c>
      <c r="D2916" s="3">
        <v>44881</v>
      </c>
      <c r="E2916" s="2">
        <v>3400</v>
      </c>
      <c r="F2916" s="2">
        <v>340</v>
      </c>
      <c r="G2916" s="2">
        <v>0</v>
      </c>
      <c r="H2916" s="5">
        <v>45261.599999999999</v>
      </c>
      <c r="I2916" t="s">
        <v>10</v>
      </c>
      <c r="J2916" s="6" t="s">
        <v>25</v>
      </c>
      <c r="K2916" s="6" t="s">
        <v>26</v>
      </c>
      <c r="L2916" s="6" t="s">
        <v>37</v>
      </c>
      <c r="M2916" t="s">
        <v>11</v>
      </c>
      <c r="N2916" s="6" t="s">
        <v>55</v>
      </c>
      <c r="O2916" t="s">
        <v>24</v>
      </c>
      <c r="P2916" s="4">
        <v>380</v>
      </c>
      <c r="Q2916" t="str">
        <f>TEXT(ChargesTable[[#This Row],[CHG_COUNTY_NUM]], "000") &amp; "-" &amp; TEXT(ChargesTable[[#This Row],[CHG_CASE_NUMBER]], "0000000")</f>
        <v>008-0000117</v>
      </c>
      <c r="R2916">
        <f t="shared" si="91"/>
        <v>380</v>
      </c>
      <c r="S2916">
        <f t="shared" si="92"/>
        <v>2023</v>
      </c>
    </row>
    <row r="2917" spans="1:19">
      <c r="A2917" s="1">
        <v>8</v>
      </c>
      <c r="B2917">
        <v>118</v>
      </c>
      <c r="C2917">
        <v>1</v>
      </c>
      <c r="D2917" s="3">
        <v>44888</v>
      </c>
      <c r="E2917" s="2">
        <v>3463</v>
      </c>
      <c r="F2917" s="2">
        <v>346</v>
      </c>
      <c r="G2917" s="2">
        <v>3</v>
      </c>
      <c r="H2917" s="5">
        <v>44889.299004629633</v>
      </c>
      <c r="I2917" t="s">
        <v>12</v>
      </c>
      <c r="J2917" s="6" t="s">
        <v>27</v>
      </c>
      <c r="K2917" s="6" t="s">
        <v>28</v>
      </c>
      <c r="L2917" s="6" t="s">
        <v>40</v>
      </c>
      <c r="M2917" t="s">
        <v>13</v>
      </c>
      <c r="N2917" s="6" t="s">
        <v>80</v>
      </c>
      <c r="O2917" t="s">
        <v>24</v>
      </c>
      <c r="P2917" s="4">
        <v>1</v>
      </c>
      <c r="Q2917" t="str">
        <f>TEXT(ChargesTable[[#This Row],[CHG_COUNTY_NUM]], "000") &amp; "-" &amp; TEXT(ChargesTable[[#This Row],[CHG_CASE_NUMBER]], "0000000")</f>
        <v>008-0000118</v>
      </c>
      <c r="R2917">
        <f t="shared" si="91"/>
        <v>2</v>
      </c>
      <c r="S2917">
        <f t="shared" si="92"/>
        <v>2022</v>
      </c>
    </row>
    <row r="2918" spans="1:19">
      <c r="A2918" s="1">
        <v>8</v>
      </c>
      <c r="B2918">
        <v>118</v>
      </c>
      <c r="C2918">
        <v>3</v>
      </c>
      <c r="D2918" s="3">
        <v>44888</v>
      </c>
      <c r="E2918" s="2">
        <v>3460</v>
      </c>
      <c r="F2918" s="2">
        <v>346</v>
      </c>
      <c r="G2918" s="2">
        <v>0</v>
      </c>
      <c r="H2918" s="5">
        <v>44889.939004629632</v>
      </c>
      <c r="I2918" t="s">
        <v>10</v>
      </c>
      <c r="J2918" s="6" t="s">
        <v>27</v>
      </c>
      <c r="K2918" s="6" t="s">
        <v>28</v>
      </c>
      <c r="L2918" s="6" t="s">
        <v>37</v>
      </c>
      <c r="M2918" t="s">
        <v>11</v>
      </c>
      <c r="N2918" s="6" t="s">
        <v>52</v>
      </c>
      <c r="O2918" t="s">
        <v>24</v>
      </c>
      <c r="P2918" s="4">
        <v>1</v>
      </c>
      <c r="Q2918" t="str">
        <f>TEXT(ChargesTable[[#This Row],[CHG_COUNTY_NUM]], "000") &amp; "-" &amp; TEXT(ChargesTable[[#This Row],[CHG_CASE_NUMBER]], "0000000")</f>
        <v>008-0000118</v>
      </c>
      <c r="R2918">
        <f t="shared" si="91"/>
        <v>2</v>
      </c>
      <c r="S2918">
        <f t="shared" si="92"/>
        <v>2022</v>
      </c>
    </row>
    <row r="2919" spans="1:19">
      <c r="A2919" s="1">
        <v>8</v>
      </c>
      <c r="B2919">
        <v>118</v>
      </c>
      <c r="C2919">
        <v>2</v>
      </c>
      <c r="D2919" s="3">
        <v>44888</v>
      </c>
      <c r="E2919" s="2">
        <v>3400</v>
      </c>
      <c r="F2919" s="2">
        <v>340</v>
      </c>
      <c r="G2919" s="2">
        <v>0</v>
      </c>
      <c r="H2919" s="5">
        <v>44890.607199074075</v>
      </c>
      <c r="I2919" t="s">
        <v>10</v>
      </c>
      <c r="J2919" s="6" t="s">
        <v>25</v>
      </c>
      <c r="K2919" s="6" t="s">
        <v>26</v>
      </c>
      <c r="L2919" s="6" t="s">
        <v>37</v>
      </c>
      <c r="M2919" t="s">
        <v>11</v>
      </c>
      <c r="N2919" s="6" t="s">
        <v>55</v>
      </c>
      <c r="O2919" t="s">
        <v>24</v>
      </c>
      <c r="P2919" s="4">
        <v>2</v>
      </c>
      <c r="Q2919" t="str">
        <f>TEXT(ChargesTable[[#This Row],[CHG_COUNTY_NUM]], "000") &amp; "-" &amp; TEXT(ChargesTable[[#This Row],[CHG_CASE_NUMBER]], "0000000")</f>
        <v>008-0000118</v>
      </c>
      <c r="R2919">
        <f t="shared" si="91"/>
        <v>2</v>
      </c>
      <c r="S2919">
        <f t="shared" si="92"/>
        <v>2022</v>
      </c>
    </row>
    <row r="2920" spans="1:19">
      <c r="A2920" s="1">
        <v>8</v>
      </c>
      <c r="B2920">
        <v>119</v>
      </c>
      <c r="C2920">
        <v>2</v>
      </c>
      <c r="D2920" s="3">
        <v>44892</v>
      </c>
      <c r="E2920" s="2">
        <v>463700</v>
      </c>
      <c r="F2920" s="2">
        <v>46370</v>
      </c>
      <c r="G2920" s="2">
        <v>0</v>
      </c>
      <c r="H2920" s="5">
        <v>44896.25</v>
      </c>
      <c r="I2920" t="s">
        <v>10</v>
      </c>
      <c r="J2920" s="6" t="s">
        <v>30</v>
      </c>
      <c r="K2920" s="6" t="s">
        <v>26</v>
      </c>
      <c r="L2920" s="6" t="s">
        <v>37</v>
      </c>
      <c r="M2920" t="s">
        <v>11</v>
      </c>
      <c r="N2920" s="6" t="s">
        <v>54</v>
      </c>
      <c r="O2920" t="s">
        <v>24</v>
      </c>
      <c r="P2920" s="4">
        <v>4</v>
      </c>
      <c r="Q2920" t="str">
        <f>TEXT(ChargesTable[[#This Row],[CHG_COUNTY_NUM]], "000") &amp; "-" &amp; TEXT(ChargesTable[[#This Row],[CHG_CASE_NUMBER]], "0000000")</f>
        <v>008-0000119</v>
      </c>
      <c r="R2920">
        <f t="shared" si="91"/>
        <v>4</v>
      </c>
      <c r="S2920">
        <f t="shared" si="92"/>
        <v>2022</v>
      </c>
    </row>
    <row r="2921" spans="1:19">
      <c r="A2921" s="1">
        <v>8</v>
      </c>
      <c r="B2921">
        <v>120</v>
      </c>
      <c r="C2921">
        <v>2</v>
      </c>
      <c r="D2921" s="3">
        <v>44892</v>
      </c>
      <c r="E2921" s="2">
        <v>3470</v>
      </c>
      <c r="F2921" s="2">
        <v>347</v>
      </c>
      <c r="G2921" s="2">
        <v>0</v>
      </c>
      <c r="H2921" s="5">
        <v>44944.69</v>
      </c>
      <c r="I2921" t="s">
        <v>10</v>
      </c>
      <c r="J2921" s="6" t="s">
        <v>29</v>
      </c>
      <c r="K2921" s="6" t="s">
        <v>28</v>
      </c>
      <c r="L2921" s="6" t="s">
        <v>37</v>
      </c>
      <c r="M2921" t="s">
        <v>11</v>
      </c>
      <c r="N2921" s="6" t="s">
        <v>51</v>
      </c>
      <c r="O2921" t="s">
        <v>24</v>
      </c>
      <c r="P2921" s="4">
        <v>52</v>
      </c>
      <c r="Q2921" t="str">
        <f>TEXT(ChargesTable[[#This Row],[CHG_COUNTY_NUM]], "000") &amp; "-" &amp; TEXT(ChargesTable[[#This Row],[CHG_CASE_NUMBER]], "0000000")</f>
        <v>008-0000120</v>
      </c>
      <c r="R2921">
        <f t="shared" si="91"/>
        <v>54</v>
      </c>
      <c r="S2921">
        <f t="shared" si="92"/>
        <v>2023</v>
      </c>
    </row>
    <row r="2922" spans="1:19">
      <c r="A2922" s="1">
        <v>8</v>
      </c>
      <c r="B2922">
        <v>120</v>
      </c>
      <c r="C2922">
        <v>1</v>
      </c>
      <c r="D2922" s="3">
        <v>44892</v>
      </c>
      <c r="E2922" s="2">
        <v>463700</v>
      </c>
      <c r="F2922" s="2">
        <v>46370</v>
      </c>
      <c r="G2922" s="2">
        <v>0</v>
      </c>
      <c r="H2922" s="5">
        <v>44946.5</v>
      </c>
      <c r="I2922" t="s">
        <v>12</v>
      </c>
      <c r="J2922" s="6" t="s">
        <v>30</v>
      </c>
      <c r="K2922" s="6" t="s">
        <v>26</v>
      </c>
      <c r="L2922" s="6" t="s">
        <v>37</v>
      </c>
      <c r="M2922" t="s">
        <v>13</v>
      </c>
      <c r="N2922" s="6" t="s">
        <v>54</v>
      </c>
      <c r="O2922" t="s">
        <v>24</v>
      </c>
      <c r="P2922" s="4">
        <v>54</v>
      </c>
      <c r="Q2922" t="str">
        <f>TEXT(ChargesTable[[#This Row],[CHG_COUNTY_NUM]], "000") &amp; "-" &amp; TEXT(ChargesTable[[#This Row],[CHG_CASE_NUMBER]], "0000000")</f>
        <v>008-0000120</v>
      </c>
      <c r="R2922">
        <f t="shared" si="91"/>
        <v>54</v>
      </c>
      <c r="S2922">
        <f t="shared" si="92"/>
        <v>2023</v>
      </c>
    </row>
    <row r="2923" spans="1:19">
      <c r="A2923" s="1">
        <v>8</v>
      </c>
      <c r="B2923">
        <v>120</v>
      </c>
      <c r="C2923">
        <v>3</v>
      </c>
      <c r="D2923" s="3">
        <v>44892</v>
      </c>
      <c r="E2923" s="2">
        <v>463720</v>
      </c>
      <c r="F2923" s="2">
        <v>46372</v>
      </c>
      <c r="G2923" s="2">
        <v>0</v>
      </c>
      <c r="H2923" s="5">
        <v>44946.23</v>
      </c>
      <c r="I2923" t="s">
        <v>7</v>
      </c>
      <c r="J2923" s="6" t="s">
        <v>31</v>
      </c>
      <c r="K2923" s="6" t="s">
        <v>28</v>
      </c>
      <c r="L2923" s="6" t="s">
        <v>37</v>
      </c>
      <c r="M2923" t="s">
        <v>8</v>
      </c>
      <c r="N2923" s="6" t="s">
        <v>72</v>
      </c>
      <c r="O2923" t="s">
        <v>24</v>
      </c>
      <c r="P2923" s="4">
        <v>54</v>
      </c>
      <c r="Q2923" t="str">
        <f>TEXT(ChargesTable[[#This Row],[CHG_COUNTY_NUM]], "000") &amp; "-" &amp; TEXT(ChargesTable[[#This Row],[CHG_CASE_NUMBER]], "0000000")</f>
        <v>008-0000120</v>
      </c>
      <c r="R2923">
        <f t="shared" si="91"/>
        <v>54</v>
      </c>
      <c r="S2923">
        <f t="shared" si="92"/>
        <v>2023</v>
      </c>
    </row>
    <row r="2924" spans="1:19">
      <c r="A2924" s="1">
        <v>8</v>
      </c>
      <c r="B2924">
        <v>121</v>
      </c>
      <c r="C2924">
        <v>4</v>
      </c>
      <c r="D2924" s="3">
        <v>44893</v>
      </c>
      <c r="E2924" s="2">
        <v>3400</v>
      </c>
      <c r="F2924" s="2">
        <v>340</v>
      </c>
      <c r="G2924" s="2">
        <v>0</v>
      </c>
      <c r="H2924" s="5">
        <v>44894.227002314816</v>
      </c>
      <c r="I2924" t="s">
        <v>10</v>
      </c>
      <c r="J2924" s="6" t="s">
        <v>25</v>
      </c>
      <c r="K2924" s="6" t="s">
        <v>26</v>
      </c>
      <c r="L2924" s="6" t="s">
        <v>37</v>
      </c>
      <c r="M2924" t="s">
        <v>11</v>
      </c>
      <c r="N2924" s="6" t="s">
        <v>55</v>
      </c>
      <c r="O2924" t="s">
        <v>24</v>
      </c>
      <c r="P2924" s="4">
        <v>1</v>
      </c>
      <c r="Q2924" t="str">
        <f>TEXT(ChargesTable[[#This Row],[CHG_COUNTY_NUM]], "000") &amp; "-" &amp; TEXT(ChargesTable[[#This Row],[CHG_CASE_NUMBER]], "0000000")</f>
        <v>008-0000121</v>
      </c>
      <c r="R2924">
        <f t="shared" si="91"/>
        <v>2</v>
      </c>
      <c r="S2924">
        <f t="shared" si="92"/>
        <v>2022</v>
      </c>
    </row>
    <row r="2925" spans="1:19">
      <c r="A2925" s="1">
        <v>8</v>
      </c>
      <c r="B2925">
        <v>121</v>
      </c>
      <c r="C2925">
        <v>1</v>
      </c>
      <c r="D2925" s="3">
        <v>44893</v>
      </c>
      <c r="E2925" s="2">
        <v>3460</v>
      </c>
      <c r="F2925" s="2">
        <v>346</v>
      </c>
      <c r="G2925" s="2">
        <v>0</v>
      </c>
      <c r="H2925" s="5">
        <v>44895.557002314818</v>
      </c>
      <c r="I2925" t="s">
        <v>12</v>
      </c>
      <c r="J2925" s="6" t="s">
        <v>27</v>
      </c>
      <c r="K2925" s="6" t="s">
        <v>28</v>
      </c>
      <c r="L2925" s="6" t="s">
        <v>37</v>
      </c>
      <c r="M2925" t="s">
        <v>13</v>
      </c>
      <c r="N2925" s="6" t="s">
        <v>52</v>
      </c>
      <c r="O2925" t="s">
        <v>24</v>
      </c>
      <c r="P2925" s="4">
        <v>2</v>
      </c>
      <c r="Q2925" t="str">
        <f>TEXT(ChargesTable[[#This Row],[CHG_COUNTY_NUM]], "000") &amp; "-" &amp; TEXT(ChargesTable[[#This Row],[CHG_CASE_NUMBER]], "0000000")</f>
        <v>008-0000121</v>
      </c>
      <c r="R2925">
        <f t="shared" si="91"/>
        <v>2</v>
      </c>
      <c r="S2925">
        <f t="shared" si="92"/>
        <v>2022</v>
      </c>
    </row>
    <row r="2926" spans="1:19">
      <c r="A2926" s="1">
        <v>8</v>
      </c>
      <c r="B2926">
        <v>121</v>
      </c>
      <c r="C2926">
        <v>2</v>
      </c>
      <c r="D2926" s="3">
        <v>44893</v>
      </c>
      <c r="E2926" s="2">
        <v>3404</v>
      </c>
      <c r="F2926" s="2">
        <v>340</v>
      </c>
      <c r="G2926" s="2">
        <v>4</v>
      </c>
      <c r="H2926" s="5">
        <v>44895.357002314813</v>
      </c>
      <c r="I2926" t="s">
        <v>7</v>
      </c>
      <c r="J2926" s="6" t="s">
        <v>25</v>
      </c>
      <c r="K2926" s="6" t="s">
        <v>26</v>
      </c>
      <c r="L2926" s="6" t="s">
        <v>41</v>
      </c>
      <c r="M2926" t="s">
        <v>8</v>
      </c>
      <c r="N2926" s="6" t="s">
        <v>86</v>
      </c>
      <c r="O2926" t="s">
        <v>24</v>
      </c>
      <c r="P2926" s="4">
        <v>2</v>
      </c>
      <c r="Q2926" t="str">
        <f>TEXT(ChargesTable[[#This Row],[CHG_COUNTY_NUM]], "000") &amp; "-" &amp; TEXT(ChargesTable[[#This Row],[CHG_CASE_NUMBER]], "0000000")</f>
        <v>008-0000121</v>
      </c>
      <c r="R2926">
        <f t="shared" si="91"/>
        <v>2</v>
      </c>
      <c r="S2926">
        <f t="shared" si="92"/>
        <v>2022</v>
      </c>
    </row>
    <row r="2927" spans="1:19">
      <c r="A2927" s="1">
        <v>8</v>
      </c>
      <c r="B2927">
        <v>121</v>
      </c>
      <c r="C2927">
        <v>3</v>
      </c>
      <c r="D2927" s="3">
        <v>44893</v>
      </c>
      <c r="E2927" s="2">
        <v>463700</v>
      </c>
      <c r="F2927" s="2">
        <v>46370</v>
      </c>
      <c r="G2927" s="2">
        <v>0</v>
      </c>
      <c r="H2927" s="5">
        <v>44895.657002314816</v>
      </c>
      <c r="I2927" t="s">
        <v>14</v>
      </c>
      <c r="J2927" s="6" t="s">
        <v>30</v>
      </c>
      <c r="K2927" s="6" t="s">
        <v>26</v>
      </c>
      <c r="L2927" s="6" t="s">
        <v>37</v>
      </c>
      <c r="M2927" t="s">
        <v>15</v>
      </c>
      <c r="N2927" s="6" t="s">
        <v>54</v>
      </c>
      <c r="O2927" t="s">
        <v>24</v>
      </c>
      <c r="P2927" s="4">
        <v>2</v>
      </c>
      <c r="Q2927" t="str">
        <f>TEXT(ChargesTable[[#This Row],[CHG_COUNTY_NUM]], "000") &amp; "-" &amp; TEXT(ChargesTable[[#This Row],[CHG_CASE_NUMBER]], "0000000")</f>
        <v>008-0000121</v>
      </c>
      <c r="R2927">
        <f t="shared" si="91"/>
        <v>2</v>
      </c>
      <c r="S2927">
        <f t="shared" si="92"/>
        <v>2022</v>
      </c>
    </row>
    <row r="2928" spans="1:19">
      <c r="A2928" s="1">
        <v>8</v>
      </c>
      <c r="B2928">
        <v>122</v>
      </c>
      <c r="C2928">
        <v>3</v>
      </c>
      <c r="D2928" s="3">
        <v>44895</v>
      </c>
      <c r="E2928" s="2">
        <v>463700</v>
      </c>
      <c r="F2928" s="2">
        <v>46370</v>
      </c>
      <c r="G2928" s="2">
        <v>0</v>
      </c>
      <c r="H2928" s="5">
        <v>44915.62</v>
      </c>
      <c r="I2928" t="s">
        <v>12</v>
      </c>
      <c r="J2928" s="6" t="s">
        <v>30</v>
      </c>
      <c r="K2928" s="6" t="s">
        <v>26</v>
      </c>
      <c r="L2928" s="6" t="s">
        <v>37</v>
      </c>
      <c r="M2928" t="s">
        <v>13</v>
      </c>
      <c r="N2928" s="6" t="s">
        <v>54</v>
      </c>
      <c r="O2928" t="s">
        <v>24</v>
      </c>
      <c r="P2928" s="4">
        <v>20</v>
      </c>
      <c r="Q2928" t="str">
        <f>TEXT(ChargesTable[[#This Row],[CHG_COUNTY_NUM]], "000") &amp; "-" &amp; TEXT(ChargesTable[[#This Row],[CHG_CASE_NUMBER]], "0000000")</f>
        <v>008-0000122</v>
      </c>
      <c r="R2928">
        <f t="shared" si="91"/>
        <v>25</v>
      </c>
      <c r="S2928">
        <f t="shared" si="92"/>
        <v>2022</v>
      </c>
    </row>
    <row r="2929" spans="1:19">
      <c r="A2929" s="1">
        <v>8</v>
      </c>
      <c r="B2929">
        <v>122</v>
      </c>
      <c r="C2929">
        <v>2</v>
      </c>
      <c r="D2929" s="3">
        <v>44895</v>
      </c>
      <c r="E2929" s="2">
        <v>463702</v>
      </c>
      <c r="F2929" s="2">
        <v>46370</v>
      </c>
      <c r="G2929" s="2">
        <v>2</v>
      </c>
      <c r="H2929" s="5">
        <v>44916.92</v>
      </c>
      <c r="I2929" t="s">
        <v>7</v>
      </c>
      <c r="J2929" s="6" t="s">
        <v>30</v>
      </c>
      <c r="K2929" s="6" t="s">
        <v>26</v>
      </c>
      <c r="L2929" s="6" t="s">
        <v>39</v>
      </c>
      <c r="M2929" t="s">
        <v>8</v>
      </c>
      <c r="N2929" s="6" t="s">
        <v>82</v>
      </c>
      <c r="O2929" t="s">
        <v>24</v>
      </c>
      <c r="P2929" s="4">
        <v>21</v>
      </c>
      <c r="Q2929" t="str">
        <f>TEXT(ChargesTable[[#This Row],[CHG_COUNTY_NUM]], "000") &amp; "-" &amp; TEXT(ChargesTable[[#This Row],[CHG_CASE_NUMBER]], "0000000")</f>
        <v>008-0000122</v>
      </c>
      <c r="R2929">
        <f t="shared" si="91"/>
        <v>25</v>
      </c>
      <c r="S2929">
        <f t="shared" si="92"/>
        <v>2022</v>
      </c>
    </row>
    <row r="2930" spans="1:19">
      <c r="A2930" s="1">
        <v>8</v>
      </c>
      <c r="B2930">
        <v>122</v>
      </c>
      <c r="C2930">
        <v>1</v>
      </c>
      <c r="D2930" s="3">
        <v>44895</v>
      </c>
      <c r="E2930" s="2">
        <v>3461</v>
      </c>
      <c r="F2930" s="2">
        <v>346</v>
      </c>
      <c r="G2930" s="2">
        <v>1</v>
      </c>
      <c r="H2930" s="5">
        <v>44920.31</v>
      </c>
      <c r="I2930" t="s">
        <v>10</v>
      </c>
      <c r="J2930" s="6" t="s">
        <v>27</v>
      </c>
      <c r="K2930" s="6" t="s">
        <v>28</v>
      </c>
      <c r="L2930" s="6" t="s">
        <v>38</v>
      </c>
      <c r="M2930" t="s">
        <v>11</v>
      </c>
      <c r="N2930" s="6" t="s">
        <v>90</v>
      </c>
      <c r="O2930" t="s">
        <v>24</v>
      </c>
      <c r="P2930" s="4">
        <v>25</v>
      </c>
      <c r="Q2930" t="str">
        <f>TEXT(ChargesTable[[#This Row],[CHG_COUNTY_NUM]], "000") &amp; "-" &amp; TEXT(ChargesTable[[#This Row],[CHG_CASE_NUMBER]], "0000000")</f>
        <v>008-0000122</v>
      </c>
      <c r="R2930">
        <f t="shared" si="91"/>
        <v>25</v>
      </c>
      <c r="S2930">
        <f t="shared" si="92"/>
        <v>2022</v>
      </c>
    </row>
    <row r="2931" spans="1:19">
      <c r="A2931" s="1">
        <v>8</v>
      </c>
      <c r="B2931">
        <v>123</v>
      </c>
      <c r="C2931">
        <v>3</v>
      </c>
      <c r="D2931" s="3">
        <v>44895</v>
      </c>
      <c r="E2931" s="2">
        <v>3400</v>
      </c>
      <c r="F2931" s="2">
        <v>340</v>
      </c>
      <c r="G2931" s="2">
        <v>0</v>
      </c>
      <c r="H2931" s="5">
        <v>44904.89</v>
      </c>
      <c r="I2931" t="s">
        <v>10</v>
      </c>
      <c r="J2931" s="6" t="s">
        <v>25</v>
      </c>
      <c r="K2931" s="6" t="s">
        <v>26</v>
      </c>
      <c r="L2931" s="6" t="s">
        <v>37</v>
      </c>
      <c r="M2931" t="s">
        <v>11</v>
      </c>
      <c r="N2931" s="6" t="s">
        <v>55</v>
      </c>
      <c r="O2931" t="s">
        <v>24</v>
      </c>
      <c r="P2931" s="4">
        <v>9</v>
      </c>
      <c r="Q2931" t="str">
        <f>TEXT(ChargesTable[[#This Row],[CHG_COUNTY_NUM]], "000") &amp; "-" &amp; TEXT(ChargesTable[[#This Row],[CHG_CASE_NUMBER]], "0000000")</f>
        <v>008-0000123</v>
      </c>
      <c r="R2931">
        <f t="shared" si="91"/>
        <v>11</v>
      </c>
      <c r="S2931">
        <f t="shared" si="92"/>
        <v>2022</v>
      </c>
    </row>
    <row r="2932" spans="1:19">
      <c r="A2932" s="1">
        <v>8</v>
      </c>
      <c r="B2932">
        <v>123</v>
      </c>
      <c r="C2932">
        <v>4</v>
      </c>
      <c r="D2932" s="3">
        <v>44895</v>
      </c>
      <c r="E2932" s="2">
        <v>3460</v>
      </c>
      <c r="F2932" s="2">
        <v>346</v>
      </c>
      <c r="G2932" s="2">
        <v>0</v>
      </c>
      <c r="H2932" s="5">
        <v>44905.760000000002</v>
      </c>
      <c r="I2932" t="s">
        <v>12</v>
      </c>
      <c r="J2932" s="6" t="s">
        <v>27</v>
      </c>
      <c r="K2932" s="6" t="s">
        <v>28</v>
      </c>
      <c r="L2932" s="6" t="s">
        <v>37</v>
      </c>
      <c r="M2932" t="s">
        <v>13</v>
      </c>
      <c r="N2932" s="6" t="s">
        <v>52</v>
      </c>
      <c r="O2932" t="s">
        <v>24</v>
      </c>
      <c r="P2932" s="4">
        <v>10</v>
      </c>
      <c r="Q2932" t="str">
        <f>TEXT(ChargesTable[[#This Row],[CHG_COUNTY_NUM]], "000") &amp; "-" &amp; TEXT(ChargesTable[[#This Row],[CHG_CASE_NUMBER]], "0000000")</f>
        <v>008-0000123</v>
      </c>
      <c r="R2932">
        <f t="shared" si="91"/>
        <v>11</v>
      </c>
      <c r="S2932">
        <f t="shared" si="92"/>
        <v>2022</v>
      </c>
    </row>
    <row r="2933" spans="1:19">
      <c r="A2933" s="1">
        <v>8</v>
      </c>
      <c r="B2933">
        <v>123</v>
      </c>
      <c r="C2933">
        <v>1</v>
      </c>
      <c r="D2933" s="3">
        <v>44895</v>
      </c>
      <c r="E2933" s="2">
        <v>782200</v>
      </c>
      <c r="F2933" s="2">
        <v>78220</v>
      </c>
      <c r="G2933" s="2">
        <v>0</v>
      </c>
      <c r="H2933" s="5">
        <v>44906.62</v>
      </c>
      <c r="I2933" t="s">
        <v>12</v>
      </c>
      <c r="J2933" s="6" t="s">
        <v>36</v>
      </c>
      <c r="K2933" s="6" t="s">
        <v>35</v>
      </c>
      <c r="L2933" s="6" t="s">
        <v>37</v>
      </c>
      <c r="M2933" t="s">
        <v>13</v>
      </c>
      <c r="N2933" s="6" t="s">
        <v>53</v>
      </c>
      <c r="O2933" t="s">
        <v>24</v>
      </c>
      <c r="P2933" s="4">
        <v>11</v>
      </c>
      <c r="Q2933" t="str">
        <f>TEXT(ChargesTable[[#This Row],[CHG_COUNTY_NUM]], "000") &amp; "-" &amp; TEXT(ChargesTable[[#This Row],[CHG_CASE_NUMBER]], "0000000")</f>
        <v>008-0000123</v>
      </c>
      <c r="R2933">
        <f t="shared" si="91"/>
        <v>11</v>
      </c>
      <c r="S2933">
        <f t="shared" si="92"/>
        <v>2022</v>
      </c>
    </row>
    <row r="2934" spans="1:19">
      <c r="A2934" s="1">
        <v>8</v>
      </c>
      <c r="B2934">
        <v>124</v>
      </c>
      <c r="C2934">
        <v>1</v>
      </c>
      <c r="D2934" s="3">
        <v>44901</v>
      </c>
      <c r="E2934" s="2">
        <v>463720</v>
      </c>
      <c r="F2934" s="2">
        <v>46372</v>
      </c>
      <c r="G2934" s="2">
        <v>0</v>
      </c>
      <c r="H2934" s="5">
        <v>44964.800000000003</v>
      </c>
      <c r="I2934" t="s">
        <v>10</v>
      </c>
      <c r="J2934" s="6" t="s">
        <v>31</v>
      </c>
      <c r="K2934" s="6" t="s">
        <v>28</v>
      </c>
      <c r="L2934" s="6" t="s">
        <v>37</v>
      </c>
      <c r="M2934" t="s">
        <v>11</v>
      </c>
      <c r="N2934" s="6" t="s">
        <v>72</v>
      </c>
      <c r="O2934" t="s">
        <v>24</v>
      </c>
      <c r="P2934" s="4">
        <v>63</v>
      </c>
      <c r="Q2934" t="str">
        <f>TEXT(ChargesTable[[#This Row],[CHG_COUNTY_NUM]], "000") &amp; "-" &amp; TEXT(ChargesTable[[#This Row],[CHG_CASE_NUMBER]], "0000000")</f>
        <v>008-0000124</v>
      </c>
      <c r="R2934">
        <f t="shared" si="91"/>
        <v>63</v>
      </c>
      <c r="S2934">
        <f t="shared" si="92"/>
        <v>2023</v>
      </c>
    </row>
    <row r="2935" spans="1:19">
      <c r="A2935" s="1">
        <v>8</v>
      </c>
      <c r="B2935">
        <v>125</v>
      </c>
      <c r="C2935">
        <v>1</v>
      </c>
      <c r="D2935" s="3">
        <v>44906</v>
      </c>
      <c r="E2935" s="2">
        <v>3400</v>
      </c>
      <c r="F2935" s="2">
        <v>340</v>
      </c>
      <c r="G2935" s="2">
        <v>0</v>
      </c>
      <c r="H2935" s="5">
        <v>45009.4</v>
      </c>
      <c r="I2935" t="s">
        <v>10</v>
      </c>
      <c r="J2935" s="6" t="s">
        <v>25</v>
      </c>
      <c r="K2935" s="6" t="s">
        <v>26</v>
      </c>
      <c r="L2935" s="6" t="s">
        <v>37</v>
      </c>
      <c r="M2935" t="s">
        <v>11</v>
      </c>
      <c r="N2935" s="6" t="s">
        <v>55</v>
      </c>
      <c r="O2935" t="s">
        <v>24</v>
      </c>
      <c r="P2935" s="4">
        <v>103</v>
      </c>
      <c r="Q2935" t="str">
        <f>TEXT(ChargesTable[[#This Row],[CHG_COUNTY_NUM]], "000") &amp; "-" &amp; TEXT(ChargesTable[[#This Row],[CHG_CASE_NUMBER]], "0000000")</f>
        <v>008-0000125</v>
      </c>
      <c r="R2935">
        <f t="shared" si="91"/>
        <v>104</v>
      </c>
      <c r="S2935">
        <f t="shared" si="92"/>
        <v>2023</v>
      </c>
    </row>
    <row r="2936" spans="1:19">
      <c r="A2936" s="1">
        <v>8</v>
      </c>
      <c r="B2936">
        <v>125</v>
      </c>
      <c r="C2936">
        <v>2</v>
      </c>
      <c r="D2936" s="3">
        <v>44906</v>
      </c>
      <c r="E2936" s="2">
        <v>463740</v>
      </c>
      <c r="F2936" s="2">
        <v>46374</v>
      </c>
      <c r="G2936" s="2">
        <v>0</v>
      </c>
      <c r="H2936" s="5">
        <v>45010.710995370369</v>
      </c>
      <c r="I2936" t="s">
        <v>10</v>
      </c>
      <c r="J2936" s="6" t="s">
        <v>32</v>
      </c>
      <c r="K2936" s="6" t="s">
        <v>33</v>
      </c>
      <c r="L2936" s="6" t="s">
        <v>37</v>
      </c>
      <c r="M2936" t="s">
        <v>11</v>
      </c>
      <c r="N2936" s="6" t="s">
        <v>60</v>
      </c>
      <c r="O2936" t="s">
        <v>24</v>
      </c>
      <c r="P2936" s="4">
        <v>104</v>
      </c>
      <c r="Q2936" t="str">
        <f>TEXT(ChargesTable[[#This Row],[CHG_COUNTY_NUM]], "000") &amp; "-" &amp; TEXT(ChargesTable[[#This Row],[CHG_CASE_NUMBER]], "0000000")</f>
        <v>008-0000125</v>
      </c>
      <c r="R2936">
        <f t="shared" si="91"/>
        <v>104</v>
      </c>
      <c r="S2936">
        <f t="shared" si="92"/>
        <v>2023</v>
      </c>
    </row>
    <row r="2937" spans="1:19">
      <c r="A2937" s="1">
        <v>8</v>
      </c>
      <c r="B2937">
        <v>126</v>
      </c>
      <c r="C2937">
        <v>3</v>
      </c>
      <c r="D2937" s="3">
        <v>44907</v>
      </c>
      <c r="E2937" s="2">
        <v>470000</v>
      </c>
      <c r="F2937" s="2">
        <v>47000</v>
      </c>
      <c r="G2937" s="2">
        <v>0</v>
      </c>
      <c r="H2937" s="5">
        <v>44931.28</v>
      </c>
      <c r="I2937" t="s">
        <v>10</v>
      </c>
      <c r="J2937" s="6" t="s">
        <v>34</v>
      </c>
      <c r="K2937" s="6" t="s">
        <v>35</v>
      </c>
      <c r="L2937" s="6" t="s">
        <v>37</v>
      </c>
      <c r="M2937" t="s">
        <v>11</v>
      </c>
      <c r="N2937" s="6" t="s">
        <v>67</v>
      </c>
      <c r="O2937" t="s">
        <v>24</v>
      </c>
      <c r="P2937" s="4">
        <v>24</v>
      </c>
      <c r="Q2937" t="str">
        <f>TEXT(ChargesTable[[#This Row],[CHG_COUNTY_NUM]], "000") &amp; "-" &amp; TEXT(ChargesTable[[#This Row],[CHG_CASE_NUMBER]], "0000000")</f>
        <v>008-0000126</v>
      </c>
      <c r="R2937">
        <f t="shared" si="91"/>
        <v>27</v>
      </c>
      <c r="S2937">
        <f t="shared" si="92"/>
        <v>2023</v>
      </c>
    </row>
    <row r="2938" spans="1:19">
      <c r="A2938" s="1">
        <v>8</v>
      </c>
      <c r="B2938">
        <v>126</v>
      </c>
      <c r="C2938">
        <v>4</v>
      </c>
      <c r="D2938" s="3">
        <v>44907</v>
      </c>
      <c r="E2938" s="2">
        <v>3404</v>
      </c>
      <c r="F2938" s="2">
        <v>340</v>
      </c>
      <c r="G2938" s="2">
        <v>4</v>
      </c>
      <c r="H2938" s="5">
        <v>44931.62</v>
      </c>
      <c r="I2938" t="s">
        <v>7</v>
      </c>
      <c r="J2938" s="6" t="s">
        <v>25</v>
      </c>
      <c r="K2938" s="6" t="s">
        <v>26</v>
      </c>
      <c r="L2938" s="6" t="s">
        <v>41</v>
      </c>
      <c r="M2938" t="s">
        <v>8</v>
      </c>
      <c r="N2938" s="6" t="s">
        <v>86</v>
      </c>
      <c r="O2938" t="s">
        <v>24</v>
      </c>
      <c r="P2938" s="4">
        <v>24</v>
      </c>
      <c r="Q2938" t="str">
        <f>TEXT(ChargesTable[[#This Row],[CHG_COUNTY_NUM]], "000") &amp; "-" &amp; TEXT(ChargesTable[[#This Row],[CHG_CASE_NUMBER]], "0000000")</f>
        <v>008-0000126</v>
      </c>
      <c r="R2938">
        <f t="shared" si="91"/>
        <v>27</v>
      </c>
      <c r="S2938">
        <f t="shared" si="92"/>
        <v>2023</v>
      </c>
    </row>
    <row r="2939" spans="1:19">
      <c r="A2939" s="1">
        <v>8</v>
      </c>
      <c r="B2939">
        <v>126</v>
      </c>
      <c r="C2939">
        <v>1</v>
      </c>
      <c r="D2939" s="3">
        <v>44907</v>
      </c>
      <c r="E2939" s="2">
        <v>463700</v>
      </c>
      <c r="F2939" s="2">
        <v>46370</v>
      </c>
      <c r="G2939" s="2">
        <v>0</v>
      </c>
      <c r="H2939" s="5">
        <v>44934.43</v>
      </c>
      <c r="I2939" t="s">
        <v>10</v>
      </c>
      <c r="J2939" s="6" t="s">
        <v>30</v>
      </c>
      <c r="K2939" s="6" t="s">
        <v>26</v>
      </c>
      <c r="L2939" s="6" t="s">
        <v>37</v>
      </c>
      <c r="M2939" t="s">
        <v>11</v>
      </c>
      <c r="N2939" s="6" t="s">
        <v>54</v>
      </c>
      <c r="O2939" t="s">
        <v>24</v>
      </c>
      <c r="P2939" s="4">
        <v>27</v>
      </c>
      <c r="Q2939" t="str">
        <f>TEXT(ChargesTable[[#This Row],[CHG_COUNTY_NUM]], "000") &amp; "-" &amp; TEXT(ChargesTable[[#This Row],[CHG_CASE_NUMBER]], "0000000")</f>
        <v>008-0000126</v>
      </c>
      <c r="R2939">
        <f t="shared" si="91"/>
        <v>27</v>
      </c>
      <c r="S2939">
        <f t="shared" si="92"/>
        <v>2023</v>
      </c>
    </row>
    <row r="2940" spans="1:19">
      <c r="A2940" s="1">
        <v>8</v>
      </c>
      <c r="B2940">
        <v>127</v>
      </c>
      <c r="C2940">
        <v>1</v>
      </c>
      <c r="D2940" s="3">
        <v>44908</v>
      </c>
      <c r="E2940" s="2">
        <v>463706</v>
      </c>
      <c r="F2940" s="2">
        <v>46370</v>
      </c>
      <c r="G2940" s="2">
        <v>6</v>
      </c>
      <c r="H2940" s="5">
        <v>44909.697002314817</v>
      </c>
      <c r="I2940" t="s">
        <v>10</v>
      </c>
      <c r="J2940" s="6" t="s">
        <v>30</v>
      </c>
      <c r="K2940" s="6" t="s">
        <v>26</v>
      </c>
      <c r="L2940" s="6" t="s">
        <v>43</v>
      </c>
      <c r="M2940" t="s">
        <v>11</v>
      </c>
      <c r="N2940" s="6" t="s">
        <v>69</v>
      </c>
      <c r="O2940" t="s">
        <v>24</v>
      </c>
      <c r="P2940" s="4">
        <v>1</v>
      </c>
      <c r="Q2940" t="str">
        <f>TEXT(ChargesTable[[#This Row],[CHG_COUNTY_NUM]], "000") &amp; "-" &amp; TEXT(ChargesTable[[#This Row],[CHG_CASE_NUMBER]], "0000000")</f>
        <v>008-0000127</v>
      </c>
      <c r="R2940">
        <f t="shared" si="91"/>
        <v>1</v>
      </c>
      <c r="S2940">
        <f t="shared" si="92"/>
        <v>2022</v>
      </c>
    </row>
    <row r="2941" spans="1:19">
      <c r="A2941" s="1">
        <v>8</v>
      </c>
      <c r="B2941">
        <v>128</v>
      </c>
      <c r="C2941">
        <v>3</v>
      </c>
      <c r="D2941" s="3">
        <v>44909</v>
      </c>
      <c r="E2941" s="2">
        <v>3400</v>
      </c>
      <c r="F2941" s="2">
        <v>340</v>
      </c>
      <c r="G2941" s="2">
        <v>0</v>
      </c>
      <c r="H2941" s="5">
        <v>44966.400000000001</v>
      </c>
      <c r="I2941" t="s">
        <v>12</v>
      </c>
      <c r="J2941" s="6" t="s">
        <v>25</v>
      </c>
      <c r="K2941" s="6" t="s">
        <v>26</v>
      </c>
      <c r="L2941" s="6" t="s">
        <v>37</v>
      </c>
      <c r="M2941" t="s">
        <v>13</v>
      </c>
      <c r="N2941" s="6" t="s">
        <v>55</v>
      </c>
      <c r="O2941" t="s">
        <v>24</v>
      </c>
      <c r="P2941" s="4">
        <v>57</v>
      </c>
      <c r="Q2941" t="str">
        <f>TEXT(ChargesTable[[#This Row],[CHG_COUNTY_NUM]], "000") &amp; "-" &amp; TEXT(ChargesTable[[#This Row],[CHG_CASE_NUMBER]], "0000000")</f>
        <v>008-0000128</v>
      </c>
      <c r="R2941">
        <f t="shared" si="91"/>
        <v>92</v>
      </c>
      <c r="S2941">
        <f t="shared" si="92"/>
        <v>2023</v>
      </c>
    </row>
    <row r="2942" spans="1:19">
      <c r="A2942" s="1">
        <v>8</v>
      </c>
      <c r="B2942">
        <v>128</v>
      </c>
      <c r="C2942">
        <v>2</v>
      </c>
      <c r="D2942" s="3">
        <v>44909</v>
      </c>
      <c r="E2942" s="2">
        <v>3400</v>
      </c>
      <c r="F2942" s="2">
        <v>340</v>
      </c>
      <c r="G2942" s="2">
        <v>0</v>
      </c>
      <c r="H2942" s="5">
        <v>44982.29</v>
      </c>
      <c r="I2942" t="s">
        <v>12</v>
      </c>
      <c r="J2942" s="6" t="s">
        <v>25</v>
      </c>
      <c r="K2942" s="6" t="s">
        <v>26</v>
      </c>
      <c r="L2942" s="6" t="s">
        <v>37</v>
      </c>
      <c r="M2942" t="s">
        <v>13</v>
      </c>
      <c r="N2942" s="6" t="s">
        <v>55</v>
      </c>
      <c r="O2942" t="s">
        <v>24</v>
      </c>
      <c r="P2942" s="4">
        <v>73</v>
      </c>
      <c r="Q2942" t="str">
        <f>TEXT(ChargesTable[[#This Row],[CHG_COUNTY_NUM]], "000") &amp; "-" &amp; TEXT(ChargesTable[[#This Row],[CHG_CASE_NUMBER]], "0000000")</f>
        <v>008-0000128</v>
      </c>
      <c r="R2942">
        <f t="shared" si="91"/>
        <v>92</v>
      </c>
      <c r="S2942">
        <f t="shared" si="92"/>
        <v>2023</v>
      </c>
    </row>
    <row r="2943" spans="1:19">
      <c r="A2943" s="1">
        <v>8</v>
      </c>
      <c r="B2943">
        <v>128</v>
      </c>
      <c r="C2943">
        <v>1</v>
      </c>
      <c r="D2943" s="3">
        <v>44909</v>
      </c>
      <c r="E2943" s="2">
        <v>3460</v>
      </c>
      <c r="F2943" s="2">
        <v>346</v>
      </c>
      <c r="G2943" s="2">
        <v>0</v>
      </c>
      <c r="H2943" s="5">
        <v>45001.4</v>
      </c>
      <c r="I2943" t="s">
        <v>10</v>
      </c>
      <c r="J2943" s="6" t="s">
        <v>27</v>
      </c>
      <c r="K2943" s="6" t="s">
        <v>28</v>
      </c>
      <c r="L2943" s="6" t="s">
        <v>37</v>
      </c>
      <c r="M2943" t="s">
        <v>11</v>
      </c>
      <c r="N2943" s="6" t="s">
        <v>52</v>
      </c>
      <c r="O2943" t="s">
        <v>24</v>
      </c>
      <c r="P2943" s="4">
        <v>92</v>
      </c>
      <c r="Q2943" t="str">
        <f>TEXT(ChargesTable[[#This Row],[CHG_COUNTY_NUM]], "000") &amp; "-" &amp; TEXT(ChargesTable[[#This Row],[CHG_CASE_NUMBER]], "0000000")</f>
        <v>008-0000128</v>
      </c>
      <c r="R2943">
        <f t="shared" si="91"/>
        <v>92</v>
      </c>
      <c r="S2943">
        <f t="shared" si="92"/>
        <v>2023</v>
      </c>
    </row>
    <row r="2944" spans="1:19">
      <c r="A2944" s="1">
        <v>8</v>
      </c>
      <c r="B2944">
        <v>129</v>
      </c>
      <c r="C2944">
        <v>1</v>
      </c>
      <c r="D2944" s="3">
        <v>44910</v>
      </c>
      <c r="E2944" s="2">
        <v>463700</v>
      </c>
      <c r="F2944" s="2">
        <v>46370</v>
      </c>
      <c r="G2944" s="2">
        <v>0</v>
      </c>
      <c r="H2944" s="5">
        <v>44929.04</v>
      </c>
      <c r="I2944" t="s">
        <v>10</v>
      </c>
      <c r="J2944" s="6" t="s">
        <v>30</v>
      </c>
      <c r="K2944" s="6" t="s">
        <v>26</v>
      </c>
      <c r="L2944" s="6" t="s">
        <v>37</v>
      </c>
      <c r="M2944" t="s">
        <v>11</v>
      </c>
      <c r="N2944" s="6" t="s">
        <v>54</v>
      </c>
      <c r="O2944" t="s">
        <v>24</v>
      </c>
      <c r="P2944" s="4">
        <v>19</v>
      </c>
      <c r="Q2944" t="str">
        <f>TEXT(ChargesTable[[#This Row],[CHG_COUNTY_NUM]], "000") &amp; "-" &amp; TEXT(ChargesTable[[#This Row],[CHG_CASE_NUMBER]], "0000000")</f>
        <v>008-0000129</v>
      </c>
      <c r="R2944">
        <f t="shared" si="91"/>
        <v>19</v>
      </c>
      <c r="S2944">
        <f t="shared" si="92"/>
        <v>2023</v>
      </c>
    </row>
    <row r="2945" spans="1:19">
      <c r="A2945" s="1">
        <v>8</v>
      </c>
      <c r="B2945">
        <v>129</v>
      </c>
      <c r="C2945">
        <v>2</v>
      </c>
      <c r="D2945" s="3">
        <v>44910</v>
      </c>
      <c r="E2945" s="2">
        <v>3400</v>
      </c>
      <c r="F2945" s="2">
        <v>340</v>
      </c>
      <c r="G2945" s="2">
        <v>0</v>
      </c>
      <c r="H2945" s="5">
        <v>44929.35</v>
      </c>
      <c r="I2945" t="s">
        <v>7</v>
      </c>
      <c r="J2945" s="6" t="s">
        <v>25</v>
      </c>
      <c r="K2945" s="6" t="s">
        <v>26</v>
      </c>
      <c r="L2945" s="6" t="s">
        <v>37</v>
      </c>
      <c r="M2945" t="s">
        <v>8</v>
      </c>
      <c r="N2945" s="6" t="s">
        <v>55</v>
      </c>
      <c r="O2945" t="s">
        <v>24</v>
      </c>
      <c r="P2945" s="4">
        <v>19</v>
      </c>
      <c r="Q2945" t="str">
        <f>TEXT(ChargesTable[[#This Row],[CHG_COUNTY_NUM]], "000") &amp; "-" &amp; TEXT(ChargesTable[[#This Row],[CHG_CASE_NUMBER]], "0000000")</f>
        <v>008-0000129</v>
      </c>
      <c r="R2945">
        <f t="shared" si="91"/>
        <v>19</v>
      </c>
      <c r="S2945">
        <f t="shared" si="92"/>
        <v>2023</v>
      </c>
    </row>
    <row r="2946" spans="1:19">
      <c r="A2946" s="1">
        <v>8</v>
      </c>
      <c r="B2946">
        <v>130</v>
      </c>
      <c r="C2946">
        <v>3</v>
      </c>
      <c r="D2946" s="3">
        <v>44910</v>
      </c>
      <c r="E2946" s="2">
        <v>470000</v>
      </c>
      <c r="F2946" s="2">
        <v>47000</v>
      </c>
      <c r="G2946" s="2">
        <v>0</v>
      </c>
      <c r="H2946" s="5">
        <v>45022.6</v>
      </c>
      <c r="I2946" t="s">
        <v>12</v>
      </c>
      <c r="J2946" s="6" t="s">
        <v>34</v>
      </c>
      <c r="K2946" s="6" t="s">
        <v>35</v>
      </c>
      <c r="L2946" s="6" t="s">
        <v>37</v>
      </c>
      <c r="M2946" t="s">
        <v>13</v>
      </c>
      <c r="N2946" s="6" t="s">
        <v>67</v>
      </c>
      <c r="O2946" t="s">
        <v>24</v>
      </c>
      <c r="P2946" s="4">
        <v>112</v>
      </c>
      <c r="Q2946" t="str">
        <f>TEXT(ChargesTable[[#This Row],[CHG_COUNTY_NUM]], "000") &amp; "-" &amp; TEXT(ChargesTable[[#This Row],[CHG_CASE_NUMBER]], "0000000")</f>
        <v>008-0000130</v>
      </c>
      <c r="R2946">
        <f t="shared" ref="R2946:R2972" si="93">_xlfn.MAXIFS(P:P, Q:Q, Q2946)</f>
        <v>114</v>
      </c>
      <c r="S2946">
        <f t="shared" ref="S2946:S2972" si="94">+YEAR(H2946)</f>
        <v>2023</v>
      </c>
    </row>
    <row r="2947" spans="1:19">
      <c r="A2947" s="1">
        <v>8</v>
      </c>
      <c r="B2947">
        <v>130</v>
      </c>
      <c r="C2947">
        <v>1</v>
      </c>
      <c r="D2947" s="3">
        <v>44910</v>
      </c>
      <c r="E2947" s="2">
        <v>3400</v>
      </c>
      <c r="F2947" s="2">
        <v>340</v>
      </c>
      <c r="G2947" s="2">
        <v>0</v>
      </c>
      <c r="H2947" s="5">
        <v>45024.93</v>
      </c>
      <c r="I2947" t="s">
        <v>12</v>
      </c>
      <c r="J2947" s="6" t="s">
        <v>25</v>
      </c>
      <c r="K2947" s="6" t="s">
        <v>26</v>
      </c>
      <c r="L2947" s="6" t="s">
        <v>37</v>
      </c>
      <c r="M2947" t="s">
        <v>13</v>
      </c>
      <c r="N2947" s="6" t="s">
        <v>55</v>
      </c>
      <c r="O2947" t="s">
        <v>24</v>
      </c>
      <c r="P2947" s="4">
        <v>114</v>
      </c>
      <c r="Q2947" t="str">
        <f>TEXT(ChargesTable[[#This Row],[CHG_COUNTY_NUM]], "000") &amp; "-" &amp; TEXT(ChargesTable[[#This Row],[CHG_CASE_NUMBER]], "0000000")</f>
        <v>008-0000130</v>
      </c>
      <c r="R2947">
        <f t="shared" si="93"/>
        <v>114</v>
      </c>
      <c r="S2947">
        <f t="shared" si="94"/>
        <v>2023</v>
      </c>
    </row>
    <row r="2948" spans="1:19">
      <c r="A2948" s="1">
        <v>8</v>
      </c>
      <c r="B2948">
        <v>130</v>
      </c>
      <c r="C2948">
        <v>2</v>
      </c>
      <c r="D2948" s="3">
        <v>44910</v>
      </c>
      <c r="E2948" s="2">
        <v>3400</v>
      </c>
      <c r="F2948" s="2">
        <v>340</v>
      </c>
      <c r="G2948" s="2">
        <v>0</v>
      </c>
      <c r="H2948" s="5">
        <v>45024.19</v>
      </c>
      <c r="I2948" t="s">
        <v>10</v>
      </c>
      <c r="J2948" s="6" t="s">
        <v>25</v>
      </c>
      <c r="K2948" s="6" t="s">
        <v>26</v>
      </c>
      <c r="L2948" s="6" t="s">
        <v>37</v>
      </c>
      <c r="M2948" t="s">
        <v>11</v>
      </c>
      <c r="N2948" s="6" t="s">
        <v>55</v>
      </c>
      <c r="O2948" t="s">
        <v>24</v>
      </c>
      <c r="P2948" s="4">
        <v>114</v>
      </c>
      <c r="Q2948" t="str">
        <f>TEXT(ChargesTable[[#This Row],[CHG_COUNTY_NUM]], "000") &amp; "-" &amp; TEXT(ChargesTable[[#This Row],[CHG_CASE_NUMBER]], "0000000")</f>
        <v>008-0000130</v>
      </c>
      <c r="R2948">
        <f t="shared" si="93"/>
        <v>114</v>
      </c>
      <c r="S2948">
        <f t="shared" si="94"/>
        <v>2023</v>
      </c>
    </row>
    <row r="2949" spans="1:19">
      <c r="A2949" s="1">
        <v>8</v>
      </c>
      <c r="B2949">
        <v>130</v>
      </c>
      <c r="C2949">
        <v>4</v>
      </c>
      <c r="D2949" s="3">
        <v>44910</v>
      </c>
      <c r="E2949" s="2">
        <v>782200</v>
      </c>
      <c r="F2949" s="2">
        <v>78220</v>
      </c>
      <c r="G2949" s="2">
        <v>0</v>
      </c>
      <c r="H2949" s="5">
        <v>45024.04</v>
      </c>
      <c r="I2949" t="s">
        <v>10</v>
      </c>
      <c r="J2949" s="6" t="s">
        <v>36</v>
      </c>
      <c r="K2949" s="6" t="s">
        <v>35</v>
      </c>
      <c r="L2949" s="6" t="s">
        <v>37</v>
      </c>
      <c r="M2949" t="s">
        <v>11</v>
      </c>
      <c r="N2949" s="6" t="s">
        <v>53</v>
      </c>
      <c r="O2949" t="s">
        <v>24</v>
      </c>
      <c r="P2949" s="4">
        <v>114</v>
      </c>
      <c r="Q2949" t="str">
        <f>TEXT(ChargesTable[[#This Row],[CHG_COUNTY_NUM]], "000") &amp; "-" &amp; TEXT(ChargesTable[[#This Row],[CHG_CASE_NUMBER]], "0000000")</f>
        <v>008-0000130</v>
      </c>
      <c r="R2949">
        <f t="shared" si="93"/>
        <v>114</v>
      </c>
      <c r="S2949">
        <f t="shared" si="94"/>
        <v>2023</v>
      </c>
    </row>
    <row r="2950" spans="1:19">
      <c r="A2950" s="1">
        <v>8</v>
      </c>
      <c r="B2950">
        <v>131</v>
      </c>
      <c r="C2950">
        <v>2</v>
      </c>
      <c r="D2950" s="3">
        <v>44912</v>
      </c>
      <c r="E2950" s="2">
        <v>782200</v>
      </c>
      <c r="F2950" s="2">
        <v>78220</v>
      </c>
      <c r="G2950" s="2">
        <v>0</v>
      </c>
      <c r="H2950" s="5">
        <v>44946.25</v>
      </c>
      <c r="I2950" t="s">
        <v>10</v>
      </c>
      <c r="J2950" s="6" t="s">
        <v>36</v>
      </c>
      <c r="K2950" s="6" t="s">
        <v>35</v>
      </c>
      <c r="L2950" s="6" t="s">
        <v>37</v>
      </c>
      <c r="M2950" t="s">
        <v>11</v>
      </c>
      <c r="N2950" s="6" t="s">
        <v>53</v>
      </c>
      <c r="O2950" t="s">
        <v>24</v>
      </c>
      <c r="P2950" s="4">
        <v>34</v>
      </c>
      <c r="Q2950" t="str">
        <f>TEXT(ChargesTable[[#This Row],[CHG_COUNTY_NUM]], "000") &amp; "-" &amp; TEXT(ChargesTable[[#This Row],[CHG_CASE_NUMBER]], "0000000")</f>
        <v>008-0000131</v>
      </c>
      <c r="R2950">
        <f t="shared" si="93"/>
        <v>35</v>
      </c>
      <c r="S2950">
        <f t="shared" si="94"/>
        <v>2023</v>
      </c>
    </row>
    <row r="2951" spans="1:19">
      <c r="A2951" s="1">
        <v>8</v>
      </c>
      <c r="B2951">
        <v>131</v>
      </c>
      <c r="C2951">
        <v>1</v>
      </c>
      <c r="D2951" s="3">
        <v>44912</v>
      </c>
      <c r="E2951" s="2">
        <v>463700</v>
      </c>
      <c r="F2951" s="2">
        <v>46370</v>
      </c>
      <c r="G2951" s="2">
        <v>0</v>
      </c>
      <c r="H2951" s="5">
        <v>44947.85</v>
      </c>
      <c r="I2951" t="s">
        <v>7</v>
      </c>
      <c r="J2951" s="6" t="s">
        <v>30</v>
      </c>
      <c r="K2951" s="6" t="s">
        <v>26</v>
      </c>
      <c r="L2951" s="6" t="s">
        <v>37</v>
      </c>
      <c r="M2951" t="s">
        <v>8</v>
      </c>
      <c r="N2951" s="6" t="s">
        <v>54</v>
      </c>
      <c r="O2951" t="s">
        <v>24</v>
      </c>
      <c r="P2951" s="4">
        <v>35</v>
      </c>
      <c r="Q2951" t="str">
        <f>TEXT(ChargesTable[[#This Row],[CHG_COUNTY_NUM]], "000") &amp; "-" &amp; TEXT(ChargesTable[[#This Row],[CHG_CASE_NUMBER]], "0000000")</f>
        <v>008-0000131</v>
      </c>
      <c r="R2951">
        <f t="shared" si="93"/>
        <v>35</v>
      </c>
      <c r="S2951">
        <f t="shared" si="94"/>
        <v>2023</v>
      </c>
    </row>
    <row r="2952" spans="1:19">
      <c r="A2952" s="1">
        <v>8</v>
      </c>
      <c r="B2952">
        <v>132</v>
      </c>
      <c r="C2952">
        <v>3</v>
      </c>
      <c r="D2952" s="3">
        <v>44912</v>
      </c>
      <c r="E2952" s="2">
        <v>3401</v>
      </c>
      <c r="F2952" s="2">
        <v>340</v>
      </c>
      <c r="G2952" s="2">
        <v>1</v>
      </c>
      <c r="H2952" s="5">
        <v>44980.4</v>
      </c>
      <c r="I2952" t="s">
        <v>10</v>
      </c>
      <c r="J2952" s="6" t="s">
        <v>25</v>
      </c>
      <c r="K2952" s="6" t="s">
        <v>26</v>
      </c>
      <c r="L2952" s="6" t="s">
        <v>38</v>
      </c>
      <c r="M2952" t="s">
        <v>11</v>
      </c>
      <c r="N2952" s="6" t="s">
        <v>56</v>
      </c>
      <c r="O2952" t="s">
        <v>24</v>
      </c>
      <c r="P2952" s="4">
        <v>68</v>
      </c>
      <c r="Q2952" t="str">
        <f>TEXT(ChargesTable[[#This Row],[CHG_COUNTY_NUM]], "000") &amp; "-" &amp; TEXT(ChargesTable[[#This Row],[CHG_CASE_NUMBER]], "0000000")</f>
        <v>008-0000132</v>
      </c>
      <c r="R2952">
        <f t="shared" si="93"/>
        <v>71</v>
      </c>
      <c r="S2952">
        <f t="shared" si="94"/>
        <v>2023</v>
      </c>
    </row>
    <row r="2953" spans="1:19">
      <c r="A2953" s="1">
        <v>8</v>
      </c>
      <c r="B2953">
        <v>132</v>
      </c>
      <c r="C2953">
        <v>2</v>
      </c>
      <c r="D2953" s="3">
        <v>44912</v>
      </c>
      <c r="E2953" s="2">
        <v>3470</v>
      </c>
      <c r="F2953" s="2">
        <v>347</v>
      </c>
      <c r="G2953" s="2">
        <v>0</v>
      </c>
      <c r="H2953" s="5">
        <v>44982.32</v>
      </c>
      <c r="I2953" t="s">
        <v>12</v>
      </c>
      <c r="J2953" s="6" t="s">
        <v>29</v>
      </c>
      <c r="K2953" s="6" t="s">
        <v>28</v>
      </c>
      <c r="L2953" s="6" t="s">
        <v>37</v>
      </c>
      <c r="M2953" t="s">
        <v>13</v>
      </c>
      <c r="N2953" s="6" t="s">
        <v>51</v>
      </c>
      <c r="O2953" t="s">
        <v>24</v>
      </c>
      <c r="P2953" s="4">
        <v>70</v>
      </c>
      <c r="Q2953" t="str">
        <f>TEXT(ChargesTable[[#This Row],[CHG_COUNTY_NUM]], "000") &amp; "-" &amp; TEXT(ChargesTable[[#This Row],[CHG_CASE_NUMBER]], "0000000")</f>
        <v>008-0000132</v>
      </c>
      <c r="R2953">
        <f t="shared" si="93"/>
        <v>71</v>
      </c>
      <c r="S2953">
        <f t="shared" si="94"/>
        <v>2023</v>
      </c>
    </row>
    <row r="2954" spans="1:19">
      <c r="A2954" s="1">
        <v>8</v>
      </c>
      <c r="B2954">
        <v>132</v>
      </c>
      <c r="C2954">
        <v>4</v>
      </c>
      <c r="D2954" s="3">
        <v>44912</v>
      </c>
      <c r="E2954" s="2">
        <v>470000</v>
      </c>
      <c r="F2954" s="2">
        <v>47000</v>
      </c>
      <c r="G2954" s="2">
        <v>0</v>
      </c>
      <c r="H2954" s="5">
        <v>44982.73</v>
      </c>
      <c r="I2954" t="s">
        <v>7</v>
      </c>
      <c r="J2954" s="6" t="s">
        <v>34</v>
      </c>
      <c r="K2954" s="6" t="s">
        <v>35</v>
      </c>
      <c r="L2954" s="6" t="s">
        <v>37</v>
      </c>
      <c r="M2954" t="s">
        <v>8</v>
      </c>
      <c r="N2954" s="6" t="s">
        <v>67</v>
      </c>
      <c r="O2954" t="s">
        <v>24</v>
      </c>
      <c r="P2954" s="4">
        <v>70</v>
      </c>
      <c r="Q2954" t="str">
        <f>TEXT(ChargesTable[[#This Row],[CHG_COUNTY_NUM]], "000") &amp; "-" &amp; TEXT(ChargesTable[[#This Row],[CHG_CASE_NUMBER]], "0000000")</f>
        <v>008-0000132</v>
      </c>
      <c r="R2954">
        <f t="shared" si="93"/>
        <v>71</v>
      </c>
      <c r="S2954">
        <f t="shared" si="94"/>
        <v>2023</v>
      </c>
    </row>
    <row r="2955" spans="1:19">
      <c r="A2955" s="1">
        <v>8</v>
      </c>
      <c r="B2955">
        <v>132</v>
      </c>
      <c r="C2955">
        <v>1</v>
      </c>
      <c r="D2955" s="3">
        <v>44912</v>
      </c>
      <c r="E2955" s="2">
        <v>3400</v>
      </c>
      <c r="F2955" s="2">
        <v>340</v>
      </c>
      <c r="G2955" s="2">
        <v>0</v>
      </c>
      <c r="H2955" s="5">
        <v>44983.5</v>
      </c>
      <c r="I2955" t="s">
        <v>10</v>
      </c>
      <c r="J2955" s="6" t="s">
        <v>25</v>
      </c>
      <c r="K2955" s="6" t="s">
        <v>26</v>
      </c>
      <c r="L2955" s="6" t="s">
        <v>37</v>
      </c>
      <c r="M2955" t="s">
        <v>11</v>
      </c>
      <c r="N2955" s="6" t="s">
        <v>55</v>
      </c>
      <c r="O2955" t="s">
        <v>24</v>
      </c>
      <c r="P2955" s="4">
        <v>71</v>
      </c>
      <c r="Q2955" t="str">
        <f>TEXT(ChargesTable[[#This Row],[CHG_COUNTY_NUM]], "000") &amp; "-" &amp; TEXT(ChargesTable[[#This Row],[CHG_CASE_NUMBER]], "0000000")</f>
        <v>008-0000132</v>
      </c>
      <c r="R2955">
        <f t="shared" si="93"/>
        <v>71</v>
      </c>
      <c r="S2955">
        <f t="shared" si="94"/>
        <v>2023</v>
      </c>
    </row>
    <row r="2956" spans="1:19">
      <c r="A2956" s="1">
        <v>8</v>
      </c>
      <c r="B2956">
        <v>133</v>
      </c>
      <c r="C2956">
        <v>3</v>
      </c>
      <c r="D2956" s="3">
        <v>44919</v>
      </c>
      <c r="E2956" s="2">
        <v>782200</v>
      </c>
      <c r="F2956" s="2">
        <v>78220</v>
      </c>
      <c r="G2956" s="2">
        <v>0</v>
      </c>
      <c r="H2956" s="5">
        <v>44919.298402777778</v>
      </c>
      <c r="I2956" t="s">
        <v>7</v>
      </c>
      <c r="J2956" s="6" t="s">
        <v>36</v>
      </c>
      <c r="K2956" s="6" t="s">
        <v>35</v>
      </c>
      <c r="L2956" s="6" t="s">
        <v>37</v>
      </c>
      <c r="M2956" t="s">
        <v>8</v>
      </c>
      <c r="N2956" s="6" t="s">
        <v>53</v>
      </c>
      <c r="O2956" t="s">
        <v>24</v>
      </c>
      <c r="P2956" s="4">
        <v>0</v>
      </c>
      <c r="Q2956" t="str">
        <f>TEXT(ChargesTable[[#This Row],[CHG_COUNTY_NUM]], "000") &amp; "-" &amp; TEXT(ChargesTable[[#This Row],[CHG_CASE_NUMBER]], "0000000")</f>
        <v>008-0000133</v>
      </c>
      <c r="R2956">
        <f t="shared" si="93"/>
        <v>2</v>
      </c>
      <c r="S2956">
        <f t="shared" si="94"/>
        <v>2022</v>
      </c>
    </row>
    <row r="2957" spans="1:19">
      <c r="A2957" s="1">
        <v>8</v>
      </c>
      <c r="B2957">
        <v>133</v>
      </c>
      <c r="C2957">
        <v>2</v>
      </c>
      <c r="D2957" s="3">
        <v>44919</v>
      </c>
      <c r="E2957" s="2">
        <v>463700</v>
      </c>
      <c r="F2957" s="2">
        <v>46370</v>
      </c>
      <c r="G2957" s="2">
        <v>0</v>
      </c>
      <c r="H2957" s="5">
        <v>44920.51840277778</v>
      </c>
      <c r="I2957" t="s">
        <v>10</v>
      </c>
      <c r="J2957" s="6" t="s">
        <v>30</v>
      </c>
      <c r="K2957" s="6" t="s">
        <v>26</v>
      </c>
      <c r="L2957" s="6" t="s">
        <v>37</v>
      </c>
      <c r="M2957" t="s">
        <v>11</v>
      </c>
      <c r="N2957" s="6" t="s">
        <v>54</v>
      </c>
      <c r="O2957" t="s">
        <v>24</v>
      </c>
      <c r="P2957" s="4">
        <v>1</v>
      </c>
      <c r="Q2957" t="str">
        <f>TEXT(ChargesTable[[#This Row],[CHG_COUNTY_NUM]], "000") &amp; "-" &amp; TEXT(ChargesTable[[#This Row],[CHG_CASE_NUMBER]], "0000000")</f>
        <v>008-0000133</v>
      </c>
      <c r="R2957">
        <f t="shared" si="93"/>
        <v>2</v>
      </c>
      <c r="S2957">
        <f t="shared" si="94"/>
        <v>2022</v>
      </c>
    </row>
    <row r="2958" spans="1:19">
      <c r="A2958" s="1">
        <v>8</v>
      </c>
      <c r="B2958">
        <v>133</v>
      </c>
      <c r="C2958">
        <v>5</v>
      </c>
      <c r="D2958" s="3">
        <v>44919</v>
      </c>
      <c r="E2958" s="2">
        <v>782202</v>
      </c>
      <c r="F2958" s="2">
        <v>78220</v>
      </c>
      <c r="G2958" s="2">
        <v>2</v>
      </c>
      <c r="H2958" s="5">
        <v>44921.658402777779</v>
      </c>
      <c r="I2958" t="s">
        <v>7</v>
      </c>
      <c r="J2958" s="6" t="s">
        <v>36</v>
      </c>
      <c r="K2958" s="6" t="s">
        <v>35</v>
      </c>
      <c r="L2958" s="6" t="s">
        <v>39</v>
      </c>
      <c r="M2958" t="s">
        <v>8</v>
      </c>
      <c r="N2958" s="6" t="s">
        <v>79</v>
      </c>
      <c r="O2958" t="s">
        <v>24</v>
      </c>
      <c r="P2958" s="4">
        <v>2</v>
      </c>
      <c r="Q2958" t="str">
        <f>TEXT(ChargesTable[[#This Row],[CHG_COUNTY_NUM]], "000") &amp; "-" &amp; TEXT(ChargesTable[[#This Row],[CHG_CASE_NUMBER]], "0000000")</f>
        <v>008-0000133</v>
      </c>
      <c r="R2958">
        <f t="shared" si="93"/>
        <v>2</v>
      </c>
      <c r="S2958">
        <f t="shared" si="94"/>
        <v>2022</v>
      </c>
    </row>
    <row r="2959" spans="1:19">
      <c r="A2959" s="1">
        <v>8</v>
      </c>
      <c r="B2959">
        <v>134</v>
      </c>
      <c r="C2959">
        <v>1</v>
      </c>
      <c r="D2959" s="3">
        <v>44923</v>
      </c>
      <c r="E2959" s="2">
        <v>3400</v>
      </c>
      <c r="F2959" s="2">
        <v>340</v>
      </c>
      <c r="G2959" s="2">
        <v>0</v>
      </c>
      <c r="H2959" s="5">
        <v>44971.53</v>
      </c>
      <c r="I2959" t="s">
        <v>10</v>
      </c>
      <c r="J2959" s="6" t="s">
        <v>25</v>
      </c>
      <c r="K2959" s="6" t="s">
        <v>26</v>
      </c>
      <c r="L2959" s="6" t="s">
        <v>37</v>
      </c>
      <c r="M2959" t="s">
        <v>11</v>
      </c>
      <c r="N2959" s="6" t="s">
        <v>55</v>
      </c>
      <c r="O2959" t="s">
        <v>24</v>
      </c>
      <c r="P2959" s="4">
        <v>48</v>
      </c>
      <c r="Q2959" t="str">
        <f>TEXT(ChargesTable[[#This Row],[CHG_COUNTY_NUM]], "000") &amp; "-" &amp; TEXT(ChargesTable[[#This Row],[CHG_CASE_NUMBER]], "0000000")</f>
        <v>008-0000134</v>
      </c>
      <c r="R2959">
        <f t="shared" si="93"/>
        <v>49</v>
      </c>
      <c r="S2959">
        <f t="shared" si="94"/>
        <v>2023</v>
      </c>
    </row>
    <row r="2960" spans="1:19">
      <c r="A2960" s="1">
        <v>8</v>
      </c>
      <c r="B2960">
        <v>134</v>
      </c>
      <c r="C2960">
        <v>2</v>
      </c>
      <c r="D2960" s="3">
        <v>44923</v>
      </c>
      <c r="E2960" s="2">
        <v>3460</v>
      </c>
      <c r="F2960" s="2">
        <v>346</v>
      </c>
      <c r="G2960" s="2">
        <v>0</v>
      </c>
      <c r="H2960" s="5">
        <v>44971.67</v>
      </c>
      <c r="I2960" t="s">
        <v>10</v>
      </c>
      <c r="J2960" s="6" t="s">
        <v>27</v>
      </c>
      <c r="K2960" s="6" t="s">
        <v>28</v>
      </c>
      <c r="L2960" s="6" t="s">
        <v>37</v>
      </c>
      <c r="M2960" t="s">
        <v>11</v>
      </c>
      <c r="N2960" s="6" t="s">
        <v>52</v>
      </c>
      <c r="O2960" t="s">
        <v>24</v>
      </c>
      <c r="P2960" s="4">
        <v>48</v>
      </c>
      <c r="Q2960" t="str">
        <f>TEXT(ChargesTable[[#This Row],[CHG_COUNTY_NUM]], "000") &amp; "-" &amp; TEXT(ChargesTable[[#This Row],[CHG_CASE_NUMBER]], "0000000")</f>
        <v>008-0000134</v>
      </c>
      <c r="R2960">
        <f t="shared" si="93"/>
        <v>49</v>
      </c>
      <c r="S2960">
        <f t="shared" si="94"/>
        <v>2023</v>
      </c>
    </row>
    <row r="2961" spans="1:19">
      <c r="A2961" s="1">
        <v>8</v>
      </c>
      <c r="B2961">
        <v>134</v>
      </c>
      <c r="C2961">
        <v>4</v>
      </c>
      <c r="D2961" s="3">
        <v>44923</v>
      </c>
      <c r="E2961" s="2">
        <v>3460</v>
      </c>
      <c r="F2961" s="2">
        <v>346</v>
      </c>
      <c r="G2961" s="2">
        <v>0</v>
      </c>
      <c r="H2961" s="5">
        <v>44971.7</v>
      </c>
      <c r="I2961" t="s">
        <v>12</v>
      </c>
      <c r="J2961" s="6" t="s">
        <v>27</v>
      </c>
      <c r="K2961" s="6" t="s">
        <v>28</v>
      </c>
      <c r="L2961" s="6" t="s">
        <v>37</v>
      </c>
      <c r="M2961" t="s">
        <v>13</v>
      </c>
      <c r="N2961" s="6" t="s">
        <v>52</v>
      </c>
      <c r="O2961" t="s">
        <v>24</v>
      </c>
      <c r="P2961" s="4">
        <v>48</v>
      </c>
      <c r="Q2961" t="str">
        <f>TEXT(ChargesTable[[#This Row],[CHG_COUNTY_NUM]], "000") &amp; "-" &amp; TEXT(ChargesTable[[#This Row],[CHG_CASE_NUMBER]], "0000000")</f>
        <v>008-0000134</v>
      </c>
      <c r="R2961">
        <f t="shared" si="93"/>
        <v>49</v>
      </c>
      <c r="S2961">
        <f t="shared" si="94"/>
        <v>2023</v>
      </c>
    </row>
    <row r="2962" spans="1:19">
      <c r="A2962" s="1">
        <v>8</v>
      </c>
      <c r="B2962">
        <v>134</v>
      </c>
      <c r="C2962">
        <v>3</v>
      </c>
      <c r="D2962" s="3">
        <v>44923</v>
      </c>
      <c r="E2962" s="2">
        <v>3400</v>
      </c>
      <c r="F2962" s="2">
        <v>340</v>
      </c>
      <c r="G2962" s="2">
        <v>0</v>
      </c>
      <c r="H2962" s="5">
        <v>44972.39</v>
      </c>
      <c r="I2962" t="s">
        <v>7</v>
      </c>
      <c r="J2962" s="6" t="s">
        <v>25</v>
      </c>
      <c r="K2962" s="6" t="s">
        <v>26</v>
      </c>
      <c r="L2962" s="6" t="s">
        <v>37</v>
      </c>
      <c r="M2962" t="s">
        <v>8</v>
      </c>
      <c r="N2962" s="6" t="s">
        <v>55</v>
      </c>
      <c r="O2962" t="s">
        <v>24</v>
      </c>
      <c r="P2962" s="4">
        <v>49</v>
      </c>
      <c r="Q2962" t="str">
        <f>TEXT(ChargesTable[[#This Row],[CHG_COUNTY_NUM]], "000") &amp; "-" &amp; TEXT(ChargesTable[[#This Row],[CHG_CASE_NUMBER]], "0000000")</f>
        <v>008-0000134</v>
      </c>
      <c r="R2962">
        <f t="shared" si="93"/>
        <v>49</v>
      </c>
      <c r="S2962">
        <f t="shared" si="94"/>
        <v>2023</v>
      </c>
    </row>
    <row r="2963" spans="1:19">
      <c r="A2963" s="1">
        <v>8</v>
      </c>
      <c r="B2963">
        <v>135</v>
      </c>
      <c r="C2963">
        <v>6</v>
      </c>
      <c r="D2963" s="3">
        <v>44925</v>
      </c>
      <c r="E2963" s="2">
        <v>463700</v>
      </c>
      <c r="F2963" s="2">
        <v>46370</v>
      </c>
      <c r="G2963" s="2">
        <v>0</v>
      </c>
      <c r="H2963" s="5">
        <v>44929.887997685182</v>
      </c>
      <c r="I2963" t="s">
        <v>10</v>
      </c>
      <c r="J2963" s="6" t="s">
        <v>30</v>
      </c>
      <c r="K2963" s="6" t="s">
        <v>26</v>
      </c>
      <c r="L2963" s="6" t="s">
        <v>37</v>
      </c>
      <c r="M2963" t="s">
        <v>11</v>
      </c>
      <c r="N2963" s="6" t="s">
        <v>54</v>
      </c>
      <c r="O2963" t="s">
        <v>24</v>
      </c>
      <c r="P2963" s="4">
        <v>4</v>
      </c>
      <c r="Q2963" t="str">
        <f>TEXT(ChargesTable[[#This Row],[CHG_COUNTY_NUM]], "000") &amp; "-" &amp; TEXT(ChargesTable[[#This Row],[CHG_CASE_NUMBER]], "0000000")</f>
        <v>008-0000135</v>
      </c>
      <c r="R2963">
        <f t="shared" si="93"/>
        <v>10</v>
      </c>
      <c r="S2963">
        <f t="shared" si="94"/>
        <v>2023</v>
      </c>
    </row>
    <row r="2964" spans="1:19">
      <c r="A2964" s="1">
        <v>8</v>
      </c>
      <c r="B2964">
        <v>135</v>
      </c>
      <c r="C2964">
        <v>2</v>
      </c>
      <c r="D2964" s="3">
        <v>44925</v>
      </c>
      <c r="E2964" s="2">
        <v>3400</v>
      </c>
      <c r="F2964" s="2">
        <v>340</v>
      </c>
      <c r="G2964" s="2">
        <v>0</v>
      </c>
      <c r="H2964" s="5">
        <v>44931.087997685187</v>
      </c>
      <c r="I2964" t="s">
        <v>10</v>
      </c>
      <c r="J2964" s="6" t="s">
        <v>25</v>
      </c>
      <c r="K2964" s="6" t="s">
        <v>26</v>
      </c>
      <c r="L2964" s="6" t="s">
        <v>37</v>
      </c>
      <c r="M2964" t="s">
        <v>11</v>
      </c>
      <c r="N2964" s="6" t="s">
        <v>55</v>
      </c>
      <c r="O2964" t="s">
        <v>24</v>
      </c>
      <c r="P2964" s="4">
        <v>6</v>
      </c>
      <c r="Q2964" t="str">
        <f>TEXT(ChargesTable[[#This Row],[CHG_COUNTY_NUM]], "000") &amp; "-" &amp; TEXT(ChargesTable[[#This Row],[CHG_CASE_NUMBER]], "0000000")</f>
        <v>008-0000135</v>
      </c>
      <c r="R2964">
        <f t="shared" si="93"/>
        <v>10</v>
      </c>
      <c r="S2964">
        <f t="shared" si="94"/>
        <v>2023</v>
      </c>
    </row>
    <row r="2965" spans="1:19">
      <c r="A2965" s="1">
        <v>8</v>
      </c>
      <c r="B2965">
        <v>135</v>
      </c>
      <c r="C2965">
        <v>3</v>
      </c>
      <c r="D2965" s="3">
        <v>44925</v>
      </c>
      <c r="E2965" s="2">
        <v>3400</v>
      </c>
      <c r="F2965" s="2">
        <v>340</v>
      </c>
      <c r="G2965" s="2">
        <v>0</v>
      </c>
      <c r="H2965" s="5">
        <v>44933.667997685188</v>
      </c>
      <c r="I2965" t="s">
        <v>10</v>
      </c>
      <c r="J2965" s="6" t="s">
        <v>25</v>
      </c>
      <c r="K2965" s="6" t="s">
        <v>26</v>
      </c>
      <c r="L2965" s="6" t="s">
        <v>37</v>
      </c>
      <c r="M2965" t="s">
        <v>11</v>
      </c>
      <c r="N2965" s="6" t="s">
        <v>55</v>
      </c>
      <c r="O2965" t="s">
        <v>24</v>
      </c>
      <c r="P2965" s="4">
        <v>8</v>
      </c>
      <c r="Q2965" t="str">
        <f>TEXT(ChargesTable[[#This Row],[CHG_COUNTY_NUM]], "000") &amp; "-" &amp; TEXT(ChargesTable[[#This Row],[CHG_CASE_NUMBER]], "0000000")</f>
        <v>008-0000135</v>
      </c>
      <c r="R2965">
        <f t="shared" si="93"/>
        <v>10</v>
      </c>
      <c r="S2965">
        <f t="shared" si="94"/>
        <v>2023</v>
      </c>
    </row>
    <row r="2966" spans="1:19">
      <c r="A2966" s="1">
        <v>8</v>
      </c>
      <c r="B2966">
        <v>135</v>
      </c>
      <c r="C2966">
        <v>5</v>
      </c>
      <c r="D2966" s="3">
        <v>44925</v>
      </c>
      <c r="E2966" s="2">
        <v>3405</v>
      </c>
      <c r="F2966" s="2">
        <v>340</v>
      </c>
      <c r="G2966" s="2">
        <v>5</v>
      </c>
      <c r="H2966" s="5">
        <v>44933.557997685188</v>
      </c>
      <c r="I2966" t="s">
        <v>7</v>
      </c>
      <c r="J2966" s="6" t="s">
        <v>25</v>
      </c>
      <c r="K2966" s="6" t="s">
        <v>26</v>
      </c>
      <c r="L2966" s="6" t="s">
        <v>42</v>
      </c>
      <c r="M2966" t="s">
        <v>8</v>
      </c>
      <c r="N2966" s="6" t="s">
        <v>63</v>
      </c>
      <c r="O2966" t="s">
        <v>24</v>
      </c>
      <c r="P2966" s="4">
        <v>8</v>
      </c>
      <c r="Q2966" t="str">
        <f>TEXT(ChargesTable[[#This Row],[CHG_COUNTY_NUM]], "000") &amp; "-" &amp; TEXT(ChargesTable[[#This Row],[CHG_CASE_NUMBER]], "0000000")</f>
        <v>008-0000135</v>
      </c>
      <c r="R2966">
        <f t="shared" si="93"/>
        <v>10</v>
      </c>
      <c r="S2966">
        <f t="shared" si="94"/>
        <v>2023</v>
      </c>
    </row>
    <row r="2967" spans="1:19">
      <c r="A2967" s="1">
        <v>8</v>
      </c>
      <c r="B2967">
        <v>135</v>
      </c>
      <c r="C2967">
        <v>1</v>
      </c>
      <c r="D2967" s="3">
        <v>44925</v>
      </c>
      <c r="E2967" s="2">
        <v>3460</v>
      </c>
      <c r="F2967" s="2">
        <v>346</v>
      </c>
      <c r="G2967" s="2">
        <v>0</v>
      </c>
      <c r="H2967" s="5">
        <v>44934.187997685185</v>
      </c>
      <c r="I2967" t="s">
        <v>12</v>
      </c>
      <c r="J2967" s="6" t="s">
        <v>27</v>
      </c>
      <c r="K2967" s="6" t="s">
        <v>28</v>
      </c>
      <c r="L2967" s="6" t="s">
        <v>37</v>
      </c>
      <c r="M2967" t="s">
        <v>13</v>
      </c>
      <c r="N2967" s="6" t="s">
        <v>52</v>
      </c>
      <c r="O2967" t="s">
        <v>24</v>
      </c>
      <c r="P2967" s="4">
        <v>9</v>
      </c>
      <c r="Q2967" t="str">
        <f>TEXT(ChargesTable[[#This Row],[CHG_COUNTY_NUM]], "000") &amp; "-" &amp; TEXT(ChargesTable[[#This Row],[CHG_CASE_NUMBER]], "0000000")</f>
        <v>008-0000135</v>
      </c>
      <c r="R2967">
        <f t="shared" si="93"/>
        <v>10</v>
      </c>
      <c r="S2967">
        <f t="shared" si="94"/>
        <v>2023</v>
      </c>
    </row>
    <row r="2968" spans="1:19">
      <c r="A2968" s="1">
        <v>8</v>
      </c>
      <c r="B2968">
        <v>135</v>
      </c>
      <c r="C2968">
        <v>4</v>
      </c>
      <c r="D2968" s="3">
        <v>44925</v>
      </c>
      <c r="E2968" s="2">
        <v>3400</v>
      </c>
      <c r="F2968" s="2">
        <v>340</v>
      </c>
      <c r="G2968" s="2">
        <v>0</v>
      </c>
      <c r="H2968" s="5">
        <v>44935.787997685184</v>
      </c>
      <c r="I2968" t="s">
        <v>12</v>
      </c>
      <c r="J2968" s="6" t="s">
        <v>25</v>
      </c>
      <c r="K2968" s="6" t="s">
        <v>26</v>
      </c>
      <c r="L2968" s="6" t="s">
        <v>37</v>
      </c>
      <c r="M2968" t="s">
        <v>13</v>
      </c>
      <c r="N2968" s="6" t="s">
        <v>55</v>
      </c>
      <c r="O2968" t="s">
        <v>24</v>
      </c>
      <c r="P2968" s="4">
        <v>10</v>
      </c>
      <c r="Q2968" t="str">
        <f>TEXT(ChargesTable[[#This Row],[CHG_COUNTY_NUM]], "000") &amp; "-" &amp; TEXT(ChargesTable[[#This Row],[CHG_CASE_NUMBER]], "0000000")</f>
        <v>008-0000135</v>
      </c>
      <c r="R2968">
        <f t="shared" si="93"/>
        <v>10</v>
      </c>
      <c r="S2968">
        <f t="shared" si="94"/>
        <v>2023</v>
      </c>
    </row>
    <row r="2969" spans="1:19">
      <c r="A2969" s="1">
        <v>8</v>
      </c>
      <c r="B2969">
        <v>136</v>
      </c>
      <c r="C2969">
        <v>3</v>
      </c>
      <c r="D2969" s="3">
        <v>44925</v>
      </c>
      <c r="E2969" s="2">
        <v>463700</v>
      </c>
      <c r="F2969" s="2">
        <v>46370</v>
      </c>
      <c r="G2969" s="2">
        <v>0</v>
      </c>
      <c r="H2969" s="5">
        <v>44956</v>
      </c>
      <c r="I2969" t="s">
        <v>12</v>
      </c>
      <c r="J2969" s="6" t="s">
        <v>30</v>
      </c>
      <c r="K2969" s="6" t="s">
        <v>26</v>
      </c>
      <c r="L2969" s="6" t="s">
        <v>37</v>
      </c>
      <c r="M2969" t="s">
        <v>13</v>
      </c>
      <c r="N2969" s="6" t="s">
        <v>54</v>
      </c>
      <c r="O2969" t="s">
        <v>24</v>
      </c>
      <c r="P2969" s="4">
        <v>31</v>
      </c>
      <c r="Q2969" t="str">
        <f>TEXT(ChargesTable[[#This Row],[CHG_COUNTY_NUM]], "000") &amp; "-" &amp; TEXT(ChargesTable[[#This Row],[CHG_CASE_NUMBER]], "0000000")</f>
        <v>008-0000136</v>
      </c>
      <c r="R2969">
        <f t="shared" si="93"/>
        <v>33</v>
      </c>
      <c r="S2969">
        <f t="shared" si="94"/>
        <v>2023</v>
      </c>
    </row>
    <row r="2970" spans="1:19">
      <c r="A2970" s="1">
        <v>8</v>
      </c>
      <c r="B2970">
        <v>136</v>
      </c>
      <c r="C2970">
        <v>1</v>
      </c>
      <c r="D2970" s="3">
        <v>44925</v>
      </c>
      <c r="E2970" s="2">
        <v>463700</v>
      </c>
      <c r="F2970" s="2">
        <v>46370</v>
      </c>
      <c r="G2970" s="2">
        <v>0</v>
      </c>
      <c r="H2970" s="5">
        <v>44957.36</v>
      </c>
      <c r="I2970" t="s">
        <v>12</v>
      </c>
      <c r="J2970" s="6" t="s">
        <v>30</v>
      </c>
      <c r="K2970" s="6" t="s">
        <v>26</v>
      </c>
      <c r="L2970" s="6" t="s">
        <v>37</v>
      </c>
      <c r="M2970" t="s">
        <v>13</v>
      </c>
      <c r="N2970" s="6" t="s">
        <v>54</v>
      </c>
      <c r="O2970" t="s">
        <v>24</v>
      </c>
      <c r="P2970" s="4">
        <v>32</v>
      </c>
      <c r="Q2970" t="str">
        <f>TEXT(ChargesTable[[#This Row],[CHG_COUNTY_NUM]], "000") &amp; "-" &amp; TEXT(ChargesTable[[#This Row],[CHG_CASE_NUMBER]], "0000000")</f>
        <v>008-0000136</v>
      </c>
      <c r="R2970">
        <f t="shared" si="93"/>
        <v>33</v>
      </c>
      <c r="S2970">
        <f t="shared" si="94"/>
        <v>2023</v>
      </c>
    </row>
    <row r="2971" spans="1:19">
      <c r="A2971" s="1">
        <v>8</v>
      </c>
      <c r="B2971">
        <v>136</v>
      </c>
      <c r="C2971">
        <v>2</v>
      </c>
      <c r="D2971" s="3">
        <v>44925</v>
      </c>
      <c r="E2971" s="2">
        <v>3400</v>
      </c>
      <c r="F2971" s="2">
        <v>340</v>
      </c>
      <c r="G2971" s="2">
        <v>0</v>
      </c>
      <c r="H2971" s="5">
        <v>44958</v>
      </c>
      <c r="I2971" t="s">
        <v>10</v>
      </c>
      <c r="J2971" s="6" t="s">
        <v>25</v>
      </c>
      <c r="K2971" s="6" t="s">
        <v>26</v>
      </c>
      <c r="L2971" s="6" t="s">
        <v>37</v>
      </c>
      <c r="M2971" t="s">
        <v>11</v>
      </c>
      <c r="N2971" s="6" t="s">
        <v>55</v>
      </c>
      <c r="O2971" t="s">
        <v>24</v>
      </c>
      <c r="P2971" s="4">
        <v>33</v>
      </c>
      <c r="Q2971" t="str">
        <f>TEXT(ChargesTable[[#This Row],[CHG_COUNTY_NUM]], "000") &amp; "-" &amp; TEXT(ChargesTable[[#This Row],[CHG_CASE_NUMBER]], "0000000")</f>
        <v>008-0000136</v>
      </c>
      <c r="R2971">
        <f t="shared" si="93"/>
        <v>33</v>
      </c>
      <c r="S2971">
        <f t="shared" si="94"/>
        <v>2023</v>
      </c>
    </row>
    <row r="2972" spans="1:19">
      <c r="A2972" s="1">
        <v>8</v>
      </c>
      <c r="B2972">
        <v>136</v>
      </c>
      <c r="C2972">
        <v>4</v>
      </c>
      <c r="D2972" s="3">
        <v>44925</v>
      </c>
      <c r="E2972" s="2">
        <v>463700</v>
      </c>
      <c r="F2972" s="2">
        <v>46370</v>
      </c>
      <c r="G2972" s="2">
        <v>0</v>
      </c>
      <c r="H2972" s="5">
        <v>44958.6</v>
      </c>
      <c r="I2972" t="s">
        <v>12</v>
      </c>
      <c r="J2972" s="6" t="s">
        <v>30</v>
      </c>
      <c r="K2972" s="6" t="s">
        <v>26</v>
      </c>
      <c r="L2972" s="6" t="s">
        <v>37</v>
      </c>
      <c r="M2972" t="s">
        <v>13</v>
      </c>
      <c r="N2972" s="6" t="s">
        <v>54</v>
      </c>
      <c r="O2972" t="s">
        <v>24</v>
      </c>
      <c r="P2972" s="4">
        <v>33</v>
      </c>
      <c r="Q2972" t="str">
        <f>TEXT(ChargesTable[[#This Row],[CHG_COUNTY_NUM]], "000") &amp; "-" &amp; TEXT(ChargesTable[[#This Row],[CHG_CASE_NUMBER]], "0000000")</f>
        <v>008-0000136</v>
      </c>
      <c r="R2972">
        <f t="shared" si="93"/>
        <v>33</v>
      </c>
      <c r="S2972">
        <f t="shared" si="94"/>
        <v>2023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C47F-7503-4BA7-A903-8B50BD98F51E}">
  <dimension ref="A1:G5618"/>
  <sheetViews>
    <sheetView topLeftCell="A4928" zoomScale="80" workbookViewId="0">
      <selection activeCell="E5263" sqref="E5263"/>
    </sheetView>
  </sheetViews>
  <sheetFormatPr defaultRowHeight="14.5"/>
  <cols>
    <col min="1" max="1" width="20.453125" bestFit="1" customWidth="1"/>
    <col min="2" max="2" width="21.08984375" bestFit="1" customWidth="1"/>
    <col min="3" max="3" width="20.453125" bestFit="1" customWidth="1"/>
    <col min="4" max="4" width="24.08984375" bestFit="1" customWidth="1"/>
    <col min="5" max="5" width="32.453125" bestFit="1" customWidth="1"/>
    <col min="6" max="6" width="9.54296875" bestFit="1" customWidth="1"/>
    <col min="7" max="7" width="13.7265625" bestFit="1" customWidth="1"/>
  </cols>
  <sheetData>
    <row r="1" spans="1:7">
      <c r="A1" s="1" t="s">
        <v>104</v>
      </c>
      <c r="B1" t="s">
        <v>105</v>
      </c>
      <c r="C1" t="s">
        <v>106</v>
      </c>
      <c r="D1" t="s">
        <v>107</v>
      </c>
      <c r="E1" s="10" t="s">
        <v>108</v>
      </c>
      <c r="F1" s="10" t="s">
        <v>123</v>
      </c>
      <c r="G1" s="10" t="s">
        <v>125</v>
      </c>
    </row>
    <row r="2" spans="1:7">
      <c r="A2" s="1">
        <v>1</v>
      </c>
      <c r="B2">
        <v>1</v>
      </c>
      <c r="C2">
        <v>1</v>
      </c>
      <c r="D2" t="s">
        <v>109</v>
      </c>
      <c r="E2" t="s">
        <v>110</v>
      </c>
      <c r="F2" t="s">
        <v>9</v>
      </c>
      <c r="G2" t="str">
        <f>TEXT(MotionsTable[[#This Row],[MOT_COUNTY_NUM]], "000") &amp; "-" &amp; TEXT(MotionsTable[[#This Row],[MOT_CASE_NUMBER]], "0000000")</f>
        <v>001-0000001</v>
      </c>
    </row>
    <row r="3" spans="1:7">
      <c r="A3" s="1">
        <v>1</v>
      </c>
      <c r="B3">
        <v>2</v>
      </c>
      <c r="C3">
        <v>1</v>
      </c>
      <c r="D3" t="s">
        <v>109</v>
      </c>
      <c r="E3" t="s">
        <v>110</v>
      </c>
      <c r="F3" t="s">
        <v>9</v>
      </c>
      <c r="G3" t="str">
        <f>TEXT(MotionsTable[[#This Row],[MOT_COUNTY_NUM]], "000") &amp; "-" &amp; TEXT(MotionsTable[[#This Row],[MOT_CASE_NUMBER]], "0000000")</f>
        <v>001-0000002</v>
      </c>
    </row>
    <row r="4" spans="1:7">
      <c r="A4" s="1">
        <v>1</v>
      </c>
      <c r="B4">
        <v>3</v>
      </c>
      <c r="C4">
        <v>1</v>
      </c>
      <c r="D4" t="s">
        <v>111</v>
      </c>
      <c r="E4" t="s">
        <v>112</v>
      </c>
      <c r="F4" t="s">
        <v>9</v>
      </c>
      <c r="G4" t="str">
        <f>TEXT(MotionsTable[[#This Row],[MOT_COUNTY_NUM]], "000") &amp; "-" &amp; TEXT(MotionsTable[[#This Row],[MOT_CASE_NUMBER]], "0000000")</f>
        <v>001-0000003</v>
      </c>
    </row>
    <row r="5" spans="1:7">
      <c r="A5" s="1">
        <v>1</v>
      </c>
      <c r="B5">
        <v>4</v>
      </c>
      <c r="C5">
        <v>1</v>
      </c>
      <c r="D5" t="s">
        <v>113</v>
      </c>
      <c r="E5" t="s">
        <v>114</v>
      </c>
      <c r="F5" t="s">
        <v>9</v>
      </c>
      <c r="G5" t="str">
        <f>TEXT(MotionsTable[[#This Row],[MOT_COUNTY_NUM]], "000") &amp; "-" &amp; TEXT(MotionsTable[[#This Row],[MOT_CASE_NUMBER]], "0000000")</f>
        <v>001-0000004</v>
      </c>
    </row>
    <row r="6" spans="1:7">
      <c r="A6" s="1">
        <v>1</v>
      </c>
      <c r="B6">
        <v>5</v>
      </c>
      <c r="C6">
        <v>1</v>
      </c>
      <c r="D6" t="s">
        <v>115</v>
      </c>
      <c r="E6" t="s">
        <v>116</v>
      </c>
      <c r="F6" t="s">
        <v>9</v>
      </c>
      <c r="G6" t="str">
        <f>TEXT(MotionsTable[[#This Row],[MOT_COUNTY_NUM]], "000") &amp; "-" &amp; TEXT(MotionsTable[[#This Row],[MOT_CASE_NUMBER]], "0000000")</f>
        <v>001-0000005</v>
      </c>
    </row>
    <row r="7" spans="1:7">
      <c r="A7" s="1">
        <v>1</v>
      </c>
      <c r="B7">
        <v>6</v>
      </c>
      <c r="C7">
        <v>1</v>
      </c>
      <c r="D7" t="s">
        <v>113</v>
      </c>
      <c r="E7" t="s">
        <v>114</v>
      </c>
      <c r="F7" t="s">
        <v>9</v>
      </c>
      <c r="G7" t="str">
        <f>TEXT(MotionsTable[[#This Row],[MOT_COUNTY_NUM]], "000") &amp; "-" &amp; TEXT(MotionsTable[[#This Row],[MOT_CASE_NUMBER]], "0000000")</f>
        <v>001-0000006</v>
      </c>
    </row>
    <row r="8" spans="1:7">
      <c r="A8" s="1">
        <v>1</v>
      </c>
      <c r="B8">
        <v>7</v>
      </c>
      <c r="C8">
        <v>1</v>
      </c>
      <c r="D8" t="s">
        <v>117</v>
      </c>
      <c r="E8" t="s">
        <v>118</v>
      </c>
      <c r="F8" t="s">
        <v>9</v>
      </c>
      <c r="G8" t="str">
        <f>TEXT(MotionsTable[[#This Row],[MOT_COUNTY_NUM]], "000") &amp; "-" &amp; TEXT(MotionsTable[[#This Row],[MOT_CASE_NUMBER]], "0000000")</f>
        <v>001-0000007</v>
      </c>
    </row>
    <row r="9" spans="1:7">
      <c r="A9" s="1">
        <v>1</v>
      </c>
      <c r="B9">
        <v>9</v>
      </c>
      <c r="C9">
        <v>1</v>
      </c>
      <c r="D9" t="s">
        <v>109</v>
      </c>
      <c r="E9" t="s">
        <v>110</v>
      </c>
      <c r="F9" t="s">
        <v>9</v>
      </c>
      <c r="G9" t="str">
        <f>TEXT(MotionsTable[[#This Row],[MOT_COUNTY_NUM]], "000") &amp; "-" &amp; TEXT(MotionsTable[[#This Row],[MOT_CASE_NUMBER]], "0000000")</f>
        <v>001-0000009</v>
      </c>
    </row>
    <row r="10" spans="1:7">
      <c r="A10" s="1">
        <v>1</v>
      </c>
      <c r="B10">
        <v>10</v>
      </c>
      <c r="C10">
        <v>1</v>
      </c>
      <c r="D10" t="s">
        <v>115</v>
      </c>
      <c r="E10" t="s">
        <v>116</v>
      </c>
      <c r="F10" t="s">
        <v>9</v>
      </c>
      <c r="G10" t="str">
        <f>TEXT(MotionsTable[[#This Row],[MOT_COUNTY_NUM]], "000") &amp; "-" &amp; TEXT(MotionsTable[[#This Row],[MOT_CASE_NUMBER]], "0000000")</f>
        <v>001-0000010</v>
      </c>
    </row>
    <row r="11" spans="1:7">
      <c r="A11" s="1">
        <v>1</v>
      </c>
      <c r="B11">
        <v>11</v>
      </c>
      <c r="C11">
        <v>1</v>
      </c>
      <c r="D11" t="s">
        <v>117</v>
      </c>
      <c r="E11" t="s">
        <v>118</v>
      </c>
      <c r="F11" t="s">
        <v>9</v>
      </c>
      <c r="G11" t="str">
        <f>TEXT(MotionsTable[[#This Row],[MOT_COUNTY_NUM]], "000") &amp; "-" &amp; TEXT(MotionsTable[[#This Row],[MOT_CASE_NUMBER]], "0000000")</f>
        <v>001-0000011</v>
      </c>
    </row>
    <row r="12" spans="1:7">
      <c r="A12" s="1">
        <v>1</v>
      </c>
      <c r="B12">
        <v>12</v>
      </c>
      <c r="C12">
        <v>1</v>
      </c>
      <c r="D12" t="s">
        <v>113</v>
      </c>
      <c r="E12" t="s">
        <v>114</v>
      </c>
      <c r="F12" t="s">
        <v>9</v>
      </c>
      <c r="G12" t="str">
        <f>TEXT(MotionsTable[[#This Row],[MOT_COUNTY_NUM]], "000") &amp; "-" &amp; TEXT(MotionsTable[[#This Row],[MOT_CASE_NUMBER]], "0000000")</f>
        <v>001-0000012</v>
      </c>
    </row>
    <row r="13" spans="1:7">
      <c r="A13" s="1">
        <v>1</v>
      </c>
      <c r="B13">
        <v>13</v>
      </c>
      <c r="C13">
        <v>1</v>
      </c>
      <c r="D13" t="s">
        <v>117</v>
      </c>
      <c r="E13" t="s">
        <v>118</v>
      </c>
      <c r="F13" t="s">
        <v>9</v>
      </c>
      <c r="G13" t="str">
        <f>TEXT(MotionsTable[[#This Row],[MOT_COUNTY_NUM]], "000") &amp; "-" &amp; TEXT(MotionsTable[[#This Row],[MOT_CASE_NUMBER]], "0000000")</f>
        <v>001-0000013</v>
      </c>
    </row>
    <row r="14" spans="1:7">
      <c r="A14" s="1">
        <v>1</v>
      </c>
      <c r="B14">
        <v>14</v>
      </c>
      <c r="C14">
        <v>1</v>
      </c>
      <c r="D14" t="s">
        <v>117</v>
      </c>
      <c r="E14" t="s">
        <v>118</v>
      </c>
      <c r="F14" t="s">
        <v>9</v>
      </c>
      <c r="G14" t="str">
        <f>TEXT(MotionsTable[[#This Row],[MOT_COUNTY_NUM]], "000") &amp; "-" &amp; TEXT(MotionsTable[[#This Row],[MOT_CASE_NUMBER]], "0000000")</f>
        <v>001-0000014</v>
      </c>
    </row>
    <row r="15" spans="1:7">
      <c r="A15" s="1">
        <v>1</v>
      </c>
      <c r="B15">
        <v>15</v>
      </c>
      <c r="C15">
        <v>1</v>
      </c>
      <c r="D15" t="s">
        <v>109</v>
      </c>
      <c r="E15" t="s">
        <v>110</v>
      </c>
      <c r="F15" t="s">
        <v>9</v>
      </c>
      <c r="G15" t="str">
        <f>TEXT(MotionsTable[[#This Row],[MOT_COUNTY_NUM]], "000") &amp; "-" &amp; TEXT(MotionsTable[[#This Row],[MOT_CASE_NUMBER]], "0000000")</f>
        <v>001-0000015</v>
      </c>
    </row>
    <row r="16" spans="1:7">
      <c r="A16" s="1">
        <v>1</v>
      </c>
      <c r="B16">
        <v>16</v>
      </c>
      <c r="C16">
        <v>1</v>
      </c>
      <c r="D16" t="s">
        <v>117</v>
      </c>
      <c r="E16" t="s">
        <v>118</v>
      </c>
      <c r="F16" t="s">
        <v>9</v>
      </c>
      <c r="G16" t="str">
        <f>TEXT(MotionsTable[[#This Row],[MOT_COUNTY_NUM]], "000") &amp; "-" &amp; TEXT(MotionsTable[[#This Row],[MOT_CASE_NUMBER]], "0000000")</f>
        <v>001-0000016</v>
      </c>
    </row>
    <row r="17" spans="1:7">
      <c r="A17" s="1">
        <v>1</v>
      </c>
      <c r="B17">
        <v>17</v>
      </c>
      <c r="C17">
        <v>1</v>
      </c>
      <c r="D17" t="s">
        <v>115</v>
      </c>
      <c r="E17" t="s">
        <v>116</v>
      </c>
      <c r="F17" t="s">
        <v>9</v>
      </c>
      <c r="G17" t="str">
        <f>TEXT(MotionsTable[[#This Row],[MOT_COUNTY_NUM]], "000") &amp; "-" &amp; TEXT(MotionsTable[[#This Row],[MOT_CASE_NUMBER]], "0000000")</f>
        <v>001-0000017</v>
      </c>
    </row>
    <row r="18" spans="1:7">
      <c r="A18" s="1">
        <v>1</v>
      </c>
      <c r="B18">
        <v>18</v>
      </c>
      <c r="C18">
        <v>1</v>
      </c>
      <c r="D18" t="s">
        <v>109</v>
      </c>
      <c r="E18" t="s">
        <v>110</v>
      </c>
      <c r="F18" t="s">
        <v>9</v>
      </c>
      <c r="G18" t="str">
        <f>TEXT(MotionsTable[[#This Row],[MOT_COUNTY_NUM]], "000") &amp; "-" &amp; TEXT(MotionsTable[[#This Row],[MOT_CASE_NUMBER]], "0000000")</f>
        <v>001-0000018</v>
      </c>
    </row>
    <row r="19" spans="1:7">
      <c r="A19" s="1">
        <v>1</v>
      </c>
      <c r="B19">
        <v>19</v>
      </c>
      <c r="C19">
        <v>1</v>
      </c>
      <c r="D19" t="s">
        <v>113</v>
      </c>
      <c r="E19" t="s">
        <v>114</v>
      </c>
      <c r="F19" t="s">
        <v>9</v>
      </c>
      <c r="G19" t="str">
        <f>TEXT(MotionsTable[[#This Row],[MOT_COUNTY_NUM]], "000") &amp; "-" &amp; TEXT(MotionsTable[[#This Row],[MOT_CASE_NUMBER]], "0000000")</f>
        <v>001-0000019</v>
      </c>
    </row>
    <row r="20" spans="1:7">
      <c r="A20" s="1">
        <v>1</v>
      </c>
      <c r="B20">
        <v>20</v>
      </c>
      <c r="C20">
        <v>1</v>
      </c>
      <c r="D20" t="s">
        <v>109</v>
      </c>
      <c r="E20" t="s">
        <v>110</v>
      </c>
      <c r="F20" t="s">
        <v>9</v>
      </c>
      <c r="G20" t="str">
        <f>TEXT(MotionsTable[[#This Row],[MOT_COUNTY_NUM]], "000") &amp; "-" &amp; TEXT(MotionsTable[[#This Row],[MOT_CASE_NUMBER]], "0000000")</f>
        <v>001-0000020</v>
      </c>
    </row>
    <row r="21" spans="1:7">
      <c r="A21" s="1">
        <v>1</v>
      </c>
      <c r="B21">
        <v>21</v>
      </c>
      <c r="C21">
        <v>1</v>
      </c>
      <c r="D21" t="s">
        <v>113</v>
      </c>
      <c r="E21" t="s">
        <v>114</v>
      </c>
      <c r="F21" t="s">
        <v>9</v>
      </c>
      <c r="G21" t="str">
        <f>TEXT(MotionsTable[[#This Row],[MOT_COUNTY_NUM]], "000") &amp; "-" &amp; TEXT(MotionsTable[[#This Row],[MOT_CASE_NUMBER]], "0000000")</f>
        <v>001-0000021</v>
      </c>
    </row>
    <row r="22" spans="1:7">
      <c r="A22" s="1">
        <v>1</v>
      </c>
      <c r="B22">
        <v>22</v>
      </c>
      <c r="C22">
        <v>1</v>
      </c>
      <c r="D22" t="s">
        <v>117</v>
      </c>
      <c r="E22" t="s">
        <v>118</v>
      </c>
      <c r="F22" t="s">
        <v>9</v>
      </c>
      <c r="G22" t="str">
        <f>TEXT(MotionsTable[[#This Row],[MOT_COUNTY_NUM]], "000") &amp; "-" &amp; TEXT(MotionsTable[[#This Row],[MOT_CASE_NUMBER]], "0000000")</f>
        <v>001-0000022</v>
      </c>
    </row>
    <row r="23" spans="1:7">
      <c r="A23" s="1">
        <v>1</v>
      </c>
      <c r="B23">
        <v>23</v>
      </c>
      <c r="C23">
        <v>1</v>
      </c>
      <c r="D23" t="s">
        <v>109</v>
      </c>
      <c r="E23" t="s">
        <v>110</v>
      </c>
      <c r="F23" t="s">
        <v>9</v>
      </c>
      <c r="G23" t="str">
        <f>TEXT(MotionsTable[[#This Row],[MOT_COUNTY_NUM]], "000") &amp; "-" &amp; TEXT(MotionsTable[[#This Row],[MOT_CASE_NUMBER]], "0000000")</f>
        <v>001-0000023</v>
      </c>
    </row>
    <row r="24" spans="1:7">
      <c r="A24" s="1">
        <v>1</v>
      </c>
      <c r="B24">
        <v>24</v>
      </c>
      <c r="C24">
        <v>1</v>
      </c>
      <c r="D24" t="s">
        <v>117</v>
      </c>
      <c r="E24" t="s">
        <v>118</v>
      </c>
      <c r="F24" t="s">
        <v>9</v>
      </c>
      <c r="G24" t="str">
        <f>TEXT(MotionsTable[[#This Row],[MOT_COUNTY_NUM]], "000") &amp; "-" &amp; TEXT(MotionsTable[[#This Row],[MOT_CASE_NUMBER]], "0000000")</f>
        <v>001-0000024</v>
      </c>
    </row>
    <row r="25" spans="1:7">
      <c r="A25" s="1">
        <v>1</v>
      </c>
      <c r="B25">
        <v>25</v>
      </c>
      <c r="C25">
        <v>1</v>
      </c>
      <c r="D25" t="s">
        <v>111</v>
      </c>
      <c r="E25" t="s">
        <v>112</v>
      </c>
      <c r="F25" t="s">
        <v>9</v>
      </c>
      <c r="G25" t="str">
        <f>TEXT(MotionsTable[[#This Row],[MOT_COUNTY_NUM]], "000") &amp; "-" &amp; TEXT(MotionsTable[[#This Row],[MOT_CASE_NUMBER]], "0000000")</f>
        <v>001-0000025</v>
      </c>
    </row>
    <row r="26" spans="1:7">
      <c r="A26" s="1">
        <v>1</v>
      </c>
      <c r="B26">
        <v>26</v>
      </c>
      <c r="C26">
        <v>1</v>
      </c>
      <c r="D26" t="s">
        <v>109</v>
      </c>
      <c r="E26" t="s">
        <v>110</v>
      </c>
      <c r="F26" t="s">
        <v>9</v>
      </c>
      <c r="G26" t="str">
        <f>TEXT(MotionsTable[[#This Row],[MOT_COUNTY_NUM]], "000") &amp; "-" &amp; TEXT(MotionsTable[[#This Row],[MOT_CASE_NUMBER]], "0000000")</f>
        <v>001-0000026</v>
      </c>
    </row>
    <row r="27" spans="1:7">
      <c r="A27" s="1">
        <v>1</v>
      </c>
      <c r="B27">
        <v>27</v>
      </c>
      <c r="C27">
        <v>1</v>
      </c>
      <c r="D27" t="s">
        <v>109</v>
      </c>
      <c r="E27" t="s">
        <v>110</v>
      </c>
      <c r="F27" t="s">
        <v>9</v>
      </c>
      <c r="G27" t="str">
        <f>TEXT(MotionsTable[[#This Row],[MOT_COUNTY_NUM]], "000") &amp; "-" &amp; TEXT(MotionsTable[[#This Row],[MOT_CASE_NUMBER]], "0000000")</f>
        <v>001-0000027</v>
      </c>
    </row>
    <row r="28" spans="1:7">
      <c r="A28" s="1">
        <v>1</v>
      </c>
      <c r="B28">
        <v>28</v>
      </c>
      <c r="C28">
        <v>1</v>
      </c>
      <c r="D28" t="s">
        <v>117</v>
      </c>
      <c r="E28" t="s">
        <v>118</v>
      </c>
      <c r="F28" t="s">
        <v>9</v>
      </c>
      <c r="G28" t="str">
        <f>TEXT(MotionsTable[[#This Row],[MOT_COUNTY_NUM]], "000") &amp; "-" &amp; TEXT(MotionsTable[[#This Row],[MOT_CASE_NUMBER]], "0000000")</f>
        <v>001-0000028</v>
      </c>
    </row>
    <row r="29" spans="1:7">
      <c r="A29" s="1">
        <v>1</v>
      </c>
      <c r="B29">
        <v>29</v>
      </c>
      <c r="C29">
        <v>1</v>
      </c>
      <c r="D29" t="s">
        <v>113</v>
      </c>
      <c r="E29" t="s">
        <v>114</v>
      </c>
      <c r="F29" t="s">
        <v>9</v>
      </c>
      <c r="G29" t="str">
        <f>TEXT(MotionsTable[[#This Row],[MOT_COUNTY_NUM]], "000") &amp; "-" &amp; TEXT(MotionsTable[[#This Row],[MOT_CASE_NUMBER]], "0000000")</f>
        <v>001-0000029</v>
      </c>
    </row>
    <row r="30" spans="1:7">
      <c r="A30" s="1">
        <v>1</v>
      </c>
      <c r="B30">
        <v>30</v>
      </c>
      <c r="C30">
        <v>1</v>
      </c>
      <c r="D30" t="s">
        <v>109</v>
      </c>
      <c r="E30" t="s">
        <v>110</v>
      </c>
      <c r="F30" t="s">
        <v>9</v>
      </c>
      <c r="G30" t="str">
        <f>TEXT(MotionsTable[[#This Row],[MOT_COUNTY_NUM]], "000") &amp; "-" &amp; TEXT(MotionsTable[[#This Row],[MOT_CASE_NUMBER]], "0000000")</f>
        <v>001-0000030</v>
      </c>
    </row>
    <row r="31" spans="1:7">
      <c r="A31" s="1">
        <v>1</v>
      </c>
      <c r="B31">
        <v>31</v>
      </c>
      <c r="C31">
        <v>1</v>
      </c>
      <c r="D31" t="s">
        <v>115</v>
      </c>
      <c r="E31" t="s">
        <v>116</v>
      </c>
      <c r="F31" t="s">
        <v>9</v>
      </c>
      <c r="G31" t="str">
        <f>TEXT(MotionsTable[[#This Row],[MOT_COUNTY_NUM]], "000") &amp; "-" &amp; TEXT(MotionsTable[[#This Row],[MOT_CASE_NUMBER]], "0000000")</f>
        <v>001-0000031</v>
      </c>
    </row>
    <row r="32" spans="1:7">
      <c r="A32" s="1">
        <v>1</v>
      </c>
      <c r="B32">
        <v>35</v>
      </c>
      <c r="C32">
        <v>1</v>
      </c>
      <c r="D32" t="s">
        <v>111</v>
      </c>
      <c r="E32" t="s">
        <v>112</v>
      </c>
      <c r="F32" t="s">
        <v>9</v>
      </c>
      <c r="G32" t="str">
        <f>TEXT(MotionsTable[[#This Row],[MOT_COUNTY_NUM]], "000") &amp; "-" &amp; TEXT(MotionsTable[[#This Row],[MOT_CASE_NUMBER]], "0000000")</f>
        <v>001-0000035</v>
      </c>
    </row>
    <row r="33" spans="1:7">
      <c r="A33" s="1">
        <v>1</v>
      </c>
      <c r="B33">
        <v>37</v>
      </c>
      <c r="C33">
        <v>1</v>
      </c>
      <c r="D33" t="s">
        <v>113</v>
      </c>
      <c r="E33" t="s">
        <v>114</v>
      </c>
      <c r="F33" t="s">
        <v>9</v>
      </c>
      <c r="G33" t="str">
        <f>TEXT(MotionsTable[[#This Row],[MOT_COUNTY_NUM]], "000") &amp; "-" &amp; TEXT(MotionsTable[[#This Row],[MOT_CASE_NUMBER]], "0000000")</f>
        <v>001-0000037</v>
      </c>
    </row>
    <row r="34" spans="1:7">
      <c r="A34" s="1">
        <v>1</v>
      </c>
      <c r="B34">
        <v>39</v>
      </c>
      <c r="C34">
        <v>1</v>
      </c>
      <c r="D34" t="s">
        <v>113</v>
      </c>
      <c r="E34" t="s">
        <v>114</v>
      </c>
      <c r="F34" t="s">
        <v>9</v>
      </c>
      <c r="G34" t="str">
        <f>TEXT(MotionsTable[[#This Row],[MOT_COUNTY_NUM]], "000") &amp; "-" &amp; TEXT(MotionsTable[[#This Row],[MOT_CASE_NUMBER]], "0000000")</f>
        <v>001-0000039</v>
      </c>
    </row>
    <row r="35" spans="1:7">
      <c r="A35" s="1">
        <v>1</v>
      </c>
      <c r="B35">
        <v>40</v>
      </c>
      <c r="C35">
        <v>1</v>
      </c>
      <c r="D35" t="s">
        <v>109</v>
      </c>
      <c r="E35" t="s">
        <v>110</v>
      </c>
      <c r="F35" t="s">
        <v>9</v>
      </c>
      <c r="G35" t="str">
        <f>TEXT(MotionsTable[[#This Row],[MOT_COUNTY_NUM]], "000") &amp; "-" &amp; TEXT(MotionsTable[[#This Row],[MOT_CASE_NUMBER]], "0000000")</f>
        <v>001-0000040</v>
      </c>
    </row>
    <row r="36" spans="1:7">
      <c r="A36" s="1">
        <v>1</v>
      </c>
      <c r="B36">
        <v>42</v>
      </c>
      <c r="C36">
        <v>1</v>
      </c>
      <c r="D36" t="s">
        <v>109</v>
      </c>
      <c r="E36" t="s">
        <v>110</v>
      </c>
      <c r="F36" t="s">
        <v>9</v>
      </c>
      <c r="G36" t="str">
        <f>TEXT(MotionsTable[[#This Row],[MOT_COUNTY_NUM]], "000") &amp; "-" &amp; TEXT(MotionsTable[[#This Row],[MOT_CASE_NUMBER]], "0000000")</f>
        <v>001-0000042</v>
      </c>
    </row>
    <row r="37" spans="1:7">
      <c r="A37" s="1">
        <v>1</v>
      </c>
      <c r="B37">
        <v>43</v>
      </c>
      <c r="C37">
        <v>1</v>
      </c>
      <c r="D37" t="s">
        <v>113</v>
      </c>
      <c r="E37" t="s">
        <v>114</v>
      </c>
      <c r="F37" t="s">
        <v>9</v>
      </c>
      <c r="G37" t="str">
        <f>TEXT(MotionsTable[[#This Row],[MOT_COUNTY_NUM]], "000") &amp; "-" &amp; TEXT(MotionsTable[[#This Row],[MOT_CASE_NUMBER]], "0000000")</f>
        <v>001-0000043</v>
      </c>
    </row>
    <row r="38" spans="1:7">
      <c r="A38" s="1">
        <v>1</v>
      </c>
      <c r="B38">
        <v>44</v>
      </c>
      <c r="C38">
        <v>1</v>
      </c>
      <c r="D38" t="s">
        <v>115</v>
      </c>
      <c r="E38" t="s">
        <v>116</v>
      </c>
      <c r="F38" t="s">
        <v>9</v>
      </c>
      <c r="G38" t="str">
        <f>TEXT(MotionsTable[[#This Row],[MOT_COUNTY_NUM]], "000") &amp; "-" &amp; TEXT(MotionsTable[[#This Row],[MOT_CASE_NUMBER]], "0000000")</f>
        <v>001-0000044</v>
      </c>
    </row>
    <row r="39" spans="1:7">
      <c r="A39" s="1">
        <v>1</v>
      </c>
      <c r="B39">
        <v>45</v>
      </c>
      <c r="C39">
        <v>1</v>
      </c>
      <c r="D39" t="s">
        <v>113</v>
      </c>
      <c r="E39" t="s">
        <v>114</v>
      </c>
      <c r="F39" t="s">
        <v>9</v>
      </c>
      <c r="G39" t="str">
        <f>TEXT(MotionsTable[[#This Row],[MOT_COUNTY_NUM]], "000") &amp; "-" &amp; TEXT(MotionsTable[[#This Row],[MOT_CASE_NUMBER]], "0000000")</f>
        <v>001-0000045</v>
      </c>
    </row>
    <row r="40" spans="1:7">
      <c r="A40" s="1">
        <v>1</v>
      </c>
      <c r="B40">
        <v>46</v>
      </c>
      <c r="C40">
        <v>1</v>
      </c>
      <c r="D40" t="s">
        <v>115</v>
      </c>
      <c r="E40" t="s">
        <v>116</v>
      </c>
      <c r="F40" t="s">
        <v>9</v>
      </c>
      <c r="G40" t="str">
        <f>TEXT(MotionsTable[[#This Row],[MOT_COUNTY_NUM]], "000") &amp; "-" &amp; TEXT(MotionsTable[[#This Row],[MOT_CASE_NUMBER]], "0000000")</f>
        <v>001-0000046</v>
      </c>
    </row>
    <row r="41" spans="1:7">
      <c r="A41" s="1">
        <v>1</v>
      </c>
      <c r="B41">
        <v>47</v>
      </c>
      <c r="C41">
        <v>1</v>
      </c>
      <c r="D41" t="s">
        <v>117</v>
      </c>
      <c r="E41" t="s">
        <v>118</v>
      </c>
      <c r="F41" t="s">
        <v>9</v>
      </c>
      <c r="G41" t="str">
        <f>TEXT(MotionsTable[[#This Row],[MOT_COUNTY_NUM]], "000") &amp; "-" &amp; TEXT(MotionsTable[[#This Row],[MOT_CASE_NUMBER]], "0000000")</f>
        <v>001-0000047</v>
      </c>
    </row>
    <row r="42" spans="1:7">
      <c r="A42" s="1">
        <v>1</v>
      </c>
      <c r="B42">
        <v>49</v>
      </c>
      <c r="C42">
        <v>1</v>
      </c>
      <c r="D42" t="s">
        <v>117</v>
      </c>
      <c r="E42" t="s">
        <v>118</v>
      </c>
      <c r="F42" t="s">
        <v>9</v>
      </c>
      <c r="G42" t="str">
        <f>TEXT(MotionsTable[[#This Row],[MOT_COUNTY_NUM]], "000") &amp; "-" &amp; TEXT(MotionsTable[[#This Row],[MOT_CASE_NUMBER]], "0000000")</f>
        <v>001-0000049</v>
      </c>
    </row>
    <row r="43" spans="1:7">
      <c r="A43" s="1">
        <v>1</v>
      </c>
      <c r="B43">
        <v>50</v>
      </c>
      <c r="C43">
        <v>1</v>
      </c>
      <c r="D43" t="s">
        <v>113</v>
      </c>
      <c r="E43" t="s">
        <v>114</v>
      </c>
      <c r="F43" t="s">
        <v>9</v>
      </c>
      <c r="G43" t="str">
        <f>TEXT(MotionsTable[[#This Row],[MOT_COUNTY_NUM]], "000") &amp; "-" &amp; TEXT(MotionsTable[[#This Row],[MOT_CASE_NUMBER]], "0000000")</f>
        <v>001-0000050</v>
      </c>
    </row>
    <row r="44" spans="1:7">
      <c r="A44" s="1">
        <v>1</v>
      </c>
      <c r="B44">
        <v>51</v>
      </c>
      <c r="C44">
        <v>1</v>
      </c>
      <c r="D44" t="s">
        <v>115</v>
      </c>
      <c r="E44" t="s">
        <v>116</v>
      </c>
      <c r="F44" t="s">
        <v>9</v>
      </c>
      <c r="G44" t="str">
        <f>TEXT(MotionsTable[[#This Row],[MOT_COUNTY_NUM]], "000") &amp; "-" &amp; TEXT(MotionsTable[[#This Row],[MOT_CASE_NUMBER]], "0000000")</f>
        <v>001-0000051</v>
      </c>
    </row>
    <row r="45" spans="1:7">
      <c r="A45" s="1">
        <v>1</v>
      </c>
      <c r="B45">
        <v>52</v>
      </c>
      <c r="C45">
        <v>1</v>
      </c>
      <c r="D45" t="s">
        <v>109</v>
      </c>
      <c r="E45" t="s">
        <v>110</v>
      </c>
      <c r="F45" t="s">
        <v>9</v>
      </c>
      <c r="G45" t="str">
        <f>TEXT(MotionsTable[[#This Row],[MOT_COUNTY_NUM]], "000") &amp; "-" &amp; TEXT(MotionsTable[[#This Row],[MOT_CASE_NUMBER]], "0000000")</f>
        <v>001-0000052</v>
      </c>
    </row>
    <row r="46" spans="1:7">
      <c r="A46" s="1">
        <v>1</v>
      </c>
      <c r="B46">
        <v>54</v>
      </c>
      <c r="C46">
        <v>1</v>
      </c>
      <c r="D46" t="s">
        <v>113</v>
      </c>
      <c r="E46" t="s">
        <v>114</v>
      </c>
      <c r="F46" t="s">
        <v>9</v>
      </c>
      <c r="G46" t="str">
        <f>TEXT(MotionsTable[[#This Row],[MOT_COUNTY_NUM]], "000") &amp; "-" &amp; TEXT(MotionsTable[[#This Row],[MOT_CASE_NUMBER]], "0000000")</f>
        <v>001-0000054</v>
      </c>
    </row>
    <row r="47" spans="1:7">
      <c r="A47" s="1">
        <v>1</v>
      </c>
      <c r="B47">
        <v>55</v>
      </c>
      <c r="C47">
        <v>1</v>
      </c>
      <c r="D47" t="s">
        <v>117</v>
      </c>
      <c r="E47" t="s">
        <v>118</v>
      </c>
      <c r="F47" t="s">
        <v>9</v>
      </c>
      <c r="G47" t="str">
        <f>TEXT(MotionsTable[[#This Row],[MOT_COUNTY_NUM]], "000") &amp; "-" &amp; TEXT(MotionsTable[[#This Row],[MOT_CASE_NUMBER]], "0000000")</f>
        <v>001-0000055</v>
      </c>
    </row>
    <row r="48" spans="1:7">
      <c r="A48" s="1">
        <v>1</v>
      </c>
      <c r="B48">
        <v>56</v>
      </c>
      <c r="C48">
        <v>1</v>
      </c>
      <c r="D48" t="s">
        <v>115</v>
      </c>
      <c r="E48" t="s">
        <v>116</v>
      </c>
      <c r="F48" t="s">
        <v>9</v>
      </c>
      <c r="G48" t="str">
        <f>TEXT(MotionsTable[[#This Row],[MOT_COUNTY_NUM]], "000") &amp; "-" &amp; TEXT(MotionsTable[[#This Row],[MOT_CASE_NUMBER]], "0000000")</f>
        <v>001-0000056</v>
      </c>
    </row>
    <row r="49" spans="1:7">
      <c r="A49" s="1">
        <v>1</v>
      </c>
      <c r="B49">
        <v>58</v>
      </c>
      <c r="C49">
        <v>1</v>
      </c>
      <c r="D49" t="s">
        <v>113</v>
      </c>
      <c r="E49" t="s">
        <v>114</v>
      </c>
      <c r="F49" t="s">
        <v>9</v>
      </c>
      <c r="G49" t="str">
        <f>TEXT(MotionsTable[[#This Row],[MOT_COUNTY_NUM]], "000") &amp; "-" &amp; TEXT(MotionsTable[[#This Row],[MOT_CASE_NUMBER]], "0000000")</f>
        <v>001-0000058</v>
      </c>
    </row>
    <row r="50" spans="1:7">
      <c r="A50" s="1">
        <v>1</v>
      </c>
      <c r="B50">
        <v>59</v>
      </c>
      <c r="C50">
        <v>1</v>
      </c>
      <c r="D50" t="s">
        <v>113</v>
      </c>
      <c r="E50" t="s">
        <v>114</v>
      </c>
      <c r="F50" t="s">
        <v>9</v>
      </c>
      <c r="G50" t="str">
        <f>TEXT(MotionsTable[[#This Row],[MOT_COUNTY_NUM]], "000") &amp; "-" &amp; TEXT(MotionsTable[[#This Row],[MOT_CASE_NUMBER]], "0000000")</f>
        <v>001-0000059</v>
      </c>
    </row>
    <row r="51" spans="1:7">
      <c r="A51" s="1">
        <v>1</v>
      </c>
      <c r="B51">
        <v>60</v>
      </c>
      <c r="C51">
        <v>1</v>
      </c>
      <c r="D51" t="s">
        <v>109</v>
      </c>
      <c r="E51" t="s">
        <v>110</v>
      </c>
      <c r="F51" t="s">
        <v>9</v>
      </c>
      <c r="G51" t="str">
        <f>TEXT(MotionsTable[[#This Row],[MOT_COUNTY_NUM]], "000") &amp; "-" &amp; TEXT(MotionsTable[[#This Row],[MOT_CASE_NUMBER]], "0000000")</f>
        <v>001-0000060</v>
      </c>
    </row>
    <row r="52" spans="1:7">
      <c r="A52" s="1">
        <v>1</v>
      </c>
      <c r="B52">
        <v>61</v>
      </c>
      <c r="C52">
        <v>1</v>
      </c>
      <c r="D52" t="s">
        <v>109</v>
      </c>
      <c r="E52" t="s">
        <v>110</v>
      </c>
      <c r="F52" t="s">
        <v>9</v>
      </c>
      <c r="G52" t="str">
        <f>TEXT(MotionsTable[[#This Row],[MOT_COUNTY_NUM]], "000") &amp; "-" &amp; TEXT(MotionsTable[[#This Row],[MOT_CASE_NUMBER]], "0000000")</f>
        <v>001-0000061</v>
      </c>
    </row>
    <row r="53" spans="1:7">
      <c r="A53" s="1">
        <v>1</v>
      </c>
      <c r="B53">
        <v>62</v>
      </c>
      <c r="C53">
        <v>1</v>
      </c>
      <c r="D53" t="s">
        <v>119</v>
      </c>
      <c r="E53" t="s">
        <v>120</v>
      </c>
      <c r="F53" t="s">
        <v>9</v>
      </c>
      <c r="G53" t="str">
        <f>TEXT(MotionsTable[[#This Row],[MOT_COUNTY_NUM]], "000") &amp; "-" &amp; TEXT(MotionsTable[[#This Row],[MOT_CASE_NUMBER]], "0000000")</f>
        <v>001-0000062</v>
      </c>
    </row>
    <row r="54" spans="1:7">
      <c r="A54" s="1">
        <v>1</v>
      </c>
      <c r="B54">
        <v>63</v>
      </c>
      <c r="C54">
        <v>1</v>
      </c>
      <c r="D54" t="s">
        <v>115</v>
      </c>
      <c r="E54" t="s">
        <v>116</v>
      </c>
      <c r="F54" t="s">
        <v>9</v>
      </c>
      <c r="G54" t="str">
        <f>TEXT(MotionsTable[[#This Row],[MOT_COUNTY_NUM]], "000") &amp; "-" &amp; TEXT(MotionsTable[[#This Row],[MOT_CASE_NUMBER]], "0000000")</f>
        <v>001-0000063</v>
      </c>
    </row>
    <row r="55" spans="1:7">
      <c r="A55" s="1">
        <v>1</v>
      </c>
      <c r="B55">
        <v>66</v>
      </c>
      <c r="C55">
        <v>1</v>
      </c>
      <c r="D55" t="s">
        <v>117</v>
      </c>
      <c r="E55" t="s">
        <v>118</v>
      </c>
      <c r="F55" t="s">
        <v>9</v>
      </c>
      <c r="G55" t="str">
        <f>TEXT(MotionsTable[[#This Row],[MOT_COUNTY_NUM]], "000") &amp; "-" &amp; TEXT(MotionsTable[[#This Row],[MOT_CASE_NUMBER]], "0000000")</f>
        <v>001-0000066</v>
      </c>
    </row>
    <row r="56" spans="1:7">
      <c r="A56" s="1">
        <v>1</v>
      </c>
      <c r="B56">
        <v>68</v>
      </c>
      <c r="C56">
        <v>1</v>
      </c>
      <c r="D56" t="s">
        <v>117</v>
      </c>
      <c r="E56" t="s">
        <v>118</v>
      </c>
      <c r="F56" t="s">
        <v>9</v>
      </c>
      <c r="G56" t="str">
        <f>TEXT(MotionsTable[[#This Row],[MOT_COUNTY_NUM]], "000") &amp; "-" &amp; TEXT(MotionsTable[[#This Row],[MOT_CASE_NUMBER]], "0000000")</f>
        <v>001-0000068</v>
      </c>
    </row>
    <row r="57" spans="1:7">
      <c r="A57" s="1">
        <v>1</v>
      </c>
      <c r="B57">
        <v>69</v>
      </c>
      <c r="C57">
        <v>1</v>
      </c>
      <c r="D57" t="s">
        <v>109</v>
      </c>
      <c r="E57" t="s">
        <v>110</v>
      </c>
      <c r="F57" t="s">
        <v>9</v>
      </c>
      <c r="G57" t="str">
        <f>TEXT(MotionsTable[[#This Row],[MOT_COUNTY_NUM]], "000") &amp; "-" &amp; TEXT(MotionsTable[[#This Row],[MOT_CASE_NUMBER]], "0000000")</f>
        <v>001-0000069</v>
      </c>
    </row>
    <row r="58" spans="1:7">
      <c r="A58" s="1">
        <v>1</v>
      </c>
      <c r="B58">
        <v>70</v>
      </c>
      <c r="C58">
        <v>1</v>
      </c>
      <c r="D58" t="s">
        <v>117</v>
      </c>
      <c r="E58" t="s">
        <v>118</v>
      </c>
      <c r="F58" t="s">
        <v>9</v>
      </c>
      <c r="G58" t="str">
        <f>TEXT(MotionsTable[[#This Row],[MOT_COUNTY_NUM]], "000") &amp; "-" &amp; TEXT(MotionsTable[[#This Row],[MOT_CASE_NUMBER]], "0000000")</f>
        <v>001-0000070</v>
      </c>
    </row>
    <row r="59" spans="1:7">
      <c r="A59" s="1">
        <v>1</v>
      </c>
      <c r="B59">
        <v>71</v>
      </c>
      <c r="C59">
        <v>1</v>
      </c>
      <c r="D59" t="s">
        <v>109</v>
      </c>
      <c r="E59" t="s">
        <v>110</v>
      </c>
      <c r="F59" t="s">
        <v>9</v>
      </c>
      <c r="G59" t="str">
        <f>TEXT(MotionsTable[[#This Row],[MOT_COUNTY_NUM]], "000") &amp; "-" &amp; TEXT(MotionsTable[[#This Row],[MOT_CASE_NUMBER]], "0000000")</f>
        <v>001-0000071</v>
      </c>
    </row>
    <row r="60" spans="1:7">
      <c r="A60" s="1">
        <v>1</v>
      </c>
      <c r="B60">
        <v>72</v>
      </c>
      <c r="C60">
        <v>1</v>
      </c>
      <c r="D60" t="s">
        <v>119</v>
      </c>
      <c r="E60" t="s">
        <v>120</v>
      </c>
      <c r="F60" t="s">
        <v>9</v>
      </c>
      <c r="G60" t="str">
        <f>TEXT(MotionsTable[[#This Row],[MOT_COUNTY_NUM]], "000") &amp; "-" &amp; TEXT(MotionsTable[[#This Row],[MOT_CASE_NUMBER]], "0000000")</f>
        <v>001-0000072</v>
      </c>
    </row>
    <row r="61" spans="1:7">
      <c r="A61" s="1">
        <v>1</v>
      </c>
      <c r="B61">
        <v>73</v>
      </c>
      <c r="C61">
        <v>1</v>
      </c>
      <c r="D61" t="s">
        <v>111</v>
      </c>
      <c r="E61" t="s">
        <v>112</v>
      </c>
      <c r="F61" t="s">
        <v>9</v>
      </c>
      <c r="G61" t="str">
        <f>TEXT(MotionsTable[[#This Row],[MOT_COUNTY_NUM]], "000") &amp; "-" &amp; TEXT(MotionsTable[[#This Row],[MOT_CASE_NUMBER]], "0000000")</f>
        <v>001-0000073</v>
      </c>
    </row>
    <row r="62" spans="1:7">
      <c r="A62" s="1">
        <v>1</v>
      </c>
      <c r="B62">
        <v>74</v>
      </c>
      <c r="C62">
        <v>1</v>
      </c>
      <c r="D62" t="s">
        <v>113</v>
      </c>
      <c r="E62" t="s">
        <v>114</v>
      </c>
      <c r="F62" t="s">
        <v>9</v>
      </c>
      <c r="G62" t="str">
        <f>TEXT(MotionsTable[[#This Row],[MOT_COUNTY_NUM]], "000") &amp; "-" &amp; TEXT(MotionsTable[[#This Row],[MOT_CASE_NUMBER]], "0000000")</f>
        <v>001-0000074</v>
      </c>
    </row>
    <row r="63" spans="1:7">
      <c r="A63" s="1">
        <v>1</v>
      </c>
      <c r="B63">
        <v>75</v>
      </c>
      <c r="C63">
        <v>1</v>
      </c>
      <c r="D63" t="s">
        <v>117</v>
      </c>
      <c r="E63" t="s">
        <v>118</v>
      </c>
      <c r="F63" t="s">
        <v>9</v>
      </c>
      <c r="G63" t="str">
        <f>TEXT(MotionsTable[[#This Row],[MOT_COUNTY_NUM]], "000") &amp; "-" &amp; TEXT(MotionsTable[[#This Row],[MOT_CASE_NUMBER]], "0000000")</f>
        <v>001-0000075</v>
      </c>
    </row>
    <row r="64" spans="1:7">
      <c r="A64" s="1">
        <v>1</v>
      </c>
      <c r="B64">
        <v>76</v>
      </c>
      <c r="C64">
        <v>1</v>
      </c>
      <c r="D64" t="s">
        <v>119</v>
      </c>
      <c r="E64" t="s">
        <v>120</v>
      </c>
      <c r="F64" t="s">
        <v>9</v>
      </c>
      <c r="G64" t="str">
        <f>TEXT(MotionsTable[[#This Row],[MOT_COUNTY_NUM]], "000") &amp; "-" &amp; TEXT(MotionsTable[[#This Row],[MOT_CASE_NUMBER]], "0000000")</f>
        <v>001-0000076</v>
      </c>
    </row>
    <row r="65" spans="1:7">
      <c r="A65" s="1">
        <v>1</v>
      </c>
      <c r="B65">
        <v>77</v>
      </c>
      <c r="C65">
        <v>1</v>
      </c>
      <c r="D65" t="s">
        <v>117</v>
      </c>
      <c r="E65" t="s">
        <v>118</v>
      </c>
      <c r="F65" t="s">
        <v>9</v>
      </c>
      <c r="G65" t="str">
        <f>TEXT(MotionsTable[[#This Row],[MOT_COUNTY_NUM]], "000") &amp; "-" &amp; TEXT(MotionsTable[[#This Row],[MOT_CASE_NUMBER]], "0000000")</f>
        <v>001-0000077</v>
      </c>
    </row>
    <row r="66" spans="1:7">
      <c r="A66" s="1">
        <v>1</v>
      </c>
      <c r="B66">
        <v>79</v>
      </c>
      <c r="C66">
        <v>1</v>
      </c>
      <c r="D66" t="s">
        <v>117</v>
      </c>
      <c r="E66" t="s">
        <v>118</v>
      </c>
      <c r="F66" t="s">
        <v>9</v>
      </c>
      <c r="G66" t="str">
        <f>TEXT(MotionsTable[[#This Row],[MOT_COUNTY_NUM]], "000") &amp; "-" &amp; TEXT(MotionsTable[[#This Row],[MOT_CASE_NUMBER]], "0000000")</f>
        <v>001-0000079</v>
      </c>
    </row>
    <row r="67" spans="1:7">
      <c r="A67" s="1">
        <v>1</v>
      </c>
      <c r="B67">
        <v>80</v>
      </c>
      <c r="C67">
        <v>1</v>
      </c>
      <c r="D67" t="s">
        <v>111</v>
      </c>
      <c r="E67" t="s">
        <v>112</v>
      </c>
      <c r="F67" t="s">
        <v>9</v>
      </c>
      <c r="G67" t="str">
        <f>TEXT(MotionsTable[[#This Row],[MOT_COUNTY_NUM]], "000") &amp; "-" &amp; TEXT(MotionsTable[[#This Row],[MOT_CASE_NUMBER]], "0000000")</f>
        <v>001-0000080</v>
      </c>
    </row>
    <row r="68" spans="1:7">
      <c r="A68" s="1">
        <v>1</v>
      </c>
      <c r="B68">
        <v>81</v>
      </c>
      <c r="C68">
        <v>1</v>
      </c>
      <c r="D68" t="s">
        <v>117</v>
      </c>
      <c r="E68" t="s">
        <v>118</v>
      </c>
      <c r="F68" t="s">
        <v>9</v>
      </c>
      <c r="G68" t="str">
        <f>TEXT(MotionsTable[[#This Row],[MOT_COUNTY_NUM]], "000") &amp; "-" &amp; TEXT(MotionsTable[[#This Row],[MOT_CASE_NUMBER]], "0000000")</f>
        <v>001-0000081</v>
      </c>
    </row>
    <row r="69" spans="1:7">
      <c r="A69" s="1">
        <v>1</v>
      </c>
      <c r="B69">
        <v>83</v>
      </c>
      <c r="C69">
        <v>1</v>
      </c>
      <c r="D69" t="s">
        <v>113</v>
      </c>
      <c r="E69" t="s">
        <v>114</v>
      </c>
      <c r="F69" t="s">
        <v>9</v>
      </c>
      <c r="G69" t="str">
        <f>TEXT(MotionsTable[[#This Row],[MOT_COUNTY_NUM]], "000") &amp; "-" &amp; TEXT(MotionsTable[[#This Row],[MOT_CASE_NUMBER]], "0000000")</f>
        <v>001-0000083</v>
      </c>
    </row>
    <row r="70" spans="1:7">
      <c r="A70" s="1">
        <v>1</v>
      </c>
      <c r="B70">
        <v>84</v>
      </c>
      <c r="C70">
        <v>1</v>
      </c>
      <c r="D70" t="s">
        <v>117</v>
      </c>
      <c r="E70" t="s">
        <v>118</v>
      </c>
      <c r="F70" t="s">
        <v>9</v>
      </c>
      <c r="G70" t="str">
        <f>TEXT(MotionsTable[[#This Row],[MOT_COUNTY_NUM]], "000") &amp; "-" &amp; TEXT(MotionsTable[[#This Row],[MOT_CASE_NUMBER]], "0000000")</f>
        <v>001-0000084</v>
      </c>
    </row>
    <row r="71" spans="1:7">
      <c r="A71" s="1">
        <v>1</v>
      </c>
      <c r="B71">
        <v>85</v>
      </c>
      <c r="C71">
        <v>1</v>
      </c>
      <c r="D71" t="s">
        <v>113</v>
      </c>
      <c r="E71" t="s">
        <v>114</v>
      </c>
      <c r="F71" t="s">
        <v>9</v>
      </c>
      <c r="G71" t="str">
        <f>TEXT(MotionsTable[[#This Row],[MOT_COUNTY_NUM]], "000") &amp; "-" &amp; TEXT(MotionsTable[[#This Row],[MOT_CASE_NUMBER]], "0000000")</f>
        <v>001-0000085</v>
      </c>
    </row>
    <row r="72" spans="1:7">
      <c r="A72" s="1">
        <v>1</v>
      </c>
      <c r="B72">
        <v>86</v>
      </c>
      <c r="C72">
        <v>1</v>
      </c>
      <c r="D72" t="s">
        <v>109</v>
      </c>
      <c r="E72" t="s">
        <v>110</v>
      </c>
      <c r="F72" t="s">
        <v>9</v>
      </c>
      <c r="G72" t="str">
        <f>TEXT(MotionsTable[[#This Row],[MOT_COUNTY_NUM]], "000") &amp; "-" &amp; TEXT(MotionsTable[[#This Row],[MOT_CASE_NUMBER]], "0000000")</f>
        <v>001-0000086</v>
      </c>
    </row>
    <row r="73" spans="1:7">
      <c r="A73" s="1">
        <v>1</v>
      </c>
      <c r="B73">
        <v>87</v>
      </c>
      <c r="C73">
        <v>1</v>
      </c>
      <c r="D73" t="s">
        <v>113</v>
      </c>
      <c r="E73" t="s">
        <v>114</v>
      </c>
      <c r="F73" t="s">
        <v>9</v>
      </c>
      <c r="G73" t="str">
        <f>TEXT(MotionsTable[[#This Row],[MOT_COUNTY_NUM]], "000") &amp; "-" &amp; TEXT(MotionsTable[[#This Row],[MOT_CASE_NUMBER]], "0000000")</f>
        <v>001-0000087</v>
      </c>
    </row>
    <row r="74" spans="1:7">
      <c r="A74" s="1">
        <v>1</v>
      </c>
      <c r="B74">
        <v>88</v>
      </c>
      <c r="C74">
        <v>1</v>
      </c>
      <c r="D74" t="s">
        <v>109</v>
      </c>
      <c r="E74" t="s">
        <v>110</v>
      </c>
      <c r="F74" t="s">
        <v>9</v>
      </c>
      <c r="G74" t="str">
        <f>TEXT(MotionsTable[[#This Row],[MOT_COUNTY_NUM]], "000") &amp; "-" &amp; TEXT(MotionsTable[[#This Row],[MOT_CASE_NUMBER]], "0000000")</f>
        <v>001-0000088</v>
      </c>
    </row>
    <row r="75" spans="1:7">
      <c r="A75" s="1">
        <v>1</v>
      </c>
      <c r="B75">
        <v>89</v>
      </c>
      <c r="C75">
        <v>1</v>
      </c>
      <c r="D75" t="s">
        <v>109</v>
      </c>
      <c r="E75" t="s">
        <v>110</v>
      </c>
      <c r="F75" t="s">
        <v>9</v>
      </c>
      <c r="G75" t="str">
        <f>TEXT(MotionsTable[[#This Row],[MOT_COUNTY_NUM]], "000") &amp; "-" &amp; TEXT(MotionsTable[[#This Row],[MOT_CASE_NUMBER]], "0000000")</f>
        <v>001-0000089</v>
      </c>
    </row>
    <row r="76" spans="1:7">
      <c r="A76" s="1">
        <v>1</v>
      </c>
      <c r="B76">
        <v>90</v>
      </c>
      <c r="C76">
        <v>1</v>
      </c>
      <c r="D76" t="s">
        <v>109</v>
      </c>
      <c r="E76" t="s">
        <v>110</v>
      </c>
      <c r="F76" t="s">
        <v>9</v>
      </c>
      <c r="G76" t="str">
        <f>TEXT(MotionsTable[[#This Row],[MOT_COUNTY_NUM]], "000") &amp; "-" &amp; TEXT(MotionsTable[[#This Row],[MOT_CASE_NUMBER]], "0000000")</f>
        <v>001-0000090</v>
      </c>
    </row>
    <row r="77" spans="1:7">
      <c r="A77" s="1">
        <v>1</v>
      </c>
      <c r="B77">
        <v>91</v>
      </c>
      <c r="C77">
        <v>1</v>
      </c>
      <c r="D77" t="s">
        <v>111</v>
      </c>
      <c r="E77" t="s">
        <v>112</v>
      </c>
      <c r="F77" t="s">
        <v>9</v>
      </c>
      <c r="G77" t="str">
        <f>TEXT(MotionsTable[[#This Row],[MOT_COUNTY_NUM]], "000") &amp; "-" &amp; TEXT(MotionsTable[[#This Row],[MOT_CASE_NUMBER]], "0000000")</f>
        <v>001-0000091</v>
      </c>
    </row>
    <row r="78" spans="1:7">
      <c r="A78" s="1">
        <v>1</v>
      </c>
      <c r="B78">
        <v>94</v>
      </c>
      <c r="C78">
        <v>1</v>
      </c>
      <c r="D78" t="s">
        <v>115</v>
      </c>
      <c r="E78" t="s">
        <v>116</v>
      </c>
      <c r="F78" t="s">
        <v>9</v>
      </c>
      <c r="G78" t="str">
        <f>TEXT(MotionsTable[[#This Row],[MOT_COUNTY_NUM]], "000") &amp; "-" &amp; TEXT(MotionsTable[[#This Row],[MOT_CASE_NUMBER]], "0000000")</f>
        <v>001-0000094</v>
      </c>
    </row>
    <row r="79" spans="1:7">
      <c r="A79" s="1">
        <v>1</v>
      </c>
      <c r="B79">
        <v>95</v>
      </c>
      <c r="C79">
        <v>1</v>
      </c>
      <c r="D79" t="s">
        <v>115</v>
      </c>
      <c r="E79" t="s">
        <v>116</v>
      </c>
      <c r="F79" t="s">
        <v>9</v>
      </c>
      <c r="G79" t="str">
        <f>TEXT(MotionsTable[[#This Row],[MOT_COUNTY_NUM]], "000") &amp; "-" &amp; TEXT(MotionsTable[[#This Row],[MOT_CASE_NUMBER]], "0000000")</f>
        <v>001-0000095</v>
      </c>
    </row>
    <row r="80" spans="1:7">
      <c r="A80" s="1">
        <v>1</v>
      </c>
      <c r="B80">
        <v>96</v>
      </c>
      <c r="C80">
        <v>1</v>
      </c>
      <c r="D80" t="s">
        <v>117</v>
      </c>
      <c r="E80" t="s">
        <v>118</v>
      </c>
      <c r="F80" t="s">
        <v>9</v>
      </c>
      <c r="G80" t="str">
        <f>TEXT(MotionsTable[[#This Row],[MOT_COUNTY_NUM]], "000") &amp; "-" &amp; TEXT(MotionsTable[[#This Row],[MOT_CASE_NUMBER]], "0000000")</f>
        <v>001-0000096</v>
      </c>
    </row>
    <row r="81" spans="1:7">
      <c r="A81" s="1">
        <v>1</v>
      </c>
      <c r="B81">
        <v>97</v>
      </c>
      <c r="C81">
        <v>1</v>
      </c>
      <c r="D81" t="s">
        <v>117</v>
      </c>
      <c r="E81" t="s">
        <v>118</v>
      </c>
      <c r="F81" t="s">
        <v>9</v>
      </c>
      <c r="G81" t="str">
        <f>TEXT(MotionsTable[[#This Row],[MOT_COUNTY_NUM]], "000") &amp; "-" &amp; TEXT(MotionsTable[[#This Row],[MOT_CASE_NUMBER]], "0000000")</f>
        <v>001-0000097</v>
      </c>
    </row>
    <row r="82" spans="1:7">
      <c r="A82" s="1">
        <v>1</v>
      </c>
      <c r="B82">
        <v>99</v>
      </c>
      <c r="C82">
        <v>1</v>
      </c>
      <c r="D82" t="s">
        <v>109</v>
      </c>
      <c r="E82" t="s">
        <v>110</v>
      </c>
      <c r="F82" t="s">
        <v>9</v>
      </c>
      <c r="G82" t="str">
        <f>TEXT(MotionsTable[[#This Row],[MOT_COUNTY_NUM]], "000") &amp; "-" &amp; TEXT(MotionsTable[[#This Row],[MOT_CASE_NUMBER]], "0000000")</f>
        <v>001-0000099</v>
      </c>
    </row>
    <row r="83" spans="1:7">
      <c r="A83" s="1">
        <v>1</v>
      </c>
      <c r="B83">
        <v>100</v>
      </c>
      <c r="C83">
        <v>1</v>
      </c>
      <c r="D83" t="s">
        <v>111</v>
      </c>
      <c r="E83" t="s">
        <v>112</v>
      </c>
      <c r="F83" t="s">
        <v>9</v>
      </c>
      <c r="G83" t="str">
        <f>TEXT(MotionsTable[[#This Row],[MOT_COUNTY_NUM]], "000") &amp; "-" &amp; TEXT(MotionsTable[[#This Row],[MOT_CASE_NUMBER]], "0000000")</f>
        <v>001-0000100</v>
      </c>
    </row>
    <row r="84" spans="1:7">
      <c r="A84" s="1">
        <v>1</v>
      </c>
      <c r="B84">
        <v>101</v>
      </c>
      <c r="C84">
        <v>1</v>
      </c>
      <c r="D84" t="s">
        <v>117</v>
      </c>
      <c r="E84" t="s">
        <v>118</v>
      </c>
      <c r="F84" t="s">
        <v>9</v>
      </c>
      <c r="G84" t="str">
        <f>TEXT(MotionsTable[[#This Row],[MOT_COUNTY_NUM]], "000") &amp; "-" &amp; TEXT(MotionsTable[[#This Row],[MOT_CASE_NUMBER]], "0000000")</f>
        <v>001-0000101</v>
      </c>
    </row>
    <row r="85" spans="1:7">
      <c r="A85" s="1">
        <v>1</v>
      </c>
      <c r="B85">
        <v>102</v>
      </c>
      <c r="C85">
        <v>1</v>
      </c>
      <c r="D85" t="s">
        <v>111</v>
      </c>
      <c r="E85" t="s">
        <v>112</v>
      </c>
      <c r="F85" t="s">
        <v>9</v>
      </c>
      <c r="G85" t="str">
        <f>TEXT(MotionsTable[[#This Row],[MOT_COUNTY_NUM]], "000") &amp; "-" &amp; TEXT(MotionsTable[[#This Row],[MOT_CASE_NUMBER]], "0000000")</f>
        <v>001-0000102</v>
      </c>
    </row>
    <row r="86" spans="1:7">
      <c r="A86" s="1">
        <v>1</v>
      </c>
      <c r="B86">
        <v>103</v>
      </c>
      <c r="C86">
        <v>1</v>
      </c>
      <c r="D86" t="s">
        <v>117</v>
      </c>
      <c r="E86" t="s">
        <v>118</v>
      </c>
      <c r="F86" t="s">
        <v>9</v>
      </c>
      <c r="G86" t="str">
        <f>TEXT(MotionsTable[[#This Row],[MOT_COUNTY_NUM]], "000") &amp; "-" &amp; TEXT(MotionsTable[[#This Row],[MOT_CASE_NUMBER]], "0000000")</f>
        <v>001-0000103</v>
      </c>
    </row>
    <row r="87" spans="1:7">
      <c r="A87" s="1">
        <v>1</v>
      </c>
      <c r="B87">
        <v>105</v>
      </c>
      <c r="C87">
        <v>1</v>
      </c>
      <c r="D87" t="s">
        <v>111</v>
      </c>
      <c r="E87" t="s">
        <v>112</v>
      </c>
      <c r="F87" t="s">
        <v>9</v>
      </c>
      <c r="G87" t="str">
        <f>TEXT(MotionsTable[[#This Row],[MOT_COUNTY_NUM]], "000") &amp; "-" &amp; TEXT(MotionsTable[[#This Row],[MOT_CASE_NUMBER]], "0000000")</f>
        <v>001-0000105</v>
      </c>
    </row>
    <row r="88" spans="1:7">
      <c r="A88" s="1">
        <v>1</v>
      </c>
      <c r="B88">
        <v>106</v>
      </c>
      <c r="C88">
        <v>1</v>
      </c>
      <c r="D88" t="s">
        <v>117</v>
      </c>
      <c r="E88" t="s">
        <v>118</v>
      </c>
      <c r="F88" t="s">
        <v>9</v>
      </c>
      <c r="G88" t="str">
        <f>TEXT(MotionsTable[[#This Row],[MOT_COUNTY_NUM]], "000") &amp; "-" &amp; TEXT(MotionsTable[[#This Row],[MOT_CASE_NUMBER]], "0000000")</f>
        <v>001-0000106</v>
      </c>
    </row>
    <row r="89" spans="1:7">
      <c r="A89" s="1">
        <v>1</v>
      </c>
      <c r="B89">
        <v>107</v>
      </c>
      <c r="C89">
        <v>1</v>
      </c>
      <c r="D89" t="s">
        <v>117</v>
      </c>
      <c r="E89" t="s">
        <v>118</v>
      </c>
      <c r="F89" t="s">
        <v>9</v>
      </c>
      <c r="G89" t="str">
        <f>TEXT(MotionsTable[[#This Row],[MOT_COUNTY_NUM]], "000") &amp; "-" &amp; TEXT(MotionsTable[[#This Row],[MOT_CASE_NUMBER]], "0000000")</f>
        <v>001-0000107</v>
      </c>
    </row>
    <row r="90" spans="1:7">
      <c r="A90" s="1">
        <v>1</v>
      </c>
      <c r="B90">
        <v>108</v>
      </c>
      <c r="C90">
        <v>1</v>
      </c>
      <c r="D90" t="s">
        <v>111</v>
      </c>
      <c r="E90" t="s">
        <v>112</v>
      </c>
      <c r="F90" t="s">
        <v>9</v>
      </c>
      <c r="G90" t="str">
        <f>TEXT(MotionsTable[[#This Row],[MOT_COUNTY_NUM]], "000") &amp; "-" &amp; TEXT(MotionsTable[[#This Row],[MOT_CASE_NUMBER]], "0000000")</f>
        <v>001-0000108</v>
      </c>
    </row>
    <row r="91" spans="1:7">
      <c r="A91" s="1">
        <v>1</v>
      </c>
      <c r="B91">
        <v>110</v>
      </c>
      <c r="C91">
        <v>1</v>
      </c>
      <c r="D91" t="s">
        <v>109</v>
      </c>
      <c r="E91" t="s">
        <v>110</v>
      </c>
      <c r="F91" t="s">
        <v>9</v>
      </c>
      <c r="G91" t="str">
        <f>TEXT(MotionsTable[[#This Row],[MOT_COUNTY_NUM]], "000") &amp; "-" &amp; TEXT(MotionsTable[[#This Row],[MOT_CASE_NUMBER]], "0000000")</f>
        <v>001-0000110</v>
      </c>
    </row>
    <row r="92" spans="1:7">
      <c r="A92" s="1">
        <v>1</v>
      </c>
      <c r="B92">
        <v>112</v>
      </c>
      <c r="C92">
        <v>1</v>
      </c>
      <c r="D92" t="s">
        <v>113</v>
      </c>
      <c r="E92" t="s">
        <v>114</v>
      </c>
      <c r="F92" t="s">
        <v>9</v>
      </c>
      <c r="G92" t="str">
        <f>TEXT(MotionsTable[[#This Row],[MOT_COUNTY_NUM]], "000") &amp; "-" &amp; TEXT(MotionsTable[[#This Row],[MOT_CASE_NUMBER]], "0000000")</f>
        <v>001-0000112</v>
      </c>
    </row>
    <row r="93" spans="1:7">
      <c r="A93" s="1">
        <v>1</v>
      </c>
      <c r="B93">
        <v>113</v>
      </c>
      <c r="C93">
        <v>1</v>
      </c>
      <c r="D93" t="s">
        <v>115</v>
      </c>
      <c r="E93" t="s">
        <v>116</v>
      </c>
      <c r="F93" t="s">
        <v>9</v>
      </c>
      <c r="G93" t="str">
        <f>TEXT(MotionsTable[[#This Row],[MOT_COUNTY_NUM]], "000") &amp; "-" &amp; TEXT(MotionsTable[[#This Row],[MOT_CASE_NUMBER]], "0000000")</f>
        <v>001-0000113</v>
      </c>
    </row>
    <row r="94" spans="1:7">
      <c r="A94" s="1">
        <v>1</v>
      </c>
      <c r="B94">
        <v>114</v>
      </c>
      <c r="C94">
        <v>1</v>
      </c>
      <c r="D94" t="s">
        <v>117</v>
      </c>
      <c r="E94" t="s">
        <v>118</v>
      </c>
      <c r="F94" t="s">
        <v>9</v>
      </c>
      <c r="G94" t="str">
        <f>TEXT(MotionsTable[[#This Row],[MOT_COUNTY_NUM]], "000") &amp; "-" &amp; TEXT(MotionsTable[[#This Row],[MOT_CASE_NUMBER]], "0000000")</f>
        <v>001-0000114</v>
      </c>
    </row>
    <row r="95" spans="1:7">
      <c r="A95" s="1">
        <v>1</v>
      </c>
      <c r="B95">
        <v>115</v>
      </c>
      <c r="C95">
        <v>1</v>
      </c>
      <c r="D95" t="s">
        <v>109</v>
      </c>
      <c r="E95" t="s">
        <v>110</v>
      </c>
      <c r="F95" t="s">
        <v>9</v>
      </c>
      <c r="G95" t="str">
        <f>TEXT(MotionsTable[[#This Row],[MOT_COUNTY_NUM]], "000") &amp; "-" &amp; TEXT(MotionsTable[[#This Row],[MOT_CASE_NUMBER]], "0000000")</f>
        <v>001-0000115</v>
      </c>
    </row>
    <row r="96" spans="1:7">
      <c r="A96" s="1">
        <v>1</v>
      </c>
      <c r="B96">
        <v>116</v>
      </c>
      <c r="C96">
        <v>1</v>
      </c>
      <c r="D96" t="s">
        <v>117</v>
      </c>
      <c r="E96" t="s">
        <v>118</v>
      </c>
      <c r="F96" t="s">
        <v>9</v>
      </c>
      <c r="G96" t="str">
        <f>TEXT(MotionsTable[[#This Row],[MOT_COUNTY_NUM]], "000") &amp; "-" &amp; TEXT(MotionsTable[[#This Row],[MOT_CASE_NUMBER]], "0000000")</f>
        <v>001-0000116</v>
      </c>
    </row>
    <row r="97" spans="1:7">
      <c r="A97" s="1">
        <v>1</v>
      </c>
      <c r="B97">
        <v>117</v>
      </c>
      <c r="C97">
        <v>1</v>
      </c>
      <c r="D97" t="s">
        <v>111</v>
      </c>
      <c r="E97" t="s">
        <v>112</v>
      </c>
      <c r="F97" t="s">
        <v>9</v>
      </c>
      <c r="G97" t="str">
        <f>TEXT(MotionsTable[[#This Row],[MOT_COUNTY_NUM]], "000") &amp; "-" &amp; TEXT(MotionsTable[[#This Row],[MOT_CASE_NUMBER]], "0000000")</f>
        <v>001-0000117</v>
      </c>
    </row>
    <row r="98" spans="1:7">
      <c r="A98" s="1">
        <v>1</v>
      </c>
      <c r="B98">
        <v>120</v>
      </c>
      <c r="C98">
        <v>1</v>
      </c>
      <c r="D98" t="s">
        <v>109</v>
      </c>
      <c r="E98" t="s">
        <v>110</v>
      </c>
      <c r="F98" t="s">
        <v>9</v>
      </c>
      <c r="G98" t="str">
        <f>TEXT(MotionsTable[[#This Row],[MOT_COUNTY_NUM]], "000") &amp; "-" &amp; TEXT(MotionsTable[[#This Row],[MOT_CASE_NUMBER]], "0000000")</f>
        <v>001-0000120</v>
      </c>
    </row>
    <row r="99" spans="1:7">
      <c r="A99" s="1">
        <v>1</v>
      </c>
      <c r="B99">
        <v>123</v>
      </c>
      <c r="C99">
        <v>1</v>
      </c>
      <c r="D99" t="s">
        <v>119</v>
      </c>
      <c r="E99" t="s">
        <v>120</v>
      </c>
      <c r="F99" t="s">
        <v>9</v>
      </c>
      <c r="G99" t="str">
        <f>TEXT(MotionsTable[[#This Row],[MOT_COUNTY_NUM]], "000") &amp; "-" &amp; TEXT(MotionsTable[[#This Row],[MOT_CASE_NUMBER]], "0000000")</f>
        <v>001-0000123</v>
      </c>
    </row>
    <row r="100" spans="1:7">
      <c r="A100" s="1">
        <v>1</v>
      </c>
      <c r="B100">
        <v>124</v>
      </c>
      <c r="C100">
        <v>1</v>
      </c>
      <c r="D100" t="s">
        <v>111</v>
      </c>
      <c r="E100" t="s">
        <v>112</v>
      </c>
      <c r="F100" t="s">
        <v>9</v>
      </c>
      <c r="G100" t="str">
        <f>TEXT(MotionsTable[[#This Row],[MOT_COUNTY_NUM]], "000") &amp; "-" &amp; TEXT(MotionsTable[[#This Row],[MOT_CASE_NUMBER]], "0000000")</f>
        <v>001-0000124</v>
      </c>
    </row>
    <row r="101" spans="1:7">
      <c r="A101" s="1">
        <v>1</v>
      </c>
      <c r="B101">
        <v>126</v>
      </c>
      <c r="C101">
        <v>1</v>
      </c>
      <c r="D101" t="s">
        <v>117</v>
      </c>
      <c r="E101" t="s">
        <v>118</v>
      </c>
      <c r="F101" t="s">
        <v>9</v>
      </c>
      <c r="G101" t="str">
        <f>TEXT(MotionsTable[[#This Row],[MOT_COUNTY_NUM]], "000") &amp; "-" &amp; TEXT(MotionsTable[[#This Row],[MOT_CASE_NUMBER]], "0000000")</f>
        <v>001-0000126</v>
      </c>
    </row>
    <row r="102" spans="1:7">
      <c r="A102" s="1">
        <v>1</v>
      </c>
      <c r="B102">
        <v>127</v>
      </c>
      <c r="C102">
        <v>1</v>
      </c>
      <c r="D102" t="s">
        <v>117</v>
      </c>
      <c r="E102" t="s">
        <v>118</v>
      </c>
      <c r="F102" t="s">
        <v>9</v>
      </c>
      <c r="G102" t="str">
        <f>TEXT(MotionsTable[[#This Row],[MOT_COUNTY_NUM]], "000") &amp; "-" &amp; TEXT(MotionsTable[[#This Row],[MOT_CASE_NUMBER]], "0000000")</f>
        <v>001-0000127</v>
      </c>
    </row>
    <row r="103" spans="1:7">
      <c r="A103" s="1">
        <v>1</v>
      </c>
      <c r="B103">
        <v>128</v>
      </c>
      <c r="C103">
        <v>1</v>
      </c>
      <c r="D103" t="s">
        <v>111</v>
      </c>
      <c r="E103" t="s">
        <v>112</v>
      </c>
      <c r="F103" t="s">
        <v>9</v>
      </c>
      <c r="G103" t="str">
        <f>TEXT(MotionsTable[[#This Row],[MOT_COUNTY_NUM]], "000") &amp; "-" &amp; TEXT(MotionsTable[[#This Row],[MOT_CASE_NUMBER]], "0000000")</f>
        <v>001-0000128</v>
      </c>
    </row>
    <row r="104" spans="1:7">
      <c r="A104" s="1">
        <v>1</v>
      </c>
      <c r="B104">
        <v>130</v>
      </c>
      <c r="C104">
        <v>1</v>
      </c>
      <c r="D104" t="s">
        <v>109</v>
      </c>
      <c r="E104" t="s">
        <v>110</v>
      </c>
      <c r="F104" t="s">
        <v>9</v>
      </c>
      <c r="G104" t="str">
        <f>TEXT(MotionsTable[[#This Row],[MOT_COUNTY_NUM]], "000") &amp; "-" &amp; TEXT(MotionsTable[[#This Row],[MOT_CASE_NUMBER]], "0000000")</f>
        <v>001-0000130</v>
      </c>
    </row>
    <row r="105" spans="1:7">
      <c r="A105" s="1">
        <v>1</v>
      </c>
      <c r="B105">
        <v>132</v>
      </c>
      <c r="C105">
        <v>1</v>
      </c>
      <c r="D105" t="s">
        <v>115</v>
      </c>
      <c r="E105" t="s">
        <v>116</v>
      </c>
      <c r="F105" t="s">
        <v>9</v>
      </c>
      <c r="G105" t="str">
        <f>TEXT(MotionsTable[[#This Row],[MOT_COUNTY_NUM]], "000") &amp; "-" &amp; TEXT(MotionsTable[[#This Row],[MOT_CASE_NUMBER]], "0000000")</f>
        <v>001-0000132</v>
      </c>
    </row>
    <row r="106" spans="1:7">
      <c r="A106" s="1">
        <v>1</v>
      </c>
      <c r="B106">
        <v>134</v>
      </c>
      <c r="C106">
        <v>1</v>
      </c>
      <c r="D106" t="s">
        <v>109</v>
      </c>
      <c r="E106" t="s">
        <v>110</v>
      </c>
      <c r="F106" t="s">
        <v>9</v>
      </c>
      <c r="G106" t="str">
        <f>TEXT(MotionsTable[[#This Row],[MOT_COUNTY_NUM]], "000") &amp; "-" &amp; TEXT(MotionsTable[[#This Row],[MOT_CASE_NUMBER]], "0000000")</f>
        <v>001-0000134</v>
      </c>
    </row>
    <row r="107" spans="1:7">
      <c r="A107" s="1">
        <v>1</v>
      </c>
      <c r="B107">
        <v>135</v>
      </c>
      <c r="C107">
        <v>1</v>
      </c>
      <c r="D107" t="s">
        <v>113</v>
      </c>
      <c r="E107" t="s">
        <v>114</v>
      </c>
      <c r="F107" t="s">
        <v>9</v>
      </c>
      <c r="G107" t="str">
        <f>TEXT(MotionsTable[[#This Row],[MOT_COUNTY_NUM]], "000") &amp; "-" &amp; TEXT(MotionsTable[[#This Row],[MOT_CASE_NUMBER]], "0000000")</f>
        <v>001-0000135</v>
      </c>
    </row>
    <row r="108" spans="1:7">
      <c r="A108" s="1">
        <v>1</v>
      </c>
      <c r="B108">
        <v>136</v>
      </c>
      <c r="C108">
        <v>1</v>
      </c>
      <c r="D108" t="s">
        <v>113</v>
      </c>
      <c r="E108" t="s">
        <v>114</v>
      </c>
      <c r="F108" t="s">
        <v>9</v>
      </c>
      <c r="G108" t="str">
        <f>TEXT(MotionsTable[[#This Row],[MOT_COUNTY_NUM]], "000") &amp; "-" &amp; TEXT(MotionsTable[[#This Row],[MOT_CASE_NUMBER]], "0000000")</f>
        <v>001-0000136</v>
      </c>
    </row>
    <row r="109" spans="1:7">
      <c r="A109" s="1">
        <v>1</v>
      </c>
      <c r="B109">
        <v>137</v>
      </c>
      <c r="C109">
        <v>1</v>
      </c>
      <c r="D109" t="s">
        <v>111</v>
      </c>
      <c r="E109" t="s">
        <v>112</v>
      </c>
      <c r="F109" t="s">
        <v>9</v>
      </c>
      <c r="G109" t="str">
        <f>TEXT(MotionsTable[[#This Row],[MOT_COUNTY_NUM]], "000") &amp; "-" &amp; TEXT(MotionsTable[[#This Row],[MOT_CASE_NUMBER]], "0000000")</f>
        <v>001-0000137</v>
      </c>
    </row>
    <row r="110" spans="1:7">
      <c r="A110" s="1">
        <v>1</v>
      </c>
      <c r="B110">
        <v>138</v>
      </c>
      <c r="C110">
        <v>1</v>
      </c>
      <c r="D110" t="s">
        <v>117</v>
      </c>
      <c r="E110" t="s">
        <v>118</v>
      </c>
      <c r="F110" t="s">
        <v>9</v>
      </c>
      <c r="G110" t="str">
        <f>TEXT(MotionsTable[[#This Row],[MOT_COUNTY_NUM]], "000") &amp; "-" &amp; TEXT(MotionsTable[[#This Row],[MOT_CASE_NUMBER]], "0000000")</f>
        <v>001-0000138</v>
      </c>
    </row>
    <row r="111" spans="1:7">
      <c r="A111" s="1">
        <v>1</v>
      </c>
      <c r="B111">
        <v>139</v>
      </c>
      <c r="C111">
        <v>1</v>
      </c>
      <c r="D111" t="s">
        <v>113</v>
      </c>
      <c r="E111" t="s">
        <v>114</v>
      </c>
      <c r="F111" t="s">
        <v>9</v>
      </c>
      <c r="G111" t="str">
        <f>TEXT(MotionsTable[[#This Row],[MOT_COUNTY_NUM]], "000") &amp; "-" &amp; TEXT(MotionsTable[[#This Row],[MOT_CASE_NUMBER]], "0000000")</f>
        <v>001-0000139</v>
      </c>
    </row>
    <row r="112" spans="1:7">
      <c r="A112" s="1">
        <v>1</v>
      </c>
      <c r="B112">
        <v>140</v>
      </c>
      <c r="C112">
        <v>1</v>
      </c>
      <c r="D112" t="s">
        <v>113</v>
      </c>
      <c r="E112" t="s">
        <v>114</v>
      </c>
      <c r="F112" t="s">
        <v>9</v>
      </c>
      <c r="G112" t="str">
        <f>TEXT(MotionsTable[[#This Row],[MOT_COUNTY_NUM]], "000") &amp; "-" &amp; TEXT(MotionsTable[[#This Row],[MOT_CASE_NUMBER]], "0000000")</f>
        <v>001-0000140</v>
      </c>
    </row>
    <row r="113" spans="1:7">
      <c r="A113" s="1">
        <v>1</v>
      </c>
      <c r="B113">
        <v>141</v>
      </c>
      <c r="C113">
        <v>1</v>
      </c>
      <c r="D113" t="s">
        <v>115</v>
      </c>
      <c r="E113" t="s">
        <v>116</v>
      </c>
      <c r="F113" t="s">
        <v>9</v>
      </c>
      <c r="G113" t="str">
        <f>TEXT(MotionsTable[[#This Row],[MOT_COUNTY_NUM]], "000") &amp; "-" &amp; TEXT(MotionsTable[[#This Row],[MOT_CASE_NUMBER]], "0000000")</f>
        <v>001-0000141</v>
      </c>
    </row>
    <row r="114" spans="1:7">
      <c r="A114" s="1">
        <v>1</v>
      </c>
      <c r="B114">
        <v>142</v>
      </c>
      <c r="C114">
        <v>1</v>
      </c>
      <c r="D114" t="s">
        <v>109</v>
      </c>
      <c r="E114" t="s">
        <v>110</v>
      </c>
      <c r="F114" t="s">
        <v>9</v>
      </c>
      <c r="G114" t="str">
        <f>TEXT(MotionsTable[[#This Row],[MOT_COUNTY_NUM]], "000") &amp; "-" &amp; TEXT(MotionsTable[[#This Row],[MOT_CASE_NUMBER]], "0000000")</f>
        <v>001-0000142</v>
      </c>
    </row>
    <row r="115" spans="1:7">
      <c r="A115" s="1">
        <v>1</v>
      </c>
      <c r="B115">
        <v>143</v>
      </c>
      <c r="C115">
        <v>1</v>
      </c>
      <c r="D115" t="s">
        <v>113</v>
      </c>
      <c r="E115" t="s">
        <v>114</v>
      </c>
      <c r="F115" t="s">
        <v>9</v>
      </c>
      <c r="G115" t="str">
        <f>TEXT(MotionsTable[[#This Row],[MOT_COUNTY_NUM]], "000") &amp; "-" &amp; TEXT(MotionsTable[[#This Row],[MOT_CASE_NUMBER]], "0000000")</f>
        <v>001-0000143</v>
      </c>
    </row>
    <row r="116" spans="1:7">
      <c r="A116" s="1">
        <v>1</v>
      </c>
      <c r="B116">
        <v>145</v>
      </c>
      <c r="C116">
        <v>1</v>
      </c>
      <c r="D116" t="s">
        <v>111</v>
      </c>
      <c r="E116" t="s">
        <v>112</v>
      </c>
      <c r="F116" t="s">
        <v>9</v>
      </c>
      <c r="G116" t="str">
        <f>TEXT(MotionsTable[[#This Row],[MOT_COUNTY_NUM]], "000") &amp; "-" &amp; TEXT(MotionsTable[[#This Row],[MOT_CASE_NUMBER]], "0000000")</f>
        <v>001-0000145</v>
      </c>
    </row>
    <row r="117" spans="1:7">
      <c r="A117" s="1">
        <v>1</v>
      </c>
      <c r="B117">
        <v>148</v>
      </c>
      <c r="C117">
        <v>1</v>
      </c>
      <c r="D117" t="s">
        <v>119</v>
      </c>
      <c r="E117" t="s">
        <v>120</v>
      </c>
      <c r="F117" t="s">
        <v>9</v>
      </c>
      <c r="G117" t="str">
        <f>TEXT(MotionsTable[[#This Row],[MOT_COUNTY_NUM]], "000") &amp; "-" &amp; TEXT(MotionsTable[[#This Row],[MOT_CASE_NUMBER]], "0000000")</f>
        <v>001-0000148</v>
      </c>
    </row>
    <row r="118" spans="1:7">
      <c r="A118" s="1">
        <v>1</v>
      </c>
      <c r="B118">
        <v>149</v>
      </c>
      <c r="C118">
        <v>1</v>
      </c>
      <c r="D118" t="s">
        <v>113</v>
      </c>
      <c r="E118" t="s">
        <v>114</v>
      </c>
      <c r="F118" t="s">
        <v>9</v>
      </c>
      <c r="G118" t="str">
        <f>TEXT(MotionsTable[[#This Row],[MOT_COUNTY_NUM]], "000") &amp; "-" &amp; TEXT(MotionsTable[[#This Row],[MOT_CASE_NUMBER]], "0000000")</f>
        <v>001-0000149</v>
      </c>
    </row>
    <row r="119" spans="1:7">
      <c r="A119" s="1">
        <v>1</v>
      </c>
      <c r="B119">
        <v>150</v>
      </c>
      <c r="C119">
        <v>1</v>
      </c>
      <c r="D119" t="s">
        <v>111</v>
      </c>
      <c r="E119" t="s">
        <v>112</v>
      </c>
      <c r="F119" t="s">
        <v>9</v>
      </c>
      <c r="G119" t="str">
        <f>TEXT(MotionsTable[[#This Row],[MOT_COUNTY_NUM]], "000") &amp; "-" &amp; TEXT(MotionsTable[[#This Row],[MOT_CASE_NUMBER]], "0000000")</f>
        <v>001-0000150</v>
      </c>
    </row>
    <row r="120" spans="1:7">
      <c r="A120" s="1">
        <v>1</v>
      </c>
      <c r="B120">
        <v>152</v>
      </c>
      <c r="C120">
        <v>1</v>
      </c>
      <c r="D120" t="s">
        <v>117</v>
      </c>
      <c r="E120" t="s">
        <v>118</v>
      </c>
      <c r="F120" t="s">
        <v>9</v>
      </c>
      <c r="G120" t="str">
        <f>TEXT(MotionsTable[[#This Row],[MOT_COUNTY_NUM]], "000") &amp; "-" &amp; TEXT(MotionsTable[[#This Row],[MOT_CASE_NUMBER]], "0000000")</f>
        <v>001-0000152</v>
      </c>
    </row>
    <row r="121" spans="1:7">
      <c r="A121" s="1">
        <v>1</v>
      </c>
      <c r="B121">
        <v>153</v>
      </c>
      <c r="C121">
        <v>1</v>
      </c>
      <c r="D121" t="s">
        <v>109</v>
      </c>
      <c r="E121" t="s">
        <v>110</v>
      </c>
      <c r="F121" t="s">
        <v>9</v>
      </c>
      <c r="G121" t="str">
        <f>TEXT(MotionsTable[[#This Row],[MOT_COUNTY_NUM]], "000") &amp; "-" &amp; TEXT(MotionsTable[[#This Row],[MOT_CASE_NUMBER]], "0000000")</f>
        <v>001-0000153</v>
      </c>
    </row>
    <row r="122" spans="1:7">
      <c r="A122" s="1">
        <v>1</v>
      </c>
      <c r="B122">
        <v>154</v>
      </c>
      <c r="C122">
        <v>1</v>
      </c>
      <c r="D122" t="s">
        <v>117</v>
      </c>
      <c r="E122" t="s">
        <v>118</v>
      </c>
      <c r="F122" t="s">
        <v>9</v>
      </c>
      <c r="G122" t="str">
        <f>TEXT(MotionsTable[[#This Row],[MOT_COUNTY_NUM]], "000") &amp; "-" &amp; TEXT(MotionsTable[[#This Row],[MOT_CASE_NUMBER]], "0000000")</f>
        <v>001-0000154</v>
      </c>
    </row>
    <row r="123" spans="1:7">
      <c r="A123" s="1">
        <v>1</v>
      </c>
      <c r="B123">
        <v>155</v>
      </c>
      <c r="C123">
        <v>1</v>
      </c>
      <c r="D123" t="s">
        <v>117</v>
      </c>
      <c r="E123" t="s">
        <v>118</v>
      </c>
      <c r="F123" t="s">
        <v>9</v>
      </c>
      <c r="G123" t="str">
        <f>TEXT(MotionsTable[[#This Row],[MOT_COUNTY_NUM]], "000") &amp; "-" &amp; TEXT(MotionsTable[[#This Row],[MOT_CASE_NUMBER]], "0000000")</f>
        <v>001-0000155</v>
      </c>
    </row>
    <row r="124" spans="1:7">
      <c r="A124" s="1">
        <v>1</v>
      </c>
      <c r="B124">
        <v>156</v>
      </c>
      <c r="C124">
        <v>1</v>
      </c>
      <c r="D124" t="s">
        <v>109</v>
      </c>
      <c r="E124" t="s">
        <v>110</v>
      </c>
      <c r="F124" t="s">
        <v>9</v>
      </c>
      <c r="G124" t="str">
        <f>TEXT(MotionsTable[[#This Row],[MOT_COUNTY_NUM]], "000") &amp; "-" &amp; TEXT(MotionsTable[[#This Row],[MOT_CASE_NUMBER]], "0000000")</f>
        <v>001-0000156</v>
      </c>
    </row>
    <row r="125" spans="1:7">
      <c r="A125" s="1">
        <v>1</v>
      </c>
      <c r="B125">
        <v>158</v>
      </c>
      <c r="C125">
        <v>1</v>
      </c>
      <c r="D125" t="s">
        <v>113</v>
      </c>
      <c r="E125" t="s">
        <v>114</v>
      </c>
      <c r="F125" t="s">
        <v>9</v>
      </c>
      <c r="G125" t="str">
        <f>TEXT(MotionsTable[[#This Row],[MOT_COUNTY_NUM]], "000") &amp; "-" &amp; TEXT(MotionsTable[[#This Row],[MOT_CASE_NUMBER]], "0000000")</f>
        <v>001-0000158</v>
      </c>
    </row>
    <row r="126" spans="1:7">
      <c r="A126" s="1">
        <v>1</v>
      </c>
      <c r="B126">
        <v>161</v>
      </c>
      <c r="C126">
        <v>1</v>
      </c>
      <c r="D126" t="s">
        <v>117</v>
      </c>
      <c r="E126" t="s">
        <v>118</v>
      </c>
      <c r="F126" t="s">
        <v>9</v>
      </c>
      <c r="G126" t="str">
        <f>TEXT(MotionsTable[[#This Row],[MOT_COUNTY_NUM]], "000") &amp; "-" &amp; TEXT(MotionsTable[[#This Row],[MOT_CASE_NUMBER]], "0000000")</f>
        <v>001-0000161</v>
      </c>
    </row>
    <row r="127" spans="1:7">
      <c r="A127" s="1">
        <v>1</v>
      </c>
      <c r="B127">
        <v>162</v>
      </c>
      <c r="C127">
        <v>1</v>
      </c>
      <c r="D127" t="s">
        <v>109</v>
      </c>
      <c r="E127" t="s">
        <v>110</v>
      </c>
      <c r="F127" t="s">
        <v>9</v>
      </c>
      <c r="G127" t="str">
        <f>TEXT(MotionsTable[[#This Row],[MOT_COUNTY_NUM]], "000") &amp; "-" &amp; TEXT(MotionsTable[[#This Row],[MOT_CASE_NUMBER]], "0000000")</f>
        <v>001-0000162</v>
      </c>
    </row>
    <row r="128" spans="1:7">
      <c r="A128" s="1">
        <v>1</v>
      </c>
      <c r="B128">
        <v>163</v>
      </c>
      <c r="C128">
        <v>1</v>
      </c>
      <c r="D128" t="s">
        <v>113</v>
      </c>
      <c r="E128" t="s">
        <v>114</v>
      </c>
      <c r="F128" t="s">
        <v>9</v>
      </c>
      <c r="G128" t="str">
        <f>TEXT(MotionsTable[[#This Row],[MOT_COUNTY_NUM]], "000") &amp; "-" &amp; TEXT(MotionsTable[[#This Row],[MOT_CASE_NUMBER]], "0000000")</f>
        <v>001-0000163</v>
      </c>
    </row>
    <row r="129" spans="1:7">
      <c r="A129" s="1">
        <v>1</v>
      </c>
      <c r="B129">
        <v>164</v>
      </c>
      <c r="C129">
        <v>1</v>
      </c>
      <c r="D129" t="s">
        <v>113</v>
      </c>
      <c r="E129" t="s">
        <v>114</v>
      </c>
      <c r="F129" t="s">
        <v>9</v>
      </c>
      <c r="G129" t="str">
        <f>TEXT(MotionsTable[[#This Row],[MOT_COUNTY_NUM]], "000") &amp; "-" &amp; TEXT(MotionsTable[[#This Row],[MOT_CASE_NUMBER]], "0000000")</f>
        <v>001-0000164</v>
      </c>
    </row>
    <row r="130" spans="1:7">
      <c r="A130" s="1">
        <v>1</v>
      </c>
      <c r="B130">
        <v>165</v>
      </c>
      <c r="C130">
        <v>1</v>
      </c>
      <c r="D130" t="s">
        <v>115</v>
      </c>
      <c r="E130" t="s">
        <v>116</v>
      </c>
      <c r="F130" t="s">
        <v>9</v>
      </c>
      <c r="G130" t="str">
        <f>TEXT(MotionsTable[[#This Row],[MOT_COUNTY_NUM]], "000") &amp; "-" &amp; TEXT(MotionsTable[[#This Row],[MOT_CASE_NUMBER]], "0000000")</f>
        <v>001-0000165</v>
      </c>
    </row>
    <row r="131" spans="1:7">
      <c r="A131" s="1">
        <v>1</v>
      </c>
      <c r="B131">
        <v>166</v>
      </c>
      <c r="C131">
        <v>1</v>
      </c>
      <c r="D131" t="s">
        <v>117</v>
      </c>
      <c r="E131" t="s">
        <v>118</v>
      </c>
      <c r="F131" t="s">
        <v>9</v>
      </c>
      <c r="G131" t="str">
        <f>TEXT(MotionsTable[[#This Row],[MOT_COUNTY_NUM]], "000") &amp; "-" &amp; TEXT(MotionsTable[[#This Row],[MOT_CASE_NUMBER]], "0000000")</f>
        <v>001-0000166</v>
      </c>
    </row>
    <row r="132" spans="1:7">
      <c r="A132" s="1">
        <v>1</v>
      </c>
      <c r="B132">
        <v>167</v>
      </c>
      <c r="C132">
        <v>1</v>
      </c>
      <c r="D132" t="s">
        <v>111</v>
      </c>
      <c r="E132" t="s">
        <v>112</v>
      </c>
      <c r="F132" t="s">
        <v>9</v>
      </c>
      <c r="G132" t="str">
        <f>TEXT(MotionsTable[[#This Row],[MOT_COUNTY_NUM]], "000") &amp; "-" &amp; TEXT(MotionsTable[[#This Row],[MOT_CASE_NUMBER]], "0000000")</f>
        <v>001-0000167</v>
      </c>
    </row>
    <row r="133" spans="1:7">
      <c r="A133" s="1">
        <v>1</v>
      </c>
      <c r="B133">
        <v>168</v>
      </c>
      <c r="C133">
        <v>1</v>
      </c>
      <c r="D133" t="s">
        <v>111</v>
      </c>
      <c r="E133" t="s">
        <v>112</v>
      </c>
      <c r="F133" t="s">
        <v>9</v>
      </c>
      <c r="G133" t="str">
        <f>TEXT(MotionsTable[[#This Row],[MOT_COUNTY_NUM]], "000") &amp; "-" &amp; TEXT(MotionsTable[[#This Row],[MOT_CASE_NUMBER]], "0000000")</f>
        <v>001-0000168</v>
      </c>
    </row>
    <row r="134" spans="1:7">
      <c r="A134" s="1">
        <v>1</v>
      </c>
      <c r="B134">
        <v>169</v>
      </c>
      <c r="C134">
        <v>1</v>
      </c>
      <c r="D134" t="s">
        <v>113</v>
      </c>
      <c r="E134" t="s">
        <v>114</v>
      </c>
      <c r="F134" t="s">
        <v>9</v>
      </c>
      <c r="G134" t="str">
        <f>TEXT(MotionsTable[[#This Row],[MOT_COUNTY_NUM]], "000") &amp; "-" &amp; TEXT(MotionsTable[[#This Row],[MOT_CASE_NUMBER]], "0000000")</f>
        <v>001-0000169</v>
      </c>
    </row>
    <row r="135" spans="1:7">
      <c r="A135" s="1">
        <v>1</v>
      </c>
      <c r="B135">
        <v>171</v>
      </c>
      <c r="C135">
        <v>1</v>
      </c>
      <c r="D135" t="s">
        <v>113</v>
      </c>
      <c r="E135" t="s">
        <v>114</v>
      </c>
      <c r="F135" t="s">
        <v>9</v>
      </c>
      <c r="G135" t="str">
        <f>TEXT(MotionsTable[[#This Row],[MOT_COUNTY_NUM]], "000") &amp; "-" &amp; TEXT(MotionsTable[[#This Row],[MOT_CASE_NUMBER]], "0000000")</f>
        <v>001-0000171</v>
      </c>
    </row>
    <row r="136" spans="1:7">
      <c r="A136" s="1">
        <v>1</v>
      </c>
      <c r="B136">
        <v>172</v>
      </c>
      <c r="C136">
        <v>1</v>
      </c>
      <c r="D136" t="s">
        <v>109</v>
      </c>
      <c r="E136" t="s">
        <v>110</v>
      </c>
      <c r="F136" t="s">
        <v>9</v>
      </c>
      <c r="G136" t="str">
        <f>TEXT(MotionsTable[[#This Row],[MOT_COUNTY_NUM]], "000") &amp; "-" &amp; TEXT(MotionsTable[[#This Row],[MOT_CASE_NUMBER]], "0000000")</f>
        <v>001-0000172</v>
      </c>
    </row>
    <row r="137" spans="1:7">
      <c r="A137" s="1">
        <v>1</v>
      </c>
      <c r="B137">
        <v>173</v>
      </c>
      <c r="C137">
        <v>1</v>
      </c>
      <c r="D137" t="s">
        <v>111</v>
      </c>
      <c r="E137" t="s">
        <v>112</v>
      </c>
      <c r="F137" t="s">
        <v>9</v>
      </c>
      <c r="G137" t="str">
        <f>TEXT(MotionsTable[[#This Row],[MOT_COUNTY_NUM]], "000") &amp; "-" &amp; TEXT(MotionsTable[[#This Row],[MOT_CASE_NUMBER]], "0000000")</f>
        <v>001-0000173</v>
      </c>
    </row>
    <row r="138" spans="1:7">
      <c r="A138" s="1">
        <v>1</v>
      </c>
      <c r="B138">
        <v>176</v>
      </c>
      <c r="C138">
        <v>1</v>
      </c>
      <c r="D138" t="s">
        <v>115</v>
      </c>
      <c r="E138" t="s">
        <v>116</v>
      </c>
      <c r="F138" t="s">
        <v>9</v>
      </c>
      <c r="G138" t="str">
        <f>TEXT(MotionsTable[[#This Row],[MOT_COUNTY_NUM]], "000") &amp; "-" &amp; TEXT(MotionsTable[[#This Row],[MOT_CASE_NUMBER]], "0000000")</f>
        <v>001-0000176</v>
      </c>
    </row>
    <row r="139" spans="1:7">
      <c r="A139" s="1">
        <v>1</v>
      </c>
      <c r="B139">
        <v>177</v>
      </c>
      <c r="C139">
        <v>1</v>
      </c>
      <c r="D139" t="s">
        <v>117</v>
      </c>
      <c r="E139" t="s">
        <v>118</v>
      </c>
      <c r="F139" t="s">
        <v>9</v>
      </c>
      <c r="G139" t="str">
        <f>TEXT(MotionsTable[[#This Row],[MOT_COUNTY_NUM]], "000") &amp; "-" &amp; TEXT(MotionsTable[[#This Row],[MOT_CASE_NUMBER]], "0000000")</f>
        <v>001-0000177</v>
      </c>
    </row>
    <row r="140" spans="1:7">
      <c r="A140" s="1">
        <v>1</v>
      </c>
      <c r="B140">
        <v>178</v>
      </c>
      <c r="C140">
        <v>1</v>
      </c>
      <c r="D140" t="s">
        <v>117</v>
      </c>
      <c r="E140" t="s">
        <v>118</v>
      </c>
      <c r="F140" t="s">
        <v>9</v>
      </c>
      <c r="G140" t="str">
        <f>TEXT(MotionsTable[[#This Row],[MOT_COUNTY_NUM]], "000") &amp; "-" &amp; TEXT(MotionsTable[[#This Row],[MOT_CASE_NUMBER]], "0000000")</f>
        <v>001-0000178</v>
      </c>
    </row>
    <row r="141" spans="1:7">
      <c r="A141" s="1">
        <v>1</v>
      </c>
      <c r="B141">
        <v>179</v>
      </c>
      <c r="C141">
        <v>1</v>
      </c>
      <c r="D141" t="s">
        <v>113</v>
      </c>
      <c r="E141" t="s">
        <v>114</v>
      </c>
      <c r="F141" t="s">
        <v>9</v>
      </c>
      <c r="G141" t="str">
        <f>TEXT(MotionsTable[[#This Row],[MOT_COUNTY_NUM]], "000") &amp; "-" &amp; TEXT(MotionsTable[[#This Row],[MOT_CASE_NUMBER]], "0000000")</f>
        <v>001-0000179</v>
      </c>
    </row>
    <row r="142" spans="1:7">
      <c r="A142" s="1">
        <v>1</v>
      </c>
      <c r="B142">
        <v>180</v>
      </c>
      <c r="C142">
        <v>1</v>
      </c>
      <c r="D142" t="s">
        <v>109</v>
      </c>
      <c r="E142" t="s">
        <v>110</v>
      </c>
      <c r="F142" t="s">
        <v>9</v>
      </c>
      <c r="G142" t="str">
        <f>TEXT(MotionsTable[[#This Row],[MOT_COUNTY_NUM]], "000") &amp; "-" &amp; TEXT(MotionsTable[[#This Row],[MOT_CASE_NUMBER]], "0000000")</f>
        <v>001-0000180</v>
      </c>
    </row>
    <row r="143" spans="1:7">
      <c r="A143" s="1">
        <v>1</v>
      </c>
      <c r="B143">
        <v>181</v>
      </c>
      <c r="C143">
        <v>1</v>
      </c>
      <c r="D143" t="s">
        <v>111</v>
      </c>
      <c r="E143" t="s">
        <v>112</v>
      </c>
      <c r="F143" t="s">
        <v>9</v>
      </c>
      <c r="G143" t="str">
        <f>TEXT(MotionsTable[[#This Row],[MOT_COUNTY_NUM]], "000") &amp; "-" &amp; TEXT(MotionsTable[[#This Row],[MOT_CASE_NUMBER]], "0000000")</f>
        <v>001-0000181</v>
      </c>
    </row>
    <row r="144" spans="1:7">
      <c r="A144" s="1">
        <v>1</v>
      </c>
      <c r="B144">
        <v>182</v>
      </c>
      <c r="C144">
        <v>1</v>
      </c>
      <c r="D144" t="s">
        <v>113</v>
      </c>
      <c r="E144" t="s">
        <v>114</v>
      </c>
      <c r="F144" t="s">
        <v>9</v>
      </c>
      <c r="G144" t="str">
        <f>TEXT(MotionsTable[[#This Row],[MOT_COUNTY_NUM]], "000") &amp; "-" &amp; TEXT(MotionsTable[[#This Row],[MOT_CASE_NUMBER]], "0000000")</f>
        <v>001-0000182</v>
      </c>
    </row>
    <row r="145" spans="1:7">
      <c r="A145" s="1">
        <v>1</v>
      </c>
      <c r="B145">
        <v>184</v>
      </c>
      <c r="C145">
        <v>1</v>
      </c>
      <c r="D145" t="s">
        <v>115</v>
      </c>
      <c r="E145" t="s">
        <v>116</v>
      </c>
      <c r="F145" t="s">
        <v>9</v>
      </c>
      <c r="G145" t="str">
        <f>TEXT(MotionsTable[[#This Row],[MOT_COUNTY_NUM]], "000") &amp; "-" &amp; TEXT(MotionsTable[[#This Row],[MOT_CASE_NUMBER]], "0000000")</f>
        <v>001-0000184</v>
      </c>
    </row>
    <row r="146" spans="1:7">
      <c r="A146" s="1">
        <v>1</v>
      </c>
      <c r="B146">
        <v>185</v>
      </c>
      <c r="C146">
        <v>1</v>
      </c>
      <c r="D146" t="s">
        <v>111</v>
      </c>
      <c r="E146" t="s">
        <v>112</v>
      </c>
      <c r="F146" t="s">
        <v>9</v>
      </c>
      <c r="G146" t="str">
        <f>TEXT(MotionsTable[[#This Row],[MOT_COUNTY_NUM]], "000") &amp; "-" &amp; TEXT(MotionsTable[[#This Row],[MOT_CASE_NUMBER]], "0000000")</f>
        <v>001-0000185</v>
      </c>
    </row>
    <row r="147" spans="1:7">
      <c r="A147" s="1">
        <v>1</v>
      </c>
      <c r="B147">
        <v>186</v>
      </c>
      <c r="C147">
        <v>1</v>
      </c>
      <c r="D147" t="s">
        <v>113</v>
      </c>
      <c r="E147" t="s">
        <v>114</v>
      </c>
      <c r="F147" t="s">
        <v>9</v>
      </c>
      <c r="G147" t="str">
        <f>TEXT(MotionsTable[[#This Row],[MOT_COUNTY_NUM]], "000") &amp; "-" &amp; TEXT(MotionsTable[[#This Row],[MOT_CASE_NUMBER]], "0000000")</f>
        <v>001-0000186</v>
      </c>
    </row>
    <row r="148" spans="1:7">
      <c r="A148" s="1">
        <v>1</v>
      </c>
      <c r="B148">
        <v>187</v>
      </c>
      <c r="C148">
        <v>1</v>
      </c>
      <c r="D148" t="s">
        <v>117</v>
      </c>
      <c r="E148" t="s">
        <v>118</v>
      </c>
      <c r="F148" t="s">
        <v>9</v>
      </c>
      <c r="G148" t="str">
        <f>TEXT(MotionsTable[[#This Row],[MOT_COUNTY_NUM]], "000") &amp; "-" &amp; TEXT(MotionsTable[[#This Row],[MOT_CASE_NUMBER]], "0000000")</f>
        <v>001-0000187</v>
      </c>
    </row>
    <row r="149" spans="1:7">
      <c r="A149" s="1">
        <v>1</v>
      </c>
      <c r="B149">
        <v>188</v>
      </c>
      <c r="C149">
        <v>1</v>
      </c>
      <c r="D149" t="s">
        <v>115</v>
      </c>
      <c r="E149" t="s">
        <v>116</v>
      </c>
      <c r="F149" t="s">
        <v>9</v>
      </c>
      <c r="G149" t="str">
        <f>TEXT(MotionsTable[[#This Row],[MOT_COUNTY_NUM]], "000") &amp; "-" &amp; TEXT(MotionsTable[[#This Row],[MOT_CASE_NUMBER]], "0000000")</f>
        <v>001-0000188</v>
      </c>
    </row>
    <row r="150" spans="1:7">
      <c r="A150" s="1">
        <v>1</v>
      </c>
      <c r="B150">
        <v>189</v>
      </c>
      <c r="C150">
        <v>1</v>
      </c>
      <c r="D150" t="s">
        <v>109</v>
      </c>
      <c r="E150" t="s">
        <v>110</v>
      </c>
      <c r="F150" t="s">
        <v>9</v>
      </c>
      <c r="G150" t="str">
        <f>TEXT(MotionsTable[[#This Row],[MOT_COUNTY_NUM]], "000") &amp; "-" &amp; TEXT(MotionsTable[[#This Row],[MOT_CASE_NUMBER]], "0000000")</f>
        <v>001-0000189</v>
      </c>
    </row>
    <row r="151" spans="1:7">
      <c r="A151" s="1">
        <v>1</v>
      </c>
      <c r="B151">
        <v>191</v>
      </c>
      <c r="C151">
        <v>1</v>
      </c>
      <c r="D151" t="s">
        <v>117</v>
      </c>
      <c r="E151" t="s">
        <v>118</v>
      </c>
      <c r="F151" t="s">
        <v>9</v>
      </c>
      <c r="G151" t="str">
        <f>TEXT(MotionsTable[[#This Row],[MOT_COUNTY_NUM]], "000") &amp; "-" &amp; TEXT(MotionsTable[[#This Row],[MOT_CASE_NUMBER]], "0000000")</f>
        <v>001-0000191</v>
      </c>
    </row>
    <row r="152" spans="1:7">
      <c r="A152" s="1">
        <v>1</v>
      </c>
      <c r="B152">
        <v>192</v>
      </c>
      <c r="C152">
        <v>1</v>
      </c>
      <c r="D152" t="s">
        <v>119</v>
      </c>
      <c r="E152" t="s">
        <v>120</v>
      </c>
      <c r="F152" t="s">
        <v>9</v>
      </c>
      <c r="G152" t="str">
        <f>TEXT(MotionsTable[[#This Row],[MOT_COUNTY_NUM]], "000") &amp; "-" &amp; TEXT(MotionsTable[[#This Row],[MOT_CASE_NUMBER]], "0000000")</f>
        <v>001-0000192</v>
      </c>
    </row>
    <row r="153" spans="1:7">
      <c r="A153" s="1">
        <v>1</v>
      </c>
      <c r="B153">
        <v>193</v>
      </c>
      <c r="C153">
        <v>1</v>
      </c>
      <c r="D153" t="s">
        <v>109</v>
      </c>
      <c r="E153" t="s">
        <v>110</v>
      </c>
      <c r="F153" t="s">
        <v>9</v>
      </c>
      <c r="G153" t="str">
        <f>TEXT(MotionsTable[[#This Row],[MOT_COUNTY_NUM]], "000") &amp; "-" &amp; TEXT(MotionsTable[[#This Row],[MOT_CASE_NUMBER]], "0000000")</f>
        <v>001-0000193</v>
      </c>
    </row>
    <row r="154" spans="1:7">
      <c r="A154" s="1">
        <v>1</v>
      </c>
      <c r="B154">
        <v>194</v>
      </c>
      <c r="C154">
        <v>1</v>
      </c>
      <c r="D154" t="s">
        <v>113</v>
      </c>
      <c r="E154" t="s">
        <v>114</v>
      </c>
      <c r="F154" t="s">
        <v>9</v>
      </c>
      <c r="G154" t="str">
        <f>TEXT(MotionsTable[[#This Row],[MOT_COUNTY_NUM]], "000") &amp; "-" &amp; TEXT(MotionsTable[[#This Row],[MOT_CASE_NUMBER]], "0000000")</f>
        <v>001-0000194</v>
      </c>
    </row>
    <row r="155" spans="1:7">
      <c r="A155" s="1">
        <v>1</v>
      </c>
      <c r="B155">
        <v>195</v>
      </c>
      <c r="C155">
        <v>1</v>
      </c>
      <c r="D155" t="s">
        <v>109</v>
      </c>
      <c r="E155" t="s">
        <v>110</v>
      </c>
      <c r="F155" t="s">
        <v>9</v>
      </c>
      <c r="G155" t="str">
        <f>TEXT(MotionsTable[[#This Row],[MOT_COUNTY_NUM]], "000") &amp; "-" &amp; TEXT(MotionsTable[[#This Row],[MOT_CASE_NUMBER]], "0000000")</f>
        <v>001-0000195</v>
      </c>
    </row>
    <row r="156" spans="1:7">
      <c r="A156" s="1">
        <v>1</v>
      </c>
      <c r="B156">
        <v>196</v>
      </c>
      <c r="C156">
        <v>1</v>
      </c>
      <c r="D156" t="s">
        <v>117</v>
      </c>
      <c r="E156" t="s">
        <v>118</v>
      </c>
      <c r="F156" t="s">
        <v>9</v>
      </c>
      <c r="G156" t="str">
        <f>TEXT(MotionsTable[[#This Row],[MOT_COUNTY_NUM]], "000") &amp; "-" &amp; TEXT(MotionsTable[[#This Row],[MOT_CASE_NUMBER]], "0000000")</f>
        <v>001-0000196</v>
      </c>
    </row>
    <row r="157" spans="1:7">
      <c r="A157" s="1">
        <v>1</v>
      </c>
      <c r="B157">
        <v>198</v>
      </c>
      <c r="C157">
        <v>1</v>
      </c>
      <c r="D157" t="s">
        <v>111</v>
      </c>
      <c r="E157" t="s">
        <v>112</v>
      </c>
      <c r="F157" t="s">
        <v>9</v>
      </c>
      <c r="G157" t="str">
        <f>TEXT(MotionsTable[[#This Row],[MOT_COUNTY_NUM]], "000") &amp; "-" &amp; TEXT(MotionsTable[[#This Row],[MOT_CASE_NUMBER]], "0000000")</f>
        <v>001-0000198</v>
      </c>
    </row>
    <row r="158" spans="1:7">
      <c r="A158" s="1">
        <v>1</v>
      </c>
      <c r="B158">
        <v>200</v>
      </c>
      <c r="C158">
        <v>1</v>
      </c>
      <c r="D158" t="s">
        <v>115</v>
      </c>
      <c r="E158" t="s">
        <v>116</v>
      </c>
      <c r="F158" t="s">
        <v>9</v>
      </c>
      <c r="G158" t="str">
        <f>TEXT(MotionsTable[[#This Row],[MOT_COUNTY_NUM]], "000") &amp; "-" &amp; TEXT(MotionsTable[[#This Row],[MOT_CASE_NUMBER]], "0000000")</f>
        <v>001-0000200</v>
      </c>
    </row>
    <row r="159" spans="1:7">
      <c r="A159" s="1">
        <v>1</v>
      </c>
      <c r="B159">
        <v>202</v>
      </c>
      <c r="C159">
        <v>1</v>
      </c>
      <c r="D159" t="s">
        <v>109</v>
      </c>
      <c r="E159" t="s">
        <v>110</v>
      </c>
      <c r="F159" t="s">
        <v>9</v>
      </c>
      <c r="G159" t="str">
        <f>TEXT(MotionsTable[[#This Row],[MOT_COUNTY_NUM]], "000") &amp; "-" &amp; TEXT(MotionsTable[[#This Row],[MOT_CASE_NUMBER]], "0000000")</f>
        <v>001-0000202</v>
      </c>
    </row>
    <row r="160" spans="1:7">
      <c r="A160" s="1">
        <v>1</v>
      </c>
      <c r="B160">
        <v>203</v>
      </c>
      <c r="C160">
        <v>1</v>
      </c>
      <c r="D160" t="s">
        <v>117</v>
      </c>
      <c r="E160" t="s">
        <v>118</v>
      </c>
      <c r="F160" t="s">
        <v>9</v>
      </c>
      <c r="G160" t="str">
        <f>TEXT(MotionsTable[[#This Row],[MOT_COUNTY_NUM]], "000") &amp; "-" &amp; TEXT(MotionsTable[[#This Row],[MOT_CASE_NUMBER]], "0000000")</f>
        <v>001-0000203</v>
      </c>
    </row>
    <row r="161" spans="1:7">
      <c r="A161" s="1">
        <v>1</v>
      </c>
      <c r="B161">
        <v>204</v>
      </c>
      <c r="C161">
        <v>1</v>
      </c>
      <c r="D161" t="s">
        <v>113</v>
      </c>
      <c r="E161" t="s">
        <v>114</v>
      </c>
      <c r="F161" t="s">
        <v>9</v>
      </c>
      <c r="G161" t="str">
        <f>TEXT(MotionsTable[[#This Row],[MOT_COUNTY_NUM]], "000") &amp; "-" &amp; TEXT(MotionsTable[[#This Row],[MOT_CASE_NUMBER]], "0000000")</f>
        <v>001-0000204</v>
      </c>
    </row>
    <row r="162" spans="1:7">
      <c r="A162" s="1">
        <v>1</v>
      </c>
      <c r="B162">
        <v>205</v>
      </c>
      <c r="C162">
        <v>1</v>
      </c>
      <c r="D162" t="s">
        <v>115</v>
      </c>
      <c r="E162" t="s">
        <v>116</v>
      </c>
      <c r="F162" t="s">
        <v>9</v>
      </c>
      <c r="G162" t="str">
        <f>TEXT(MotionsTable[[#This Row],[MOT_COUNTY_NUM]], "000") &amp; "-" &amp; TEXT(MotionsTable[[#This Row],[MOT_CASE_NUMBER]], "0000000")</f>
        <v>001-0000205</v>
      </c>
    </row>
    <row r="163" spans="1:7">
      <c r="A163" s="1">
        <v>1</v>
      </c>
      <c r="B163">
        <v>206</v>
      </c>
      <c r="C163">
        <v>1</v>
      </c>
      <c r="D163" t="s">
        <v>117</v>
      </c>
      <c r="E163" t="s">
        <v>118</v>
      </c>
      <c r="F163" t="s">
        <v>9</v>
      </c>
      <c r="G163" t="str">
        <f>TEXT(MotionsTable[[#This Row],[MOT_COUNTY_NUM]], "000") &amp; "-" &amp; TEXT(MotionsTable[[#This Row],[MOT_CASE_NUMBER]], "0000000")</f>
        <v>001-0000206</v>
      </c>
    </row>
    <row r="164" spans="1:7">
      <c r="A164" s="1">
        <v>1</v>
      </c>
      <c r="B164">
        <v>208</v>
      </c>
      <c r="C164">
        <v>1</v>
      </c>
      <c r="D164" t="s">
        <v>113</v>
      </c>
      <c r="E164" t="s">
        <v>114</v>
      </c>
      <c r="F164" t="s">
        <v>9</v>
      </c>
      <c r="G164" t="str">
        <f>TEXT(MotionsTable[[#This Row],[MOT_COUNTY_NUM]], "000") &amp; "-" &amp; TEXT(MotionsTable[[#This Row],[MOT_CASE_NUMBER]], "0000000")</f>
        <v>001-0000208</v>
      </c>
    </row>
    <row r="165" spans="1:7">
      <c r="A165" s="1">
        <v>1</v>
      </c>
      <c r="B165">
        <v>210</v>
      </c>
      <c r="C165">
        <v>1</v>
      </c>
      <c r="D165" t="s">
        <v>113</v>
      </c>
      <c r="E165" t="s">
        <v>114</v>
      </c>
      <c r="F165" t="s">
        <v>9</v>
      </c>
      <c r="G165" t="str">
        <f>TEXT(MotionsTable[[#This Row],[MOT_COUNTY_NUM]], "000") &amp; "-" &amp; TEXT(MotionsTable[[#This Row],[MOT_CASE_NUMBER]], "0000000")</f>
        <v>001-0000210</v>
      </c>
    </row>
    <row r="166" spans="1:7">
      <c r="A166" s="1">
        <v>1</v>
      </c>
      <c r="B166">
        <v>212</v>
      </c>
      <c r="C166">
        <v>1</v>
      </c>
      <c r="D166" t="s">
        <v>109</v>
      </c>
      <c r="E166" t="s">
        <v>110</v>
      </c>
      <c r="F166" t="s">
        <v>9</v>
      </c>
      <c r="G166" t="str">
        <f>TEXT(MotionsTable[[#This Row],[MOT_COUNTY_NUM]], "000") &amp; "-" &amp; TEXT(MotionsTable[[#This Row],[MOT_CASE_NUMBER]], "0000000")</f>
        <v>001-0000212</v>
      </c>
    </row>
    <row r="167" spans="1:7">
      <c r="A167" s="1">
        <v>1</v>
      </c>
      <c r="B167">
        <v>213</v>
      </c>
      <c r="C167">
        <v>1</v>
      </c>
      <c r="D167" t="s">
        <v>113</v>
      </c>
      <c r="E167" t="s">
        <v>114</v>
      </c>
      <c r="F167" t="s">
        <v>9</v>
      </c>
      <c r="G167" t="str">
        <f>TEXT(MotionsTable[[#This Row],[MOT_COUNTY_NUM]], "000") &amp; "-" &amp; TEXT(MotionsTable[[#This Row],[MOT_CASE_NUMBER]], "0000000")</f>
        <v>001-0000213</v>
      </c>
    </row>
    <row r="168" spans="1:7">
      <c r="A168" s="1">
        <v>1</v>
      </c>
      <c r="B168">
        <v>214</v>
      </c>
      <c r="C168">
        <v>1</v>
      </c>
      <c r="D168" t="s">
        <v>117</v>
      </c>
      <c r="E168" t="s">
        <v>118</v>
      </c>
      <c r="F168" t="s">
        <v>9</v>
      </c>
      <c r="G168" t="str">
        <f>TEXT(MotionsTable[[#This Row],[MOT_COUNTY_NUM]], "000") &amp; "-" &amp; TEXT(MotionsTable[[#This Row],[MOT_CASE_NUMBER]], "0000000")</f>
        <v>001-0000214</v>
      </c>
    </row>
    <row r="169" spans="1:7">
      <c r="A169" s="1">
        <v>1</v>
      </c>
      <c r="B169">
        <v>215</v>
      </c>
      <c r="C169">
        <v>1</v>
      </c>
      <c r="D169" t="s">
        <v>119</v>
      </c>
      <c r="E169" t="s">
        <v>120</v>
      </c>
      <c r="F169" t="s">
        <v>9</v>
      </c>
      <c r="G169" t="str">
        <f>TEXT(MotionsTable[[#This Row],[MOT_COUNTY_NUM]], "000") &amp; "-" &amp; TEXT(MotionsTable[[#This Row],[MOT_CASE_NUMBER]], "0000000")</f>
        <v>001-0000215</v>
      </c>
    </row>
    <row r="170" spans="1:7">
      <c r="A170" s="1">
        <v>1</v>
      </c>
      <c r="B170">
        <v>216</v>
      </c>
      <c r="C170">
        <v>1</v>
      </c>
      <c r="D170" t="s">
        <v>111</v>
      </c>
      <c r="E170" t="s">
        <v>112</v>
      </c>
      <c r="F170" t="s">
        <v>9</v>
      </c>
      <c r="G170" t="str">
        <f>TEXT(MotionsTable[[#This Row],[MOT_COUNTY_NUM]], "000") &amp; "-" &amp; TEXT(MotionsTable[[#This Row],[MOT_CASE_NUMBER]], "0000000")</f>
        <v>001-0000216</v>
      </c>
    </row>
    <row r="171" spans="1:7">
      <c r="A171" s="1">
        <v>1</v>
      </c>
      <c r="B171">
        <v>217</v>
      </c>
      <c r="C171">
        <v>1</v>
      </c>
      <c r="D171" t="s">
        <v>117</v>
      </c>
      <c r="E171" t="s">
        <v>118</v>
      </c>
      <c r="F171" t="s">
        <v>9</v>
      </c>
      <c r="G171" t="str">
        <f>TEXT(MotionsTable[[#This Row],[MOT_COUNTY_NUM]], "000") &amp; "-" &amp; TEXT(MotionsTable[[#This Row],[MOT_CASE_NUMBER]], "0000000")</f>
        <v>001-0000217</v>
      </c>
    </row>
    <row r="172" spans="1:7">
      <c r="A172" s="1">
        <v>1</v>
      </c>
      <c r="B172">
        <v>218</v>
      </c>
      <c r="C172">
        <v>1</v>
      </c>
      <c r="D172" t="s">
        <v>109</v>
      </c>
      <c r="E172" t="s">
        <v>110</v>
      </c>
      <c r="F172" t="s">
        <v>9</v>
      </c>
      <c r="G172" t="str">
        <f>TEXT(MotionsTable[[#This Row],[MOT_COUNTY_NUM]], "000") &amp; "-" &amp; TEXT(MotionsTable[[#This Row],[MOT_CASE_NUMBER]], "0000000")</f>
        <v>001-0000218</v>
      </c>
    </row>
    <row r="173" spans="1:7">
      <c r="A173" s="1">
        <v>1</v>
      </c>
      <c r="B173">
        <v>219</v>
      </c>
      <c r="C173">
        <v>1</v>
      </c>
      <c r="D173" t="s">
        <v>113</v>
      </c>
      <c r="E173" t="s">
        <v>114</v>
      </c>
      <c r="F173" t="s">
        <v>9</v>
      </c>
      <c r="G173" t="str">
        <f>TEXT(MotionsTable[[#This Row],[MOT_COUNTY_NUM]], "000") &amp; "-" &amp; TEXT(MotionsTable[[#This Row],[MOT_CASE_NUMBER]], "0000000")</f>
        <v>001-0000219</v>
      </c>
    </row>
    <row r="174" spans="1:7">
      <c r="A174" s="1">
        <v>1</v>
      </c>
      <c r="B174">
        <v>220</v>
      </c>
      <c r="C174">
        <v>1</v>
      </c>
      <c r="D174" t="s">
        <v>117</v>
      </c>
      <c r="E174" t="s">
        <v>118</v>
      </c>
      <c r="F174" t="s">
        <v>9</v>
      </c>
      <c r="G174" t="str">
        <f>TEXT(MotionsTable[[#This Row],[MOT_COUNTY_NUM]], "000") &amp; "-" &amp; TEXT(MotionsTable[[#This Row],[MOT_CASE_NUMBER]], "0000000")</f>
        <v>001-0000220</v>
      </c>
    </row>
    <row r="175" spans="1:7">
      <c r="A175" s="1">
        <v>1</v>
      </c>
      <c r="B175">
        <v>221</v>
      </c>
      <c r="C175">
        <v>1</v>
      </c>
      <c r="D175" t="s">
        <v>117</v>
      </c>
      <c r="E175" t="s">
        <v>118</v>
      </c>
      <c r="F175" t="s">
        <v>9</v>
      </c>
      <c r="G175" t="str">
        <f>TEXT(MotionsTable[[#This Row],[MOT_COUNTY_NUM]], "000") &amp; "-" &amp; TEXT(MotionsTable[[#This Row],[MOT_CASE_NUMBER]], "0000000")</f>
        <v>001-0000221</v>
      </c>
    </row>
    <row r="176" spans="1:7">
      <c r="A176" s="1">
        <v>1</v>
      </c>
      <c r="B176">
        <v>222</v>
      </c>
      <c r="C176">
        <v>1</v>
      </c>
      <c r="D176" t="s">
        <v>117</v>
      </c>
      <c r="E176" t="s">
        <v>118</v>
      </c>
      <c r="F176" t="s">
        <v>9</v>
      </c>
      <c r="G176" t="str">
        <f>TEXT(MotionsTable[[#This Row],[MOT_COUNTY_NUM]], "000") &amp; "-" &amp; TEXT(MotionsTable[[#This Row],[MOT_CASE_NUMBER]], "0000000")</f>
        <v>001-0000222</v>
      </c>
    </row>
    <row r="177" spans="1:7">
      <c r="A177" s="1">
        <v>1</v>
      </c>
      <c r="B177">
        <v>223</v>
      </c>
      <c r="C177">
        <v>1</v>
      </c>
      <c r="D177" t="s">
        <v>113</v>
      </c>
      <c r="E177" t="s">
        <v>114</v>
      </c>
      <c r="F177" t="s">
        <v>9</v>
      </c>
      <c r="G177" t="str">
        <f>TEXT(MotionsTable[[#This Row],[MOT_COUNTY_NUM]], "000") &amp; "-" &amp; TEXT(MotionsTable[[#This Row],[MOT_CASE_NUMBER]], "0000000")</f>
        <v>001-0000223</v>
      </c>
    </row>
    <row r="178" spans="1:7">
      <c r="A178" s="1">
        <v>1</v>
      </c>
      <c r="B178">
        <v>226</v>
      </c>
      <c r="C178">
        <v>1</v>
      </c>
      <c r="D178" t="s">
        <v>115</v>
      </c>
      <c r="E178" t="s">
        <v>116</v>
      </c>
      <c r="F178" t="s">
        <v>9</v>
      </c>
      <c r="G178" t="str">
        <f>TEXT(MotionsTable[[#This Row],[MOT_COUNTY_NUM]], "000") &amp; "-" &amp; TEXT(MotionsTable[[#This Row],[MOT_CASE_NUMBER]], "0000000")</f>
        <v>001-0000226</v>
      </c>
    </row>
    <row r="179" spans="1:7">
      <c r="A179" s="1">
        <v>1</v>
      </c>
      <c r="B179">
        <v>227</v>
      </c>
      <c r="C179">
        <v>1</v>
      </c>
      <c r="D179" t="s">
        <v>117</v>
      </c>
      <c r="E179" t="s">
        <v>118</v>
      </c>
      <c r="F179" t="s">
        <v>9</v>
      </c>
      <c r="G179" t="str">
        <f>TEXT(MotionsTable[[#This Row],[MOT_COUNTY_NUM]], "000") &amp; "-" &amp; TEXT(MotionsTable[[#This Row],[MOT_CASE_NUMBER]], "0000000")</f>
        <v>001-0000227</v>
      </c>
    </row>
    <row r="180" spans="1:7">
      <c r="A180" s="1">
        <v>2</v>
      </c>
      <c r="B180">
        <v>1</v>
      </c>
      <c r="C180">
        <v>1</v>
      </c>
      <c r="D180" t="s">
        <v>117</v>
      </c>
      <c r="E180" t="s">
        <v>118</v>
      </c>
      <c r="F180" t="s">
        <v>16</v>
      </c>
      <c r="G180" t="str">
        <f>TEXT(MotionsTable[[#This Row],[MOT_COUNTY_NUM]], "000") &amp; "-" &amp; TEXT(MotionsTable[[#This Row],[MOT_CASE_NUMBER]], "0000000")</f>
        <v>002-0000001</v>
      </c>
    </row>
    <row r="181" spans="1:7">
      <c r="A181" s="1">
        <v>2</v>
      </c>
      <c r="B181">
        <v>2</v>
      </c>
      <c r="C181">
        <v>1</v>
      </c>
      <c r="D181" t="s">
        <v>117</v>
      </c>
      <c r="E181" t="s">
        <v>118</v>
      </c>
      <c r="F181" t="s">
        <v>16</v>
      </c>
      <c r="G181" t="str">
        <f>TEXT(MotionsTable[[#This Row],[MOT_COUNTY_NUM]], "000") &amp; "-" &amp; TEXT(MotionsTable[[#This Row],[MOT_CASE_NUMBER]], "0000000")</f>
        <v>002-0000002</v>
      </c>
    </row>
    <row r="182" spans="1:7">
      <c r="A182" s="1">
        <v>2</v>
      </c>
      <c r="B182">
        <v>3</v>
      </c>
      <c r="C182">
        <v>1</v>
      </c>
      <c r="D182" t="s">
        <v>117</v>
      </c>
      <c r="E182" t="s">
        <v>118</v>
      </c>
      <c r="F182" t="s">
        <v>16</v>
      </c>
      <c r="G182" t="str">
        <f>TEXT(MotionsTable[[#This Row],[MOT_COUNTY_NUM]], "000") &amp; "-" &amp; TEXT(MotionsTable[[#This Row],[MOT_CASE_NUMBER]], "0000000")</f>
        <v>002-0000003</v>
      </c>
    </row>
    <row r="183" spans="1:7">
      <c r="A183" s="1">
        <v>2</v>
      </c>
      <c r="B183">
        <v>4</v>
      </c>
      <c r="C183">
        <v>1</v>
      </c>
      <c r="D183" t="s">
        <v>117</v>
      </c>
      <c r="E183" t="s">
        <v>118</v>
      </c>
      <c r="F183" t="s">
        <v>16</v>
      </c>
      <c r="G183" t="str">
        <f>TEXT(MotionsTable[[#This Row],[MOT_COUNTY_NUM]], "000") &amp; "-" &amp; TEXT(MotionsTable[[#This Row],[MOT_CASE_NUMBER]], "0000000")</f>
        <v>002-0000004</v>
      </c>
    </row>
    <row r="184" spans="1:7">
      <c r="A184" s="1">
        <v>2</v>
      </c>
      <c r="B184">
        <v>6</v>
      </c>
      <c r="C184">
        <v>1</v>
      </c>
      <c r="D184" t="s">
        <v>117</v>
      </c>
      <c r="E184" t="s">
        <v>118</v>
      </c>
      <c r="F184" t="s">
        <v>16</v>
      </c>
      <c r="G184" t="str">
        <f>TEXT(MotionsTable[[#This Row],[MOT_COUNTY_NUM]], "000") &amp; "-" &amp; TEXT(MotionsTable[[#This Row],[MOT_CASE_NUMBER]], "0000000")</f>
        <v>002-0000006</v>
      </c>
    </row>
    <row r="185" spans="1:7">
      <c r="A185" s="1">
        <v>2</v>
      </c>
      <c r="B185">
        <v>7</v>
      </c>
      <c r="C185">
        <v>1</v>
      </c>
      <c r="D185" t="s">
        <v>117</v>
      </c>
      <c r="E185" t="s">
        <v>118</v>
      </c>
      <c r="F185" t="s">
        <v>16</v>
      </c>
      <c r="G185" t="str">
        <f>TEXT(MotionsTable[[#This Row],[MOT_COUNTY_NUM]], "000") &amp; "-" &amp; TEXT(MotionsTable[[#This Row],[MOT_CASE_NUMBER]], "0000000")</f>
        <v>002-0000007</v>
      </c>
    </row>
    <row r="186" spans="1:7">
      <c r="A186" s="1">
        <v>2</v>
      </c>
      <c r="B186">
        <v>8</v>
      </c>
      <c r="C186">
        <v>1</v>
      </c>
      <c r="D186" t="s">
        <v>115</v>
      </c>
      <c r="E186" t="s">
        <v>116</v>
      </c>
      <c r="F186" t="s">
        <v>16</v>
      </c>
      <c r="G186" t="str">
        <f>TEXT(MotionsTable[[#This Row],[MOT_COUNTY_NUM]], "000") &amp; "-" &amp; TEXT(MotionsTable[[#This Row],[MOT_CASE_NUMBER]], "0000000")</f>
        <v>002-0000008</v>
      </c>
    </row>
    <row r="187" spans="1:7">
      <c r="A187" s="1">
        <v>2</v>
      </c>
      <c r="B187">
        <v>9</v>
      </c>
      <c r="C187">
        <v>1</v>
      </c>
      <c r="D187" t="s">
        <v>111</v>
      </c>
      <c r="E187" t="s">
        <v>112</v>
      </c>
      <c r="F187" t="s">
        <v>16</v>
      </c>
      <c r="G187" t="str">
        <f>TEXT(MotionsTable[[#This Row],[MOT_COUNTY_NUM]], "000") &amp; "-" &amp; TEXT(MotionsTable[[#This Row],[MOT_CASE_NUMBER]], "0000000")</f>
        <v>002-0000009</v>
      </c>
    </row>
    <row r="188" spans="1:7">
      <c r="A188" s="1">
        <v>2</v>
      </c>
      <c r="B188">
        <v>10</v>
      </c>
      <c r="C188">
        <v>1</v>
      </c>
      <c r="D188" t="s">
        <v>117</v>
      </c>
      <c r="E188" t="s">
        <v>118</v>
      </c>
      <c r="F188" t="s">
        <v>16</v>
      </c>
      <c r="G188" t="str">
        <f>TEXT(MotionsTable[[#This Row],[MOT_COUNTY_NUM]], "000") &amp; "-" &amp; TEXT(MotionsTable[[#This Row],[MOT_CASE_NUMBER]], "0000000")</f>
        <v>002-0000010</v>
      </c>
    </row>
    <row r="189" spans="1:7">
      <c r="A189" s="1">
        <v>2</v>
      </c>
      <c r="B189">
        <v>11</v>
      </c>
      <c r="C189">
        <v>1</v>
      </c>
      <c r="D189" t="s">
        <v>117</v>
      </c>
      <c r="E189" t="s">
        <v>118</v>
      </c>
      <c r="F189" t="s">
        <v>16</v>
      </c>
      <c r="G189" t="str">
        <f>TEXT(MotionsTable[[#This Row],[MOT_COUNTY_NUM]], "000") &amp; "-" &amp; TEXT(MotionsTable[[#This Row],[MOT_CASE_NUMBER]], "0000000")</f>
        <v>002-0000011</v>
      </c>
    </row>
    <row r="190" spans="1:7">
      <c r="A190" s="1">
        <v>2</v>
      </c>
      <c r="B190">
        <v>12</v>
      </c>
      <c r="C190">
        <v>1</v>
      </c>
      <c r="D190" t="s">
        <v>117</v>
      </c>
      <c r="E190" t="s">
        <v>118</v>
      </c>
      <c r="F190" t="s">
        <v>16</v>
      </c>
      <c r="G190" t="str">
        <f>TEXT(MotionsTable[[#This Row],[MOT_COUNTY_NUM]], "000") &amp; "-" &amp; TEXT(MotionsTable[[#This Row],[MOT_CASE_NUMBER]], "0000000")</f>
        <v>002-0000012</v>
      </c>
    </row>
    <row r="191" spans="1:7">
      <c r="A191" s="1">
        <v>2</v>
      </c>
      <c r="B191">
        <v>13</v>
      </c>
      <c r="C191">
        <v>1</v>
      </c>
      <c r="D191" t="s">
        <v>119</v>
      </c>
      <c r="E191" t="s">
        <v>120</v>
      </c>
      <c r="F191" t="s">
        <v>16</v>
      </c>
      <c r="G191" t="str">
        <f>TEXT(MotionsTable[[#This Row],[MOT_COUNTY_NUM]], "000") &amp; "-" &amp; TEXT(MotionsTable[[#This Row],[MOT_CASE_NUMBER]], "0000000")</f>
        <v>002-0000013</v>
      </c>
    </row>
    <row r="192" spans="1:7">
      <c r="A192" s="1">
        <v>2</v>
      </c>
      <c r="B192">
        <v>14</v>
      </c>
      <c r="C192">
        <v>1</v>
      </c>
      <c r="D192" t="s">
        <v>117</v>
      </c>
      <c r="E192" t="s">
        <v>118</v>
      </c>
      <c r="F192" t="s">
        <v>16</v>
      </c>
      <c r="G192" t="str">
        <f>TEXT(MotionsTable[[#This Row],[MOT_COUNTY_NUM]], "000") &amp; "-" &amp; TEXT(MotionsTable[[#This Row],[MOT_CASE_NUMBER]], "0000000")</f>
        <v>002-0000014</v>
      </c>
    </row>
    <row r="193" spans="1:7">
      <c r="A193" s="1">
        <v>2</v>
      </c>
      <c r="B193">
        <v>15</v>
      </c>
      <c r="C193">
        <v>1</v>
      </c>
      <c r="D193" t="s">
        <v>113</v>
      </c>
      <c r="E193" t="s">
        <v>114</v>
      </c>
      <c r="F193" t="s">
        <v>16</v>
      </c>
      <c r="G193" t="str">
        <f>TEXT(MotionsTable[[#This Row],[MOT_COUNTY_NUM]], "000") &amp; "-" &amp; TEXT(MotionsTable[[#This Row],[MOT_CASE_NUMBER]], "0000000")</f>
        <v>002-0000015</v>
      </c>
    </row>
    <row r="194" spans="1:7">
      <c r="A194" s="1">
        <v>2</v>
      </c>
      <c r="B194">
        <v>16</v>
      </c>
      <c r="C194">
        <v>1</v>
      </c>
      <c r="D194" t="s">
        <v>117</v>
      </c>
      <c r="E194" t="s">
        <v>118</v>
      </c>
      <c r="F194" t="s">
        <v>16</v>
      </c>
      <c r="G194" t="str">
        <f>TEXT(MotionsTable[[#This Row],[MOT_COUNTY_NUM]], "000") &amp; "-" &amp; TEXT(MotionsTable[[#This Row],[MOT_CASE_NUMBER]], "0000000")</f>
        <v>002-0000016</v>
      </c>
    </row>
    <row r="195" spans="1:7">
      <c r="A195" s="1">
        <v>2</v>
      </c>
      <c r="B195">
        <v>17</v>
      </c>
      <c r="C195">
        <v>1</v>
      </c>
      <c r="D195" t="s">
        <v>117</v>
      </c>
      <c r="E195" t="s">
        <v>118</v>
      </c>
      <c r="F195" t="s">
        <v>16</v>
      </c>
      <c r="G195" t="str">
        <f>TEXT(MotionsTable[[#This Row],[MOT_COUNTY_NUM]], "000") &amp; "-" &amp; TEXT(MotionsTable[[#This Row],[MOT_CASE_NUMBER]], "0000000")</f>
        <v>002-0000017</v>
      </c>
    </row>
    <row r="196" spans="1:7">
      <c r="A196" s="1">
        <v>2</v>
      </c>
      <c r="B196">
        <v>18</v>
      </c>
      <c r="C196">
        <v>1</v>
      </c>
      <c r="D196" t="s">
        <v>117</v>
      </c>
      <c r="E196" t="s">
        <v>118</v>
      </c>
      <c r="F196" t="s">
        <v>16</v>
      </c>
      <c r="G196" t="str">
        <f>TEXT(MotionsTable[[#This Row],[MOT_COUNTY_NUM]], "000") &amp; "-" &amp; TEXT(MotionsTable[[#This Row],[MOT_CASE_NUMBER]], "0000000")</f>
        <v>002-0000018</v>
      </c>
    </row>
    <row r="197" spans="1:7">
      <c r="A197" s="1">
        <v>2</v>
      </c>
      <c r="B197">
        <v>19</v>
      </c>
      <c r="C197">
        <v>1</v>
      </c>
      <c r="D197" t="s">
        <v>111</v>
      </c>
      <c r="E197" t="s">
        <v>112</v>
      </c>
      <c r="F197" t="s">
        <v>16</v>
      </c>
      <c r="G197" t="str">
        <f>TEXT(MotionsTable[[#This Row],[MOT_COUNTY_NUM]], "000") &amp; "-" &amp; TEXT(MotionsTable[[#This Row],[MOT_CASE_NUMBER]], "0000000")</f>
        <v>002-0000019</v>
      </c>
    </row>
    <row r="198" spans="1:7">
      <c r="A198" s="1">
        <v>2</v>
      </c>
      <c r="B198">
        <v>20</v>
      </c>
      <c r="C198">
        <v>1</v>
      </c>
      <c r="D198" t="s">
        <v>117</v>
      </c>
      <c r="E198" t="s">
        <v>118</v>
      </c>
      <c r="F198" t="s">
        <v>16</v>
      </c>
      <c r="G198" t="str">
        <f>TEXT(MotionsTable[[#This Row],[MOT_COUNTY_NUM]], "000") &amp; "-" &amp; TEXT(MotionsTable[[#This Row],[MOT_CASE_NUMBER]], "0000000")</f>
        <v>002-0000020</v>
      </c>
    </row>
    <row r="199" spans="1:7">
      <c r="A199" s="1">
        <v>2</v>
      </c>
      <c r="B199">
        <v>21</v>
      </c>
      <c r="C199">
        <v>1</v>
      </c>
      <c r="D199" t="s">
        <v>109</v>
      </c>
      <c r="E199" t="s">
        <v>110</v>
      </c>
      <c r="F199" t="s">
        <v>16</v>
      </c>
      <c r="G199" t="str">
        <f>TEXT(MotionsTable[[#This Row],[MOT_COUNTY_NUM]], "000") &amp; "-" &amp; TEXT(MotionsTable[[#This Row],[MOT_CASE_NUMBER]], "0000000")</f>
        <v>002-0000021</v>
      </c>
    </row>
    <row r="200" spans="1:7">
      <c r="A200" s="1">
        <v>2</v>
      </c>
      <c r="B200">
        <v>22</v>
      </c>
      <c r="C200">
        <v>1</v>
      </c>
      <c r="D200" t="s">
        <v>117</v>
      </c>
      <c r="E200" t="s">
        <v>118</v>
      </c>
      <c r="F200" t="s">
        <v>16</v>
      </c>
      <c r="G200" t="str">
        <f>TEXT(MotionsTable[[#This Row],[MOT_COUNTY_NUM]], "000") &amp; "-" &amp; TEXT(MotionsTable[[#This Row],[MOT_CASE_NUMBER]], "0000000")</f>
        <v>002-0000022</v>
      </c>
    </row>
    <row r="201" spans="1:7">
      <c r="A201" s="1">
        <v>2</v>
      </c>
      <c r="B201">
        <v>23</v>
      </c>
      <c r="C201">
        <v>1</v>
      </c>
      <c r="D201" t="s">
        <v>117</v>
      </c>
      <c r="E201" t="s">
        <v>118</v>
      </c>
      <c r="F201" t="s">
        <v>16</v>
      </c>
      <c r="G201" t="str">
        <f>TEXT(MotionsTable[[#This Row],[MOT_COUNTY_NUM]], "000") &amp; "-" &amp; TEXT(MotionsTable[[#This Row],[MOT_CASE_NUMBER]], "0000000")</f>
        <v>002-0000023</v>
      </c>
    </row>
    <row r="202" spans="1:7">
      <c r="A202" s="1">
        <v>2</v>
      </c>
      <c r="B202">
        <v>24</v>
      </c>
      <c r="C202">
        <v>1</v>
      </c>
      <c r="D202" t="s">
        <v>117</v>
      </c>
      <c r="E202" t="s">
        <v>118</v>
      </c>
      <c r="F202" t="s">
        <v>16</v>
      </c>
      <c r="G202" t="str">
        <f>TEXT(MotionsTable[[#This Row],[MOT_COUNTY_NUM]], "000") &amp; "-" &amp; TEXT(MotionsTable[[#This Row],[MOT_CASE_NUMBER]], "0000000")</f>
        <v>002-0000024</v>
      </c>
    </row>
    <row r="203" spans="1:7">
      <c r="A203" s="1">
        <v>2</v>
      </c>
      <c r="B203">
        <v>25</v>
      </c>
      <c r="C203">
        <v>1</v>
      </c>
      <c r="D203" t="s">
        <v>115</v>
      </c>
      <c r="E203" t="s">
        <v>116</v>
      </c>
      <c r="F203" t="s">
        <v>16</v>
      </c>
      <c r="G203" t="str">
        <f>TEXT(MotionsTable[[#This Row],[MOT_COUNTY_NUM]], "000") &amp; "-" &amp; TEXT(MotionsTable[[#This Row],[MOT_CASE_NUMBER]], "0000000")</f>
        <v>002-0000025</v>
      </c>
    </row>
    <row r="204" spans="1:7">
      <c r="A204" s="1">
        <v>2</v>
      </c>
      <c r="B204">
        <v>26</v>
      </c>
      <c r="C204">
        <v>1</v>
      </c>
      <c r="D204" t="s">
        <v>113</v>
      </c>
      <c r="E204" t="s">
        <v>114</v>
      </c>
      <c r="F204" t="s">
        <v>16</v>
      </c>
      <c r="G204" t="str">
        <f>TEXT(MotionsTable[[#This Row],[MOT_COUNTY_NUM]], "000") &amp; "-" &amp; TEXT(MotionsTable[[#This Row],[MOT_CASE_NUMBER]], "0000000")</f>
        <v>002-0000026</v>
      </c>
    </row>
    <row r="205" spans="1:7">
      <c r="A205" s="1">
        <v>2</v>
      </c>
      <c r="B205">
        <v>28</v>
      </c>
      <c r="C205">
        <v>1</v>
      </c>
      <c r="D205" t="s">
        <v>111</v>
      </c>
      <c r="E205" t="s">
        <v>112</v>
      </c>
      <c r="F205" t="s">
        <v>16</v>
      </c>
      <c r="G205" t="str">
        <f>TEXT(MotionsTable[[#This Row],[MOT_COUNTY_NUM]], "000") &amp; "-" &amp; TEXT(MotionsTable[[#This Row],[MOT_CASE_NUMBER]], "0000000")</f>
        <v>002-0000028</v>
      </c>
    </row>
    <row r="206" spans="1:7">
      <c r="A206" s="1">
        <v>2</v>
      </c>
      <c r="B206">
        <v>29</v>
      </c>
      <c r="C206">
        <v>1</v>
      </c>
      <c r="D206" t="s">
        <v>115</v>
      </c>
      <c r="E206" t="s">
        <v>116</v>
      </c>
      <c r="F206" t="s">
        <v>16</v>
      </c>
      <c r="G206" t="str">
        <f>TEXT(MotionsTable[[#This Row],[MOT_COUNTY_NUM]], "000") &amp; "-" &amp; TEXT(MotionsTable[[#This Row],[MOT_CASE_NUMBER]], "0000000")</f>
        <v>002-0000029</v>
      </c>
    </row>
    <row r="207" spans="1:7">
      <c r="A207" s="1">
        <v>2</v>
      </c>
      <c r="B207">
        <v>31</v>
      </c>
      <c r="C207">
        <v>1</v>
      </c>
      <c r="D207" t="s">
        <v>119</v>
      </c>
      <c r="E207" t="s">
        <v>120</v>
      </c>
      <c r="F207" t="s">
        <v>16</v>
      </c>
      <c r="G207" t="str">
        <f>TEXT(MotionsTable[[#This Row],[MOT_COUNTY_NUM]], "000") &amp; "-" &amp; TEXT(MotionsTable[[#This Row],[MOT_CASE_NUMBER]], "0000000")</f>
        <v>002-0000031</v>
      </c>
    </row>
    <row r="208" spans="1:7">
      <c r="A208" s="1">
        <v>2</v>
      </c>
      <c r="B208">
        <v>32</v>
      </c>
      <c r="C208">
        <v>1</v>
      </c>
      <c r="D208" t="s">
        <v>109</v>
      </c>
      <c r="E208" t="s">
        <v>110</v>
      </c>
      <c r="F208" t="s">
        <v>16</v>
      </c>
      <c r="G208" t="str">
        <f>TEXT(MotionsTable[[#This Row],[MOT_COUNTY_NUM]], "000") &amp; "-" &amp; TEXT(MotionsTable[[#This Row],[MOT_CASE_NUMBER]], "0000000")</f>
        <v>002-0000032</v>
      </c>
    </row>
    <row r="209" spans="1:7">
      <c r="A209" s="1">
        <v>2</v>
      </c>
      <c r="B209">
        <v>33</v>
      </c>
      <c r="C209">
        <v>1</v>
      </c>
      <c r="D209" t="s">
        <v>117</v>
      </c>
      <c r="E209" t="s">
        <v>118</v>
      </c>
      <c r="F209" t="s">
        <v>16</v>
      </c>
      <c r="G209" t="str">
        <f>TEXT(MotionsTable[[#This Row],[MOT_COUNTY_NUM]], "000") &amp; "-" &amp; TEXT(MotionsTable[[#This Row],[MOT_CASE_NUMBER]], "0000000")</f>
        <v>002-0000033</v>
      </c>
    </row>
    <row r="210" spans="1:7">
      <c r="A210" s="1">
        <v>2</v>
      </c>
      <c r="B210">
        <v>34</v>
      </c>
      <c r="C210">
        <v>1</v>
      </c>
      <c r="D210" t="s">
        <v>115</v>
      </c>
      <c r="E210" t="s">
        <v>116</v>
      </c>
      <c r="F210" t="s">
        <v>16</v>
      </c>
      <c r="G210" t="str">
        <f>TEXT(MotionsTable[[#This Row],[MOT_COUNTY_NUM]], "000") &amp; "-" &amp; TEXT(MotionsTable[[#This Row],[MOT_CASE_NUMBER]], "0000000")</f>
        <v>002-0000034</v>
      </c>
    </row>
    <row r="211" spans="1:7">
      <c r="A211" s="1">
        <v>2</v>
      </c>
      <c r="B211">
        <v>35</v>
      </c>
      <c r="C211">
        <v>1</v>
      </c>
      <c r="D211" t="s">
        <v>115</v>
      </c>
      <c r="E211" t="s">
        <v>116</v>
      </c>
      <c r="F211" t="s">
        <v>16</v>
      </c>
      <c r="G211" t="str">
        <f>TEXT(MotionsTable[[#This Row],[MOT_COUNTY_NUM]], "000") &amp; "-" &amp; TEXT(MotionsTable[[#This Row],[MOT_CASE_NUMBER]], "0000000")</f>
        <v>002-0000035</v>
      </c>
    </row>
    <row r="212" spans="1:7">
      <c r="A212" s="1">
        <v>2</v>
      </c>
      <c r="B212">
        <v>36</v>
      </c>
      <c r="C212">
        <v>1</v>
      </c>
      <c r="D212" t="s">
        <v>109</v>
      </c>
      <c r="E212" t="s">
        <v>110</v>
      </c>
      <c r="F212" t="s">
        <v>16</v>
      </c>
      <c r="G212" t="str">
        <f>TEXT(MotionsTable[[#This Row],[MOT_COUNTY_NUM]], "000") &amp; "-" &amp; TEXT(MotionsTable[[#This Row],[MOT_CASE_NUMBER]], "0000000")</f>
        <v>002-0000036</v>
      </c>
    </row>
    <row r="213" spans="1:7">
      <c r="A213" s="1">
        <v>2</v>
      </c>
      <c r="B213">
        <v>37</v>
      </c>
      <c r="C213">
        <v>1</v>
      </c>
      <c r="D213" t="s">
        <v>117</v>
      </c>
      <c r="E213" t="s">
        <v>118</v>
      </c>
      <c r="F213" t="s">
        <v>16</v>
      </c>
      <c r="G213" t="str">
        <f>TEXT(MotionsTable[[#This Row],[MOT_COUNTY_NUM]], "000") &amp; "-" &amp; TEXT(MotionsTable[[#This Row],[MOT_CASE_NUMBER]], "0000000")</f>
        <v>002-0000037</v>
      </c>
    </row>
    <row r="214" spans="1:7">
      <c r="A214" s="1">
        <v>2</v>
      </c>
      <c r="B214">
        <v>38</v>
      </c>
      <c r="C214">
        <v>1</v>
      </c>
      <c r="D214" t="s">
        <v>109</v>
      </c>
      <c r="E214" t="s">
        <v>110</v>
      </c>
      <c r="F214" t="s">
        <v>16</v>
      </c>
      <c r="G214" t="str">
        <f>TEXT(MotionsTable[[#This Row],[MOT_COUNTY_NUM]], "000") &amp; "-" &amp; TEXT(MotionsTable[[#This Row],[MOT_CASE_NUMBER]], "0000000")</f>
        <v>002-0000038</v>
      </c>
    </row>
    <row r="215" spans="1:7">
      <c r="A215" s="1">
        <v>2</v>
      </c>
      <c r="B215">
        <v>39</v>
      </c>
      <c r="C215">
        <v>1</v>
      </c>
      <c r="D215" t="s">
        <v>117</v>
      </c>
      <c r="E215" t="s">
        <v>118</v>
      </c>
      <c r="F215" t="s">
        <v>16</v>
      </c>
      <c r="G215" t="str">
        <f>TEXT(MotionsTable[[#This Row],[MOT_COUNTY_NUM]], "000") &amp; "-" &amp; TEXT(MotionsTable[[#This Row],[MOT_CASE_NUMBER]], "0000000")</f>
        <v>002-0000039</v>
      </c>
    </row>
    <row r="216" spans="1:7">
      <c r="A216" s="1">
        <v>2</v>
      </c>
      <c r="B216">
        <v>40</v>
      </c>
      <c r="C216">
        <v>1</v>
      </c>
      <c r="D216" t="s">
        <v>117</v>
      </c>
      <c r="E216" t="s">
        <v>118</v>
      </c>
      <c r="F216" t="s">
        <v>16</v>
      </c>
      <c r="G216" t="str">
        <f>TEXT(MotionsTable[[#This Row],[MOT_COUNTY_NUM]], "000") &amp; "-" &amp; TEXT(MotionsTable[[#This Row],[MOT_CASE_NUMBER]], "0000000")</f>
        <v>002-0000040</v>
      </c>
    </row>
    <row r="217" spans="1:7">
      <c r="A217" s="1">
        <v>2</v>
      </c>
      <c r="B217">
        <v>41</v>
      </c>
      <c r="C217">
        <v>1</v>
      </c>
      <c r="D217" t="s">
        <v>113</v>
      </c>
      <c r="E217" t="s">
        <v>114</v>
      </c>
      <c r="F217" t="s">
        <v>16</v>
      </c>
      <c r="G217" t="str">
        <f>TEXT(MotionsTable[[#This Row],[MOT_COUNTY_NUM]], "000") &amp; "-" &amp; TEXT(MotionsTable[[#This Row],[MOT_CASE_NUMBER]], "0000000")</f>
        <v>002-0000041</v>
      </c>
    </row>
    <row r="218" spans="1:7">
      <c r="A218" s="1">
        <v>2</v>
      </c>
      <c r="B218">
        <v>42</v>
      </c>
      <c r="C218">
        <v>1</v>
      </c>
      <c r="D218" t="s">
        <v>113</v>
      </c>
      <c r="E218" t="s">
        <v>114</v>
      </c>
      <c r="F218" t="s">
        <v>16</v>
      </c>
      <c r="G218" t="str">
        <f>TEXT(MotionsTable[[#This Row],[MOT_COUNTY_NUM]], "000") &amp; "-" &amp; TEXT(MotionsTable[[#This Row],[MOT_CASE_NUMBER]], "0000000")</f>
        <v>002-0000042</v>
      </c>
    </row>
    <row r="219" spans="1:7">
      <c r="A219" s="1">
        <v>2</v>
      </c>
      <c r="B219">
        <v>43</v>
      </c>
      <c r="C219">
        <v>1</v>
      </c>
      <c r="D219" t="s">
        <v>117</v>
      </c>
      <c r="E219" t="s">
        <v>118</v>
      </c>
      <c r="F219" t="s">
        <v>16</v>
      </c>
      <c r="G219" t="str">
        <f>TEXT(MotionsTable[[#This Row],[MOT_COUNTY_NUM]], "000") &amp; "-" &amp; TEXT(MotionsTable[[#This Row],[MOT_CASE_NUMBER]], "0000000")</f>
        <v>002-0000043</v>
      </c>
    </row>
    <row r="220" spans="1:7">
      <c r="A220" s="1">
        <v>2</v>
      </c>
      <c r="B220">
        <v>44</v>
      </c>
      <c r="C220">
        <v>1</v>
      </c>
      <c r="D220" t="s">
        <v>117</v>
      </c>
      <c r="E220" t="s">
        <v>118</v>
      </c>
      <c r="F220" t="s">
        <v>16</v>
      </c>
      <c r="G220" t="str">
        <f>TEXT(MotionsTable[[#This Row],[MOT_COUNTY_NUM]], "000") &amp; "-" &amp; TEXT(MotionsTable[[#This Row],[MOT_CASE_NUMBER]], "0000000")</f>
        <v>002-0000044</v>
      </c>
    </row>
    <row r="221" spans="1:7">
      <c r="A221" s="1">
        <v>2</v>
      </c>
      <c r="B221">
        <v>45</v>
      </c>
      <c r="C221">
        <v>1</v>
      </c>
      <c r="D221" t="s">
        <v>109</v>
      </c>
      <c r="E221" t="s">
        <v>110</v>
      </c>
      <c r="F221" t="s">
        <v>16</v>
      </c>
      <c r="G221" t="str">
        <f>TEXT(MotionsTable[[#This Row],[MOT_COUNTY_NUM]], "000") &amp; "-" &amp; TEXT(MotionsTable[[#This Row],[MOT_CASE_NUMBER]], "0000000")</f>
        <v>002-0000045</v>
      </c>
    </row>
    <row r="222" spans="1:7">
      <c r="A222" s="1">
        <v>2</v>
      </c>
      <c r="B222">
        <v>46</v>
      </c>
      <c r="C222">
        <v>1</v>
      </c>
      <c r="D222" t="s">
        <v>117</v>
      </c>
      <c r="E222" t="s">
        <v>118</v>
      </c>
      <c r="F222" t="s">
        <v>16</v>
      </c>
      <c r="G222" t="str">
        <f>TEXT(MotionsTable[[#This Row],[MOT_COUNTY_NUM]], "000") &amp; "-" &amp; TEXT(MotionsTable[[#This Row],[MOT_CASE_NUMBER]], "0000000")</f>
        <v>002-0000046</v>
      </c>
    </row>
    <row r="223" spans="1:7">
      <c r="A223" s="1">
        <v>2</v>
      </c>
      <c r="B223">
        <v>47</v>
      </c>
      <c r="C223">
        <v>1</v>
      </c>
      <c r="D223" t="s">
        <v>109</v>
      </c>
      <c r="E223" t="s">
        <v>110</v>
      </c>
      <c r="F223" t="s">
        <v>16</v>
      </c>
      <c r="G223" t="str">
        <f>TEXT(MotionsTable[[#This Row],[MOT_COUNTY_NUM]], "000") &amp; "-" &amp; TEXT(MotionsTable[[#This Row],[MOT_CASE_NUMBER]], "0000000")</f>
        <v>002-0000047</v>
      </c>
    </row>
    <row r="224" spans="1:7">
      <c r="A224" s="1">
        <v>2</v>
      </c>
      <c r="B224">
        <v>48</v>
      </c>
      <c r="C224">
        <v>1</v>
      </c>
      <c r="D224" t="s">
        <v>113</v>
      </c>
      <c r="E224" t="s">
        <v>114</v>
      </c>
      <c r="F224" t="s">
        <v>16</v>
      </c>
      <c r="G224" t="str">
        <f>TEXT(MotionsTable[[#This Row],[MOT_COUNTY_NUM]], "000") &amp; "-" &amp; TEXT(MotionsTable[[#This Row],[MOT_CASE_NUMBER]], "0000000")</f>
        <v>002-0000048</v>
      </c>
    </row>
    <row r="225" spans="1:7">
      <c r="A225" s="1">
        <v>2</v>
      </c>
      <c r="B225">
        <v>49</v>
      </c>
      <c r="C225">
        <v>1</v>
      </c>
      <c r="D225" t="s">
        <v>117</v>
      </c>
      <c r="E225" t="s">
        <v>118</v>
      </c>
      <c r="F225" t="s">
        <v>16</v>
      </c>
      <c r="G225" t="str">
        <f>TEXT(MotionsTable[[#This Row],[MOT_COUNTY_NUM]], "000") &amp; "-" &amp; TEXT(MotionsTable[[#This Row],[MOT_CASE_NUMBER]], "0000000")</f>
        <v>002-0000049</v>
      </c>
    </row>
    <row r="226" spans="1:7">
      <c r="A226" s="1">
        <v>2</v>
      </c>
      <c r="B226">
        <v>50</v>
      </c>
      <c r="C226">
        <v>1</v>
      </c>
      <c r="D226" t="s">
        <v>109</v>
      </c>
      <c r="E226" t="s">
        <v>110</v>
      </c>
      <c r="F226" t="s">
        <v>16</v>
      </c>
      <c r="G226" t="str">
        <f>TEXT(MotionsTable[[#This Row],[MOT_COUNTY_NUM]], "000") &amp; "-" &amp; TEXT(MotionsTable[[#This Row],[MOT_CASE_NUMBER]], "0000000")</f>
        <v>002-0000050</v>
      </c>
    </row>
    <row r="227" spans="1:7">
      <c r="A227" s="1">
        <v>2</v>
      </c>
      <c r="B227">
        <v>51</v>
      </c>
      <c r="C227">
        <v>1</v>
      </c>
      <c r="D227" t="s">
        <v>117</v>
      </c>
      <c r="E227" t="s">
        <v>118</v>
      </c>
      <c r="F227" t="s">
        <v>16</v>
      </c>
      <c r="G227" t="str">
        <f>TEXT(MotionsTable[[#This Row],[MOT_COUNTY_NUM]], "000") &amp; "-" &amp; TEXT(MotionsTable[[#This Row],[MOT_CASE_NUMBER]], "0000000")</f>
        <v>002-0000051</v>
      </c>
    </row>
    <row r="228" spans="1:7">
      <c r="A228" s="1">
        <v>2</v>
      </c>
      <c r="B228">
        <v>53</v>
      </c>
      <c r="C228">
        <v>1</v>
      </c>
      <c r="D228" t="s">
        <v>117</v>
      </c>
      <c r="E228" t="s">
        <v>118</v>
      </c>
      <c r="F228" t="s">
        <v>16</v>
      </c>
      <c r="G228" t="str">
        <f>TEXT(MotionsTable[[#This Row],[MOT_COUNTY_NUM]], "000") &amp; "-" &amp; TEXT(MotionsTable[[#This Row],[MOT_CASE_NUMBER]], "0000000")</f>
        <v>002-0000053</v>
      </c>
    </row>
    <row r="229" spans="1:7">
      <c r="A229" s="1">
        <v>2</v>
      </c>
      <c r="B229">
        <v>54</v>
      </c>
      <c r="C229">
        <v>1</v>
      </c>
      <c r="D229" t="s">
        <v>113</v>
      </c>
      <c r="E229" t="s">
        <v>114</v>
      </c>
      <c r="F229" t="s">
        <v>16</v>
      </c>
      <c r="G229" t="str">
        <f>TEXT(MotionsTable[[#This Row],[MOT_COUNTY_NUM]], "000") &amp; "-" &amp; TEXT(MotionsTable[[#This Row],[MOT_CASE_NUMBER]], "0000000")</f>
        <v>002-0000054</v>
      </c>
    </row>
    <row r="230" spans="1:7">
      <c r="A230" s="1">
        <v>2</v>
      </c>
      <c r="B230">
        <v>55</v>
      </c>
      <c r="C230">
        <v>1</v>
      </c>
      <c r="D230" t="s">
        <v>111</v>
      </c>
      <c r="E230" t="s">
        <v>112</v>
      </c>
      <c r="F230" t="s">
        <v>16</v>
      </c>
      <c r="G230" t="str">
        <f>TEXT(MotionsTable[[#This Row],[MOT_COUNTY_NUM]], "000") &amp; "-" &amp; TEXT(MotionsTable[[#This Row],[MOT_CASE_NUMBER]], "0000000")</f>
        <v>002-0000055</v>
      </c>
    </row>
    <row r="231" spans="1:7">
      <c r="A231" s="1">
        <v>2</v>
      </c>
      <c r="B231">
        <v>56</v>
      </c>
      <c r="C231">
        <v>1</v>
      </c>
      <c r="D231" t="s">
        <v>113</v>
      </c>
      <c r="E231" t="s">
        <v>114</v>
      </c>
      <c r="F231" t="s">
        <v>16</v>
      </c>
      <c r="G231" t="str">
        <f>TEXT(MotionsTable[[#This Row],[MOT_COUNTY_NUM]], "000") &amp; "-" &amp; TEXT(MotionsTable[[#This Row],[MOT_CASE_NUMBER]], "0000000")</f>
        <v>002-0000056</v>
      </c>
    </row>
    <row r="232" spans="1:7">
      <c r="A232" s="1">
        <v>2</v>
      </c>
      <c r="B232">
        <v>57</v>
      </c>
      <c r="C232">
        <v>1</v>
      </c>
      <c r="D232" t="s">
        <v>117</v>
      </c>
      <c r="E232" t="s">
        <v>118</v>
      </c>
      <c r="F232" t="s">
        <v>16</v>
      </c>
      <c r="G232" t="str">
        <f>TEXT(MotionsTable[[#This Row],[MOT_COUNTY_NUM]], "000") &amp; "-" &amp; TEXT(MotionsTable[[#This Row],[MOT_CASE_NUMBER]], "0000000")</f>
        <v>002-0000057</v>
      </c>
    </row>
    <row r="233" spans="1:7">
      <c r="A233" s="1">
        <v>2</v>
      </c>
      <c r="B233">
        <v>58</v>
      </c>
      <c r="C233">
        <v>1</v>
      </c>
      <c r="D233" t="s">
        <v>113</v>
      </c>
      <c r="E233" t="s">
        <v>114</v>
      </c>
      <c r="F233" t="s">
        <v>16</v>
      </c>
      <c r="G233" t="str">
        <f>TEXT(MotionsTable[[#This Row],[MOT_COUNTY_NUM]], "000") &amp; "-" &amp; TEXT(MotionsTable[[#This Row],[MOT_CASE_NUMBER]], "0000000")</f>
        <v>002-0000058</v>
      </c>
    </row>
    <row r="234" spans="1:7">
      <c r="A234" s="1">
        <v>2</v>
      </c>
      <c r="B234">
        <v>60</v>
      </c>
      <c r="C234">
        <v>1</v>
      </c>
      <c r="D234" t="s">
        <v>115</v>
      </c>
      <c r="E234" t="s">
        <v>116</v>
      </c>
      <c r="F234" t="s">
        <v>16</v>
      </c>
      <c r="G234" t="str">
        <f>TEXT(MotionsTable[[#This Row],[MOT_COUNTY_NUM]], "000") &amp; "-" &amp; TEXT(MotionsTable[[#This Row],[MOT_CASE_NUMBER]], "0000000")</f>
        <v>002-0000060</v>
      </c>
    </row>
    <row r="235" spans="1:7">
      <c r="A235" s="1">
        <v>2</v>
      </c>
      <c r="B235">
        <v>61</v>
      </c>
      <c r="C235">
        <v>1</v>
      </c>
      <c r="D235" t="s">
        <v>115</v>
      </c>
      <c r="E235" t="s">
        <v>116</v>
      </c>
      <c r="F235" t="s">
        <v>16</v>
      </c>
      <c r="G235" t="str">
        <f>TEXT(MotionsTable[[#This Row],[MOT_COUNTY_NUM]], "000") &amp; "-" &amp; TEXT(MotionsTable[[#This Row],[MOT_CASE_NUMBER]], "0000000")</f>
        <v>002-0000061</v>
      </c>
    </row>
    <row r="236" spans="1:7">
      <c r="A236" s="1">
        <v>2</v>
      </c>
      <c r="B236">
        <v>62</v>
      </c>
      <c r="C236">
        <v>1</v>
      </c>
      <c r="D236" t="s">
        <v>115</v>
      </c>
      <c r="E236" t="s">
        <v>116</v>
      </c>
      <c r="F236" t="s">
        <v>16</v>
      </c>
      <c r="G236" t="str">
        <f>TEXT(MotionsTable[[#This Row],[MOT_COUNTY_NUM]], "000") &amp; "-" &amp; TEXT(MotionsTable[[#This Row],[MOT_CASE_NUMBER]], "0000000")</f>
        <v>002-0000062</v>
      </c>
    </row>
    <row r="237" spans="1:7">
      <c r="A237" s="1">
        <v>2</v>
      </c>
      <c r="B237">
        <v>63</v>
      </c>
      <c r="C237">
        <v>1</v>
      </c>
      <c r="D237" t="s">
        <v>117</v>
      </c>
      <c r="E237" t="s">
        <v>118</v>
      </c>
      <c r="F237" t="s">
        <v>16</v>
      </c>
      <c r="G237" t="str">
        <f>TEXT(MotionsTable[[#This Row],[MOT_COUNTY_NUM]], "000") &amp; "-" &amp; TEXT(MotionsTable[[#This Row],[MOT_CASE_NUMBER]], "0000000")</f>
        <v>002-0000063</v>
      </c>
    </row>
    <row r="238" spans="1:7">
      <c r="A238" s="1">
        <v>2</v>
      </c>
      <c r="B238">
        <v>64</v>
      </c>
      <c r="C238">
        <v>1</v>
      </c>
      <c r="D238" t="s">
        <v>109</v>
      </c>
      <c r="E238" t="s">
        <v>110</v>
      </c>
      <c r="F238" t="s">
        <v>16</v>
      </c>
      <c r="G238" t="str">
        <f>TEXT(MotionsTable[[#This Row],[MOT_COUNTY_NUM]], "000") &amp; "-" &amp; TEXT(MotionsTable[[#This Row],[MOT_CASE_NUMBER]], "0000000")</f>
        <v>002-0000064</v>
      </c>
    </row>
    <row r="239" spans="1:7">
      <c r="A239" s="1">
        <v>2</v>
      </c>
      <c r="B239">
        <v>65</v>
      </c>
      <c r="C239">
        <v>1</v>
      </c>
      <c r="D239" t="s">
        <v>113</v>
      </c>
      <c r="E239" t="s">
        <v>114</v>
      </c>
      <c r="F239" t="s">
        <v>16</v>
      </c>
      <c r="G239" t="str">
        <f>TEXT(MotionsTable[[#This Row],[MOT_COUNTY_NUM]], "000") &amp; "-" &amp; TEXT(MotionsTable[[#This Row],[MOT_CASE_NUMBER]], "0000000")</f>
        <v>002-0000065</v>
      </c>
    </row>
    <row r="240" spans="1:7">
      <c r="A240" s="1">
        <v>2</v>
      </c>
      <c r="B240">
        <v>66</v>
      </c>
      <c r="C240">
        <v>1</v>
      </c>
      <c r="D240" t="s">
        <v>113</v>
      </c>
      <c r="E240" t="s">
        <v>114</v>
      </c>
      <c r="F240" t="s">
        <v>16</v>
      </c>
      <c r="G240" t="str">
        <f>TEXT(MotionsTable[[#This Row],[MOT_COUNTY_NUM]], "000") &amp; "-" &amp; TEXT(MotionsTable[[#This Row],[MOT_CASE_NUMBER]], "0000000")</f>
        <v>002-0000066</v>
      </c>
    </row>
    <row r="241" spans="1:7">
      <c r="A241" s="1">
        <v>2</v>
      </c>
      <c r="B241">
        <v>67</v>
      </c>
      <c r="C241">
        <v>1</v>
      </c>
      <c r="D241" t="s">
        <v>113</v>
      </c>
      <c r="E241" t="s">
        <v>114</v>
      </c>
      <c r="F241" t="s">
        <v>16</v>
      </c>
      <c r="G241" t="str">
        <f>TEXT(MotionsTable[[#This Row],[MOT_COUNTY_NUM]], "000") &amp; "-" &amp; TEXT(MotionsTable[[#This Row],[MOT_CASE_NUMBER]], "0000000")</f>
        <v>002-0000067</v>
      </c>
    </row>
    <row r="242" spans="1:7">
      <c r="A242" s="1">
        <v>2</v>
      </c>
      <c r="B242">
        <v>68</v>
      </c>
      <c r="C242">
        <v>1</v>
      </c>
      <c r="D242" t="s">
        <v>113</v>
      </c>
      <c r="E242" t="s">
        <v>114</v>
      </c>
      <c r="F242" t="s">
        <v>16</v>
      </c>
      <c r="G242" t="str">
        <f>TEXT(MotionsTable[[#This Row],[MOT_COUNTY_NUM]], "000") &amp; "-" &amp; TEXT(MotionsTable[[#This Row],[MOT_CASE_NUMBER]], "0000000")</f>
        <v>002-0000068</v>
      </c>
    </row>
    <row r="243" spans="1:7">
      <c r="A243" s="1">
        <v>2</v>
      </c>
      <c r="B243">
        <v>69</v>
      </c>
      <c r="C243">
        <v>1</v>
      </c>
      <c r="D243" t="s">
        <v>119</v>
      </c>
      <c r="E243" t="s">
        <v>120</v>
      </c>
      <c r="F243" t="s">
        <v>16</v>
      </c>
      <c r="G243" t="str">
        <f>TEXT(MotionsTable[[#This Row],[MOT_COUNTY_NUM]], "000") &amp; "-" &amp; TEXT(MotionsTable[[#This Row],[MOT_CASE_NUMBER]], "0000000")</f>
        <v>002-0000069</v>
      </c>
    </row>
    <row r="244" spans="1:7">
      <c r="A244" s="1">
        <v>2</v>
      </c>
      <c r="B244">
        <v>70</v>
      </c>
      <c r="C244">
        <v>1</v>
      </c>
      <c r="D244" t="s">
        <v>109</v>
      </c>
      <c r="E244" t="s">
        <v>110</v>
      </c>
      <c r="F244" t="s">
        <v>16</v>
      </c>
      <c r="G244" t="str">
        <f>TEXT(MotionsTable[[#This Row],[MOT_COUNTY_NUM]], "000") &amp; "-" &amp; TEXT(MotionsTable[[#This Row],[MOT_CASE_NUMBER]], "0000000")</f>
        <v>002-0000070</v>
      </c>
    </row>
    <row r="245" spans="1:7">
      <c r="A245" s="1">
        <v>2</v>
      </c>
      <c r="B245">
        <v>71</v>
      </c>
      <c r="C245">
        <v>1</v>
      </c>
      <c r="D245" t="s">
        <v>115</v>
      </c>
      <c r="E245" t="s">
        <v>116</v>
      </c>
      <c r="F245" t="s">
        <v>16</v>
      </c>
      <c r="G245" t="str">
        <f>TEXT(MotionsTable[[#This Row],[MOT_COUNTY_NUM]], "000") &amp; "-" &amp; TEXT(MotionsTable[[#This Row],[MOT_CASE_NUMBER]], "0000000")</f>
        <v>002-0000071</v>
      </c>
    </row>
    <row r="246" spans="1:7">
      <c r="A246" s="1">
        <v>2</v>
      </c>
      <c r="B246">
        <v>73</v>
      </c>
      <c r="C246">
        <v>1</v>
      </c>
      <c r="D246" t="s">
        <v>117</v>
      </c>
      <c r="E246" t="s">
        <v>118</v>
      </c>
      <c r="F246" t="s">
        <v>16</v>
      </c>
      <c r="G246" t="str">
        <f>TEXT(MotionsTable[[#This Row],[MOT_COUNTY_NUM]], "000") &amp; "-" &amp; TEXT(MotionsTable[[#This Row],[MOT_CASE_NUMBER]], "0000000")</f>
        <v>002-0000073</v>
      </c>
    </row>
    <row r="247" spans="1:7">
      <c r="A247" s="1">
        <v>2</v>
      </c>
      <c r="B247">
        <v>74</v>
      </c>
      <c r="C247">
        <v>1</v>
      </c>
      <c r="D247" t="s">
        <v>117</v>
      </c>
      <c r="E247" t="s">
        <v>118</v>
      </c>
      <c r="F247" t="s">
        <v>16</v>
      </c>
      <c r="G247" t="str">
        <f>TEXT(MotionsTable[[#This Row],[MOT_COUNTY_NUM]], "000") &amp; "-" &amp; TEXT(MotionsTable[[#This Row],[MOT_CASE_NUMBER]], "0000000")</f>
        <v>002-0000074</v>
      </c>
    </row>
    <row r="248" spans="1:7">
      <c r="A248" s="1">
        <v>2</v>
      </c>
      <c r="B248">
        <v>75</v>
      </c>
      <c r="C248">
        <v>1</v>
      </c>
      <c r="D248" t="s">
        <v>115</v>
      </c>
      <c r="E248" t="s">
        <v>116</v>
      </c>
      <c r="F248" t="s">
        <v>16</v>
      </c>
      <c r="G248" t="str">
        <f>TEXT(MotionsTable[[#This Row],[MOT_COUNTY_NUM]], "000") &amp; "-" &amp; TEXT(MotionsTable[[#This Row],[MOT_CASE_NUMBER]], "0000000")</f>
        <v>002-0000075</v>
      </c>
    </row>
    <row r="249" spans="1:7">
      <c r="A249" s="1">
        <v>2</v>
      </c>
      <c r="B249">
        <v>76</v>
      </c>
      <c r="C249">
        <v>1</v>
      </c>
      <c r="D249" t="s">
        <v>117</v>
      </c>
      <c r="E249" t="s">
        <v>118</v>
      </c>
      <c r="F249" t="s">
        <v>16</v>
      </c>
      <c r="G249" t="str">
        <f>TEXT(MotionsTable[[#This Row],[MOT_COUNTY_NUM]], "000") &amp; "-" &amp; TEXT(MotionsTable[[#This Row],[MOT_CASE_NUMBER]], "0000000")</f>
        <v>002-0000076</v>
      </c>
    </row>
    <row r="250" spans="1:7">
      <c r="A250" s="1">
        <v>2</v>
      </c>
      <c r="B250">
        <v>77</v>
      </c>
      <c r="C250">
        <v>1</v>
      </c>
      <c r="D250" t="s">
        <v>115</v>
      </c>
      <c r="E250" t="s">
        <v>116</v>
      </c>
      <c r="F250" t="s">
        <v>16</v>
      </c>
      <c r="G250" t="str">
        <f>TEXT(MotionsTable[[#This Row],[MOT_COUNTY_NUM]], "000") &amp; "-" &amp; TEXT(MotionsTable[[#This Row],[MOT_CASE_NUMBER]], "0000000")</f>
        <v>002-0000077</v>
      </c>
    </row>
    <row r="251" spans="1:7">
      <c r="A251" s="1">
        <v>2</v>
      </c>
      <c r="B251">
        <v>78</v>
      </c>
      <c r="C251">
        <v>1</v>
      </c>
      <c r="D251" t="s">
        <v>117</v>
      </c>
      <c r="E251" t="s">
        <v>118</v>
      </c>
      <c r="F251" t="s">
        <v>16</v>
      </c>
      <c r="G251" t="str">
        <f>TEXT(MotionsTable[[#This Row],[MOT_COUNTY_NUM]], "000") &amp; "-" &amp; TEXT(MotionsTable[[#This Row],[MOT_CASE_NUMBER]], "0000000")</f>
        <v>002-0000078</v>
      </c>
    </row>
    <row r="252" spans="1:7">
      <c r="A252" s="1">
        <v>2</v>
      </c>
      <c r="B252">
        <v>79</v>
      </c>
      <c r="C252">
        <v>1</v>
      </c>
      <c r="D252" t="s">
        <v>109</v>
      </c>
      <c r="E252" t="s">
        <v>110</v>
      </c>
      <c r="F252" t="s">
        <v>16</v>
      </c>
      <c r="G252" t="str">
        <f>TEXT(MotionsTable[[#This Row],[MOT_COUNTY_NUM]], "000") &amp; "-" &amp; TEXT(MotionsTable[[#This Row],[MOT_CASE_NUMBER]], "0000000")</f>
        <v>002-0000079</v>
      </c>
    </row>
    <row r="253" spans="1:7">
      <c r="A253" s="1">
        <v>2</v>
      </c>
      <c r="B253">
        <v>80</v>
      </c>
      <c r="C253">
        <v>1</v>
      </c>
      <c r="D253" t="s">
        <v>113</v>
      </c>
      <c r="E253" t="s">
        <v>114</v>
      </c>
      <c r="F253" t="s">
        <v>16</v>
      </c>
      <c r="G253" t="str">
        <f>TEXT(MotionsTable[[#This Row],[MOT_COUNTY_NUM]], "000") &amp; "-" &amp; TEXT(MotionsTable[[#This Row],[MOT_CASE_NUMBER]], "0000000")</f>
        <v>002-0000080</v>
      </c>
    </row>
    <row r="254" spans="1:7">
      <c r="A254" s="1">
        <v>2</v>
      </c>
      <c r="B254">
        <v>81</v>
      </c>
      <c r="C254">
        <v>1</v>
      </c>
      <c r="D254" t="s">
        <v>117</v>
      </c>
      <c r="E254" t="s">
        <v>118</v>
      </c>
      <c r="F254" t="s">
        <v>16</v>
      </c>
      <c r="G254" t="str">
        <f>TEXT(MotionsTable[[#This Row],[MOT_COUNTY_NUM]], "000") &amp; "-" &amp; TEXT(MotionsTable[[#This Row],[MOT_CASE_NUMBER]], "0000000")</f>
        <v>002-0000081</v>
      </c>
    </row>
    <row r="255" spans="1:7">
      <c r="A255" s="1">
        <v>2</v>
      </c>
      <c r="B255">
        <v>82</v>
      </c>
      <c r="C255">
        <v>1</v>
      </c>
      <c r="D255" t="s">
        <v>109</v>
      </c>
      <c r="E255" t="s">
        <v>110</v>
      </c>
      <c r="F255" t="s">
        <v>16</v>
      </c>
      <c r="G255" t="str">
        <f>TEXT(MotionsTable[[#This Row],[MOT_COUNTY_NUM]], "000") &amp; "-" &amp; TEXT(MotionsTable[[#This Row],[MOT_CASE_NUMBER]], "0000000")</f>
        <v>002-0000082</v>
      </c>
    </row>
    <row r="256" spans="1:7">
      <c r="A256" s="1">
        <v>2</v>
      </c>
      <c r="B256">
        <v>83</v>
      </c>
      <c r="C256">
        <v>1</v>
      </c>
      <c r="D256" t="s">
        <v>113</v>
      </c>
      <c r="E256" t="s">
        <v>114</v>
      </c>
      <c r="F256" t="s">
        <v>16</v>
      </c>
      <c r="G256" t="str">
        <f>TEXT(MotionsTable[[#This Row],[MOT_COUNTY_NUM]], "000") &amp; "-" &amp; TEXT(MotionsTable[[#This Row],[MOT_CASE_NUMBER]], "0000000")</f>
        <v>002-0000083</v>
      </c>
    </row>
    <row r="257" spans="1:7">
      <c r="A257" s="1">
        <v>2</v>
      </c>
      <c r="B257">
        <v>84</v>
      </c>
      <c r="C257">
        <v>1</v>
      </c>
      <c r="D257" t="s">
        <v>113</v>
      </c>
      <c r="E257" t="s">
        <v>114</v>
      </c>
      <c r="F257" t="s">
        <v>16</v>
      </c>
      <c r="G257" t="str">
        <f>TEXT(MotionsTable[[#This Row],[MOT_COUNTY_NUM]], "000") &amp; "-" &amp; TEXT(MotionsTable[[#This Row],[MOT_CASE_NUMBER]], "0000000")</f>
        <v>002-0000084</v>
      </c>
    </row>
    <row r="258" spans="1:7">
      <c r="A258" s="1">
        <v>2</v>
      </c>
      <c r="B258">
        <v>85</v>
      </c>
      <c r="C258">
        <v>1</v>
      </c>
      <c r="D258" t="s">
        <v>115</v>
      </c>
      <c r="E258" t="s">
        <v>116</v>
      </c>
      <c r="F258" t="s">
        <v>16</v>
      </c>
      <c r="G258" t="str">
        <f>TEXT(MotionsTable[[#This Row],[MOT_COUNTY_NUM]], "000") &amp; "-" &amp; TEXT(MotionsTable[[#This Row],[MOT_CASE_NUMBER]], "0000000")</f>
        <v>002-0000085</v>
      </c>
    </row>
    <row r="259" spans="1:7">
      <c r="A259" s="1">
        <v>2</v>
      </c>
      <c r="B259">
        <v>86</v>
      </c>
      <c r="C259">
        <v>1</v>
      </c>
      <c r="D259" t="s">
        <v>113</v>
      </c>
      <c r="E259" t="s">
        <v>114</v>
      </c>
      <c r="F259" t="s">
        <v>16</v>
      </c>
      <c r="G259" t="str">
        <f>TEXT(MotionsTable[[#This Row],[MOT_COUNTY_NUM]], "000") &amp; "-" &amp; TEXT(MotionsTable[[#This Row],[MOT_CASE_NUMBER]], "0000000")</f>
        <v>002-0000086</v>
      </c>
    </row>
    <row r="260" spans="1:7">
      <c r="A260" s="1">
        <v>3</v>
      </c>
      <c r="B260">
        <v>1</v>
      </c>
      <c r="C260">
        <v>1</v>
      </c>
      <c r="D260" t="s">
        <v>113</v>
      </c>
      <c r="E260" t="s">
        <v>114</v>
      </c>
      <c r="F260" t="s">
        <v>17</v>
      </c>
      <c r="G260" t="str">
        <f>TEXT(MotionsTable[[#This Row],[MOT_COUNTY_NUM]], "000") &amp; "-" &amp; TEXT(MotionsTable[[#This Row],[MOT_CASE_NUMBER]], "0000000")</f>
        <v>003-0000001</v>
      </c>
    </row>
    <row r="261" spans="1:7">
      <c r="A261" s="1">
        <v>3</v>
      </c>
      <c r="B261">
        <v>2</v>
      </c>
      <c r="C261">
        <v>1</v>
      </c>
      <c r="D261" t="s">
        <v>117</v>
      </c>
      <c r="E261" t="s">
        <v>118</v>
      </c>
      <c r="F261" t="s">
        <v>17</v>
      </c>
      <c r="G261" t="str">
        <f>TEXT(MotionsTable[[#This Row],[MOT_COUNTY_NUM]], "000") &amp; "-" &amp; TEXT(MotionsTable[[#This Row],[MOT_CASE_NUMBER]], "0000000")</f>
        <v>003-0000002</v>
      </c>
    </row>
    <row r="262" spans="1:7">
      <c r="A262" s="1">
        <v>3</v>
      </c>
      <c r="B262">
        <v>3</v>
      </c>
      <c r="C262">
        <v>1</v>
      </c>
      <c r="D262" t="s">
        <v>115</v>
      </c>
      <c r="E262" t="s">
        <v>116</v>
      </c>
      <c r="F262" t="s">
        <v>17</v>
      </c>
      <c r="G262" t="str">
        <f>TEXT(MotionsTable[[#This Row],[MOT_COUNTY_NUM]], "000") &amp; "-" &amp; TEXT(MotionsTable[[#This Row],[MOT_CASE_NUMBER]], "0000000")</f>
        <v>003-0000003</v>
      </c>
    </row>
    <row r="263" spans="1:7">
      <c r="A263" s="1">
        <v>3</v>
      </c>
      <c r="B263">
        <v>4</v>
      </c>
      <c r="C263">
        <v>1</v>
      </c>
      <c r="D263" t="s">
        <v>115</v>
      </c>
      <c r="E263" t="s">
        <v>116</v>
      </c>
      <c r="F263" t="s">
        <v>17</v>
      </c>
      <c r="G263" t="str">
        <f>TEXT(MotionsTable[[#This Row],[MOT_COUNTY_NUM]], "000") &amp; "-" &amp; TEXT(MotionsTable[[#This Row],[MOT_CASE_NUMBER]], "0000000")</f>
        <v>003-0000004</v>
      </c>
    </row>
    <row r="264" spans="1:7">
      <c r="A264" s="1">
        <v>3</v>
      </c>
      <c r="B264">
        <v>5</v>
      </c>
      <c r="C264">
        <v>1</v>
      </c>
      <c r="D264" t="s">
        <v>117</v>
      </c>
      <c r="E264" t="s">
        <v>118</v>
      </c>
      <c r="F264" t="s">
        <v>17</v>
      </c>
      <c r="G264" t="str">
        <f>TEXT(MotionsTable[[#This Row],[MOT_COUNTY_NUM]], "000") &amp; "-" &amp; TEXT(MotionsTable[[#This Row],[MOT_CASE_NUMBER]], "0000000")</f>
        <v>003-0000005</v>
      </c>
    </row>
    <row r="265" spans="1:7">
      <c r="A265" s="1">
        <v>3</v>
      </c>
      <c r="B265">
        <v>6</v>
      </c>
      <c r="C265">
        <v>1</v>
      </c>
      <c r="D265" t="s">
        <v>111</v>
      </c>
      <c r="E265" t="s">
        <v>112</v>
      </c>
      <c r="F265" t="s">
        <v>17</v>
      </c>
      <c r="G265" t="str">
        <f>TEXT(MotionsTable[[#This Row],[MOT_COUNTY_NUM]], "000") &amp; "-" &amp; TEXT(MotionsTable[[#This Row],[MOT_CASE_NUMBER]], "0000000")</f>
        <v>003-0000006</v>
      </c>
    </row>
    <row r="266" spans="1:7">
      <c r="A266" s="1">
        <v>3</v>
      </c>
      <c r="B266">
        <v>7</v>
      </c>
      <c r="C266">
        <v>1</v>
      </c>
      <c r="D266" t="s">
        <v>115</v>
      </c>
      <c r="E266" t="s">
        <v>116</v>
      </c>
      <c r="F266" t="s">
        <v>17</v>
      </c>
      <c r="G266" t="str">
        <f>TEXT(MotionsTable[[#This Row],[MOT_COUNTY_NUM]], "000") &amp; "-" &amp; TEXT(MotionsTable[[#This Row],[MOT_CASE_NUMBER]], "0000000")</f>
        <v>003-0000007</v>
      </c>
    </row>
    <row r="267" spans="1:7">
      <c r="A267" s="1">
        <v>3</v>
      </c>
      <c r="B267">
        <v>8</v>
      </c>
      <c r="C267">
        <v>1</v>
      </c>
      <c r="D267" t="s">
        <v>117</v>
      </c>
      <c r="E267" t="s">
        <v>118</v>
      </c>
      <c r="F267" t="s">
        <v>17</v>
      </c>
      <c r="G267" t="str">
        <f>TEXT(MotionsTable[[#This Row],[MOT_COUNTY_NUM]], "000") &amp; "-" &amp; TEXT(MotionsTable[[#This Row],[MOT_CASE_NUMBER]], "0000000")</f>
        <v>003-0000008</v>
      </c>
    </row>
    <row r="268" spans="1:7">
      <c r="A268" s="1">
        <v>3</v>
      </c>
      <c r="B268">
        <v>9</v>
      </c>
      <c r="C268">
        <v>1</v>
      </c>
      <c r="D268" t="s">
        <v>117</v>
      </c>
      <c r="E268" t="s">
        <v>118</v>
      </c>
      <c r="F268" t="s">
        <v>17</v>
      </c>
      <c r="G268" t="str">
        <f>TEXT(MotionsTable[[#This Row],[MOT_COUNTY_NUM]], "000") &amp; "-" &amp; TEXT(MotionsTable[[#This Row],[MOT_CASE_NUMBER]], "0000000")</f>
        <v>003-0000009</v>
      </c>
    </row>
    <row r="269" spans="1:7">
      <c r="A269" s="1">
        <v>3</v>
      </c>
      <c r="B269">
        <v>11</v>
      </c>
      <c r="C269">
        <v>1</v>
      </c>
      <c r="D269" t="s">
        <v>111</v>
      </c>
      <c r="E269" t="s">
        <v>112</v>
      </c>
      <c r="F269" t="s">
        <v>17</v>
      </c>
      <c r="G269" t="str">
        <f>TEXT(MotionsTable[[#This Row],[MOT_COUNTY_NUM]], "000") &amp; "-" &amp; TEXT(MotionsTable[[#This Row],[MOT_CASE_NUMBER]], "0000000")</f>
        <v>003-0000011</v>
      </c>
    </row>
    <row r="270" spans="1:7">
      <c r="A270" s="1">
        <v>3</v>
      </c>
      <c r="B270">
        <v>12</v>
      </c>
      <c r="C270">
        <v>1</v>
      </c>
      <c r="D270" t="s">
        <v>115</v>
      </c>
      <c r="E270" t="s">
        <v>116</v>
      </c>
      <c r="F270" t="s">
        <v>17</v>
      </c>
      <c r="G270" t="str">
        <f>TEXT(MotionsTable[[#This Row],[MOT_COUNTY_NUM]], "000") &amp; "-" &amp; TEXT(MotionsTable[[#This Row],[MOT_CASE_NUMBER]], "0000000")</f>
        <v>003-0000012</v>
      </c>
    </row>
    <row r="271" spans="1:7">
      <c r="A271" s="1">
        <v>3</v>
      </c>
      <c r="B271">
        <v>13</v>
      </c>
      <c r="C271">
        <v>1</v>
      </c>
      <c r="D271" t="s">
        <v>115</v>
      </c>
      <c r="E271" t="s">
        <v>116</v>
      </c>
      <c r="F271" t="s">
        <v>17</v>
      </c>
      <c r="G271" t="str">
        <f>TEXT(MotionsTable[[#This Row],[MOT_COUNTY_NUM]], "000") &amp; "-" &amp; TEXT(MotionsTable[[#This Row],[MOT_CASE_NUMBER]], "0000000")</f>
        <v>003-0000013</v>
      </c>
    </row>
    <row r="272" spans="1:7">
      <c r="A272" s="1">
        <v>3</v>
      </c>
      <c r="B272">
        <v>14</v>
      </c>
      <c r="C272">
        <v>1</v>
      </c>
      <c r="D272" t="s">
        <v>117</v>
      </c>
      <c r="E272" t="s">
        <v>118</v>
      </c>
      <c r="F272" t="s">
        <v>17</v>
      </c>
      <c r="G272" t="str">
        <f>TEXT(MotionsTable[[#This Row],[MOT_COUNTY_NUM]], "000") &amp; "-" &amp; TEXT(MotionsTable[[#This Row],[MOT_CASE_NUMBER]], "0000000")</f>
        <v>003-0000014</v>
      </c>
    </row>
    <row r="273" spans="1:7">
      <c r="A273" s="1">
        <v>3</v>
      </c>
      <c r="B273">
        <v>15</v>
      </c>
      <c r="C273">
        <v>1</v>
      </c>
      <c r="D273" t="s">
        <v>113</v>
      </c>
      <c r="E273" t="s">
        <v>114</v>
      </c>
      <c r="F273" t="s">
        <v>17</v>
      </c>
      <c r="G273" t="str">
        <f>TEXT(MotionsTable[[#This Row],[MOT_COUNTY_NUM]], "000") &amp; "-" &amp; TEXT(MotionsTable[[#This Row],[MOT_CASE_NUMBER]], "0000000")</f>
        <v>003-0000015</v>
      </c>
    </row>
    <row r="274" spans="1:7">
      <c r="A274" s="1">
        <v>3</v>
      </c>
      <c r="B274">
        <v>17</v>
      </c>
      <c r="C274">
        <v>1</v>
      </c>
      <c r="D274" t="s">
        <v>119</v>
      </c>
      <c r="E274" t="s">
        <v>120</v>
      </c>
      <c r="F274" t="s">
        <v>17</v>
      </c>
      <c r="G274" t="str">
        <f>TEXT(MotionsTable[[#This Row],[MOT_COUNTY_NUM]], "000") &amp; "-" &amp; TEXT(MotionsTable[[#This Row],[MOT_CASE_NUMBER]], "0000000")</f>
        <v>003-0000017</v>
      </c>
    </row>
    <row r="275" spans="1:7">
      <c r="A275" s="1">
        <v>3</v>
      </c>
      <c r="B275">
        <v>18</v>
      </c>
      <c r="C275">
        <v>1</v>
      </c>
      <c r="D275" t="s">
        <v>113</v>
      </c>
      <c r="E275" t="s">
        <v>114</v>
      </c>
      <c r="F275" t="s">
        <v>17</v>
      </c>
      <c r="G275" t="str">
        <f>TEXT(MotionsTable[[#This Row],[MOT_COUNTY_NUM]], "000") &amp; "-" &amp; TEXT(MotionsTable[[#This Row],[MOT_CASE_NUMBER]], "0000000")</f>
        <v>003-0000018</v>
      </c>
    </row>
    <row r="276" spans="1:7">
      <c r="A276" s="1">
        <v>3</v>
      </c>
      <c r="B276">
        <v>20</v>
      </c>
      <c r="C276">
        <v>1</v>
      </c>
      <c r="D276" t="s">
        <v>109</v>
      </c>
      <c r="E276" t="s">
        <v>110</v>
      </c>
      <c r="F276" t="s">
        <v>17</v>
      </c>
      <c r="G276" t="str">
        <f>TEXT(MotionsTable[[#This Row],[MOT_COUNTY_NUM]], "000") &amp; "-" &amp; TEXT(MotionsTable[[#This Row],[MOT_CASE_NUMBER]], "0000000")</f>
        <v>003-0000020</v>
      </c>
    </row>
    <row r="277" spans="1:7">
      <c r="A277" s="1">
        <v>3</v>
      </c>
      <c r="B277">
        <v>21</v>
      </c>
      <c r="C277">
        <v>1</v>
      </c>
      <c r="D277" t="s">
        <v>117</v>
      </c>
      <c r="E277" t="s">
        <v>118</v>
      </c>
      <c r="F277" t="s">
        <v>17</v>
      </c>
      <c r="G277" t="str">
        <f>TEXT(MotionsTable[[#This Row],[MOT_COUNTY_NUM]], "000") &amp; "-" &amp; TEXT(MotionsTable[[#This Row],[MOT_CASE_NUMBER]], "0000000")</f>
        <v>003-0000021</v>
      </c>
    </row>
    <row r="278" spans="1:7">
      <c r="A278" s="1">
        <v>3</v>
      </c>
      <c r="B278">
        <v>22</v>
      </c>
      <c r="C278">
        <v>1</v>
      </c>
      <c r="D278" t="s">
        <v>113</v>
      </c>
      <c r="E278" t="s">
        <v>114</v>
      </c>
      <c r="F278" t="s">
        <v>17</v>
      </c>
      <c r="G278" t="str">
        <f>TEXT(MotionsTable[[#This Row],[MOT_COUNTY_NUM]], "000") &amp; "-" &amp; TEXT(MotionsTable[[#This Row],[MOT_CASE_NUMBER]], "0000000")</f>
        <v>003-0000022</v>
      </c>
    </row>
    <row r="279" spans="1:7">
      <c r="A279" s="1">
        <v>3</v>
      </c>
      <c r="B279">
        <v>23</v>
      </c>
      <c r="C279">
        <v>1</v>
      </c>
      <c r="D279" t="s">
        <v>115</v>
      </c>
      <c r="E279" t="s">
        <v>116</v>
      </c>
      <c r="F279" t="s">
        <v>17</v>
      </c>
      <c r="G279" t="str">
        <f>TEXT(MotionsTable[[#This Row],[MOT_COUNTY_NUM]], "000") &amp; "-" &amp; TEXT(MotionsTable[[#This Row],[MOT_CASE_NUMBER]], "0000000")</f>
        <v>003-0000023</v>
      </c>
    </row>
    <row r="280" spans="1:7">
      <c r="A280" s="1">
        <v>3</v>
      </c>
      <c r="B280">
        <v>25</v>
      </c>
      <c r="C280">
        <v>1</v>
      </c>
      <c r="D280" t="s">
        <v>111</v>
      </c>
      <c r="E280" t="s">
        <v>112</v>
      </c>
      <c r="F280" t="s">
        <v>17</v>
      </c>
      <c r="G280" t="str">
        <f>TEXT(MotionsTable[[#This Row],[MOT_COUNTY_NUM]], "000") &amp; "-" &amp; TEXT(MotionsTable[[#This Row],[MOT_CASE_NUMBER]], "0000000")</f>
        <v>003-0000025</v>
      </c>
    </row>
    <row r="281" spans="1:7">
      <c r="A281" s="1">
        <v>3</v>
      </c>
      <c r="B281">
        <v>27</v>
      </c>
      <c r="C281">
        <v>1</v>
      </c>
      <c r="D281" t="s">
        <v>113</v>
      </c>
      <c r="E281" t="s">
        <v>114</v>
      </c>
      <c r="F281" t="s">
        <v>17</v>
      </c>
      <c r="G281" t="str">
        <f>TEXT(MotionsTable[[#This Row],[MOT_COUNTY_NUM]], "000") &amp; "-" &amp; TEXT(MotionsTable[[#This Row],[MOT_CASE_NUMBER]], "0000000")</f>
        <v>003-0000027</v>
      </c>
    </row>
    <row r="282" spans="1:7">
      <c r="A282" s="1">
        <v>3</v>
      </c>
      <c r="B282">
        <v>28</v>
      </c>
      <c r="C282">
        <v>1</v>
      </c>
      <c r="D282" t="s">
        <v>111</v>
      </c>
      <c r="E282" t="s">
        <v>112</v>
      </c>
      <c r="F282" t="s">
        <v>17</v>
      </c>
      <c r="G282" t="str">
        <f>TEXT(MotionsTable[[#This Row],[MOT_COUNTY_NUM]], "000") &amp; "-" &amp; TEXT(MotionsTable[[#This Row],[MOT_CASE_NUMBER]], "0000000")</f>
        <v>003-0000028</v>
      </c>
    </row>
    <row r="283" spans="1:7">
      <c r="A283" s="1">
        <v>3</v>
      </c>
      <c r="B283">
        <v>29</v>
      </c>
      <c r="C283">
        <v>1</v>
      </c>
      <c r="D283" t="s">
        <v>117</v>
      </c>
      <c r="E283" t="s">
        <v>118</v>
      </c>
      <c r="F283" t="s">
        <v>17</v>
      </c>
      <c r="G283" t="str">
        <f>TEXT(MotionsTable[[#This Row],[MOT_COUNTY_NUM]], "000") &amp; "-" &amp; TEXT(MotionsTable[[#This Row],[MOT_CASE_NUMBER]], "0000000")</f>
        <v>003-0000029</v>
      </c>
    </row>
    <row r="284" spans="1:7">
      <c r="A284" s="1">
        <v>3</v>
      </c>
      <c r="B284">
        <v>31</v>
      </c>
      <c r="C284">
        <v>1</v>
      </c>
      <c r="D284" t="s">
        <v>119</v>
      </c>
      <c r="E284" t="s">
        <v>120</v>
      </c>
      <c r="F284" t="s">
        <v>17</v>
      </c>
      <c r="G284" t="str">
        <f>TEXT(MotionsTable[[#This Row],[MOT_COUNTY_NUM]], "000") &amp; "-" &amp; TEXT(MotionsTable[[#This Row],[MOT_CASE_NUMBER]], "0000000")</f>
        <v>003-0000031</v>
      </c>
    </row>
    <row r="285" spans="1:7">
      <c r="A285" s="1">
        <v>3</v>
      </c>
      <c r="B285">
        <v>32</v>
      </c>
      <c r="C285">
        <v>1</v>
      </c>
      <c r="D285" t="s">
        <v>111</v>
      </c>
      <c r="E285" t="s">
        <v>112</v>
      </c>
      <c r="F285" t="s">
        <v>17</v>
      </c>
      <c r="G285" t="str">
        <f>TEXT(MotionsTable[[#This Row],[MOT_COUNTY_NUM]], "000") &amp; "-" &amp; TEXT(MotionsTable[[#This Row],[MOT_CASE_NUMBER]], "0000000")</f>
        <v>003-0000032</v>
      </c>
    </row>
    <row r="286" spans="1:7">
      <c r="A286" s="1">
        <v>3</v>
      </c>
      <c r="B286">
        <v>34</v>
      </c>
      <c r="C286">
        <v>1</v>
      </c>
      <c r="D286" t="s">
        <v>117</v>
      </c>
      <c r="E286" t="s">
        <v>118</v>
      </c>
      <c r="F286" t="s">
        <v>17</v>
      </c>
      <c r="G286" t="str">
        <f>TEXT(MotionsTable[[#This Row],[MOT_COUNTY_NUM]], "000") &amp; "-" &amp; TEXT(MotionsTable[[#This Row],[MOT_CASE_NUMBER]], "0000000")</f>
        <v>003-0000034</v>
      </c>
    </row>
    <row r="287" spans="1:7">
      <c r="A287" s="1">
        <v>3</v>
      </c>
      <c r="B287">
        <v>35</v>
      </c>
      <c r="C287">
        <v>1</v>
      </c>
      <c r="D287" t="s">
        <v>111</v>
      </c>
      <c r="E287" t="s">
        <v>112</v>
      </c>
      <c r="F287" t="s">
        <v>17</v>
      </c>
      <c r="G287" t="str">
        <f>TEXT(MotionsTable[[#This Row],[MOT_COUNTY_NUM]], "000") &amp; "-" &amp; TEXT(MotionsTable[[#This Row],[MOT_CASE_NUMBER]], "0000000")</f>
        <v>003-0000035</v>
      </c>
    </row>
    <row r="288" spans="1:7">
      <c r="A288" s="1">
        <v>3</v>
      </c>
      <c r="B288">
        <v>36</v>
      </c>
      <c r="C288">
        <v>1</v>
      </c>
      <c r="D288" t="s">
        <v>111</v>
      </c>
      <c r="E288" t="s">
        <v>112</v>
      </c>
      <c r="F288" t="s">
        <v>17</v>
      </c>
      <c r="G288" t="str">
        <f>TEXT(MotionsTable[[#This Row],[MOT_COUNTY_NUM]], "000") &amp; "-" &amp; TEXT(MotionsTable[[#This Row],[MOT_CASE_NUMBER]], "0000000")</f>
        <v>003-0000036</v>
      </c>
    </row>
    <row r="289" spans="1:7">
      <c r="A289" s="1">
        <v>3</v>
      </c>
      <c r="B289">
        <v>37</v>
      </c>
      <c r="C289">
        <v>1</v>
      </c>
      <c r="D289" t="s">
        <v>113</v>
      </c>
      <c r="E289" t="s">
        <v>114</v>
      </c>
      <c r="F289" t="s">
        <v>17</v>
      </c>
      <c r="G289" t="str">
        <f>TEXT(MotionsTable[[#This Row],[MOT_COUNTY_NUM]], "000") &amp; "-" &amp; TEXT(MotionsTable[[#This Row],[MOT_CASE_NUMBER]], "0000000")</f>
        <v>003-0000037</v>
      </c>
    </row>
    <row r="290" spans="1:7">
      <c r="A290" s="1">
        <v>3</v>
      </c>
      <c r="B290">
        <v>38</v>
      </c>
      <c r="C290">
        <v>1</v>
      </c>
      <c r="D290" t="s">
        <v>109</v>
      </c>
      <c r="E290" t="s">
        <v>110</v>
      </c>
      <c r="F290" t="s">
        <v>17</v>
      </c>
      <c r="G290" t="str">
        <f>TEXT(MotionsTable[[#This Row],[MOT_COUNTY_NUM]], "000") &amp; "-" &amp; TEXT(MotionsTable[[#This Row],[MOT_CASE_NUMBER]], "0000000")</f>
        <v>003-0000038</v>
      </c>
    </row>
    <row r="291" spans="1:7">
      <c r="A291" s="1">
        <v>3</v>
      </c>
      <c r="B291">
        <v>39</v>
      </c>
      <c r="C291">
        <v>1</v>
      </c>
      <c r="D291" t="s">
        <v>113</v>
      </c>
      <c r="E291" t="s">
        <v>114</v>
      </c>
      <c r="F291" t="s">
        <v>17</v>
      </c>
      <c r="G291" t="str">
        <f>TEXT(MotionsTable[[#This Row],[MOT_COUNTY_NUM]], "000") &amp; "-" &amp; TEXT(MotionsTable[[#This Row],[MOT_CASE_NUMBER]], "0000000")</f>
        <v>003-0000039</v>
      </c>
    </row>
    <row r="292" spans="1:7">
      <c r="A292" s="1">
        <v>3</v>
      </c>
      <c r="B292">
        <v>40</v>
      </c>
      <c r="C292">
        <v>1</v>
      </c>
      <c r="D292" t="s">
        <v>111</v>
      </c>
      <c r="E292" t="s">
        <v>112</v>
      </c>
      <c r="F292" t="s">
        <v>17</v>
      </c>
      <c r="G292" t="str">
        <f>TEXT(MotionsTable[[#This Row],[MOT_COUNTY_NUM]], "000") &amp; "-" &amp; TEXT(MotionsTable[[#This Row],[MOT_CASE_NUMBER]], "0000000")</f>
        <v>003-0000040</v>
      </c>
    </row>
    <row r="293" spans="1:7">
      <c r="A293" s="1">
        <v>3</v>
      </c>
      <c r="B293">
        <v>42</v>
      </c>
      <c r="C293">
        <v>1</v>
      </c>
      <c r="D293" t="s">
        <v>115</v>
      </c>
      <c r="E293" t="s">
        <v>116</v>
      </c>
      <c r="F293" t="s">
        <v>17</v>
      </c>
      <c r="G293" t="str">
        <f>TEXT(MotionsTable[[#This Row],[MOT_COUNTY_NUM]], "000") &amp; "-" &amp; TEXT(MotionsTable[[#This Row],[MOT_CASE_NUMBER]], "0000000")</f>
        <v>003-0000042</v>
      </c>
    </row>
    <row r="294" spans="1:7">
      <c r="A294" s="1">
        <v>3</v>
      </c>
      <c r="B294">
        <v>43</v>
      </c>
      <c r="C294">
        <v>1</v>
      </c>
      <c r="D294" t="s">
        <v>113</v>
      </c>
      <c r="E294" t="s">
        <v>114</v>
      </c>
      <c r="F294" t="s">
        <v>17</v>
      </c>
      <c r="G294" t="str">
        <f>TEXT(MotionsTable[[#This Row],[MOT_COUNTY_NUM]], "000") &amp; "-" &amp; TEXT(MotionsTable[[#This Row],[MOT_CASE_NUMBER]], "0000000")</f>
        <v>003-0000043</v>
      </c>
    </row>
    <row r="295" spans="1:7">
      <c r="A295" s="1">
        <v>3</v>
      </c>
      <c r="B295">
        <v>44</v>
      </c>
      <c r="C295">
        <v>1</v>
      </c>
      <c r="D295" t="s">
        <v>115</v>
      </c>
      <c r="E295" t="s">
        <v>116</v>
      </c>
      <c r="F295" t="s">
        <v>17</v>
      </c>
      <c r="G295" t="str">
        <f>TEXT(MotionsTable[[#This Row],[MOT_COUNTY_NUM]], "000") &amp; "-" &amp; TEXT(MotionsTable[[#This Row],[MOT_CASE_NUMBER]], "0000000")</f>
        <v>003-0000044</v>
      </c>
    </row>
    <row r="296" spans="1:7">
      <c r="A296" s="1">
        <v>3</v>
      </c>
      <c r="B296">
        <v>46</v>
      </c>
      <c r="C296">
        <v>1</v>
      </c>
      <c r="D296" t="s">
        <v>117</v>
      </c>
      <c r="E296" t="s">
        <v>118</v>
      </c>
      <c r="F296" t="s">
        <v>17</v>
      </c>
      <c r="G296" t="str">
        <f>TEXT(MotionsTable[[#This Row],[MOT_COUNTY_NUM]], "000") &amp; "-" &amp; TEXT(MotionsTable[[#This Row],[MOT_CASE_NUMBER]], "0000000")</f>
        <v>003-0000046</v>
      </c>
    </row>
    <row r="297" spans="1:7">
      <c r="A297" s="1">
        <v>3</v>
      </c>
      <c r="B297">
        <v>48</v>
      </c>
      <c r="C297">
        <v>1</v>
      </c>
      <c r="D297" t="s">
        <v>117</v>
      </c>
      <c r="E297" t="s">
        <v>118</v>
      </c>
      <c r="F297" t="s">
        <v>17</v>
      </c>
      <c r="G297" t="str">
        <f>TEXT(MotionsTable[[#This Row],[MOT_COUNTY_NUM]], "000") &amp; "-" &amp; TEXT(MotionsTable[[#This Row],[MOT_CASE_NUMBER]], "0000000")</f>
        <v>003-0000048</v>
      </c>
    </row>
    <row r="298" spans="1:7">
      <c r="A298" s="1">
        <v>4</v>
      </c>
      <c r="B298">
        <v>1</v>
      </c>
      <c r="C298">
        <v>1</v>
      </c>
      <c r="D298" t="s">
        <v>109</v>
      </c>
      <c r="E298" t="s">
        <v>110</v>
      </c>
      <c r="F298" t="s">
        <v>18</v>
      </c>
      <c r="G298" t="str">
        <f>TEXT(MotionsTable[[#This Row],[MOT_COUNTY_NUM]], "000") &amp; "-" &amp; TEXT(MotionsTable[[#This Row],[MOT_CASE_NUMBER]], "0000000")</f>
        <v>004-0000001</v>
      </c>
    </row>
    <row r="299" spans="1:7">
      <c r="A299" s="1">
        <v>4</v>
      </c>
      <c r="B299">
        <v>2</v>
      </c>
      <c r="C299">
        <v>1</v>
      </c>
      <c r="D299" t="s">
        <v>117</v>
      </c>
      <c r="E299" t="s">
        <v>118</v>
      </c>
      <c r="F299" t="s">
        <v>18</v>
      </c>
      <c r="G299" t="str">
        <f>TEXT(MotionsTable[[#This Row],[MOT_COUNTY_NUM]], "000") &amp; "-" &amp; TEXT(MotionsTable[[#This Row],[MOT_CASE_NUMBER]], "0000000")</f>
        <v>004-0000002</v>
      </c>
    </row>
    <row r="300" spans="1:7">
      <c r="A300" s="1">
        <v>4</v>
      </c>
      <c r="B300">
        <v>3</v>
      </c>
      <c r="C300">
        <v>1</v>
      </c>
      <c r="D300" t="s">
        <v>117</v>
      </c>
      <c r="E300" t="s">
        <v>118</v>
      </c>
      <c r="F300" t="s">
        <v>18</v>
      </c>
      <c r="G300" t="str">
        <f>TEXT(MotionsTable[[#This Row],[MOT_COUNTY_NUM]], "000") &amp; "-" &amp; TEXT(MotionsTable[[#This Row],[MOT_CASE_NUMBER]], "0000000")</f>
        <v>004-0000003</v>
      </c>
    </row>
    <row r="301" spans="1:7">
      <c r="A301" s="1">
        <v>4</v>
      </c>
      <c r="B301">
        <v>4</v>
      </c>
      <c r="C301">
        <v>1</v>
      </c>
      <c r="D301" t="s">
        <v>113</v>
      </c>
      <c r="E301" t="s">
        <v>114</v>
      </c>
      <c r="F301" t="s">
        <v>18</v>
      </c>
      <c r="G301" t="str">
        <f>TEXT(MotionsTable[[#This Row],[MOT_COUNTY_NUM]], "000") &amp; "-" &amp; TEXT(MotionsTable[[#This Row],[MOT_CASE_NUMBER]], "0000000")</f>
        <v>004-0000004</v>
      </c>
    </row>
    <row r="302" spans="1:7">
      <c r="A302" s="1">
        <v>4</v>
      </c>
      <c r="B302">
        <v>5</v>
      </c>
      <c r="C302">
        <v>1</v>
      </c>
      <c r="D302" t="s">
        <v>111</v>
      </c>
      <c r="E302" t="s">
        <v>112</v>
      </c>
      <c r="F302" t="s">
        <v>18</v>
      </c>
      <c r="G302" t="str">
        <f>TEXT(MotionsTable[[#This Row],[MOT_COUNTY_NUM]], "000") &amp; "-" &amp; TEXT(MotionsTable[[#This Row],[MOT_CASE_NUMBER]], "0000000")</f>
        <v>004-0000005</v>
      </c>
    </row>
    <row r="303" spans="1:7">
      <c r="A303" s="1">
        <v>4</v>
      </c>
      <c r="B303">
        <v>6</v>
      </c>
      <c r="C303">
        <v>1</v>
      </c>
      <c r="D303" t="s">
        <v>117</v>
      </c>
      <c r="E303" t="s">
        <v>118</v>
      </c>
      <c r="F303" t="s">
        <v>18</v>
      </c>
      <c r="G303" t="str">
        <f>TEXT(MotionsTable[[#This Row],[MOT_COUNTY_NUM]], "000") &amp; "-" &amp; TEXT(MotionsTable[[#This Row],[MOT_CASE_NUMBER]], "0000000")</f>
        <v>004-0000006</v>
      </c>
    </row>
    <row r="304" spans="1:7">
      <c r="A304" s="1">
        <v>4</v>
      </c>
      <c r="B304">
        <v>7</v>
      </c>
      <c r="C304">
        <v>1</v>
      </c>
      <c r="D304" t="s">
        <v>117</v>
      </c>
      <c r="E304" t="s">
        <v>118</v>
      </c>
      <c r="F304" t="s">
        <v>18</v>
      </c>
      <c r="G304" t="str">
        <f>TEXT(MotionsTable[[#This Row],[MOT_COUNTY_NUM]], "000") &amp; "-" &amp; TEXT(MotionsTable[[#This Row],[MOT_CASE_NUMBER]], "0000000")</f>
        <v>004-0000007</v>
      </c>
    </row>
    <row r="305" spans="1:7">
      <c r="A305" s="1">
        <v>4</v>
      </c>
      <c r="B305">
        <v>8</v>
      </c>
      <c r="C305">
        <v>1</v>
      </c>
      <c r="D305" t="s">
        <v>117</v>
      </c>
      <c r="E305" t="s">
        <v>118</v>
      </c>
      <c r="F305" t="s">
        <v>18</v>
      </c>
      <c r="G305" t="str">
        <f>TEXT(MotionsTable[[#This Row],[MOT_COUNTY_NUM]], "000") &amp; "-" &amp; TEXT(MotionsTable[[#This Row],[MOT_CASE_NUMBER]], "0000000")</f>
        <v>004-0000008</v>
      </c>
    </row>
    <row r="306" spans="1:7">
      <c r="A306" s="1">
        <v>4</v>
      </c>
      <c r="B306">
        <v>9</v>
      </c>
      <c r="C306">
        <v>1</v>
      </c>
      <c r="D306" t="s">
        <v>117</v>
      </c>
      <c r="E306" t="s">
        <v>118</v>
      </c>
      <c r="F306" t="s">
        <v>18</v>
      </c>
      <c r="G306" t="str">
        <f>TEXT(MotionsTable[[#This Row],[MOT_COUNTY_NUM]], "000") &amp; "-" &amp; TEXT(MotionsTable[[#This Row],[MOT_CASE_NUMBER]], "0000000")</f>
        <v>004-0000009</v>
      </c>
    </row>
    <row r="307" spans="1:7">
      <c r="A307" s="1">
        <v>4</v>
      </c>
      <c r="B307">
        <v>10</v>
      </c>
      <c r="C307">
        <v>1</v>
      </c>
      <c r="D307" t="s">
        <v>113</v>
      </c>
      <c r="E307" t="s">
        <v>114</v>
      </c>
      <c r="F307" t="s">
        <v>18</v>
      </c>
      <c r="G307" t="str">
        <f>TEXT(MotionsTable[[#This Row],[MOT_COUNTY_NUM]], "000") &amp; "-" &amp; TEXT(MotionsTable[[#This Row],[MOT_CASE_NUMBER]], "0000000")</f>
        <v>004-0000010</v>
      </c>
    </row>
    <row r="308" spans="1:7">
      <c r="A308" s="1">
        <v>4</v>
      </c>
      <c r="B308">
        <v>11</v>
      </c>
      <c r="C308">
        <v>1</v>
      </c>
      <c r="D308" t="s">
        <v>113</v>
      </c>
      <c r="E308" t="s">
        <v>114</v>
      </c>
      <c r="F308" t="s">
        <v>18</v>
      </c>
      <c r="G308" t="str">
        <f>TEXT(MotionsTable[[#This Row],[MOT_COUNTY_NUM]], "000") &amp; "-" &amp; TEXT(MotionsTable[[#This Row],[MOT_CASE_NUMBER]], "0000000")</f>
        <v>004-0000011</v>
      </c>
    </row>
    <row r="309" spans="1:7">
      <c r="A309" s="1">
        <v>4</v>
      </c>
      <c r="B309">
        <v>12</v>
      </c>
      <c r="C309">
        <v>1</v>
      </c>
      <c r="D309" t="s">
        <v>117</v>
      </c>
      <c r="E309" t="s">
        <v>118</v>
      </c>
      <c r="F309" t="s">
        <v>18</v>
      </c>
      <c r="G309" t="str">
        <f>TEXT(MotionsTable[[#This Row],[MOT_COUNTY_NUM]], "000") &amp; "-" &amp; TEXT(MotionsTable[[#This Row],[MOT_CASE_NUMBER]], "0000000")</f>
        <v>004-0000012</v>
      </c>
    </row>
    <row r="310" spans="1:7">
      <c r="A310" s="1">
        <v>4</v>
      </c>
      <c r="B310">
        <v>13</v>
      </c>
      <c r="C310">
        <v>1</v>
      </c>
      <c r="D310" t="s">
        <v>115</v>
      </c>
      <c r="E310" t="s">
        <v>116</v>
      </c>
      <c r="F310" t="s">
        <v>18</v>
      </c>
      <c r="G310" t="str">
        <f>TEXT(MotionsTable[[#This Row],[MOT_COUNTY_NUM]], "000") &amp; "-" &amp; TEXT(MotionsTable[[#This Row],[MOT_CASE_NUMBER]], "0000000")</f>
        <v>004-0000013</v>
      </c>
    </row>
    <row r="311" spans="1:7">
      <c r="A311" s="1">
        <v>4</v>
      </c>
      <c r="B311">
        <v>14</v>
      </c>
      <c r="C311">
        <v>1</v>
      </c>
      <c r="D311" t="s">
        <v>117</v>
      </c>
      <c r="E311" t="s">
        <v>118</v>
      </c>
      <c r="F311" t="s">
        <v>18</v>
      </c>
      <c r="G311" t="str">
        <f>TEXT(MotionsTable[[#This Row],[MOT_COUNTY_NUM]], "000") &amp; "-" &amp; TEXT(MotionsTable[[#This Row],[MOT_CASE_NUMBER]], "0000000")</f>
        <v>004-0000014</v>
      </c>
    </row>
    <row r="312" spans="1:7">
      <c r="A312" s="1">
        <v>4</v>
      </c>
      <c r="B312">
        <v>15</v>
      </c>
      <c r="C312">
        <v>1</v>
      </c>
      <c r="D312" t="s">
        <v>111</v>
      </c>
      <c r="E312" t="s">
        <v>112</v>
      </c>
      <c r="F312" t="s">
        <v>18</v>
      </c>
      <c r="G312" t="str">
        <f>TEXT(MotionsTable[[#This Row],[MOT_COUNTY_NUM]], "000") &amp; "-" &amp; TEXT(MotionsTable[[#This Row],[MOT_CASE_NUMBER]], "0000000")</f>
        <v>004-0000015</v>
      </c>
    </row>
    <row r="313" spans="1:7">
      <c r="A313" s="1">
        <v>4</v>
      </c>
      <c r="B313">
        <v>16</v>
      </c>
      <c r="C313">
        <v>1</v>
      </c>
      <c r="D313" t="s">
        <v>117</v>
      </c>
      <c r="E313" t="s">
        <v>118</v>
      </c>
      <c r="F313" t="s">
        <v>18</v>
      </c>
      <c r="G313" t="str">
        <f>TEXT(MotionsTable[[#This Row],[MOT_COUNTY_NUM]], "000") &amp; "-" &amp; TEXT(MotionsTable[[#This Row],[MOT_CASE_NUMBER]], "0000000")</f>
        <v>004-0000016</v>
      </c>
    </row>
    <row r="314" spans="1:7">
      <c r="A314" s="1">
        <v>4</v>
      </c>
      <c r="B314">
        <v>17</v>
      </c>
      <c r="C314">
        <v>1</v>
      </c>
      <c r="D314" t="s">
        <v>117</v>
      </c>
      <c r="E314" t="s">
        <v>118</v>
      </c>
      <c r="F314" t="s">
        <v>18</v>
      </c>
      <c r="G314" t="str">
        <f>TEXT(MotionsTable[[#This Row],[MOT_COUNTY_NUM]], "000") &amp; "-" &amp; TEXT(MotionsTable[[#This Row],[MOT_CASE_NUMBER]], "0000000")</f>
        <v>004-0000017</v>
      </c>
    </row>
    <row r="315" spans="1:7">
      <c r="A315" s="1">
        <v>4</v>
      </c>
      <c r="B315">
        <v>18</v>
      </c>
      <c r="C315">
        <v>1</v>
      </c>
      <c r="D315" t="s">
        <v>109</v>
      </c>
      <c r="E315" t="s">
        <v>110</v>
      </c>
      <c r="F315" t="s">
        <v>18</v>
      </c>
      <c r="G315" t="str">
        <f>TEXT(MotionsTable[[#This Row],[MOT_COUNTY_NUM]], "000") &amp; "-" &amp; TEXT(MotionsTable[[#This Row],[MOT_CASE_NUMBER]], "0000000")</f>
        <v>004-0000018</v>
      </c>
    </row>
    <row r="316" spans="1:7">
      <c r="A316" s="1">
        <v>4</v>
      </c>
      <c r="B316">
        <v>19</v>
      </c>
      <c r="C316">
        <v>1</v>
      </c>
      <c r="D316" t="s">
        <v>119</v>
      </c>
      <c r="E316" t="s">
        <v>120</v>
      </c>
      <c r="F316" t="s">
        <v>18</v>
      </c>
      <c r="G316" t="str">
        <f>TEXT(MotionsTable[[#This Row],[MOT_COUNTY_NUM]], "000") &amp; "-" &amp; TEXT(MotionsTable[[#This Row],[MOT_CASE_NUMBER]], "0000000")</f>
        <v>004-0000019</v>
      </c>
    </row>
    <row r="317" spans="1:7">
      <c r="A317" s="1">
        <v>4</v>
      </c>
      <c r="B317">
        <v>20</v>
      </c>
      <c r="C317">
        <v>1</v>
      </c>
      <c r="D317" t="s">
        <v>109</v>
      </c>
      <c r="E317" t="s">
        <v>110</v>
      </c>
      <c r="F317" t="s">
        <v>18</v>
      </c>
      <c r="G317" t="str">
        <f>TEXT(MotionsTable[[#This Row],[MOT_COUNTY_NUM]], "000") &amp; "-" &amp; TEXT(MotionsTable[[#This Row],[MOT_CASE_NUMBER]], "0000000")</f>
        <v>004-0000020</v>
      </c>
    </row>
    <row r="318" spans="1:7">
      <c r="A318" s="1">
        <v>4</v>
      </c>
      <c r="B318">
        <v>21</v>
      </c>
      <c r="C318">
        <v>1</v>
      </c>
      <c r="D318" t="s">
        <v>115</v>
      </c>
      <c r="E318" t="s">
        <v>116</v>
      </c>
      <c r="F318" t="s">
        <v>18</v>
      </c>
      <c r="G318" t="str">
        <f>TEXT(MotionsTable[[#This Row],[MOT_COUNTY_NUM]], "000") &amp; "-" &amp; TEXT(MotionsTable[[#This Row],[MOT_CASE_NUMBER]], "0000000")</f>
        <v>004-0000021</v>
      </c>
    </row>
    <row r="319" spans="1:7">
      <c r="A319" s="1">
        <v>4</v>
      </c>
      <c r="B319">
        <v>22</v>
      </c>
      <c r="C319">
        <v>1</v>
      </c>
      <c r="D319" t="s">
        <v>109</v>
      </c>
      <c r="E319" t="s">
        <v>110</v>
      </c>
      <c r="F319" t="s">
        <v>18</v>
      </c>
      <c r="G319" t="str">
        <f>TEXT(MotionsTable[[#This Row],[MOT_COUNTY_NUM]], "000") &amp; "-" &amp; TEXT(MotionsTable[[#This Row],[MOT_CASE_NUMBER]], "0000000")</f>
        <v>004-0000022</v>
      </c>
    </row>
    <row r="320" spans="1:7">
      <c r="A320" s="1">
        <v>4</v>
      </c>
      <c r="B320">
        <v>23</v>
      </c>
      <c r="C320">
        <v>1</v>
      </c>
      <c r="D320" t="s">
        <v>117</v>
      </c>
      <c r="E320" t="s">
        <v>118</v>
      </c>
      <c r="F320" t="s">
        <v>18</v>
      </c>
      <c r="G320" t="str">
        <f>TEXT(MotionsTable[[#This Row],[MOT_COUNTY_NUM]], "000") &amp; "-" &amp; TEXT(MotionsTable[[#This Row],[MOT_CASE_NUMBER]], "0000000")</f>
        <v>004-0000023</v>
      </c>
    </row>
    <row r="321" spans="1:7">
      <c r="A321" s="1">
        <v>4</v>
      </c>
      <c r="B321">
        <v>24</v>
      </c>
      <c r="C321">
        <v>1</v>
      </c>
      <c r="D321" t="s">
        <v>117</v>
      </c>
      <c r="E321" t="s">
        <v>118</v>
      </c>
      <c r="F321" t="s">
        <v>18</v>
      </c>
      <c r="G321" t="str">
        <f>TEXT(MotionsTable[[#This Row],[MOT_COUNTY_NUM]], "000") &amp; "-" &amp; TEXT(MotionsTable[[#This Row],[MOT_CASE_NUMBER]], "0000000")</f>
        <v>004-0000024</v>
      </c>
    </row>
    <row r="322" spans="1:7">
      <c r="A322" s="1">
        <v>4</v>
      </c>
      <c r="B322">
        <v>25</v>
      </c>
      <c r="C322">
        <v>1</v>
      </c>
      <c r="D322" t="s">
        <v>109</v>
      </c>
      <c r="E322" t="s">
        <v>110</v>
      </c>
      <c r="F322" t="s">
        <v>18</v>
      </c>
      <c r="G322" t="str">
        <f>TEXT(MotionsTable[[#This Row],[MOT_COUNTY_NUM]], "000") &amp; "-" &amp; TEXT(MotionsTable[[#This Row],[MOT_CASE_NUMBER]], "0000000")</f>
        <v>004-0000025</v>
      </c>
    </row>
    <row r="323" spans="1:7">
      <c r="A323" s="1">
        <v>4</v>
      </c>
      <c r="B323">
        <v>26</v>
      </c>
      <c r="C323">
        <v>1</v>
      </c>
      <c r="D323" t="s">
        <v>115</v>
      </c>
      <c r="E323" t="s">
        <v>116</v>
      </c>
      <c r="F323" t="s">
        <v>18</v>
      </c>
      <c r="G323" t="str">
        <f>TEXT(MotionsTable[[#This Row],[MOT_COUNTY_NUM]], "000") &amp; "-" &amp; TEXT(MotionsTable[[#This Row],[MOT_CASE_NUMBER]], "0000000")</f>
        <v>004-0000026</v>
      </c>
    </row>
    <row r="324" spans="1:7">
      <c r="A324" s="1">
        <v>4</v>
      </c>
      <c r="B324">
        <v>27</v>
      </c>
      <c r="C324">
        <v>1</v>
      </c>
      <c r="D324" t="s">
        <v>117</v>
      </c>
      <c r="E324" t="s">
        <v>118</v>
      </c>
      <c r="F324" t="s">
        <v>18</v>
      </c>
      <c r="G324" t="str">
        <f>TEXT(MotionsTable[[#This Row],[MOT_COUNTY_NUM]], "000") &amp; "-" &amp; TEXT(MotionsTable[[#This Row],[MOT_CASE_NUMBER]], "0000000")</f>
        <v>004-0000027</v>
      </c>
    </row>
    <row r="325" spans="1:7">
      <c r="A325" s="1">
        <v>4</v>
      </c>
      <c r="B325">
        <v>28</v>
      </c>
      <c r="C325">
        <v>1</v>
      </c>
      <c r="D325" t="s">
        <v>109</v>
      </c>
      <c r="E325" t="s">
        <v>110</v>
      </c>
      <c r="F325" t="s">
        <v>18</v>
      </c>
      <c r="G325" t="str">
        <f>TEXT(MotionsTable[[#This Row],[MOT_COUNTY_NUM]], "000") &amp; "-" &amp; TEXT(MotionsTable[[#This Row],[MOT_CASE_NUMBER]], "0000000")</f>
        <v>004-0000028</v>
      </c>
    </row>
    <row r="326" spans="1:7">
      <c r="A326" s="1">
        <v>4</v>
      </c>
      <c r="B326">
        <v>29</v>
      </c>
      <c r="C326">
        <v>1</v>
      </c>
      <c r="D326" t="s">
        <v>117</v>
      </c>
      <c r="E326" t="s">
        <v>118</v>
      </c>
      <c r="F326" t="s">
        <v>18</v>
      </c>
      <c r="G326" t="str">
        <f>TEXT(MotionsTable[[#This Row],[MOT_COUNTY_NUM]], "000") &amp; "-" &amp; TEXT(MotionsTable[[#This Row],[MOT_CASE_NUMBER]], "0000000")</f>
        <v>004-0000029</v>
      </c>
    </row>
    <row r="327" spans="1:7">
      <c r="A327" s="1">
        <v>4</v>
      </c>
      <c r="B327">
        <v>31</v>
      </c>
      <c r="C327">
        <v>1</v>
      </c>
      <c r="D327" t="s">
        <v>115</v>
      </c>
      <c r="E327" t="s">
        <v>116</v>
      </c>
      <c r="F327" t="s">
        <v>18</v>
      </c>
      <c r="G327" t="str">
        <f>TEXT(MotionsTable[[#This Row],[MOT_COUNTY_NUM]], "000") &amp; "-" &amp; TEXT(MotionsTable[[#This Row],[MOT_CASE_NUMBER]], "0000000")</f>
        <v>004-0000031</v>
      </c>
    </row>
    <row r="328" spans="1:7">
      <c r="A328" s="1">
        <v>4</v>
      </c>
      <c r="B328">
        <v>32</v>
      </c>
      <c r="C328">
        <v>1</v>
      </c>
      <c r="D328" t="s">
        <v>113</v>
      </c>
      <c r="E328" t="s">
        <v>114</v>
      </c>
      <c r="F328" t="s">
        <v>18</v>
      </c>
      <c r="G328" t="str">
        <f>TEXT(MotionsTable[[#This Row],[MOT_COUNTY_NUM]], "000") &amp; "-" &amp; TEXT(MotionsTable[[#This Row],[MOT_CASE_NUMBER]], "0000000")</f>
        <v>004-0000032</v>
      </c>
    </row>
    <row r="329" spans="1:7">
      <c r="A329" s="1">
        <v>4</v>
      </c>
      <c r="B329">
        <v>33</v>
      </c>
      <c r="C329">
        <v>1</v>
      </c>
      <c r="D329" t="s">
        <v>117</v>
      </c>
      <c r="E329" t="s">
        <v>118</v>
      </c>
      <c r="F329" t="s">
        <v>18</v>
      </c>
      <c r="G329" t="str">
        <f>TEXT(MotionsTable[[#This Row],[MOT_COUNTY_NUM]], "000") &amp; "-" &amp; TEXT(MotionsTable[[#This Row],[MOT_CASE_NUMBER]], "0000000")</f>
        <v>004-0000033</v>
      </c>
    </row>
    <row r="330" spans="1:7">
      <c r="A330" s="1">
        <v>4</v>
      </c>
      <c r="B330">
        <v>34</v>
      </c>
      <c r="C330">
        <v>1</v>
      </c>
      <c r="D330" t="s">
        <v>117</v>
      </c>
      <c r="E330" t="s">
        <v>118</v>
      </c>
      <c r="F330" t="s">
        <v>18</v>
      </c>
      <c r="G330" t="str">
        <f>TEXT(MotionsTable[[#This Row],[MOT_COUNTY_NUM]], "000") &amp; "-" &amp; TEXT(MotionsTable[[#This Row],[MOT_CASE_NUMBER]], "0000000")</f>
        <v>004-0000034</v>
      </c>
    </row>
    <row r="331" spans="1:7">
      <c r="A331" s="1">
        <v>4</v>
      </c>
      <c r="B331">
        <v>35</v>
      </c>
      <c r="C331">
        <v>1</v>
      </c>
      <c r="D331" t="s">
        <v>115</v>
      </c>
      <c r="E331" t="s">
        <v>116</v>
      </c>
      <c r="F331" t="s">
        <v>18</v>
      </c>
      <c r="G331" t="str">
        <f>TEXT(MotionsTable[[#This Row],[MOT_COUNTY_NUM]], "000") &amp; "-" &amp; TEXT(MotionsTable[[#This Row],[MOT_CASE_NUMBER]], "0000000")</f>
        <v>004-0000035</v>
      </c>
    </row>
    <row r="332" spans="1:7">
      <c r="A332" s="1">
        <v>4</v>
      </c>
      <c r="B332">
        <v>37</v>
      </c>
      <c r="C332">
        <v>1</v>
      </c>
      <c r="D332" t="s">
        <v>111</v>
      </c>
      <c r="E332" t="s">
        <v>112</v>
      </c>
      <c r="F332" t="s">
        <v>18</v>
      </c>
      <c r="G332" t="str">
        <f>TEXT(MotionsTable[[#This Row],[MOT_COUNTY_NUM]], "000") &amp; "-" &amp; TEXT(MotionsTable[[#This Row],[MOT_CASE_NUMBER]], "0000000")</f>
        <v>004-0000037</v>
      </c>
    </row>
    <row r="333" spans="1:7">
      <c r="A333" s="1">
        <v>4</v>
      </c>
      <c r="B333">
        <v>38</v>
      </c>
      <c r="C333">
        <v>1</v>
      </c>
      <c r="D333" t="s">
        <v>113</v>
      </c>
      <c r="E333" t="s">
        <v>114</v>
      </c>
      <c r="F333" t="s">
        <v>18</v>
      </c>
      <c r="G333" t="str">
        <f>TEXT(MotionsTable[[#This Row],[MOT_COUNTY_NUM]], "000") &amp; "-" &amp; TEXT(MotionsTable[[#This Row],[MOT_CASE_NUMBER]], "0000000")</f>
        <v>004-0000038</v>
      </c>
    </row>
    <row r="334" spans="1:7">
      <c r="A334" s="1">
        <v>4</v>
      </c>
      <c r="B334">
        <v>39</v>
      </c>
      <c r="C334">
        <v>1</v>
      </c>
      <c r="D334" t="s">
        <v>117</v>
      </c>
      <c r="E334" t="s">
        <v>118</v>
      </c>
      <c r="F334" t="s">
        <v>18</v>
      </c>
      <c r="G334" t="str">
        <f>TEXT(MotionsTable[[#This Row],[MOT_COUNTY_NUM]], "000") &amp; "-" &amp; TEXT(MotionsTable[[#This Row],[MOT_CASE_NUMBER]], "0000000")</f>
        <v>004-0000039</v>
      </c>
    </row>
    <row r="335" spans="1:7">
      <c r="A335" s="1">
        <v>4</v>
      </c>
      <c r="B335">
        <v>40</v>
      </c>
      <c r="C335">
        <v>1</v>
      </c>
      <c r="D335" t="s">
        <v>117</v>
      </c>
      <c r="E335" t="s">
        <v>118</v>
      </c>
      <c r="F335" t="s">
        <v>18</v>
      </c>
      <c r="G335" t="str">
        <f>TEXT(MotionsTable[[#This Row],[MOT_COUNTY_NUM]], "000") &amp; "-" &amp; TEXT(MotionsTable[[#This Row],[MOT_CASE_NUMBER]], "0000000")</f>
        <v>004-0000040</v>
      </c>
    </row>
    <row r="336" spans="1:7">
      <c r="A336" s="1">
        <v>4</v>
      </c>
      <c r="B336">
        <v>41</v>
      </c>
      <c r="C336">
        <v>1</v>
      </c>
      <c r="D336" t="s">
        <v>113</v>
      </c>
      <c r="E336" t="s">
        <v>114</v>
      </c>
      <c r="F336" t="s">
        <v>18</v>
      </c>
      <c r="G336" t="str">
        <f>TEXT(MotionsTable[[#This Row],[MOT_COUNTY_NUM]], "000") &amp; "-" &amp; TEXT(MotionsTable[[#This Row],[MOT_CASE_NUMBER]], "0000000")</f>
        <v>004-0000041</v>
      </c>
    </row>
    <row r="337" spans="1:7">
      <c r="A337" s="1">
        <v>4</v>
      </c>
      <c r="B337">
        <v>42</v>
      </c>
      <c r="C337">
        <v>1</v>
      </c>
      <c r="D337" t="s">
        <v>117</v>
      </c>
      <c r="E337" t="s">
        <v>118</v>
      </c>
      <c r="F337" t="s">
        <v>18</v>
      </c>
      <c r="G337" t="str">
        <f>TEXT(MotionsTable[[#This Row],[MOT_COUNTY_NUM]], "000") &amp; "-" &amp; TEXT(MotionsTable[[#This Row],[MOT_CASE_NUMBER]], "0000000")</f>
        <v>004-0000042</v>
      </c>
    </row>
    <row r="338" spans="1:7">
      <c r="A338" s="1">
        <v>4</v>
      </c>
      <c r="B338">
        <v>43</v>
      </c>
      <c r="C338">
        <v>1</v>
      </c>
      <c r="D338" t="s">
        <v>111</v>
      </c>
      <c r="E338" t="s">
        <v>112</v>
      </c>
      <c r="F338" t="s">
        <v>18</v>
      </c>
      <c r="G338" t="str">
        <f>TEXT(MotionsTable[[#This Row],[MOT_COUNTY_NUM]], "000") &amp; "-" &amp; TEXT(MotionsTable[[#This Row],[MOT_CASE_NUMBER]], "0000000")</f>
        <v>004-0000043</v>
      </c>
    </row>
    <row r="339" spans="1:7">
      <c r="A339" s="1">
        <v>4</v>
      </c>
      <c r="B339">
        <v>44</v>
      </c>
      <c r="C339">
        <v>1</v>
      </c>
      <c r="D339" t="s">
        <v>111</v>
      </c>
      <c r="E339" t="s">
        <v>112</v>
      </c>
      <c r="F339" t="s">
        <v>18</v>
      </c>
      <c r="G339" t="str">
        <f>TEXT(MotionsTable[[#This Row],[MOT_COUNTY_NUM]], "000") &amp; "-" &amp; TEXT(MotionsTable[[#This Row],[MOT_CASE_NUMBER]], "0000000")</f>
        <v>004-0000044</v>
      </c>
    </row>
    <row r="340" spans="1:7">
      <c r="A340" s="1">
        <v>4</v>
      </c>
      <c r="B340">
        <v>45</v>
      </c>
      <c r="C340">
        <v>1</v>
      </c>
      <c r="D340" t="s">
        <v>109</v>
      </c>
      <c r="E340" t="s">
        <v>110</v>
      </c>
      <c r="F340" t="s">
        <v>18</v>
      </c>
      <c r="G340" t="str">
        <f>TEXT(MotionsTable[[#This Row],[MOT_COUNTY_NUM]], "000") &amp; "-" &amp; TEXT(MotionsTable[[#This Row],[MOT_CASE_NUMBER]], "0000000")</f>
        <v>004-0000045</v>
      </c>
    </row>
    <row r="341" spans="1:7">
      <c r="A341" s="1">
        <v>4</v>
      </c>
      <c r="B341">
        <v>46</v>
      </c>
      <c r="C341">
        <v>1</v>
      </c>
      <c r="D341" t="s">
        <v>113</v>
      </c>
      <c r="E341" t="s">
        <v>114</v>
      </c>
      <c r="F341" t="s">
        <v>18</v>
      </c>
      <c r="G341" t="str">
        <f>TEXT(MotionsTable[[#This Row],[MOT_COUNTY_NUM]], "000") &amp; "-" &amp; TEXT(MotionsTable[[#This Row],[MOT_CASE_NUMBER]], "0000000")</f>
        <v>004-0000046</v>
      </c>
    </row>
    <row r="342" spans="1:7">
      <c r="A342" s="1">
        <v>4</v>
      </c>
      <c r="B342">
        <v>47</v>
      </c>
      <c r="C342">
        <v>1</v>
      </c>
      <c r="D342" t="s">
        <v>117</v>
      </c>
      <c r="E342" t="s">
        <v>118</v>
      </c>
      <c r="F342" t="s">
        <v>18</v>
      </c>
      <c r="G342" t="str">
        <f>TEXT(MotionsTable[[#This Row],[MOT_COUNTY_NUM]], "000") &amp; "-" &amp; TEXT(MotionsTable[[#This Row],[MOT_CASE_NUMBER]], "0000000")</f>
        <v>004-0000047</v>
      </c>
    </row>
    <row r="343" spans="1:7">
      <c r="A343" s="1">
        <v>4</v>
      </c>
      <c r="B343">
        <v>48</v>
      </c>
      <c r="C343">
        <v>1</v>
      </c>
      <c r="D343" t="s">
        <v>117</v>
      </c>
      <c r="E343" t="s">
        <v>118</v>
      </c>
      <c r="F343" t="s">
        <v>18</v>
      </c>
      <c r="G343" t="str">
        <f>TEXT(MotionsTable[[#This Row],[MOT_COUNTY_NUM]], "000") &amp; "-" &amp; TEXT(MotionsTable[[#This Row],[MOT_CASE_NUMBER]], "0000000")</f>
        <v>004-0000048</v>
      </c>
    </row>
    <row r="344" spans="1:7">
      <c r="A344" s="1">
        <v>4</v>
      </c>
      <c r="B344">
        <v>49</v>
      </c>
      <c r="C344">
        <v>1</v>
      </c>
      <c r="D344" t="s">
        <v>109</v>
      </c>
      <c r="E344" t="s">
        <v>110</v>
      </c>
      <c r="F344" t="s">
        <v>18</v>
      </c>
      <c r="G344" t="str">
        <f>TEXT(MotionsTable[[#This Row],[MOT_COUNTY_NUM]], "000") &amp; "-" &amp; TEXT(MotionsTable[[#This Row],[MOT_CASE_NUMBER]], "0000000")</f>
        <v>004-0000049</v>
      </c>
    </row>
    <row r="345" spans="1:7">
      <c r="A345" s="1">
        <v>4</v>
      </c>
      <c r="B345">
        <v>50</v>
      </c>
      <c r="C345">
        <v>1</v>
      </c>
      <c r="D345" t="s">
        <v>117</v>
      </c>
      <c r="E345" t="s">
        <v>118</v>
      </c>
      <c r="F345" t="s">
        <v>18</v>
      </c>
      <c r="G345" t="str">
        <f>TEXT(MotionsTable[[#This Row],[MOT_COUNTY_NUM]], "000") &amp; "-" &amp; TEXT(MotionsTable[[#This Row],[MOT_CASE_NUMBER]], "0000000")</f>
        <v>004-0000050</v>
      </c>
    </row>
    <row r="346" spans="1:7">
      <c r="A346" s="1">
        <v>4</v>
      </c>
      <c r="B346">
        <v>51</v>
      </c>
      <c r="C346">
        <v>1</v>
      </c>
      <c r="D346" t="s">
        <v>115</v>
      </c>
      <c r="E346" t="s">
        <v>116</v>
      </c>
      <c r="F346" t="s">
        <v>18</v>
      </c>
      <c r="G346" t="str">
        <f>TEXT(MotionsTable[[#This Row],[MOT_COUNTY_NUM]], "000") &amp; "-" &amp; TEXT(MotionsTable[[#This Row],[MOT_CASE_NUMBER]], "0000000")</f>
        <v>004-0000051</v>
      </c>
    </row>
    <row r="347" spans="1:7">
      <c r="A347" s="1">
        <v>4</v>
      </c>
      <c r="B347">
        <v>52</v>
      </c>
      <c r="C347">
        <v>1</v>
      </c>
      <c r="D347" t="s">
        <v>119</v>
      </c>
      <c r="E347" t="s">
        <v>120</v>
      </c>
      <c r="F347" t="s">
        <v>18</v>
      </c>
      <c r="G347" t="str">
        <f>TEXT(MotionsTable[[#This Row],[MOT_COUNTY_NUM]], "000") &amp; "-" &amp; TEXT(MotionsTable[[#This Row],[MOT_CASE_NUMBER]], "0000000")</f>
        <v>004-0000052</v>
      </c>
    </row>
    <row r="348" spans="1:7">
      <c r="A348" s="1">
        <v>4</v>
      </c>
      <c r="B348">
        <v>53</v>
      </c>
      <c r="C348">
        <v>1</v>
      </c>
      <c r="D348" t="s">
        <v>117</v>
      </c>
      <c r="E348" t="s">
        <v>118</v>
      </c>
      <c r="F348" t="s">
        <v>18</v>
      </c>
      <c r="G348" t="str">
        <f>TEXT(MotionsTable[[#This Row],[MOT_COUNTY_NUM]], "000") &amp; "-" &amp; TEXT(MotionsTable[[#This Row],[MOT_CASE_NUMBER]], "0000000")</f>
        <v>004-0000053</v>
      </c>
    </row>
    <row r="349" spans="1:7">
      <c r="A349" s="1">
        <v>4</v>
      </c>
      <c r="B349">
        <v>54</v>
      </c>
      <c r="C349">
        <v>1</v>
      </c>
      <c r="D349" t="s">
        <v>117</v>
      </c>
      <c r="E349" t="s">
        <v>118</v>
      </c>
      <c r="F349" t="s">
        <v>18</v>
      </c>
      <c r="G349" t="str">
        <f>TEXT(MotionsTable[[#This Row],[MOT_COUNTY_NUM]], "000") &amp; "-" &amp; TEXT(MotionsTable[[#This Row],[MOT_CASE_NUMBER]], "0000000")</f>
        <v>004-0000054</v>
      </c>
    </row>
    <row r="350" spans="1:7">
      <c r="A350" s="1">
        <v>4</v>
      </c>
      <c r="B350">
        <v>55</v>
      </c>
      <c r="C350">
        <v>1</v>
      </c>
      <c r="D350" t="s">
        <v>113</v>
      </c>
      <c r="E350" t="s">
        <v>114</v>
      </c>
      <c r="F350" t="s">
        <v>18</v>
      </c>
      <c r="G350" t="str">
        <f>TEXT(MotionsTable[[#This Row],[MOT_COUNTY_NUM]], "000") &amp; "-" &amp; TEXT(MotionsTable[[#This Row],[MOT_CASE_NUMBER]], "0000000")</f>
        <v>004-0000055</v>
      </c>
    </row>
    <row r="351" spans="1:7">
      <c r="A351" s="1">
        <v>4</v>
      </c>
      <c r="B351">
        <v>56</v>
      </c>
      <c r="C351">
        <v>1</v>
      </c>
      <c r="D351" t="s">
        <v>117</v>
      </c>
      <c r="E351" t="s">
        <v>118</v>
      </c>
      <c r="F351" t="s">
        <v>18</v>
      </c>
      <c r="G351" t="str">
        <f>TEXT(MotionsTable[[#This Row],[MOT_COUNTY_NUM]], "000") &amp; "-" &amp; TEXT(MotionsTable[[#This Row],[MOT_CASE_NUMBER]], "0000000")</f>
        <v>004-0000056</v>
      </c>
    </row>
    <row r="352" spans="1:7">
      <c r="A352" s="1">
        <v>4</v>
      </c>
      <c r="B352">
        <v>57</v>
      </c>
      <c r="C352">
        <v>1</v>
      </c>
      <c r="D352" t="s">
        <v>109</v>
      </c>
      <c r="E352" t="s">
        <v>110</v>
      </c>
      <c r="F352" t="s">
        <v>18</v>
      </c>
      <c r="G352" t="str">
        <f>TEXT(MotionsTable[[#This Row],[MOT_COUNTY_NUM]], "000") &amp; "-" &amp; TEXT(MotionsTable[[#This Row],[MOT_CASE_NUMBER]], "0000000")</f>
        <v>004-0000057</v>
      </c>
    </row>
    <row r="353" spans="1:7">
      <c r="A353" s="1">
        <v>4</v>
      </c>
      <c r="B353">
        <v>58</v>
      </c>
      <c r="C353">
        <v>1</v>
      </c>
      <c r="D353" t="s">
        <v>113</v>
      </c>
      <c r="E353" t="s">
        <v>114</v>
      </c>
      <c r="F353" t="s">
        <v>18</v>
      </c>
      <c r="G353" t="str">
        <f>TEXT(MotionsTable[[#This Row],[MOT_COUNTY_NUM]], "000") &amp; "-" &amp; TEXT(MotionsTable[[#This Row],[MOT_CASE_NUMBER]], "0000000")</f>
        <v>004-0000058</v>
      </c>
    </row>
    <row r="354" spans="1:7">
      <c r="A354" s="1">
        <v>4</v>
      </c>
      <c r="B354">
        <v>59</v>
      </c>
      <c r="C354">
        <v>1</v>
      </c>
      <c r="D354" t="s">
        <v>117</v>
      </c>
      <c r="E354" t="s">
        <v>118</v>
      </c>
      <c r="F354" t="s">
        <v>18</v>
      </c>
      <c r="G354" t="str">
        <f>TEXT(MotionsTable[[#This Row],[MOT_COUNTY_NUM]], "000") &amp; "-" &amp; TEXT(MotionsTable[[#This Row],[MOT_CASE_NUMBER]], "0000000")</f>
        <v>004-0000059</v>
      </c>
    </row>
    <row r="355" spans="1:7">
      <c r="A355" s="1">
        <v>4</v>
      </c>
      <c r="B355">
        <v>60</v>
      </c>
      <c r="C355">
        <v>1</v>
      </c>
      <c r="D355" t="s">
        <v>109</v>
      </c>
      <c r="E355" t="s">
        <v>110</v>
      </c>
      <c r="F355" t="s">
        <v>18</v>
      </c>
      <c r="G355" t="str">
        <f>TEXT(MotionsTable[[#This Row],[MOT_COUNTY_NUM]], "000") &amp; "-" &amp; TEXT(MotionsTable[[#This Row],[MOT_CASE_NUMBER]], "0000000")</f>
        <v>004-0000060</v>
      </c>
    </row>
    <row r="356" spans="1:7">
      <c r="A356" s="1">
        <v>4</v>
      </c>
      <c r="B356">
        <v>61</v>
      </c>
      <c r="C356">
        <v>1</v>
      </c>
      <c r="D356" t="s">
        <v>109</v>
      </c>
      <c r="E356" t="s">
        <v>110</v>
      </c>
      <c r="F356" t="s">
        <v>18</v>
      </c>
      <c r="G356" t="str">
        <f>TEXT(MotionsTable[[#This Row],[MOT_COUNTY_NUM]], "000") &amp; "-" &amp; TEXT(MotionsTable[[#This Row],[MOT_CASE_NUMBER]], "0000000")</f>
        <v>004-0000061</v>
      </c>
    </row>
    <row r="357" spans="1:7">
      <c r="A357" s="1">
        <v>4</v>
      </c>
      <c r="B357">
        <v>62</v>
      </c>
      <c r="C357">
        <v>1</v>
      </c>
      <c r="D357" t="s">
        <v>117</v>
      </c>
      <c r="E357" t="s">
        <v>118</v>
      </c>
      <c r="F357" t="s">
        <v>18</v>
      </c>
      <c r="G357" t="str">
        <f>TEXT(MotionsTable[[#This Row],[MOT_COUNTY_NUM]], "000") &amp; "-" &amp; TEXT(MotionsTable[[#This Row],[MOT_CASE_NUMBER]], "0000000")</f>
        <v>004-0000062</v>
      </c>
    </row>
    <row r="358" spans="1:7">
      <c r="A358" s="1">
        <v>4</v>
      </c>
      <c r="B358">
        <v>63</v>
      </c>
      <c r="C358">
        <v>1</v>
      </c>
      <c r="D358" t="s">
        <v>115</v>
      </c>
      <c r="E358" t="s">
        <v>116</v>
      </c>
      <c r="F358" t="s">
        <v>18</v>
      </c>
      <c r="G358" t="str">
        <f>TEXT(MotionsTable[[#This Row],[MOT_COUNTY_NUM]], "000") &amp; "-" &amp; TEXT(MotionsTable[[#This Row],[MOT_CASE_NUMBER]], "0000000")</f>
        <v>004-0000063</v>
      </c>
    </row>
    <row r="359" spans="1:7">
      <c r="A359" s="1">
        <v>4</v>
      </c>
      <c r="B359">
        <v>64</v>
      </c>
      <c r="C359">
        <v>1</v>
      </c>
      <c r="D359" t="s">
        <v>117</v>
      </c>
      <c r="E359" t="s">
        <v>118</v>
      </c>
      <c r="F359" t="s">
        <v>18</v>
      </c>
      <c r="G359" t="str">
        <f>TEXT(MotionsTable[[#This Row],[MOT_COUNTY_NUM]], "000") &amp; "-" &amp; TEXT(MotionsTable[[#This Row],[MOT_CASE_NUMBER]], "0000000")</f>
        <v>004-0000064</v>
      </c>
    </row>
    <row r="360" spans="1:7">
      <c r="A360" s="1">
        <v>4</v>
      </c>
      <c r="B360">
        <v>65</v>
      </c>
      <c r="C360">
        <v>1</v>
      </c>
      <c r="D360" t="s">
        <v>117</v>
      </c>
      <c r="E360" t="s">
        <v>118</v>
      </c>
      <c r="F360" t="s">
        <v>18</v>
      </c>
      <c r="G360" t="str">
        <f>TEXT(MotionsTable[[#This Row],[MOT_COUNTY_NUM]], "000") &amp; "-" &amp; TEXT(MotionsTable[[#This Row],[MOT_CASE_NUMBER]], "0000000")</f>
        <v>004-0000065</v>
      </c>
    </row>
    <row r="361" spans="1:7">
      <c r="A361" s="1">
        <v>4</v>
      </c>
      <c r="B361">
        <v>66</v>
      </c>
      <c r="C361">
        <v>1</v>
      </c>
      <c r="D361" t="s">
        <v>119</v>
      </c>
      <c r="E361" t="s">
        <v>120</v>
      </c>
      <c r="F361" t="s">
        <v>18</v>
      </c>
      <c r="G361" t="str">
        <f>TEXT(MotionsTable[[#This Row],[MOT_COUNTY_NUM]], "000") &amp; "-" &amp; TEXT(MotionsTable[[#This Row],[MOT_CASE_NUMBER]], "0000000")</f>
        <v>004-0000066</v>
      </c>
    </row>
    <row r="362" spans="1:7">
      <c r="A362" s="1">
        <v>4</v>
      </c>
      <c r="B362">
        <v>67</v>
      </c>
      <c r="C362">
        <v>1</v>
      </c>
      <c r="D362" t="s">
        <v>117</v>
      </c>
      <c r="E362" t="s">
        <v>118</v>
      </c>
      <c r="F362" t="s">
        <v>18</v>
      </c>
      <c r="G362" t="str">
        <f>TEXT(MotionsTable[[#This Row],[MOT_COUNTY_NUM]], "000") &amp; "-" &amp; TEXT(MotionsTable[[#This Row],[MOT_CASE_NUMBER]], "0000000")</f>
        <v>004-0000067</v>
      </c>
    </row>
    <row r="363" spans="1:7">
      <c r="A363" s="1">
        <v>4</v>
      </c>
      <c r="B363">
        <v>68</v>
      </c>
      <c r="C363">
        <v>1</v>
      </c>
      <c r="D363" t="s">
        <v>115</v>
      </c>
      <c r="E363" t="s">
        <v>116</v>
      </c>
      <c r="F363" t="s">
        <v>18</v>
      </c>
      <c r="G363" t="str">
        <f>TEXT(MotionsTable[[#This Row],[MOT_COUNTY_NUM]], "000") &amp; "-" &amp; TEXT(MotionsTable[[#This Row],[MOT_CASE_NUMBER]], "0000000")</f>
        <v>004-0000068</v>
      </c>
    </row>
    <row r="364" spans="1:7">
      <c r="A364" s="1">
        <v>4</v>
      </c>
      <c r="B364">
        <v>69</v>
      </c>
      <c r="C364">
        <v>1</v>
      </c>
      <c r="D364" t="s">
        <v>115</v>
      </c>
      <c r="E364" t="s">
        <v>116</v>
      </c>
      <c r="F364" t="s">
        <v>18</v>
      </c>
      <c r="G364" t="str">
        <f>TEXT(MotionsTable[[#This Row],[MOT_COUNTY_NUM]], "000") &amp; "-" &amp; TEXT(MotionsTable[[#This Row],[MOT_CASE_NUMBER]], "0000000")</f>
        <v>004-0000069</v>
      </c>
    </row>
    <row r="365" spans="1:7">
      <c r="A365" s="1">
        <v>4</v>
      </c>
      <c r="B365">
        <v>70</v>
      </c>
      <c r="C365">
        <v>1</v>
      </c>
      <c r="D365" t="s">
        <v>117</v>
      </c>
      <c r="E365" t="s">
        <v>118</v>
      </c>
      <c r="F365" t="s">
        <v>18</v>
      </c>
      <c r="G365" t="str">
        <f>TEXT(MotionsTable[[#This Row],[MOT_COUNTY_NUM]], "000") &amp; "-" &amp; TEXT(MotionsTable[[#This Row],[MOT_CASE_NUMBER]], "0000000")</f>
        <v>004-0000070</v>
      </c>
    </row>
    <row r="366" spans="1:7">
      <c r="A366" s="1">
        <v>4</v>
      </c>
      <c r="B366">
        <v>71</v>
      </c>
      <c r="C366">
        <v>1</v>
      </c>
      <c r="D366" t="s">
        <v>117</v>
      </c>
      <c r="E366" t="s">
        <v>118</v>
      </c>
      <c r="F366" t="s">
        <v>18</v>
      </c>
      <c r="G366" t="str">
        <f>TEXT(MotionsTable[[#This Row],[MOT_COUNTY_NUM]], "000") &amp; "-" &amp; TEXT(MotionsTable[[#This Row],[MOT_CASE_NUMBER]], "0000000")</f>
        <v>004-0000071</v>
      </c>
    </row>
    <row r="367" spans="1:7">
      <c r="A367" s="1">
        <v>4</v>
      </c>
      <c r="B367">
        <v>72</v>
      </c>
      <c r="C367">
        <v>1</v>
      </c>
      <c r="D367" t="s">
        <v>115</v>
      </c>
      <c r="E367" t="s">
        <v>116</v>
      </c>
      <c r="F367" t="s">
        <v>18</v>
      </c>
      <c r="G367" t="str">
        <f>TEXT(MotionsTable[[#This Row],[MOT_COUNTY_NUM]], "000") &amp; "-" &amp; TEXT(MotionsTable[[#This Row],[MOT_CASE_NUMBER]], "0000000")</f>
        <v>004-0000072</v>
      </c>
    </row>
    <row r="368" spans="1:7">
      <c r="A368" s="1">
        <v>4</v>
      </c>
      <c r="B368">
        <v>73</v>
      </c>
      <c r="C368">
        <v>1</v>
      </c>
      <c r="D368" t="s">
        <v>117</v>
      </c>
      <c r="E368" t="s">
        <v>118</v>
      </c>
      <c r="F368" t="s">
        <v>18</v>
      </c>
      <c r="G368" t="str">
        <f>TEXT(MotionsTable[[#This Row],[MOT_COUNTY_NUM]], "000") &amp; "-" &amp; TEXT(MotionsTable[[#This Row],[MOT_CASE_NUMBER]], "0000000")</f>
        <v>004-0000073</v>
      </c>
    </row>
    <row r="369" spans="1:7">
      <c r="A369" s="1">
        <v>4</v>
      </c>
      <c r="B369">
        <v>74</v>
      </c>
      <c r="C369">
        <v>1</v>
      </c>
      <c r="D369" t="s">
        <v>117</v>
      </c>
      <c r="E369" t="s">
        <v>118</v>
      </c>
      <c r="F369" t="s">
        <v>18</v>
      </c>
      <c r="G369" t="str">
        <f>TEXT(MotionsTable[[#This Row],[MOT_COUNTY_NUM]], "000") &amp; "-" &amp; TEXT(MotionsTable[[#This Row],[MOT_CASE_NUMBER]], "0000000")</f>
        <v>004-0000074</v>
      </c>
    </row>
    <row r="370" spans="1:7">
      <c r="A370" s="1">
        <v>4</v>
      </c>
      <c r="B370">
        <v>75</v>
      </c>
      <c r="C370">
        <v>1</v>
      </c>
      <c r="D370" t="s">
        <v>117</v>
      </c>
      <c r="E370" t="s">
        <v>118</v>
      </c>
      <c r="F370" t="s">
        <v>18</v>
      </c>
      <c r="G370" t="str">
        <f>TEXT(MotionsTable[[#This Row],[MOT_COUNTY_NUM]], "000") &amp; "-" &amp; TEXT(MotionsTable[[#This Row],[MOT_CASE_NUMBER]], "0000000")</f>
        <v>004-0000075</v>
      </c>
    </row>
    <row r="371" spans="1:7">
      <c r="A371" s="1">
        <v>4</v>
      </c>
      <c r="B371">
        <v>76</v>
      </c>
      <c r="C371">
        <v>1</v>
      </c>
      <c r="D371" t="s">
        <v>117</v>
      </c>
      <c r="E371" t="s">
        <v>118</v>
      </c>
      <c r="F371" t="s">
        <v>18</v>
      </c>
      <c r="G371" t="str">
        <f>TEXT(MotionsTable[[#This Row],[MOT_COUNTY_NUM]], "000") &amp; "-" &amp; TEXT(MotionsTable[[#This Row],[MOT_CASE_NUMBER]], "0000000")</f>
        <v>004-0000076</v>
      </c>
    </row>
    <row r="372" spans="1:7">
      <c r="A372" s="1">
        <v>4</v>
      </c>
      <c r="B372">
        <v>77</v>
      </c>
      <c r="C372">
        <v>1</v>
      </c>
      <c r="D372" t="s">
        <v>115</v>
      </c>
      <c r="E372" t="s">
        <v>116</v>
      </c>
      <c r="F372" t="s">
        <v>18</v>
      </c>
      <c r="G372" t="str">
        <f>TEXT(MotionsTable[[#This Row],[MOT_COUNTY_NUM]], "000") &amp; "-" &amp; TEXT(MotionsTable[[#This Row],[MOT_CASE_NUMBER]], "0000000")</f>
        <v>004-0000077</v>
      </c>
    </row>
    <row r="373" spans="1:7">
      <c r="A373" s="1">
        <v>4</v>
      </c>
      <c r="B373">
        <v>78</v>
      </c>
      <c r="C373">
        <v>1</v>
      </c>
      <c r="D373" t="s">
        <v>113</v>
      </c>
      <c r="E373" t="s">
        <v>114</v>
      </c>
      <c r="F373" t="s">
        <v>18</v>
      </c>
      <c r="G373" t="str">
        <f>TEXT(MotionsTable[[#This Row],[MOT_COUNTY_NUM]], "000") &amp; "-" &amp; TEXT(MotionsTable[[#This Row],[MOT_CASE_NUMBER]], "0000000")</f>
        <v>004-0000078</v>
      </c>
    </row>
    <row r="374" spans="1:7">
      <c r="A374" s="1">
        <v>4</v>
      </c>
      <c r="B374">
        <v>79</v>
      </c>
      <c r="C374">
        <v>1</v>
      </c>
      <c r="D374" t="s">
        <v>113</v>
      </c>
      <c r="E374" t="s">
        <v>114</v>
      </c>
      <c r="F374" t="s">
        <v>18</v>
      </c>
      <c r="G374" t="str">
        <f>TEXT(MotionsTable[[#This Row],[MOT_COUNTY_NUM]], "000") &amp; "-" &amp; TEXT(MotionsTable[[#This Row],[MOT_CASE_NUMBER]], "0000000")</f>
        <v>004-0000079</v>
      </c>
    </row>
    <row r="375" spans="1:7">
      <c r="A375" s="1">
        <v>4</v>
      </c>
      <c r="B375">
        <v>80</v>
      </c>
      <c r="C375">
        <v>1</v>
      </c>
      <c r="D375" t="s">
        <v>117</v>
      </c>
      <c r="E375" t="s">
        <v>118</v>
      </c>
      <c r="F375" t="s">
        <v>18</v>
      </c>
      <c r="G375" t="str">
        <f>TEXT(MotionsTable[[#This Row],[MOT_COUNTY_NUM]], "000") &amp; "-" &amp; TEXT(MotionsTable[[#This Row],[MOT_CASE_NUMBER]], "0000000")</f>
        <v>004-0000080</v>
      </c>
    </row>
    <row r="376" spans="1:7">
      <c r="A376" s="1">
        <v>4</v>
      </c>
      <c r="B376">
        <v>81</v>
      </c>
      <c r="C376">
        <v>1</v>
      </c>
      <c r="D376" t="s">
        <v>117</v>
      </c>
      <c r="E376" t="s">
        <v>118</v>
      </c>
      <c r="F376" t="s">
        <v>18</v>
      </c>
      <c r="G376" t="str">
        <f>TEXT(MotionsTable[[#This Row],[MOT_COUNTY_NUM]], "000") &amp; "-" &amp; TEXT(MotionsTable[[#This Row],[MOT_CASE_NUMBER]], "0000000")</f>
        <v>004-0000081</v>
      </c>
    </row>
    <row r="377" spans="1:7">
      <c r="A377" s="1">
        <v>4</v>
      </c>
      <c r="B377">
        <v>82</v>
      </c>
      <c r="C377">
        <v>1</v>
      </c>
      <c r="D377" t="s">
        <v>111</v>
      </c>
      <c r="E377" t="s">
        <v>112</v>
      </c>
      <c r="F377" t="s">
        <v>18</v>
      </c>
      <c r="G377" t="str">
        <f>TEXT(MotionsTable[[#This Row],[MOT_COUNTY_NUM]], "000") &amp; "-" &amp; TEXT(MotionsTable[[#This Row],[MOT_CASE_NUMBER]], "0000000")</f>
        <v>004-0000082</v>
      </c>
    </row>
    <row r="378" spans="1:7">
      <c r="A378" s="1">
        <v>4</v>
      </c>
      <c r="B378">
        <v>84</v>
      </c>
      <c r="C378">
        <v>1</v>
      </c>
      <c r="D378" t="s">
        <v>109</v>
      </c>
      <c r="E378" t="s">
        <v>110</v>
      </c>
      <c r="F378" t="s">
        <v>18</v>
      </c>
      <c r="G378" t="str">
        <f>TEXT(MotionsTable[[#This Row],[MOT_COUNTY_NUM]], "000") &amp; "-" &amp; TEXT(MotionsTable[[#This Row],[MOT_CASE_NUMBER]], "0000000")</f>
        <v>004-0000084</v>
      </c>
    </row>
    <row r="379" spans="1:7">
      <c r="A379" s="1">
        <v>4</v>
      </c>
      <c r="B379">
        <v>85</v>
      </c>
      <c r="C379">
        <v>1</v>
      </c>
      <c r="D379" t="s">
        <v>117</v>
      </c>
      <c r="E379" t="s">
        <v>118</v>
      </c>
      <c r="F379" t="s">
        <v>18</v>
      </c>
      <c r="G379" t="str">
        <f>TEXT(MotionsTable[[#This Row],[MOT_COUNTY_NUM]], "000") &amp; "-" &amp; TEXT(MotionsTable[[#This Row],[MOT_CASE_NUMBER]], "0000000")</f>
        <v>004-0000085</v>
      </c>
    </row>
    <row r="380" spans="1:7">
      <c r="A380" s="1">
        <v>4</v>
      </c>
      <c r="B380">
        <v>86</v>
      </c>
      <c r="C380">
        <v>1</v>
      </c>
      <c r="D380" t="s">
        <v>117</v>
      </c>
      <c r="E380" t="s">
        <v>118</v>
      </c>
      <c r="F380" t="s">
        <v>18</v>
      </c>
      <c r="G380" t="str">
        <f>TEXT(MotionsTable[[#This Row],[MOT_COUNTY_NUM]], "000") &amp; "-" &amp; TEXT(MotionsTable[[#This Row],[MOT_CASE_NUMBER]], "0000000")</f>
        <v>004-0000086</v>
      </c>
    </row>
    <row r="381" spans="1:7">
      <c r="A381" s="1">
        <v>4</v>
      </c>
      <c r="B381">
        <v>87</v>
      </c>
      <c r="C381">
        <v>1</v>
      </c>
      <c r="D381" t="s">
        <v>113</v>
      </c>
      <c r="E381" t="s">
        <v>114</v>
      </c>
      <c r="F381" t="s">
        <v>18</v>
      </c>
      <c r="G381" t="str">
        <f>TEXT(MotionsTable[[#This Row],[MOT_COUNTY_NUM]], "000") &amp; "-" &amp; TEXT(MotionsTable[[#This Row],[MOT_CASE_NUMBER]], "0000000")</f>
        <v>004-0000087</v>
      </c>
    </row>
    <row r="382" spans="1:7">
      <c r="A382" s="1">
        <v>4</v>
      </c>
      <c r="B382">
        <v>88</v>
      </c>
      <c r="C382">
        <v>1</v>
      </c>
      <c r="D382" t="s">
        <v>117</v>
      </c>
      <c r="E382" t="s">
        <v>118</v>
      </c>
      <c r="F382" t="s">
        <v>18</v>
      </c>
      <c r="G382" t="str">
        <f>TEXT(MotionsTable[[#This Row],[MOT_COUNTY_NUM]], "000") &amp; "-" &amp; TEXT(MotionsTable[[#This Row],[MOT_CASE_NUMBER]], "0000000")</f>
        <v>004-0000088</v>
      </c>
    </row>
    <row r="383" spans="1:7">
      <c r="A383" s="1">
        <v>4</v>
      </c>
      <c r="B383">
        <v>89</v>
      </c>
      <c r="C383">
        <v>1</v>
      </c>
      <c r="D383" t="s">
        <v>117</v>
      </c>
      <c r="E383" t="s">
        <v>118</v>
      </c>
      <c r="F383" t="s">
        <v>18</v>
      </c>
      <c r="G383" t="str">
        <f>TEXT(MotionsTable[[#This Row],[MOT_COUNTY_NUM]], "000") &amp; "-" &amp; TEXT(MotionsTable[[#This Row],[MOT_CASE_NUMBER]], "0000000")</f>
        <v>004-0000089</v>
      </c>
    </row>
    <row r="384" spans="1:7">
      <c r="A384" s="1">
        <v>4</v>
      </c>
      <c r="B384">
        <v>91</v>
      </c>
      <c r="C384">
        <v>1</v>
      </c>
      <c r="D384" t="s">
        <v>115</v>
      </c>
      <c r="E384" t="s">
        <v>116</v>
      </c>
      <c r="F384" t="s">
        <v>18</v>
      </c>
      <c r="G384" t="str">
        <f>TEXT(MotionsTable[[#This Row],[MOT_COUNTY_NUM]], "000") &amp; "-" &amp; TEXT(MotionsTable[[#This Row],[MOT_CASE_NUMBER]], "0000000")</f>
        <v>004-0000091</v>
      </c>
    </row>
    <row r="385" spans="1:7">
      <c r="A385" s="1">
        <v>4</v>
      </c>
      <c r="B385">
        <v>92</v>
      </c>
      <c r="C385">
        <v>1</v>
      </c>
      <c r="D385" t="s">
        <v>113</v>
      </c>
      <c r="E385" t="s">
        <v>114</v>
      </c>
      <c r="F385" t="s">
        <v>18</v>
      </c>
      <c r="G385" t="str">
        <f>TEXT(MotionsTable[[#This Row],[MOT_COUNTY_NUM]], "000") &amp; "-" &amp; TEXT(MotionsTable[[#This Row],[MOT_CASE_NUMBER]], "0000000")</f>
        <v>004-0000092</v>
      </c>
    </row>
    <row r="386" spans="1:7">
      <c r="A386" s="1">
        <v>4</v>
      </c>
      <c r="B386">
        <v>93</v>
      </c>
      <c r="C386">
        <v>1</v>
      </c>
      <c r="D386" t="s">
        <v>113</v>
      </c>
      <c r="E386" t="s">
        <v>114</v>
      </c>
      <c r="F386" t="s">
        <v>18</v>
      </c>
      <c r="G386" t="str">
        <f>TEXT(MotionsTable[[#This Row],[MOT_COUNTY_NUM]], "000") &amp; "-" &amp; TEXT(MotionsTable[[#This Row],[MOT_CASE_NUMBER]], "0000000")</f>
        <v>004-0000093</v>
      </c>
    </row>
    <row r="387" spans="1:7">
      <c r="A387" s="1">
        <v>4</v>
      </c>
      <c r="B387">
        <v>94</v>
      </c>
      <c r="C387">
        <v>1</v>
      </c>
      <c r="D387" t="s">
        <v>115</v>
      </c>
      <c r="E387" t="s">
        <v>116</v>
      </c>
      <c r="F387" t="s">
        <v>18</v>
      </c>
      <c r="G387" t="str">
        <f>TEXT(MotionsTable[[#This Row],[MOT_COUNTY_NUM]], "000") &amp; "-" &amp; TEXT(MotionsTable[[#This Row],[MOT_CASE_NUMBER]], "0000000")</f>
        <v>004-0000094</v>
      </c>
    </row>
    <row r="388" spans="1:7">
      <c r="A388" s="1">
        <v>4</v>
      </c>
      <c r="B388">
        <v>95</v>
      </c>
      <c r="C388">
        <v>1</v>
      </c>
      <c r="D388" t="s">
        <v>113</v>
      </c>
      <c r="E388" t="s">
        <v>114</v>
      </c>
      <c r="F388" t="s">
        <v>18</v>
      </c>
      <c r="G388" t="str">
        <f>TEXT(MotionsTable[[#This Row],[MOT_COUNTY_NUM]], "000") &amp; "-" &amp; TEXT(MotionsTable[[#This Row],[MOT_CASE_NUMBER]], "0000000")</f>
        <v>004-0000095</v>
      </c>
    </row>
    <row r="389" spans="1:7">
      <c r="A389" s="1">
        <v>4</v>
      </c>
      <c r="B389">
        <v>96</v>
      </c>
      <c r="C389">
        <v>1</v>
      </c>
      <c r="D389" t="s">
        <v>117</v>
      </c>
      <c r="E389" t="s">
        <v>118</v>
      </c>
      <c r="F389" t="s">
        <v>18</v>
      </c>
      <c r="G389" t="str">
        <f>TEXT(MotionsTable[[#This Row],[MOT_COUNTY_NUM]], "000") &amp; "-" &amp; TEXT(MotionsTable[[#This Row],[MOT_CASE_NUMBER]], "0000000")</f>
        <v>004-0000096</v>
      </c>
    </row>
    <row r="390" spans="1:7">
      <c r="A390" s="1">
        <v>4</v>
      </c>
      <c r="B390">
        <v>97</v>
      </c>
      <c r="C390">
        <v>1</v>
      </c>
      <c r="D390" t="s">
        <v>115</v>
      </c>
      <c r="E390" t="s">
        <v>116</v>
      </c>
      <c r="F390" t="s">
        <v>18</v>
      </c>
      <c r="G390" t="str">
        <f>TEXT(MotionsTable[[#This Row],[MOT_COUNTY_NUM]], "000") &amp; "-" &amp; TEXT(MotionsTable[[#This Row],[MOT_CASE_NUMBER]], "0000000")</f>
        <v>004-0000097</v>
      </c>
    </row>
    <row r="391" spans="1:7">
      <c r="A391" s="1">
        <v>4</v>
      </c>
      <c r="B391">
        <v>98</v>
      </c>
      <c r="C391">
        <v>1</v>
      </c>
      <c r="D391" t="s">
        <v>117</v>
      </c>
      <c r="E391" t="s">
        <v>118</v>
      </c>
      <c r="F391" t="s">
        <v>18</v>
      </c>
      <c r="G391" t="str">
        <f>TEXT(MotionsTable[[#This Row],[MOT_COUNTY_NUM]], "000") &amp; "-" &amp; TEXT(MotionsTable[[#This Row],[MOT_CASE_NUMBER]], "0000000")</f>
        <v>004-0000098</v>
      </c>
    </row>
    <row r="392" spans="1:7">
      <c r="A392" s="1">
        <v>4</v>
      </c>
      <c r="B392">
        <v>99</v>
      </c>
      <c r="C392">
        <v>1</v>
      </c>
      <c r="D392" t="s">
        <v>117</v>
      </c>
      <c r="E392" t="s">
        <v>118</v>
      </c>
      <c r="F392" t="s">
        <v>18</v>
      </c>
      <c r="G392" t="str">
        <f>TEXT(MotionsTable[[#This Row],[MOT_COUNTY_NUM]], "000") &amp; "-" &amp; TEXT(MotionsTable[[#This Row],[MOT_CASE_NUMBER]], "0000000")</f>
        <v>004-0000099</v>
      </c>
    </row>
    <row r="393" spans="1:7">
      <c r="A393" s="1">
        <v>4</v>
      </c>
      <c r="B393">
        <v>100</v>
      </c>
      <c r="C393">
        <v>1</v>
      </c>
      <c r="D393" t="s">
        <v>117</v>
      </c>
      <c r="E393" t="s">
        <v>118</v>
      </c>
      <c r="F393" t="s">
        <v>18</v>
      </c>
      <c r="G393" t="str">
        <f>TEXT(MotionsTable[[#This Row],[MOT_COUNTY_NUM]], "000") &amp; "-" &amp; TEXT(MotionsTable[[#This Row],[MOT_CASE_NUMBER]], "0000000")</f>
        <v>004-0000100</v>
      </c>
    </row>
    <row r="394" spans="1:7">
      <c r="A394" s="1">
        <v>4</v>
      </c>
      <c r="B394">
        <v>101</v>
      </c>
      <c r="C394">
        <v>1</v>
      </c>
      <c r="D394" t="s">
        <v>117</v>
      </c>
      <c r="E394" t="s">
        <v>118</v>
      </c>
      <c r="F394" t="s">
        <v>18</v>
      </c>
      <c r="G394" t="str">
        <f>TEXT(MotionsTable[[#This Row],[MOT_COUNTY_NUM]], "000") &amp; "-" &amp; TEXT(MotionsTable[[#This Row],[MOT_CASE_NUMBER]], "0000000")</f>
        <v>004-0000101</v>
      </c>
    </row>
    <row r="395" spans="1:7">
      <c r="A395" s="1">
        <v>4</v>
      </c>
      <c r="B395">
        <v>102</v>
      </c>
      <c r="C395">
        <v>1</v>
      </c>
      <c r="D395" t="s">
        <v>119</v>
      </c>
      <c r="E395" t="s">
        <v>120</v>
      </c>
      <c r="F395" t="s">
        <v>18</v>
      </c>
      <c r="G395" t="str">
        <f>TEXT(MotionsTable[[#This Row],[MOT_COUNTY_NUM]], "000") &amp; "-" &amp; TEXT(MotionsTable[[#This Row],[MOT_CASE_NUMBER]], "0000000")</f>
        <v>004-0000102</v>
      </c>
    </row>
    <row r="396" spans="1:7">
      <c r="A396" s="1">
        <v>4</v>
      </c>
      <c r="B396">
        <v>103</v>
      </c>
      <c r="C396">
        <v>1</v>
      </c>
      <c r="D396" t="s">
        <v>115</v>
      </c>
      <c r="E396" t="s">
        <v>116</v>
      </c>
      <c r="F396" t="s">
        <v>18</v>
      </c>
      <c r="G396" t="str">
        <f>TEXT(MotionsTable[[#This Row],[MOT_COUNTY_NUM]], "000") &amp; "-" &amp; TEXT(MotionsTable[[#This Row],[MOT_CASE_NUMBER]], "0000000")</f>
        <v>004-0000103</v>
      </c>
    </row>
    <row r="397" spans="1:7">
      <c r="A397" s="1">
        <v>4</v>
      </c>
      <c r="B397">
        <v>104</v>
      </c>
      <c r="C397">
        <v>1</v>
      </c>
      <c r="D397" t="s">
        <v>117</v>
      </c>
      <c r="E397" t="s">
        <v>118</v>
      </c>
      <c r="F397" t="s">
        <v>18</v>
      </c>
      <c r="G397" t="str">
        <f>TEXT(MotionsTable[[#This Row],[MOT_COUNTY_NUM]], "000") &amp; "-" &amp; TEXT(MotionsTable[[#This Row],[MOT_CASE_NUMBER]], "0000000")</f>
        <v>004-0000104</v>
      </c>
    </row>
    <row r="398" spans="1:7">
      <c r="A398" s="1">
        <v>4</v>
      </c>
      <c r="B398">
        <v>105</v>
      </c>
      <c r="C398">
        <v>1</v>
      </c>
      <c r="D398" t="s">
        <v>117</v>
      </c>
      <c r="E398" t="s">
        <v>118</v>
      </c>
      <c r="F398" t="s">
        <v>18</v>
      </c>
      <c r="G398" t="str">
        <f>TEXT(MotionsTable[[#This Row],[MOT_COUNTY_NUM]], "000") &amp; "-" &amp; TEXT(MotionsTable[[#This Row],[MOT_CASE_NUMBER]], "0000000")</f>
        <v>004-0000105</v>
      </c>
    </row>
    <row r="399" spans="1:7">
      <c r="A399" s="1">
        <v>4</v>
      </c>
      <c r="B399">
        <v>106</v>
      </c>
      <c r="C399">
        <v>1</v>
      </c>
      <c r="D399" t="s">
        <v>113</v>
      </c>
      <c r="E399" t="s">
        <v>114</v>
      </c>
      <c r="F399" t="s">
        <v>18</v>
      </c>
      <c r="G399" t="str">
        <f>TEXT(MotionsTable[[#This Row],[MOT_COUNTY_NUM]], "000") &amp; "-" &amp; TEXT(MotionsTable[[#This Row],[MOT_CASE_NUMBER]], "0000000")</f>
        <v>004-0000106</v>
      </c>
    </row>
    <row r="400" spans="1:7">
      <c r="A400" s="1">
        <v>4</v>
      </c>
      <c r="B400">
        <v>107</v>
      </c>
      <c r="C400">
        <v>1</v>
      </c>
      <c r="D400" t="s">
        <v>117</v>
      </c>
      <c r="E400" t="s">
        <v>118</v>
      </c>
      <c r="F400" t="s">
        <v>18</v>
      </c>
      <c r="G400" t="str">
        <f>TEXT(MotionsTable[[#This Row],[MOT_COUNTY_NUM]], "000") &amp; "-" &amp; TEXT(MotionsTable[[#This Row],[MOT_CASE_NUMBER]], "0000000")</f>
        <v>004-0000107</v>
      </c>
    </row>
    <row r="401" spans="1:7">
      <c r="A401" s="1">
        <v>4</v>
      </c>
      <c r="B401">
        <v>108</v>
      </c>
      <c r="C401">
        <v>1</v>
      </c>
      <c r="D401" t="s">
        <v>117</v>
      </c>
      <c r="E401" t="s">
        <v>118</v>
      </c>
      <c r="F401" t="s">
        <v>18</v>
      </c>
      <c r="G401" t="str">
        <f>TEXT(MotionsTable[[#This Row],[MOT_COUNTY_NUM]], "000") &amp; "-" &amp; TEXT(MotionsTable[[#This Row],[MOT_CASE_NUMBER]], "0000000")</f>
        <v>004-0000108</v>
      </c>
    </row>
    <row r="402" spans="1:7">
      <c r="A402" s="1">
        <v>4</v>
      </c>
      <c r="B402">
        <v>109</v>
      </c>
      <c r="C402">
        <v>1</v>
      </c>
      <c r="D402" t="s">
        <v>113</v>
      </c>
      <c r="E402" t="s">
        <v>114</v>
      </c>
      <c r="F402" t="s">
        <v>18</v>
      </c>
      <c r="G402" t="str">
        <f>TEXT(MotionsTable[[#This Row],[MOT_COUNTY_NUM]], "000") &amp; "-" &amp; TEXT(MotionsTable[[#This Row],[MOT_CASE_NUMBER]], "0000000")</f>
        <v>004-0000109</v>
      </c>
    </row>
    <row r="403" spans="1:7">
      <c r="A403" s="1">
        <v>4</v>
      </c>
      <c r="B403">
        <v>110</v>
      </c>
      <c r="C403">
        <v>1</v>
      </c>
      <c r="D403" t="s">
        <v>117</v>
      </c>
      <c r="E403" t="s">
        <v>118</v>
      </c>
      <c r="F403" t="s">
        <v>18</v>
      </c>
      <c r="G403" t="str">
        <f>TEXT(MotionsTable[[#This Row],[MOT_COUNTY_NUM]], "000") &amp; "-" &amp; TEXT(MotionsTable[[#This Row],[MOT_CASE_NUMBER]], "0000000")</f>
        <v>004-0000110</v>
      </c>
    </row>
    <row r="404" spans="1:7">
      <c r="A404" s="1">
        <v>4</v>
      </c>
      <c r="B404">
        <v>111</v>
      </c>
      <c r="C404">
        <v>1</v>
      </c>
      <c r="D404" t="s">
        <v>117</v>
      </c>
      <c r="E404" t="s">
        <v>118</v>
      </c>
      <c r="F404" t="s">
        <v>18</v>
      </c>
      <c r="G404" t="str">
        <f>TEXT(MotionsTable[[#This Row],[MOT_COUNTY_NUM]], "000") &amp; "-" &amp; TEXT(MotionsTable[[#This Row],[MOT_CASE_NUMBER]], "0000000")</f>
        <v>004-0000111</v>
      </c>
    </row>
    <row r="405" spans="1:7">
      <c r="A405" s="1">
        <v>5</v>
      </c>
      <c r="B405">
        <v>1</v>
      </c>
      <c r="C405">
        <v>1</v>
      </c>
      <c r="D405" t="s">
        <v>113</v>
      </c>
      <c r="E405" t="s">
        <v>114</v>
      </c>
      <c r="F405" t="s">
        <v>19</v>
      </c>
      <c r="G405" t="str">
        <f>TEXT(MotionsTable[[#This Row],[MOT_COUNTY_NUM]], "000") &amp; "-" &amp; TEXT(MotionsTable[[#This Row],[MOT_CASE_NUMBER]], "0000000")</f>
        <v>005-0000001</v>
      </c>
    </row>
    <row r="406" spans="1:7">
      <c r="A406" s="1">
        <v>5</v>
      </c>
      <c r="B406">
        <v>2</v>
      </c>
      <c r="C406">
        <v>1</v>
      </c>
      <c r="D406" t="s">
        <v>117</v>
      </c>
      <c r="E406" t="s">
        <v>118</v>
      </c>
      <c r="F406" t="s">
        <v>19</v>
      </c>
      <c r="G406" t="str">
        <f>TEXT(MotionsTable[[#This Row],[MOT_COUNTY_NUM]], "000") &amp; "-" &amp; TEXT(MotionsTable[[#This Row],[MOT_CASE_NUMBER]], "0000000")</f>
        <v>005-0000002</v>
      </c>
    </row>
    <row r="407" spans="1:7">
      <c r="A407" s="1">
        <v>5</v>
      </c>
      <c r="B407">
        <v>3</v>
      </c>
      <c r="C407">
        <v>1</v>
      </c>
      <c r="D407" t="s">
        <v>117</v>
      </c>
      <c r="E407" t="s">
        <v>118</v>
      </c>
      <c r="F407" t="s">
        <v>19</v>
      </c>
      <c r="G407" t="str">
        <f>TEXT(MotionsTable[[#This Row],[MOT_COUNTY_NUM]], "000") &amp; "-" &amp; TEXT(MotionsTable[[#This Row],[MOT_CASE_NUMBER]], "0000000")</f>
        <v>005-0000003</v>
      </c>
    </row>
    <row r="408" spans="1:7">
      <c r="A408" s="1">
        <v>5</v>
      </c>
      <c r="B408">
        <v>4</v>
      </c>
      <c r="C408">
        <v>1</v>
      </c>
      <c r="D408" t="s">
        <v>119</v>
      </c>
      <c r="E408" t="s">
        <v>120</v>
      </c>
      <c r="F408" t="s">
        <v>19</v>
      </c>
      <c r="G408" t="str">
        <f>TEXT(MotionsTable[[#This Row],[MOT_COUNTY_NUM]], "000") &amp; "-" &amp; TEXT(MotionsTable[[#This Row],[MOT_CASE_NUMBER]], "0000000")</f>
        <v>005-0000004</v>
      </c>
    </row>
    <row r="409" spans="1:7">
      <c r="A409" s="1">
        <v>5</v>
      </c>
      <c r="B409">
        <v>5</v>
      </c>
      <c r="C409">
        <v>1</v>
      </c>
      <c r="D409" t="s">
        <v>109</v>
      </c>
      <c r="E409" t="s">
        <v>110</v>
      </c>
      <c r="F409" t="s">
        <v>19</v>
      </c>
      <c r="G409" t="str">
        <f>TEXT(MotionsTable[[#This Row],[MOT_COUNTY_NUM]], "000") &amp; "-" &amp; TEXT(MotionsTable[[#This Row],[MOT_CASE_NUMBER]], "0000000")</f>
        <v>005-0000005</v>
      </c>
    </row>
    <row r="410" spans="1:7">
      <c r="A410" s="1">
        <v>5</v>
      </c>
      <c r="B410">
        <v>6</v>
      </c>
      <c r="C410">
        <v>1</v>
      </c>
      <c r="D410" t="s">
        <v>115</v>
      </c>
      <c r="E410" t="s">
        <v>116</v>
      </c>
      <c r="F410" t="s">
        <v>19</v>
      </c>
      <c r="G410" t="str">
        <f>TEXT(MotionsTable[[#This Row],[MOT_COUNTY_NUM]], "000") &amp; "-" &amp; TEXT(MotionsTable[[#This Row],[MOT_CASE_NUMBER]], "0000000")</f>
        <v>005-0000006</v>
      </c>
    </row>
    <row r="411" spans="1:7">
      <c r="A411" s="1">
        <v>5</v>
      </c>
      <c r="B411">
        <v>7</v>
      </c>
      <c r="C411">
        <v>1</v>
      </c>
      <c r="D411" t="s">
        <v>113</v>
      </c>
      <c r="E411" t="s">
        <v>114</v>
      </c>
      <c r="F411" t="s">
        <v>19</v>
      </c>
      <c r="G411" t="str">
        <f>TEXT(MotionsTable[[#This Row],[MOT_COUNTY_NUM]], "000") &amp; "-" &amp; TEXT(MotionsTable[[#This Row],[MOT_CASE_NUMBER]], "0000000")</f>
        <v>005-0000007</v>
      </c>
    </row>
    <row r="412" spans="1:7">
      <c r="A412" s="1">
        <v>5</v>
      </c>
      <c r="B412">
        <v>8</v>
      </c>
      <c r="C412">
        <v>1</v>
      </c>
      <c r="D412" t="s">
        <v>109</v>
      </c>
      <c r="E412" t="s">
        <v>110</v>
      </c>
      <c r="F412" t="s">
        <v>19</v>
      </c>
      <c r="G412" t="str">
        <f>TEXT(MotionsTable[[#This Row],[MOT_COUNTY_NUM]], "000") &amp; "-" &amp; TEXT(MotionsTable[[#This Row],[MOT_CASE_NUMBER]], "0000000")</f>
        <v>005-0000008</v>
      </c>
    </row>
    <row r="413" spans="1:7">
      <c r="A413" s="1">
        <v>5</v>
      </c>
      <c r="B413">
        <v>9</v>
      </c>
      <c r="C413">
        <v>1</v>
      </c>
      <c r="D413" t="s">
        <v>117</v>
      </c>
      <c r="E413" t="s">
        <v>118</v>
      </c>
      <c r="F413" t="s">
        <v>19</v>
      </c>
      <c r="G413" t="str">
        <f>TEXT(MotionsTable[[#This Row],[MOT_COUNTY_NUM]], "000") &amp; "-" &amp; TEXT(MotionsTable[[#This Row],[MOT_CASE_NUMBER]], "0000000")</f>
        <v>005-0000009</v>
      </c>
    </row>
    <row r="414" spans="1:7">
      <c r="A414" s="1">
        <v>5</v>
      </c>
      <c r="B414">
        <v>10</v>
      </c>
      <c r="C414">
        <v>1</v>
      </c>
      <c r="D414" t="s">
        <v>109</v>
      </c>
      <c r="E414" t="s">
        <v>110</v>
      </c>
      <c r="F414" t="s">
        <v>19</v>
      </c>
      <c r="G414" t="str">
        <f>TEXT(MotionsTable[[#This Row],[MOT_COUNTY_NUM]], "000") &amp; "-" &amp; TEXT(MotionsTable[[#This Row],[MOT_CASE_NUMBER]], "0000000")</f>
        <v>005-0000010</v>
      </c>
    </row>
    <row r="415" spans="1:7">
      <c r="A415" s="1">
        <v>5</v>
      </c>
      <c r="B415">
        <v>11</v>
      </c>
      <c r="C415">
        <v>1</v>
      </c>
      <c r="D415" t="s">
        <v>113</v>
      </c>
      <c r="E415" t="s">
        <v>114</v>
      </c>
      <c r="F415" t="s">
        <v>19</v>
      </c>
      <c r="G415" t="str">
        <f>TEXT(MotionsTable[[#This Row],[MOT_COUNTY_NUM]], "000") &amp; "-" &amp; TEXT(MotionsTable[[#This Row],[MOT_CASE_NUMBER]], "0000000")</f>
        <v>005-0000011</v>
      </c>
    </row>
    <row r="416" spans="1:7">
      <c r="A416" s="1">
        <v>5</v>
      </c>
      <c r="B416">
        <v>12</v>
      </c>
      <c r="C416">
        <v>1</v>
      </c>
      <c r="D416" t="s">
        <v>117</v>
      </c>
      <c r="E416" t="s">
        <v>118</v>
      </c>
      <c r="F416" t="s">
        <v>19</v>
      </c>
      <c r="G416" t="str">
        <f>TEXT(MotionsTable[[#This Row],[MOT_COUNTY_NUM]], "000") &amp; "-" &amp; TEXT(MotionsTable[[#This Row],[MOT_CASE_NUMBER]], "0000000")</f>
        <v>005-0000012</v>
      </c>
    </row>
    <row r="417" spans="1:7">
      <c r="A417" s="1">
        <v>5</v>
      </c>
      <c r="B417">
        <v>13</v>
      </c>
      <c r="C417">
        <v>1</v>
      </c>
      <c r="D417" t="s">
        <v>117</v>
      </c>
      <c r="E417" t="s">
        <v>118</v>
      </c>
      <c r="F417" t="s">
        <v>19</v>
      </c>
      <c r="G417" t="str">
        <f>TEXT(MotionsTable[[#This Row],[MOT_COUNTY_NUM]], "000") &amp; "-" &amp; TEXT(MotionsTable[[#This Row],[MOT_CASE_NUMBER]], "0000000")</f>
        <v>005-0000013</v>
      </c>
    </row>
    <row r="418" spans="1:7">
      <c r="A418" s="1">
        <v>5</v>
      </c>
      <c r="B418">
        <v>14</v>
      </c>
      <c r="C418">
        <v>1</v>
      </c>
      <c r="D418" t="s">
        <v>117</v>
      </c>
      <c r="E418" t="s">
        <v>118</v>
      </c>
      <c r="F418" t="s">
        <v>19</v>
      </c>
      <c r="G418" t="str">
        <f>TEXT(MotionsTable[[#This Row],[MOT_COUNTY_NUM]], "000") &amp; "-" &amp; TEXT(MotionsTable[[#This Row],[MOT_CASE_NUMBER]], "0000000")</f>
        <v>005-0000014</v>
      </c>
    </row>
    <row r="419" spans="1:7">
      <c r="A419" s="1">
        <v>5</v>
      </c>
      <c r="B419">
        <v>15</v>
      </c>
      <c r="C419">
        <v>1</v>
      </c>
      <c r="D419" t="s">
        <v>109</v>
      </c>
      <c r="E419" t="s">
        <v>110</v>
      </c>
      <c r="F419" t="s">
        <v>19</v>
      </c>
      <c r="G419" t="str">
        <f>TEXT(MotionsTable[[#This Row],[MOT_COUNTY_NUM]], "000") &amp; "-" &amp; TEXT(MotionsTable[[#This Row],[MOT_CASE_NUMBER]], "0000000")</f>
        <v>005-0000015</v>
      </c>
    </row>
    <row r="420" spans="1:7">
      <c r="A420" s="1">
        <v>5</v>
      </c>
      <c r="B420">
        <v>16</v>
      </c>
      <c r="C420">
        <v>1</v>
      </c>
      <c r="D420" t="s">
        <v>117</v>
      </c>
      <c r="E420" t="s">
        <v>118</v>
      </c>
      <c r="F420" t="s">
        <v>19</v>
      </c>
      <c r="G420" t="str">
        <f>TEXT(MotionsTable[[#This Row],[MOT_COUNTY_NUM]], "000") &amp; "-" &amp; TEXT(MotionsTable[[#This Row],[MOT_CASE_NUMBER]], "0000000")</f>
        <v>005-0000016</v>
      </c>
    </row>
    <row r="421" spans="1:7">
      <c r="A421" s="1">
        <v>5</v>
      </c>
      <c r="B421">
        <v>17</v>
      </c>
      <c r="C421">
        <v>1</v>
      </c>
      <c r="D421" t="s">
        <v>117</v>
      </c>
      <c r="E421" t="s">
        <v>118</v>
      </c>
      <c r="F421" t="s">
        <v>19</v>
      </c>
      <c r="G421" t="str">
        <f>TEXT(MotionsTable[[#This Row],[MOT_COUNTY_NUM]], "000") &amp; "-" &amp; TEXT(MotionsTable[[#This Row],[MOT_CASE_NUMBER]], "0000000")</f>
        <v>005-0000017</v>
      </c>
    </row>
    <row r="422" spans="1:7">
      <c r="A422" s="1">
        <v>5</v>
      </c>
      <c r="B422">
        <v>18</v>
      </c>
      <c r="C422">
        <v>1</v>
      </c>
      <c r="D422" t="s">
        <v>117</v>
      </c>
      <c r="E422" t="s">
        <v>118</v>
      </c>
      <c r="F422" t="s">
        <v>19</v>
      </c>
      <c r="G422" t="str">
        <f>TEXT(MotionsTable[[#This Row],[MOT_COUNTY_NUM]], "000") &amp; "-" &amp; TEXT(MotionsTable[[#This Row],[MOT_CASE_NUMBER]], "0000000")</f>
        <v>005-0000018</v>
      </c>
    </row>
    <row r="423" spans="1:7">
      <c r="A423" s="1">
        <v>5</v>
      </c>
      <c r="B423">
        <v>19</v>
      </c>
      <c r="C423">
        <v>1</v>
      </c>
      <c r="D423" t="s">
        <v>113</v>
      </c>
      <c r="E423" t="s">
        <v>114</v>
      </c>
      <c r="F423" t="s">
        <v>19</v>
      </c>
      <c r="G423" t="str">
        <f>TEXT(MotionsTable[[#This Row],[MOT_COUNTY_NUM]], "000") &amp; "-" &amp; TEXT(MotionsTable[[#This Row],[MOT_CASE_NUMBER]], "0000000")</f>
        <v>005-0000019</v>
      </c>
    </row>
    <row r="424" spans="1:7">
      <c r="A424" s="1">
        <v>5</v>
      </c>
      <c r="B424">
        <v>21</v>
      </c>
      <c r="C424">
        <v>1</v>
      </c>
      <c r="D424" t="s">
        <v>115</v>
      </c>
      <c r="E424" t="s">
        <v>116</v>
      </c>
      <c r="F424" t="s">
        <v>19</v>
      </c>
      <c r="G424" t="str">
        <f>TEXT(MotionsTable[[#This Row],[MOT_COUNTY_NUM]], "000") &amp; "-" &amp; TEXT(MotionsTable[[#This Row],[MOT_CASE_NUMBER]], "0000000")</f>
        <v>005-0000021</v>
      </c>
    </row>
    <row r="425" spans="1:7">
      <c r="A425" s="1">
        <v>5</v>
      </c>
      <c r="B425">
        <v>22</v>
      </c>
      <c r="C425">
        <v>1</v>
      </c>
      <c r="D425" t="s">
        <v>117</v>
      </c>
      <c r="E425" t="s">
        <v>118</v>
      </c>
      <c r="F425" t="s">
        <v>19</v>
      </c>
      <c r="G425" t="str">
        <f>TEXT(MotionsTable[[#This Row],[MOT_COUNTY_NUM]], "000") &amp; "-" &amp; TEXT(MotionsTable[[#This Row],[MOT_CASE_NUMBER]], "0000000")</f>
        <v>005-0000022</v>
      </c>
    </row>
    <row r="426" spans="1:7">
      <c r="A426" s="1">
        <v>5</v>
      </c>
      <c r="B426">
        <v>23</v>
      </c>
      <c r="C426">
        <v>1</v>
      </c>
      <c r="D426" t="s">
        <v>109</v>
      </c>
      <c r="E426" t="s">
        <v>110</v>
      </c>
      <c r="F426" t="s">
        <v>19</v>
      </c>
      <c r="G426" t="str">
        <f>TEXT(MotionsTable[[#This Row],[MOT_COUNTY_NUM]], "000") &amp; "-" &amp; TEXT(MotionsTable[[#This Row],[MOT_CASE_NUMBER]], "0000000")</f>
        <v>005-0000023</v>
      </c>
    </row>
    <row r="427" spans="1:7">
      <c r="A427" s="1">
        <v>5</v>
      </c>
      <c r="B427">
        <v>24</v>
      </c>
      <c r="C427">
        <v>1</v>
      </c>
      <c r="D427" t="s">
        <v>109</v>
      </c>
      <c r="E427" t="s">
        <v>110</v>
      </c>
      <c r="F427" t="s">
        <v>19</v>
      </c>
      <c r="G427" t="str">
        <f>TEXT(MotionsTable[[#This Row],[MOT_COUNTY_NUM]], "000") &amp; "-" &amp; TEXT(MotionsTable[[#This Row],[MOT_CASE_NUMBER]], "0000000")</f>
        <v>005-0000024</v>
      </c>
    </row>
    <row r="428" spans="1:7">
      <c r="A428" s="1">
        <v>5</v>
      </c>
      <c r="B428">
        <v>25</v>
      </c>
      <c r="C428">
        <v>1</v>
      </c>
      <c r="D428" t="s">
        <v>111</v>
      </c>
      <c r="E428" t="s">
        <v>112</v>
      </c>
      <c r="F428" t="s">
        <v>19</v>
      </c>
      <c r="G428" t="str">
        <f>TEXT(MotionsTable[[#This Row],[MOT_COUNTY_NUM]], "000") &amp; "-" &amp; TEXT(MotionsTable[[#This Row],[MOT_CASE_NUMBER]], "0000000")</f>
        <v>005-0000025</v>
      </c>
    </row>
    <row r="429" spans="1:7">
      <c r="A429" s="1">
        <v>5</v>
      </c>
      <c r="B429">
        <v>26</v>
      </c>
      <c r="C429">
        <v>1</v>
      </c>
      <c r="D429" t="s">
        <v>115</v>
      </c>
      <c r="E429" t="s">
        <v>116</v>
      </c>
      <c r="F429" t="s">
        <v>19</v>
      </c>
      <c r="G429" t="str">
        <f>TEXT(MotionsTable[[#This Row],[MOT_COUNTY_NUM]], "000") &amp; "-" &amp; TEXT(MotionsTable[[#This Row],[MOT_CASE_NUMBER]], "0000000")</f>
        <v>005-0000026</v>
      </c>
    </row>
    <row r="430" spans="1:7">
      <c r="A430" s="1">
        <v>5</v>
      </c>
      <c r="B430">
        <v>27</v>
      </c>
      <c r="C430">
        <v>1</v>
      </c>
      <c r="D430" t="s">
        <v>115</v>
      </c>
      <c r="E430" t="s">
        <v>116</v>
      </c>
      <c r="F430" t="s">
        <v>19</v>
      </c>
      <c r="G430" t="str">
        <f>TEXT(MotionsTable[[#This Row],[MOT_COUNTY_NUM]], "000") &amp; "-" &amp; TEXT(MotionsTable[[#This Row],[MOT_CASE_NUMBER]], "0000000")</f>
        <v>005-0000027</v>
      </c>
    </row>
    <row r="431" spans="1:7">
      <c r="A431" s="1">
        <v>5</v>
      </c>
      <c r="B431">
        <v>28</v>
      </c>
      <c r="C431">
        <v>1</v>
      </c>
      <c r="D431" t="s">
        <v>117</v>
      </c>
      <c r="E431" t="s">
        <v>118</v>
      </c>
      <c r="F431" t="s">
        <v>19</v>
      </c>
      <c r="G431" t="str">
        <f>TEXT(MotionsTable[[#This Row],[MOT_COUNTY_NUM]], "000") &amp; "-" &amp; TEXT(MotionsTable[[#This Row],[MOT_CASE_NUMBER]], "0000000")</f>
        <v>005-0000028</v>
      </c>
    </row>
    <row r="432" spans="1:7">
      <c r="A432" s="1">
        <v>5</v>
      </c>
      <c r="B432">
        <v>29</v>
      </c>
      <c r="C432">
        <v>1</v>
      </c>
      <c r="D432" t="s">
        <v>109</v>
      </c>
      <c r="E432" t="s">
        <v>110</v>
      </c>
      <c r="F432" t="s">
        <v>19</v>
      </c>
      <c r="G432" t="str">
        <f>TEXT(MotionsTable[[#This Row],[MOT_COUNTY_NUM]], "000") &amp; "-" &amp; TEXT(MotionsTable[[#This Row],[MOT_CASE_NUMBER]], "0000000")</f>
        <v>005-0000029</v>
      </c>
    </row>
    <row r="433" spans="1:7">
      <c r="A433" s="1">
        <v>5</v>
      </c>
      <c r="B433">
        <v>30</v>
      </c>
      <c r="C433">
        <v>1</v>
      </c>
      <c r="D433" t="s">
        <v>117</v>
      </c>
      <c r="E433" t="s">
        <v>118</v>
      </c>
      <c r="F433" t="s">
        <v>19</v>
      </c>
      <c r="G433" t="str">
        <f>TEXT(MotionsTable[[#This Row],[MOT_COUNTY_NUM]], "000") &amp; "-" &amp; TEXT(MotionsTable[[#This Row],[MOT_CASE_NUMBER]], "0000000")</f>
        <v>005-0000030</v>
      </c>
    </row>
    <row r="434" spans="1:7">
      <c r="A434" s="1">
        <v>5</v>
      </c>
      <c r="B434">
        <v>31</v>
      </c>
      <c r="C434">
        <v>1</v>
      </c>
      <c r="D434" t="s">
        <v>117</v>
      </c>
      <c r="E434" t="s">
        <v>118</v>
      </c>
      <c r="F434" t="s">
        <v>19</v>
      </c>
      <c r="G434" t="str">
        <f>TEXT(MotionsTable[[#This Row],[MOT_COUNTY_NUM]], "000") &amp; "-" &amp; TEXT(MotionsTable[[#This Row],[MOT_CASE_NUMBER]], "0000000")</f>
        <v>005-0000031</v>
      </c>
    </row>
    <row r="435" spans="1:7">
      <c r="A435" s="1">
        <v>5</v>
      </c>
      <c r="B435">
        <v>32</v>
      </c>
      <c r="C435">
        <v>1</v>
      </c>
      <c r="D435" t="s">
        <v>117</v>
      </c>
      <c r="E435" t="s">
        <v>118</v>
      </c>
      <c r="F435" t="s">
        <v>19</v>
      </c>
      <c r="G435" t="str">
        <f>TEXT(MotionsTable[[#This Row],[MOT_COUNTY_NUM]], "000") &amp; "-" &amp; TEXT(MotionsTable[[#This Row],[MOT_CASE_NUMBER]], "0000000")</f>
        <v>005-0000032</v>
      </c>
    </row>
    <row r="436" spans="1:7">
      <c r="A436" s="1">
        <v>5</v>
      </c>
      <c r="B436">
        <v>33</v>
      </c>
      <c r="C436">
        <v>1</v>
      </c>
      <c r="D436" t="s">
        <v>111</v>
      </c>
      <c r="E436" t="s">
        <v>112</v>
      </c>
      <c r="F436" t="s">
        <v>19</v>
      </c>
      <c r="G436" t="str">
        <f>TEXT(MotionsTable[[#This Row],[MOT_COUNTY_NUM]], "000") &amp; "-" &amp; TEXT(MotionsTable[[#This Row],[MOT_CASE_NUMBER]], "0000000")</f>
        <v>005-0000033</v>
      </c>
    </row>
    <row r="437" spans="1:7">
      <c r="A437" s="1">
        <v>5</v>
      </c>
      <c r="B437">
        <v>34</v>
      </c>
      <c r="C437">
        <v>1</v>
      </c>
      <c r="D437" t="s">
        <v>115</v>
      </c>
      <c r="E437" t="s">
        <v>116</v>
      </c>
      <c r="F437" t="s">
        <v>19</v>
      </c>
      <c r="G437" t="str">
        <f>TEXT(MotionsTable[[#This Row],[MOT_COUNTY_NUM]], "000") &amp; "-" &amp; TEXT(MotionsTable[[#This Row],[MOT_CASE_NUMBER]], "0000000")</f>
        <v>005-0000034</v>
      </c>
    </row>
    <row r="438" spans="1:7">
      <c r="A438" s="1">
        <v>5</v>
      </c>
      <c r="B438">
        <v>35</v>
      </c>
      <c r="C438">
        <v>1</v>
      </c>
      <c r="D438" t="s">
        <v>109</v>
      </c>
      <c r="E438" t="s">
        <v>110</v>
      </c>
      <c r="F438" t="s">
        <v>19</v>
      </c>
      <c r="G438" t="str">
        <f>TEXT(MotionsTable[[#This Row],[MOT_COUNTY_NUM]], "000") &amp; "-" &amp; TEXT(MotionsTable[[#This Row],[MOT_CASE_NUMBER]], "0000000")</f>
        <v>005-0000035</v>
      </c>
    </row>
    <row r="439" spans="1:7">
      <c r="A439" s="1">
        <v>5</v>
      </c>
      <c r="B439">
        <v>36</v>
      </c>
      <c r="C439">
        <v>1</v>
      </c>
      <c r="D439" t="s">
        <v>117</v>
      </c>
      <c r="E439" t="s">
        <v>118</v>
      </c>
      <c r="F439" t="s">
        <v>19</v>
      </c>
      <c r="G439" t="str">
        <f>TEXT(MotionsTable[[#This Row],[MOT_COUNTY_NUM]], "000") &amp; "-" &amp; TEXT(MotionsTable[[#This Row],[MOT_CASE_NUMBER]], "0000000")</f>
        <v>005-0000036</v>
      </c>
    </row>
    <row r="440" spans="1:7">
      <c r="A440" s="1">
        <v>5</v>
      </c>
      <c r="B440">
        <v>37</v>
      </c>
      <c r="C440">
        <v>1</v>
      </c>
      <c r="D440" t="s">
        <v>115</v>
      </c>
      <c r="E440" t="s">
        <v>116</v>
      </c>
      <c r="F440" t="s">
        <v>19</v>
      </c>
      <c r="G440" t="str">
        <f>TEXT(MotionsTable[[#This Row],[MOT_COUNTY_NUM]], "000") &amp; "-" &amp; TEXT(MotionsTable[[#This Row],[MOT_CASE_NUMBER]], "0000000")</f>
        <v>005-0000037</v>
      </c>
    </row>
    <row r="441" spans="1:7">
      <c r="A441" s="1">
        <v>5</v>
      </c>
      <c r="B441">
        <v>38</v>
      </c>
      <c r="C441">
        <v>1</v>
      </c>
      <c r="D441" t="s">
        <v>113</v>
      </c>
      <c r="E441" t="s">
        <v>114</v>
      </c>
      <c r="F441" t="s">
        <v>19</v>
      </c>
      <c r="G441" t="str">
        <f>TEXT(MotionsTable[[#This Row],[MOT_COUNTY_NUM]], "000") &amp; "-" &amp; TEXT(MotionsTable[[#This Row],[MOT_CASE_NUMBER]], "0000000")</f>
        <v>005-0000038</v>
      </c>
    </row>
    <row r="442" spans="1:7">
      <c r="A442" s="1">
        <v>5</v>
      </c>
      <c r="B442">
        <v>39</v>
      </c>
      <c r="C442">
        <v>1</v>
      </c>
      <c r="D442" t="s">
        <v>111</v>
      </c>
      <c r="E442" t="s">
        <v>112</v>
      </c>
      <c r="F442" t="s">
        <v>19</v>
      </c>
      <c r="G442" t="str">
        <f>TEXT(MotionsTable[[#This Row],[MOT_COUNTY_NUM]], "000") &amp; "-" &amp; TEXT(MotionsTable[[#This Row],[MOT_CASE_NUMBER]], "0000000")</f>
        <v>005-0000039</v>
      </c>
    </row>
    <row r="443" spans="1:7">
      <c r="A443" s="1">
        <v>5</v>
      </c>
      <c r="B443">
        <v>40</v>
      </c>
      <c r="C443">
        <v>1</v>
      </c>
      <c r="D443" t="s">
        <v>113</v>
      </c>
      <c r="E443" t="s">
        <v>114</v>
      </c>
      <c r="F443" t="s">
        <v>19</v>
      </c>
      <c r="G443" t="str">
        <f>TEXT(MotionsTable[[#This Row],[MOT_COUNTY_NUM]], "000") &amp; "-" &amp; TEXT(MotionsTable[[#This Row],[MOT_CASE_NUMBER]], "0000000")</f>
        <v>005-0000040</v>
      </c>
    </row>
    <row r="444" spans="1:7">
      <c r="A444" s="1">
        <v>5</v>
      </c>
      <c r="B444">
        <v>41</v>
      </c>
      <c r="C444">
        <v>1</v>
      </c>
      <c r="D444" t="s">
        <v>117</v>
      </c>
      <c r="E444" t="s">
        <v>118</v>
      </c>
      <c r="F444" t="s">
        <v>19</v>
      </c>
      <c r="G444" t="str">
        <f>TEXT(MotionsTable[[#This Row],[MOT_COUNTY_NUM]], "000") &amp; "-" &amp; TEXT(MotionsTable[[#This Row],[MOT_CASE_NUMBER]], "0000000")</f>
        <v>005-0000041</v>
      </c>
    </row>
    <row r="445" spans="1:7">
      <c r="A445" s="1">
        <v>5</v>
      </c>
      <c r="B445">
        <v>43</v>
      </c>
      <c r="C445">
        <v>1</v>
      </c>
      <c r="D445" t="s">
        <v>117</v>
      </c>
      <c r="E445" t="s">
        <v>118</v>
      </c>
      <c r="F445" t="s">
        <v>19</v>
      </c>
      <c r="G445" t="str">
        <f>TEXT(MotionsTable[[#This Row],[MOT_COUNTY_NUM]], "000") &amp; "-" &amp; TEXT(MotionsTable[[#This Row],[MOT_CASE_NUMBER]], "0000000")</f>
        <v>005-0000043</v>
      </c>
    </row>
    <row r="446" spans="1:7">
      <c r="A446" s="1">
        <v>5</v>
      </c>
      <c r="B446">
        <v>44</v>
      </c>
      <c r="C446">
        <v>1</v>
      </c>
      <c r="D446" t="s">
        <v>115</v>
      </c>
      <c r="E446" t="s">
        <v>116</v>
      </c>
      <c r="F446" t="s">
        <v>19</v>
      </c>
      <c r="G446" t="str">
        <f>TEXT(MotionsTable[[#This Row],[MOT_COUNTY_NUM]], "000") &amp; "-" &amp; TEXT(MotionsTable[[#This Row],[MOT_CASE_NUMBER]], "0000000")</f>
        <v>005-0000044</v>
      </c>
    </row>
    <row r="447" spans="1:7">
      <c r="A447" s="1">
        <v>5</v>
      </c>
      <c r="B447">
        <v>45</v>
      </c>
      <c r="C447">
        <v>1</v>
      </c>
      <c r="D447" t="s">
        <v>109</v>
      </c>
      <c r="E447" t="s">
        <v>110</v>
      </c>
      <c r="F447" t="s">
        <v>19</v>
      </c>
      <c r="G447" t="str">
        <f>TEXT(MotionsTable[[#This Row],[MOT_COUNTY_NUM]], "000") &amp; "-" &amp; TEXT(MotionsTable[[#This Row],[MOT_CASE_NUMBER]], "0000000")</f>
        <v>005-0000045</v>
      </c>
    </row>
    <row r="448" spans="1:7">
      <c r="A448" s="1">
        <v>5</v>
      </c>
      <c r="B448">
        <v>46</v>
      </c>
      <c r="C448">
        <v>1</v>
      </c>
      <c r="D448" t="s">
        <v>117</v>
      </c>
      <c r="E448" t="s">
        <v>118</v>
      </c>
      <c r="F448" t="s">
        <v>19</v>
      </c>
      <c r="G448" t="str">
        <f>TEXT(MotionsTable[[#This Row],[MOT_COUNTY_NUM]], "000") &amp; "-" &amp; TEXT(MotionsTable[[#This Row],[MOT_CASE_NUMBER]], "0000000")</f>
        <v>005-0000046</v>
      </c>
    </row>
    <row r="449" spans="1:7">
      <c r="A449" s="1">
        <v>5</v>
      </c>
      <c r="B449">
        <v>48</v>
      </c>
      <c r="C449">
        <v>1</v>
      </c>
      <c r="D449" t="s">
        <v>117</v>
      </c>
      <c r="E449" t="s">
        <v>118</v>
      </c>
      <c r="F449" t="s">
        <v>19</v>
      </c>
      <c r="G449" t="str">
        <f>TEXT(MotionsTable[[#This Row],[MOT_COUNTY_NUM]], "000") &amp; "-" &amp; TEXT(MotionsTable[[#This Row],[MOT_CASE_NUMBER]], "0000000")</f>
        <v>005-0000048</v>
      </c>
    </row>
    <row r="450" spans="1:7">
      <c r="A450" s="1">
        <v>5</v>
      </c>
      <c r="B450">
        <v>49</v>
      </c>
      <c r="C450">
        <v>1</v>
      </c>
      <c r="D450" t="s">
        <v>115</v>
      </c>
      <c r="E450" t="s">
        <v>116</v>
      </c>
      <c r="F450" t="s">
        <v>19</v>
      </c>
      <c r="G450" t="str">
        <f>TEXT(MotionsTable[[#This Row],[MOT_COUNTY_NUM]], "000") &amp; "-" &amp; TEXT(MotionsTable[[#This Row],[MOT_CASE_NUMBER]], "0000000")</f>
        <v>005-0000049</v>
      </c>
    </row>
    <row r="451" spans="1:7">
      <c r="A451" s="1">
        <v>5</v>
      </c>
      <c r="B451">
        <v>50</v>
      </c>
      <c r="C451">
        <v>1</v>
      </c>
      <c r="D451" t="s">
        <v>117</v>
      </c>
      <c r="E451" t="s">
        <v>118</v>
      </c>
      <c r="F451" t="s">
        <v>19</v>
      </c>
      <c r="G451" t="str">
        <f>TEXT(MotionsTable[[#This Row],[MOT_COUNTY_NUM]], "000") &amp; "-" &amp; TEXT(MotionsTable[[#This Row],[MOT_CASE_NUMBER]], "0000000")</f>
        <v>005-0000050</v>
      </c>
    </row>
    <row r="452" spans="1:7">
      <c r="A452" s="1">
        <v>5</v>
      </c>
      <c r="B452">
        <v>51</v>
      </c>
      <c r="C452">
        <v>1</v>
      </c>
      <c r="D452" t="s">
        <v>117</v>
      </c>
      <c r="E452" t="s">
        <v>118</v>
      </c>
      <c r="F452" t="s">
        <v>19</v>
      </c>
      <c r="G452" t="str">
        <f>TEXT(MotionsTable[[#This Row],[MOT_COUNTY_NUM]], "000") &amp; "-" &amp; TEXT(MotionsTable[[#This Row],[MOT_CASE_NUMBER]], "0000000")</f>
        <v>005-0000051</v>
      </c>
    </row>
    <row r="453" spans="1:7">
      <c r="A453" s="1">
        <v>5</v>
      </c>
      <c r="B453">
        <v>52</v>
      </c>
      <c r="C453">
        <v>1</v>
      </c>
      <c r="D453" t="s">
        <v>117</v>
      </c>
      <c r="E453" t="s">
        <v>118</v>
      </c>
      <c r="F453" t="s">
        <v>19</v>
      </c>
      <c r="G453" t="str">
        <f>TEXT(MotionsTable[[#This Row],[MOT_COUNTY_NUM]], "000") &amp; "-" &amp; TEXT(MotionsTable[[#This Row],[MOT_CASE_NUMBER]], "0000000")</f>
        <v>005-0000052</v>
      </c>
    </row>
    <row r="454" spans="1:7">
      <c r="A454" s="1">
        <v>5</v>
      </c>
      <c r="B454">
        <v>53</v>
      </c>
      <c r="C454">
        <v>1</v>
      </c>
      <c r="D454" t="s">
        <v>109</v>
      </c>
      <c r="E454" t="s">
        <v>110</v>
      </c>
      <c r="F454" t="s">
        <v>19</v>
      </c>
      <c r="G454" t="str">
        <f>TEXT(MotionsTable[[#This Row],[MOT_COUNTY_NUM]], "000") &amp; "-" &amp; TEXT(MotionsTable[[#This Row],[MOT_CASE_NUMBER]], "0000000")</f>
        <v>005-0000053</v>
      </c>
    </row>
    <row r="455" spans="1:7">
      <c r="A455" s="1">
        <v>5</v>
      </c>
      <c r="B455">
        <v>54</v>
      </c>
      <c r="C455">
        <v>1</v>
      </c>
      <c r="D455" t="s">
        <v>109</v>
      </c>
      <c r="E455" t="s">
        <v>110</v>
      </c>
      <c r="F455" t="s">
        <v>19</v>
      </c>
      <c r="G455" t="str">
        <f>TEXT(MotionsTable[[#This Row],[MOT_COUNTY_NUM]], "000") &amp; "-" &amp; TEXT(MotionsTable[[#This Row],[MOT_CASE_NUMBER]], "0000000")</f>
        <v>005-0000054</v>
      </c>
    </row>
    <row r="456" spans="1:7">
      <c r="A456" s="1">
        <v>5</v>
      </c>
      <c r="B456">
        <v>55</v>
      </c>
      <c r="C456">
        <v>1</v>
      </c>
      <c r="D456" t="s">
        <v>117</v>
      </c>
      <c r="E456" t="s">
        <v>118</v>
      </c>
      <c r="F456" t="s">
        <v>19</v>
      </c>
      <c r="G456" t="str">
        <f>TEXT(MotionsTable[[#This Row],[MOT_COUNTY_NUM]], "000") &amp; "-" &amp; TEXT(MotionsTable[[#This Row],[MOT_CASE_NUMBER]], "0000000")</f>
        <v>005-0000055</v>
      </c>
    </row>
    <row r="457" spans="1:7">
      <c r="A457" s="1">
        <v>5</v>
      </c>
      <c r="B457">
        <v>56</v>
      </c>
      <c r="C457">
        <v>1</v>
      </c>
      <c r="D457" t="s">
        <v>117</v>
      </c>
      <c r="E457" t="s">
        <v>118</v>
      </c>
      <c r="F457" t="s">
        <v>19</v>
      </c>
      <c r="G457" t="str">
        <f>TEXT(MotionsTable[[#This Row],[MOT_COUNTY_NUM]], "000") &amp; "-" &amp; TEXT(MotionsTable[[#This Row],[MOT_CASE_NUMBER]], "0000000")</f>
        <v>005-0000056</v>
      </c>
    </row>
    <row r="458" spans="1:7">
      <c r="A458" s="1">
        <v>5</v>
      </c>
      <c r="B458">
        <v>57</v>
      </c>
      <c r="C458">
        <v>1</v>
      </c>
      <c r="D458" t="s">
        <v>117</v>
      </c>
      <c r="E458" t="s">
        <v>118</v>
      </c>
      <c r="F458" t="s">
        <v>19</v>
      </c>
      <c r="G458" t="str">
        <f>TEXT(MotionsTable[[#This Row],[MOT_COUNTY_NUM]], "000") &amp; "-" &amp; TEXT(MotionsTable[[#This Row],[MOT_CASE_NUMBER]], "0000000")</f>
        <v>005-0000057</v>
      </c>
    </row>
    <row r="459" spans="1:7">
      <c r="A459" s="1">
        <v>5</v>
      </c>
      <c r="B459">
        <v>58</v>
      </c>
      <c r="C459">
        <v>1</v>
      </c>
      <c r="D459" t="s">
        <v>113</v>
      </c>
      <c r="E459" t="s">
        <v>114</v>
      </c>
      <c r="F459" t="s">
        <v>19</v>
      </c>
      <c r="G459" t="str">
        <f>TEXT(MotionsTable[[#This Row],[MOT_COUNTY_NUM]], "000") &amp; "-" &amp; TEXT(MotionsTable[[#This Row],[MOT_CASE_NUMBER]], "0000000")</f>
        <v>005-0000058</v>
      </c>
    </row>
    <row r="460" spans="1:7">
      <c r="A460" s="1">
        <v>5</v>
      </c>
      <c r="B460">
        <v>60</v>
      </c>
      <c r="C460">
        <v>1</v>
      </c>
      <c r="D460" t="s">
        <v>117</v>
      </c>
      <c r="E460" t="s">
        <v>118</v>
      </c>
      <c r="F460" t="s">
        <v>19</v>
      </c>
      <c r="G460" t="str">
        <f>TEXT(MotionsTable[[#This Row],[MOT_COUNTY_NUM]], "000") &amp; "-" &amp; TEXT(MotionsTable[[#This Row],[MOT_CASE_NUMBER]], "0000000")</f>
        <v>005-0000060</v>
      </c>
    </row>
    <row r="461" spans="1:7">
      <c r="A461" s="1">
        <v>5</v>
      </c>
      <c r="B461">
        <v>61</v>
      </c>
      <c r="C461">
        <v>1</v>
      </c>
      <c r="D461" t="s">
        <v>115</v>
      </c>
      <c r="E461" t="s">
        <v>116</v>
      </c>
      <c r="F461" t="s">
        <v>19</v>
      </c>
      <c r="G461" t="str">
        <f>TEXT(MotionsTable[[#This Row],[MOT_COUNTY_NUM]], "000") &amp; "-" &amp; TEXT(MotionsTable[[#This Row],[MOT_CASE_NUMBER]], "0000000")</f>
        <v>005-0000061</v>
      </c>
    </row>
    <row r="462" spans="1:7">
      <c r="A462" s="1">
        <v>5</v>
      </c>
      <c r="B462">
        <v>63</v>
      </c>
      <c r="C462">
        <v>1</v>
      </c>
      <c r="D462" t="s">
        <v>117</v>
      </c>
      <c r="E462" t="s">
        <v>118</v>
      </c>
      <c r="F462" t="s">
        <v>19</v>
      </c>
      <c r="G462" t="str">
        <f>TEXT(MotionsTable[[#This Row],[MOT_COUNTY_NUM]], "000") &amp; "-" &amp; TEXT(MotionsTable[[#This Row],[MOT_CASE_NUMBER]], "0000000")</f>
        <v>005-0000063</v>
      </c>
    </row>
    <row r="463" spans="1:7">
      <c r="A463" s="1">
        <v>5</v>
      </c>
      <c r="B463">
        <v>64</v>
      </c>
      <c r="C463">
        <v>1</v>
      </c>
      <c r="D463" t="s">
        <v>109</v>
      </c>
      <c r="E463" t="s">
        <v>110</v>
      </c>
      <c r="F463" t="s">
        <v>19</v>
      </c>
      <c r="G463" t="str">
        <f>TEXT(MotionsTable[[#This Row],[MOT_COUNTY_NUM]], "000") &amp; "-" &amp; TEXT(MotionsTable[[#This Row],[MOT_CASE_NUMBER]], "0000000")</f>
        <v>005-0000064</v>
      </c>
    </row>
    <row r="464" spans="1:7">
      <c r="A464" s="1">
        <v>5</v>
      </c>
      <c r="B464">
        <v>65</v>
      </c>
      <c r="C464">
        <v>1</v>
      </c>
      <c r="D464" t="s">
        <v>115</v>
      </c>
      <c r="E464" t="s">
        <v>116</v>
      </c>
      <c r="F464" t="s">
        <v>19</v>
      </c>
      <c r="G464" t="str">
        <f>TEXT(MotionsTable[[#This Row],[MOT_COUNTY_NUM]], "000") &amp; "-" &amp; TEXT(MotionsTable[[#This Row],[MOT_CASE_NUMBER]], "0000000")</f>
        <v>005-0000065</v>
      </c>
    </row>
    <row r="465" spans="1:7">
      <c r="A465" s="1">
        <v>5</v>
      </c>
      <c r="B465">
        <v>66</v>
      </c>
      <c r="C465">
        <v>1</v>
      </c>
      <c r="D465" t="s">
        <v>109</v>
      </c>
      <c r="E465" t="s">
        <v>110</v>
      </c>
      <c r="F465" t="s">
        <v>19</v>
      </c>
      <c r="G465" t="str">
        <f>TEXT(MotionsTable[[#This Row],[MOT_COUNTY_NUM]], "000") &amp; "-" &amp; TEXT(MotionsTable[[#This Row],[MOT_CASE_NUMBER]], "0000000")</f>
        <v>005-0000066</v>
      </c>
    </row>
    <row r="466" spans="1:7">
      <c r="A466" s="1">
        <v>5</v>
      </c>
      <c r="B466">
        <v>67</v>
      </c>
      <c r="C466">
        <v>1</v>
      </c>
      <c r="D466" t="s">
        <v>113</v>
      </c>
      <c r="E466" t="s">
        <v>114</v>
      </c>
      <c r="F466" t="s">
        <v>19</v>
      </c>
      <c r="G466" t="str">
        <f>TEXT(MotionsTable[[#This Row],[MOT_COUNTY_NUM]], "000") &amp; "-" &amp; TEXT(MotionsTable[[#This Row],[MOT_CASE_NUMBER]], "0000000")</f>
        <v>005-0000067</v>
      </c>
    </row>
    <row r="467" spans="1:7">
      <c r="A467" s="1">
        <v>5</v>
      </c>
      <c r="B467">
        <v>68</v>
      </c>
      <c r="C467">
        <v>1</v>
      </c>
      <c r="D467" t="s">
        <v>111</v>
      </c>
      <c r="E467" t="s">
        <v>112</v>
      </c>
      <c r="F467" t="s">
        <v>19</v>
      </c>
      <c r="G467" t="str">
        <f>TEXT(MotionsTable[[#This Row],[MOT_COUNTY_NUM]], "000") &amp; "-" &amp; TEXT(MotionsTable[[#This Row],[MOT_CASE_NUMBER]], "0000000")</f>
        <v>005-0000068</v>
      </c>
    </row>
    <row r="468" spans="1:7">
      <c r="A468" s="1">
        <v>5</v>
      </c>
      <c r="B468">
        <v>69</v>
      </c>
      <c r="C468">
        <v>1</v>
      </c>
      <c r="D468" t="s">
        <v>117</v>
      </c>
      <c r="E468" t="s">
        <v>118</v>
      </c>
      <c r="F468" t="s">
        <v>19</v>
      </c>
      <c r="G468" t="str">
        <f>TEXT(MotionsTable[[#This Row],[MOT_COUNTY_NUM]], "000") &amp; "-" &amp; TEXT(MotionsTable[[#This Row],[MOT_CASE_NUMBER]], "0000000")</f>
        <v>005-0000069</v>
      </c>
    </row>
    <row r="469" spans="1:7">
      <c r="A469" s="1">
        <v>5</v>
      </c>
      <c r="B469">
        <v>70</v>
      </c>
      <c r="C469">
        <v>1</v>
      </c>
      <c r="D469" t="s">
        <v>113</v>
      </c>
      <c r="E469" t="s">
        <v>114</v>
      </c>
      <c r="F469" t="s">
        <v>19</v>
      </c>
      <c r="G469" t="str">
        <f>TEXT(MotionsTable[[#This Row],[MOT_COUNTY_NUM]], "000") &amp; "-" &amp; TEXT(MotionsTable[[#This Row],[MOT_CASE_NUMBER]], "0000000")</f>
        <v>005-0000070</v>
      </c>
    </row>
    <row r="470" spans="1:7">
      <c r="A470" s="1">
        <v>5</v>
      </c>
      <c r="B470">
        <v>71</v>
      </c>
      <c r="C470">
        <v>1</v>
      </c>
      <c r="D470" t="s">
        <v>117</v>
      </c>
      <c r="E470" t="s">
        <v>118</v>
      </c>
      <c r="F470" t="s">
        <v>19</v>
      </c>
      <c r="G470" t="str">
        <f>TEXT(MotionsTable[[#This Row],[MOT_COUNTY_NUM]], "000") &amp; "-" &amp; TEXT(MotionsTable[[#This Row],[MOT_CASE_NUMBER]], "0000000")</f>
        <v>005-0000071</v>
      </c>
    </row>
    <row r="471" spans="1:7">
      <c r="A471" s="1">
        <v>5</v>
      </c>
      <c r="B471">
        <v>72</v>
      </c>
      <c r="C471">
        <v>1</v>
      </c>
      <c r="D471" t="s">
        <v>111</v>
      </c>
      <c r="E471" t="s">
        <v>112</v>
      </c>
      <c r="F471" t="s">
        <v>19</v>
      </c>
      <c r="G471" t="str">
        <f>TEXT(MotionsTable[[#This Row],[MOT_COUNTY_NUM]], "000") &amp; "-" &amp; TEXT(MotionsTable[[#This Row],[MOT_CASE_NUMBER]], "0000000")</f>
        <v>005-0000072</v>
      </c>
    </row>
    <row r="472" spans="1:7">
      <c r="A472" s="1">
        <v>5</v>
      </c>
      <c r="B472">
        <v>73</v>
      </c>
      <c r="C472">
        <v>1</v>
      </c>
      <c r="D472" t="s">
        <v>111</v>
      </c>
      <c r="E472" t="s">
        <v>112</v>
      </c>
      <c r="F472" t="s">
        <v>19</v>
      </c>
      <c r="G472" t="str">
        <f>TEXT(MotionsTable[[#This Row],[MOT_COUNTY_NUM]], "000") &amp; "-" &amp; TEXT(MotionsTable[[#This Row],[MOT_CASE_NUMBER]], "0000000")</f>
        <v>005-0000073</v>
      </c>
    </row>
    <row r="473" spans="1:7">
      <c r="A473" s="1">
        <v>5</v>
      </c>
      <c r="B473">
        <v>74</v>
      </c>
      <c r="C473">
        <v>1</v>
      </c>
      <c r="D473" t="s">
        <v>115</v>
      </c>
      <c r="E473" t="s">
        <v>116</v>
      </c>
      <c r="F473" t="s">
        <v>19</v>
      </c>
      <c r="G473" t="str">
        <f>TEXT(MotionsTable[[#This Row],[MOT_COUNTY_NUM]], "000") &amp; "-" &amp; TEXT(MotionsTable[[#This Row],[MOT_CASE_NUMBER]], "0000000")</f>
        <v>005-0000074</v>
      </c>
    </row>
    <row r="474" spans="1:7">
      <c r="A474" s="1">
        <v>5</v>
      </c>
      <c r="B474">
        <v>75</v>
      </c>
      <c r="C474">
        <v>1</v>
      </c>
      <c r="D474" t="s">
        <v>109</v>
      </c>
      <c r="E474" t="s">
        <v>110</v>
      </c>
      <c r="F474" t="s">
        <v>19</v>
      </c>
      <c r="G474" t="str">
        <f>TEXT(MotionsTable[[#This Row],[MOT_COUNTY_NUM]], "000") &amp; "-" &amp; TEXT(MotionsTable[[#This Row],[MOT_CASE_NUMBER]], "0000000")</f>
        <v>005-0000075</v>
      </c>
    </row>
    <row r="475" spans="1:7">
      <c r="A475" s="1">
        <v>5</v>
      </c>
      <c r="B475">
        <v>76</v>
      </c>
      <c r="C475">
        <v>1</v>
      </c>
      <c r="D475" t="s">
        <v>117</v>
      </c>
      <c r="E475" t="s">
        <v>118</v>
      </c>
      <c r="F475" t="s">
        <v>19</v>
      </c>
      <c r="G475" t="str">
        <f>TEXT(MotionsTable[[#This Row],[MOT_COUNTY_NUM]], "000") &amp; "-" &amp; TEXT(MotionsTable[[#This Row],[MOT_CASE_NUMBER]], "0000000")</f>
        <v>005-0000076</v>
      </c>
    </row>
    <row r="476" spans="1:7">
      <c r="A476" s="1">
        <v>5</v>
      </c>
      <c r="B476">
        <v>77</v>
      </c>
      <c r="C476">
        <v>1</v>
      </c>
      <c r="D476" t="s">
        <v>119</v>
      </c>
      <c r="E476" t="s">
        <v>120</v>
      </c>
      <c r="F476" t="s">
        <v>19</v>
      </c>
      <c r="G476" t="str">
        <f>TEXT(MotionsTable[[#This Row],[MOT_COUNTY_NUM]], "000") &amp; "-" &amp; TEXT(MotionsTable[[#This Row],[MOT_CASE_NUMBER]], "0000000")</f>
        <v>005-0000077</v>
      </c>
    </row>
    <row r="477" spans="1:7">
      <c r="A477" s="1">
        <v>5</v>
      </c>
      <c r="B477">
        <v>78</v>
      </c>
      <c r="C477">
        <v>1</v>
      </c>
      <c r="D477" t="s">
        <v>109</v>
      </c>
      <c r="E477" t="s">
        <v>110</v>
      </c>
      <c r="F477" t="s">
        <v>19</v>
      </c>
      <c r="G477" t="str">
        <f>TEXT(MotionsTable[[#This Row],[MOT_COUNTY_NUM]], "000") &amp; "-" &amp; TEXT(MotionsTable[[#This Row],[MOT_CASE_NUMBER]], "0000000")</f>
        <v>005-0000078</v>
      </c>
    </row>
    <row r="478" spans="1:7">
      <c r="A478" s="1">
        <v>5</v>
      </c>
      <c r="B478">
        <v>79</v>
      </c>
      <c r="C478">
        <v>1</v>
      </c>
      <c r="D478" t="s">
        <v>119</v>
      </c>
      <c r="E478" t="s">
        <v>120</v>
      </c>
      <c r="F478" t="s">
        <v>19</v>
      </c>
      <c r="G478" t="str">
        <f>TEXT(MotionsTable[[#This Row],[MOT_COUNTY_NUM]], "000") &amp; "-" &amp; TEXT(MotionsTable[[#This Row],[MOT_CASE_NUMBER]], "0000000")</f>
        <v>005-0000079</v>
      </c>
    </row>
    <row r="479" spans="1:7">
      <c r="A479" s="1">
        <v>5</v>
      </c>
      <c r="B479">
        <v>80</v>
      </c>
      <c r="C479">
        <v>1</v>
      </c>
      <c r="D479" t="s">
        <v>117</v>
      </c>
      <c r="E479" t="s">
        <v>118</v>
      </c>
      <c r="F479" t="s">
        <v>19</v>
      </c>
      <c r="G479" t="str">
        <f>TEXT(MotionsTable[[#This Row],[MOT_COUNTY_NUM]], "000") &amp; "-" &amp; TEXT(MotionsTable[[#This Row],[MOT_CASE_NUMBER]], "0000000")</f>
        <v>005-0000080</v>
      </c>
    </row>
    <row r="480" spans="1:7">
      <c r="A480" s="1">
        <v>5</v>
      </c>
      <c r="B480">
        <v>81</v>
      </c>
      <c r="C480">
        <v>1</v>
      </c>
      <c r="D480" t="s">
        <v>109</v>
      </c>
      <c r="E480" t="s">
        <v>110</v>
      </c>
      <c r="F480" t="s">
        <v>19</v>
      </c>
      <c r="G480" t="str">
        <f>TEXT(MotionsTable[[#This Row],[MOT_COUNTY_NUM]], "000") &amp; "-" &amp; TEXT(MotionsTable[[#This Row],[MOT_CASE_NUMBER]], "0000000")</f>
        <v>005-0000081</v>
      </c>
    </row>
    <row r="481" spans="1:7">
      <c r="A481" s="1">
        <v>5</v>
      </c>
      <c r="B481">
        <v>82</v>
      </c>
      <c r="C481">
        <v>1</v>
      </c>
      <c r="D481" t="s">
        <v>117</v>
      </c>
      <c r="E481" t="s">
        <v>118</v>
      </c>
      <c r="F481" t="s">
        <v>19</v>
      </c>
      <c r="G481" t="str">
        <f>TEXT(MotionsTable[[#This Row],[MOT_COUNTY_NUM]], "000") &amp; "-" &amp; TEXT(MotionsTable[[#This Row],[MOT_CASE_NUMBER]], "0000000")</f>
        <v>005-0000082</v>
      </c>
    </row>
    <row r="482" spans="1:7">
      <c r="A482" s="1">
        <v>5</v>
      </c>
      <c r="B482">
        <v>83</v>
      </c>
      <c r="C482">
        <v>1</v>
      </c>
      <c r="D482" t="s">
        <v>117</v>
      </c>
      <c r="E482" t="s">
        <v>118</v>
      </c>
      <c r="F482" t="s">
        <v>19</v>
      </c>
      <c r="G482" t="str">
        <f>TEXT(MotionsTable[[#This Row],[MOT_COUNTY_NUM]], "000") &amp; "-" &amp; TEXT(MotionsTable[[#This Row],[MOT_CASE_NUMBER]], "0000000")</f>
        <v>005-0000083</v>
      </c>
    </row>
    <row r="483" spans="1:7">
      <c r="A483" s="1">
        <v>5</v>
      </c>
      <c r="B483">
        <v>84</v>
      </c>
      <c r="C483">
        <v>1</v>
      </c>
      <c r="D483" t="s">
        <v>117</v>
      </c>
      <c r="E483" t="s">
        <v>118</v>
      </c>
      <c r="F483" t="s">
        <v>19</v>
      </c>
      <c r="G483" t="str">
        <f>TEXT(MotionsTable[[#This Row],[MOT_COUNTY_NUM]], "000") &amp; "-" &amp; TEXT(MotionsTable[[#This Row],[MOT_CASE_NUMBER]], "0000000")</f>
        <v>005-0000084</v>
      </c>
    </row>
    <row r="484" spans="1:7">
      <c r="A484" s="1">
        <v>5</v>
      </c>
      <c r="B484">
        <v>85</v>
      </c>
      <c r="C484">
        <v>1</v>
      </c>
      <c r="D484" t="s">
        <v>119</v>
      </c>
      <c r="E484" t="s">
        <v>120</v>
      </c>
      <c r="F484" t="s">
        <v>19</v>
      </c>
      <c r="G484" t="str">
        <f>TEXT(MotionsTable[[#This Row],[MOT_COUNTY_NUM]], "000") &amp; "-" &amp; TEXT(MotionsTable[[#This Row],[MOT_CASE_NUMBER]], "0000000")</f>
        <v>005-0000085</v>
      </c>
    </row>
    <row r="485" spans="1:7">
      <c r="A485" s="1">
        <v>5</v>
      </c>
      <c r="B485">
        <v>86</v>
      </c>
      <c r="C485">
        <v>1</v>
      </c>
      <c r="D485" t="s">
        <v>113</v>
      </c>
      <c r="E485" t="s">
        <v>114</v>
      </c>
      <c r="F485" t="s">
        <v>19</v>
      </c>
      <c r="G485" t="str">
        <f>TEXT(MotionsTable[[#This Row],[MOT_COUNTY_NUM]], "000") &amp; "-" &amp; TEXT(MotionsTable[[#This Row],[MOT_CASE_NUMBER]], "0000000")</f>
        <v>005-0000086</v>
      </c>
    </row>
    <row r="486" spans="1:7">
      <c r="A486" s="1">
        <v>5</v>
      </c>
      <c r="B486">
        <v>87</v>
      </c>
      <c r="C486">
        <v>1</v>
      </c>
      <c r="D486" t="s">
        <v>113</v>
      </c>
      <c r="E486" t="s">
        <v>114</v>
      </c>
      <c r="F486" t="s">
        <v>19</v>
      </c>
      <c r="G486" t="str">
        <f>TEXT(MotionsTable[[#This Row],[MOT_COUNTY_NUM]], "000") &amp; "-" &amp; TEXT(MotionsTable[[#This Row],[MOT_CASE_NUMBER]], "0000000")</f>
        <v>005-0000087</v>
      </c>
    </row>
    <row r="487" spans="1:7">
      <c r="A487" s="1">
        <v>5</v>
      </c>
      <c r="B487">
        <v>88</v>
      </c>
      <c r="C487">
        <v>1</v>
      </c>
      <c r="D487" t="s">
        <v>117</v>
      </c>
      <c r="E487" t="s">
        <v>118</v>
      </c>
      <c r="F487" t="s">
        <v>19</v>
      </c>
      <c r="G487" t="str">
        <f>TEXT(MotionsTable[[#This Row],[MOT_COUNTY_NUM]], "000") &amp; "-" &amp; TEXT(MotionsTable[[#This Row],[MOT_CASE_NUMBER]], "0000000")</f>
        <v>005-0000088</v>
      </c>
    </row>
    <row r="488" spans="1:7">
      <c r="A488" s="1">
        <v>5</v>
      </c>
      <c r="B488">
        <v>89</v>
      </c>
      <c r="C488">
        <v>1</v>
      </c>
      <c r="D488" t="s">
        <v>115</v>
      </c>
      <c r="E488" t="s">
        <v>116</v>
      </c>
      <c r="F488" t="s">
        <v>19</v>
      </c>
      <c r="G488" t="str">
        <f>TEXT(MotionsTable[[#This Row],[MOT_COUNTY_NUM]], "000") &amp; "-" &amp; TEXT(MotionsTable[[#This Row],[MOT_CASE_NUMBER]], "0000000")</f>
        <v>005-0000089</v>
      </c>
    </row>
    <row r="489" spans="1:7">
      <c r="A489" s="1">
        <v>5</v>
      </c>
      <c r="B489">
        <v>90</v>
      </c>
      <c r="C489">
        <v>1</v>
      </c>
      <c r="D489" t="s">
        <v>109</v>
      </c>
      <c r="E489" t="s">
        <v>110</v>
      </c>
      <c r="F489" t="s">
        <v>19</v>
      </c>
      <c r="G489" t="str">
        <f>TEXT(MotionsTable[[#This Row],[MOT_COUNTY_NUM]], "000") &amp; "-" &amp; TEXT(MotionsTable[[#This Row],[MOT_CASE_NUMBER]], "0000000")</f>
        <v>005-0000090</v>
      </c>
    </row>
    <row r="490" spans="1:7">
      <c r="A490" s="1">
        <v>5</v>
      </c>
      <c r="B490">
        <v>91</v>
      </c>
      <c r="C490">
        <v>1</v>
      </c>
      <c r="D490" t="s">
        <v>109</v>
      </c>
      <c r="E490" t="s">
        <v>110</v>
      </c>
      <c r="F490" t="s">
        <v>19</v>
      </c>
      <c r="G490" t="str">
        <f>TEXT(MotionsTable[[#This Row],[MOT_COUNTY_NUM]], "000") &amp; "-" &amp; TEXT(MotionsTable[[#This Row],[MOT_CASE_NUMBER]], "0000000")</f>
        <v>005-0000091</v>
      </c>
    </row>
    <row r="491" spans="1:7">
      <c r="A491" s="1">
        <v>5</v>
      </c>
      <c r="B491">
        <v>92</v>
      </c>
      <c r="C491">
        <v>1</v>
      </c>
      <c r="D491" t="s">
        <v>117</v>
      </c>
      <c r="E491" t="s">
        <v>118</v>
      </c>
      <c r="F491" t="s">
        <v>19</v>
      </c>
      <c r="G491" t="str">
        <f>TEXT(MotionsTable[[#This Row],[MOT_COUNTY_NUM]], "000") &amp; "-" &amp; TEXT(MotionsTable[[#This Row],[MOT_CASE_NUMBER]], "0000000")</f>
        <v>005-0000092</v>
      </c>
    </row>
    <row r="492" spans="1:7">
      <c r="A492" s="1">
        <v>5</v>
      </c>
      <c r="B492">
        <v>93</v>
      </c>
      <c r="C492">
        <v>1</v>
      </c>
      <c r="D492" t="s">
        <v>117</v>
      </c>
      <c r="E492" t="s">
        <v>118</v>
      </c>
      <c r="F492" t="s">
        <v>19</v>
      </c>
      <c r="G492" t="str">
        <f>TEXT(MotionsTable[[#This Row],[MOT_COUNTY_NUM]], "000") &amp; "-" &amp; TEXT(MotionsTable[[#This Row],[MOT_CASE_NUMBER]], "0000000")</f>
        <v>005-0000093</v>
      </c>
    </row>
    <row r="493" spans="1:7">
      <c r="A493" s="1">
        <v>5</v>
      </c>
      <c r="B493">
        <v>95</v>
      </c>
      <c r="C493">
        <v>1</v>
      </c>
      <c r="D493" t="s">
        <v>113</v>
      </c>
      <c r="E493" t="s">
        <v>114</v>
      </c>
      <c r="F493" t="s">
        <v>19</v>
      </c>
      <c r="G493" t="str">
        <f>TEXT(MotionsTable[[#This Row],[MOT_COUNTY_NUM]], "000") &amp; "-" &amp; TEXT(MotionsTable[[#This Row],[MOT_CASE_NUMBER]], "0000000")</f>
        <v>005-0000095</v>
      </c>
    </row>
    <row r="494" spans="1:7">
      <c r="A494" s="1">
        <v>5</v>
      </c>
      <c r="B494">
        <v>96</v>
      </c>
      <c r="C494">
        <v>1</v>
      </c>
      <c r="D494" t="s">
        <v>109</v>
      </c>
      <c r="E494" t="s">
        <v>110</v>
      </c>
      <c r="F494" t="s">
        <v>19</v>
      </c>
      <c r="G494" t="str">
        <f>TEXT(MotionsTable[[#This Row],[MOT_COUNTY_NUM]], "000") &amp; "-" &amp; TEXT(MotionsTable[[#This Row],[MOT_CASE_NUMBER]], "0000000")</f>
        <v>005-0000096</v>
      </c>
    </row>
    <row r="495" spans="1:7">
      <c r="A495" s="1">
        <v>5</v>
      </c>
      <c r="B495">
        <v>97</v>
      </c>
      <c r="C495">
        <v>1</v>
      </c>
      <c r="D495" t="s">
        <v>109</v>
      </c>
      <c r="E495" t="s">
        <v>110</v>
      </c>
      <c r="F495" t="s">
        <v>19</v>
      </c>
      <c r="G495" t="str">
        <f>TEXT(MotionsTable[[#This Row],[MOT_COUNTY_NUM]], "000") &amp; "-" &amp; TEXT(MotionsTable[[#This Row],[MOT_CASE_NUMBER]], "0000000")</f>
        <v>005-0000097</v>
      </c>
    </row>
    <row r="496" spans="1:7">
      <c r="A496" s="1">
        <v>5</v>
      </c>
      <c r="B496">
        <v>98</v>
      </c>
      <c r="C496">
        <v>1</v>
      </c>
      <c r="D496" t="s">
        <v>117</v>
      </c>
      <c r="E496" t="s">
        <v>118</v>
      </c>
      <c r="F496" t="s">
        <v>19</v>
      </c>
      <c r="G496" t="str">
        <f>TEXT(MotionsTable[[#This Row],[MOT_COUNTY_NUM]], "000") &amp; "-" &amp; TEXT(MotionsTable[[#This Row],[MOT_CASE_NUMBER]], "0000000")</f>
        <v>005-0000098</v>
      </c>
    </row>
    <row r="497" spans="1:7">
      <c r="A497" s="1">
        <v>5</v>
      </c>
      <c r="B497">
        <v>99</v>
      </c>
      <c r="C497">
        <v>1</v>
      </c>
      <c r="D497" t="s">
        <v>109</v>
      </c>
      <c r="E497" t="s">
        <v>110</v>
      </c>
      <c r="F497" t="s">
        <v>19</v>
      </c>
      <c r="G497" t="str">
        <f>TEXT(MotionsTable[[#This Row],[MOT_COUNTY_NUM]], "000") &amp; "-" &amp; TEXT(MotionsTable[[#This Row],[MOT_CASE_NUMBER]], "0000000")</f>
        <v>005-0000099</v>
      </c>
    </row>
    <row r="498" spans="1:7">
      <c r="A498" s="1">
        <v>5</v>
      </c>
      <c r="B498">
        <v>100</v>
      </c>
      <c r="C498">
        <v>1</v>
      </c>
      <c r="D498" t="s">
        <v>113</v>
      </c>
      <c r="E498" t="s">
        <v>114</v>
      </c>
      <c r="F498" t="s">
        <v>19</v>
      </c>
      <c r="G498" t="str">
        <f>TEXT(MotionsTable[[#This Row],[MOT_COUNTY_NUM]], "000") &amp; "-" &amp; TEXT(MotionsTable[[#This Row],[MOT_CASE_NUMBER]], "0000000")</f>
        <v>005-0000100</v>
      </c>
    </row>
    <row r="499" spans="1:7">
      <c r="A499" s="1">
        <v>5</v>
      </c>
      <c r="B499">
        <v>101</v>
      </c>
      <c r="C499">
        <v>1</v>
      </c>
      <c r="D499" t="s">
        <v>113</v>
      </c>
      <c r="E499" t="s">
        <v>114</v>
      </c>
      <c r="F499" t="s">
        <v>19</v>
      </c>
      <c r="G499" t="str">
        <f>TEXT(MotionsTable[[#This Row],[MOT_COUNTY_NUM]], "000") &amp; "-" &amp; TEXT(MotionsTable[[#This Row],[MOT_CASE_NUMBER]], "0000000")</f>
        <v>005-0000101</v>
      </c>
    </row>
    <row r="500" spans="1:7">
      <c r="A500" s="1">
        <v>5</v>
      </c>
      <c r="B500">
        <v>102</v>
      </c>
      <c r="C500">
        <v>1</v>
      </c>
      <c r="D500" t="s">
        <v>117</v>
      </c>
      <c r="E500" t="s">
        <v>118</v>
      </c>
      <c r="F500" t="s">
        <v>19</v>
      </c>
      <c r="G500" t="str">
        <f>TEXT(MotionsTable[[#This Row],[MOT_COUNTY_NUM]], "000") &amp; "-" &amp; TEXT(MotionsTable[[#This Row],[MOT_CASE_NUMBER]], "0000000")</f>
        <v>005-0000102</v>
      </c>
    </row>
    <row r="501" spans="1:7">
      <c r="A501" s="1">
        <v>5</v>
      </c>
      <c r="B501">
        <v>103</v>
      </c>
      <c r="C501">
        <v>1</v>
      </c>
      <c r="D501" t="s">
        <v>115</v>
      </c>
      <c r="E501" t="s">
        <v>116</v>
      </c>
      <c r="F501" t="s">
        <v>19</v>
      </c>
      <c r="G501" t="str">
        <f>TEXT(MotionsTable[[#This Row],[MOT_COUNTY_NUM]], "000") &amp; "-" &amp; TEXT(MotionsTable[[#This Row],[MOT_CASE_NUMBER]], "0000000")</f>
        <v>005-0000103</v>
      </c>
    </row>
    <row r="502" spans="1:7">
      <c r="A502" s="1">
        <v>5</v>
      </c>
      <c r="B502">
        <v>104</v>
      </c>
      <c r="C502">
        <v>1</v>
      </c>
      <c r="D502" t="s">
        <v>117</v>
      </c>
      <c r="E502" t="s">
        <v>118</v>
      </c>
      <c r="F502" t="s">
        <v>19</v>
      </c>
      <c r="G502" t="str">
        <f>TEXT(MotionsTable[[#This Row],[MOT_COUNTY_NUM]], "000") &amp; "-" &amp; TEXT(MotionsTable[[#This Row],[MOT_CASE_NUMBER]], "0000000")</f>
        <v>005-0000104</v>
      </c>
    </row>
    <row r="503" spans="1:7">
      <c r="A503" s="1">
        <v>5</v>
      </c>
      <c r="B503">
        <v>105</v>
      </c>
      <c r="C503">
        <v>1</v>
      </c>
      <c r="D503" t="s">
        <v>117</v>
      </c>
      <c r="E503" t="s">
        <v>118</v>
      </c>
      <c r="F503" t="s">
        <v>19</v>
      </c>
      <c r="G503" t="str">
        <f>TEXT(MotionsTable[[#This Row],[MOT_COUNTY_NUM]], "000") &amp; "-" &amp; TEXT(MotionsTable[[#This Row],[MOT_CASE_NUMBER]], "0000000")</f>
        <v>005-0000105</v>
      </c>
    </row>
    <row r="504" spans="1:7">
      <c r="A504" s="1">
        <v>5</v>
      </c>
      <c r="B504">
        <v>106</v>
      </c>
      <c r="C504">
        <v>1</v>
      </c>
      <c r="D504" t="s">
        <v>109</v>
      </c>
      <c r="E504" t="s">
        <v>110</v>
      </c>
      <c r="F504" t="s">
        <v>19</v>
      </c>
      <c r="G504" t="str">
        <f>TEXT(MotionsTable[[#This Row],[MOT_COUNTY_NUM]], "000") &amp; "-" &amp; TEXT(MotionsTable[[#This Row],[MOT_CASE_NUMBER]], "0000000")</f>
        <v>005-0000106</v>
      </c>
    </row>
    <row r="505" spans="1:7">
      <c r="A505" s="1">
        <v>5</v>
      </c>
      <c r="B505">
        <v>107</v>
      </c>
      <c r="C505">
        <v>1</v>
      </c>
      <c r="D505" t="s">
        <v>117</v>
      </c>
      <c r="E505" t="s">
        <v>118</v>
      </c>
      <c r="F505" t="s">
        <v>19</v>
      </c>
      <c r="G505" t="str">
        <f>TEXT(MotionsTable[[#This Row],[MOT_COUNTY_NUM]], "000") &amp; "-" &amp; TEXT(MotionsTable[[#This Row],[MOT_CASE_NUMBER]], "0000000")</f>
        <v>005-0000107</v>
      </c>
    </row>
    <row r="506" spans="1:7">
      <c r="A506" s="1">
        <v>5</v>
      </c>
      <c r="B506">
        <v>108</v>
      </c>
      <c r="C506">
        <v>1</v>
      </c>
      <c r="D506" t="s">
        <v>109</v>
      </c>
      <c r="E506" t="s">
        <v>110</v>
      </c>
      <c r="F506" t="s">
        <v>19</v>
      </c>
      <c r="G506" t="str">
        <f>TEXT(MotionsTable[[#This Row],[MOT_COUNTY_NUM]], "000") &amp; "-" &amp; TEXT(MotionsTable[[#This Row],[MOT_CASE_NUMBER]], "0000000")</f>
        <v>005-0000108</v>
      </c>
    </row>
    <row r="507" spans="1:7">
      <c r="A507" s="1">
        <v>5</v>
      </c>
      <c r="B507">
        <v>109</v>
      </c>
      <c r="C507">
        <v>1</v>
      </c>
      <c r="D507" t="s">
        <v>109</v>
      </c>
      <c r="E507" t="s">
        <v>110</v>
      </c>
      <c r="F507" t="s">
        <v>19</v>
      </c>
      <c r="G507" t="str">
        <f>TEXT(MotionsTable[[#This Row],[MOT_COUNTY_NUM]], "000") &amp; "-" &amp; TEXT(MotionsTable[[#This Row],[MOT_CASE_NUMBER]], "0000000")</f>
        <v>005-0000109</v>
      </c>
    </row>
    <row r="508" spans="1:7">
      <c r="A508" s="1">
        <v>5</v>
      </c>
      <c r="B508">
        <v>110</v>
      </c>
      <c r="C508">
        <v>1</v>
      </c>
      <c r="D508" t="s">
        <v>113</v>
      </c>
      <c r="E508" t="s">
        <v>114</v>
      </c>
      <c r="F508" t="s">
        <v>19</v>
      </c>
      <c r="G508" t="str">
        <f>TEXT(MotionsTable[[#This Row],[MOT_COUNTY_NUM]], "000") &amp; "-" &amp; TEXT(MotionsTable[[#This Row],[MOT_CASE_NUMBER]], "0000000")</f>
        <v>005-0000110</v>
      </c>
    </row>
    <row r="509" spans="1:7">
      <c r="A509" s="1">
        <v>5</v>
      </c>
      <c r="B509">
        <v>111</v>
      </c>
      <c r="C509">
        <v>1</v>
      </c>
      <c r="D509" t="s">
        <v>117</v>
      </c>
      <c r="E509" t="s">
        <v>118</v>
      </c>
      <c r="F509" t="s">
        <v>19</v>
      </c>
      <c r="G509" t="str">
        <f>TEXT(MotionsTable[[#This Row],[MOT_COUNTY_NUM]], "000") &amp; "-" &amp; TEXT(MotionsTable[[#This Row],[MOT_CASE_NUMBER]], "0000000")</f>
        <v>005-0000111</v>
      </c>
    </row>
    <row r="510" spans="1:7">
      <c r="A510" s="1">
        <v>5</v>
      </c>
      <c r="B510">
        <v>112</v>
      </c>
      <c r="C510">
        <v>1</v>
      </c>
      <c r="D510" t="s">
        <v>117</v>
      </c>
      <c r="E510" t="s">
        <v>118</v>
      </c>
      <c r="F510" t="s">
        <v>19</v>
      </c>
      <c r="G510" t="str">
        <f>TEXT(MotionsTable[[#This Row],[MOT_COUNTY_NUM]], "000") &amp; "-" &amp; TEXT(MotionsTable[[#This Row],[MOT_CASE_NUMBER]], "0000000")</f>
        <v>005-0000112</v>
      </c>
    </row>
    <row r="511" spans="1:7">
      <c r="A511" s="1">
        <v>5</v>
      </c>
      <c r="B511">
        <v>114</v>
      </c>
      <c r="C511">
        <v>1</v>
      </c>
      <c r="D511" t="s">
        <v>109</v>
      </c>
      <c r="E511" t="s">
        <v>110</v>
      </c>
      <c r="F511" t="s">
        <v>19</v>
      </c>
      <c r="G511" t="str">
        <f>TEXT(MotionsTable[[#This Row],[MOT_COUNTY_NUM]], "000") &amp; "-" &amp; TEXT(MotionsTable[[#This Row],[MOT_CASE_NUMBER]], "0000000")</f>
        <v>005-0000114</v>
      </c>
    </row>
    <row r="512" spans="1:7">
      <c r="A512" s="1">
        <v>5</v>
      </c>
      <c r="B512">
        <v>115</v>
      </c>
      <c r="C512">
        <v>1</v>
      </c>
      <c r="D512" t="s">
        <v>115</v>
      </c>
      <c r="E512" t="s">
        <v>116</v>
      </c>
      <c r="F512" t="s">
        <v>19</v>
      </c>
      <c r="G512" t="str">
        <f>TEXT(MotionsTable[[#This Row],[MOT_COUNTY_NUM]], "000") &amp; "-" &amp; TEXT(MotionsTable[[#This Row],[MOT_CASE_NUMBER]], "0000000")</f>
        <v>005-0000115</v>
      </c>
    </row>
    <row r="513" spans="1:7">
      <c r="A513" s="1">
        <v>5</v>
      </c>
      <c r="B513">
        <v>116</v>
      </c>
      <c r="C513">
        <v>1</v>
      </c>
      <c r="D513" t="s">
        <v>117</v>
      </c>
      <c r="E513" t="s">
        <v>118</v>
      </c>
      <c r="F513" t="s">
        <v>19</v>
      </c>
      <c r="G513" t="str">
        <f>TEXT(MotionsTable[[#This Row],[MOT_COUNTY_NUM]], "000") &amp; "-" &amp; TEXT(MotionsTable[[#This Row],[MOT_CASE_NUMBER]], "0000000")</f>
        <v>005-0000116</v>
      </c>
    </row>
    <row r="514" spans="1:7">
      <c r="A514" s="1">
        <v>5</v>
      </c>
      <c r="B514">
        <v>117</v>
      </c>
      <c r="C514">
        <v>1</v>
      </c>
      <c r="D514" t="s">
        <v>109</v>
      </c>
      <c r="E514" t="s">
        <v>110</v>
      </c>
      <c r="F514" t="s">
        <v>19</v>
      </c>
      <c r="G514" t="str">
        <f>TEXT(MotionsTable[[#This Row],[MOT_COUNTY_NUM]], "000") &amp; "-" &amp; TEXT(MotionsTable[[#This Row],[MOT_CASE_NUMBER]], "0000000")</f>
        <v>005-0000117</v>
      </c>
    </row>
    <row r="515" spans="1:7">
      <c r="A515" s="1">
        <v>5</v>
      </c>
      <c r="B515">
        <v>119</v>
      </c>
      <c r="C515">
        <v>1</v>
      </c>
      <c r="D515" t="s">
        <v>119</v>
      </c>
      <c r="E515" t="s">
        <v>120</v>
      </c>
      <c r="F515" t="s">
        <v>19</v>
      </c>
      <c r="G515" t="str">
        <f>TEXT(MotionsTable[[#This Row],[MOT_COUNTY_NUM]], "000") &amp; "-" &amp; TEXT(MotionsTable[[#This Row],[MOT_CASE_NUMBER]], "0000000")</f>
        <v>005-0000119</v>
      </c>
    </row>
    <row r="516" spans="1:7">
      <c r="A516" s="1">
        <v>5</v>
      </c>
      <c r="B516">
        <v>120</v>
      </c>
      <c r="C516">
        <v>1</v>
      </c>
      <c r="D516" t="s">
        <v>115</v>
      </c>
      <c r="E516" t="s">
        <v>116</v>
      </c>
      <c r="F516" t="s">
        <v>19</v>
      </c>
      <c r="G516" t="str">
        <f>TEXT(MotionsTable[[#This Row],[MOT_COUNTY_NUM]], "000") &amp; "-" &amp; TEXT(MotionsTable[[#This Row],[MOT_CASE_NUMBER]], "0000000")</f>
        <v>005-0000120</v>
      </c>
    </row>
    <row r="517" spans="1:7">
      <c r="A517" s="1">
        <v>5</v>
      </c>
      <c r="B517">
        <v>121</v>
      </c>
      <c r="C517">
        <v>1</v>
      </c>
      <c r="D517" t="s">
        <v>109</v>
      </c>
      <c r="E517" t="s">
        <v>110</v>
      </c>
      <c r="F517" t="s">
        <v>19</v>
      </c>
      <c r="G517" t="str">
        <f>TEXT(MotionsTable[[#This Row],[MOT_COUNTY_NUM]], "000") &amp; "-" &amp; TEXT(MotionsTable[[#This Row],[MOT_CASE_NUMBER]], "0000000")</f>
        <v>005-0000121</v>
      </c>
    </row>
    <row r="518" spans="1:7">
      <c r="A518" s="1">
        <v>5</v>
      </c>
      <c r="B518">
        <v>122</v>
      </c>
      <c r="C518">
        <v>1</v>
      </c>
      <c r="D518" t="s">
        <v>117</v>
      </c>
      <c r="E518" t="s">
        <v>118</v>
      </c>
      <c r="F518" t="s">
        <v>19</v>
      </c>
      <c r="G518" t="str">
        <f>TEXT(MotionsTable[[#This Row],[MOT_COUNTY_NUM]], "000") &amp; "-" &amp; TEXT(MotionsTable[[#This Row],[MOT_CASE_NUMBER]], "0000000")</f>
        <v>005-0000122</v>
      </c>
    </row>
    <row r="519" spans="1:7">
      <c r="A519" s="1">
        <v>5</v>
      </c>
      <c r="B519">
        <v>123</v>
      </c>
      <c r="C519">
        <v>1</v>
      </c>
      <c r="D519" t="s">
        <v>113</v>
      </c>
      <c r="E519" t="s">
        <v>114</v>
      </c>
      <c r="F519" t="s">
        <v>19</v>
      </c>
      <c r="G519" t="str">
        <f>TEXT(MotionsTable[[#This Row],[MOT_COUNTY_NUM]], "000") &amp; "-" &amp; TEXT(MotionsTable[[#This Row],[MOT_CASE_NUMBER]], "0000000")</f>
        <v>005-0000123</v>
      </c>
    </row>
    <row r="520" spans="1:7">
      <c r="A520" s="1">
        <v>5</v>
      </c>
      <c r="B520">
        <v>124</v>
      </c>
      <c r="C520">
        <v>1</v>
      </c>
      <c r="D520" t="s">
        <v>115</v>
      </c>
      <c r="E520" t="s">
        <v>116</v>
      </c>
      <c r="F520" t="s">
        <v>19</v>
      </c>
      <c r="G520" t="str">
        <f>TEXT(MotionsTable[[#This Row],[MOT_COUNTY_NUM]], "000") &amp; "-" &amp; TEXT(MotionsTable[[#This Row],[MOT_CASE_NUMBER]], "0000000")</f>
        <v>005-0000124</v>
      </c>
    </row>
    <row r="521" spans="1:7">
      <c r="A521" s="1">
        <v>5</v>
      </c>
      <c r="B521">
        <v>125</v>
      </c>
      <c r="C521">
        <v>1</v>
      </c>
      <c r="D521" t="s">
        <v>111</v>
      </c>
      <c r="E521" t="s">
        <v>112</v>
      </c>
      <c r="F521" t="s">
        <v>19</v>
      </c>
      <c r="G521" t="str">
        <f>TEXT(MotionsTable[[#This Row],[MOT_COUNTY_NUM]], "000") &amp; "-" &amp; TEXT(MotionsTable[[#This Row],[MOT_CASE_NUMBER]], "0000000")</f>
        <v>005-0000125</v>
      </c>
    </row>
    <row r="522" spans="1:7">
      <c r="A522" s="1">
        <v>5</v>
      </c>
      <c r="B522">
        <v>126</v>
      </c>
      <c r="C522">
        <v>1</v>
      </c>
      <c r="D522" t="s">
        <v>117</v>
      </c>
      <c r="E522" t="s">
        <v>118</v>
      </c>
      <c r="F522" t="s">
        <v>19</v>
      </c>
      <c r="G522" t="str">
        <f>TEXT(MotionsTable[[#This Row],[MOT_COUNTY_NUM]], "000") &amp; "-" &amp; TEXT(MotionsTable[[#This Row],[MOT_CASE_NUMBER]], "0000000")</f>
        <v>005-0000126</v>
      </c>
    </row>
    <row r="523" spans="1:7">
      <c r="A523" s="1">
        <v>5</v>
      </c>
      <c r="B523">
        <v>127</v>
      </c>
      <c r="C523">
        <v>1</v>
      </c>
      <c r="D523" t="s">
        <v>117</v>
      </c>
      <c r="E523" t="s">
        <v>118</v>
      </c>
      <c r="F523" t="s">
        <v>19</v>
      </c>
      <c r="G523" t="str">
        <f>TEXT(MotionsTable[[#This Row],[MOT_COUNTY_NUM]], "000") &amp; "-" &amp; TEXT(MotionsTable[[#This Row],[MOT_CASE_NUMBER]], "0000000")</f>
        <v>005-0000127</v>
      </c>
    </row>
    <row r="524" spans="1:7">
      <c r="A524" s="1">
        <v>5</v>
      </c>
      <c r="B524">
        <v>128</v>
      </c>
      <c r="C524">
        <v>1</v>
      </c>
      <c r="D524" t="s">
        <v>117</v>
      </c>
      <c r="E524" t="s">
        <v>118</v>
      </c>
      <c r="F524" t="s">
        <v>19</v>
      </c>
      <c r="G524" t="str">
        <f>TEXT(MotionsTable[[#This Row],[MOT_COUNTY_NUM]], "000") &amp; "-" &amp; TEXT(MotionsTable[[#This Row],[MOT_CASE_NUMBER]], "0000000")</f>
        <v>005-0000128</v>
      </c>
    </row>
    <row r="525" spans="1:7">
      <c r="A525" s="1">
        <v>5</v>
      </c>
      <c r="B525">
        <v>129</v>
      </c>
      <c r="C525">
        <v>1</v>
      </c>
      <c r="D525" t="s">
        <v>113</v>
      </c>
      <c r="E525" t="s">
        <v>114</v>
      </c>
      <c r="F525" t="s">
        <v>19</v>
      </c>
      <c r="G525" t="str">
        <f>TEXT(MotionsTable[[#This Row],[MOT_COUNTY_NUM]], "000") &amp; "-" &amp; TEXT(MotionsTable[[#This Row],[MOT_CASE_NUMBER]], "0000000")</f>
        <v>005-0000129</v>
      </c>
    </row>
    <row r="526" spans="1:7">
      <c r="A526" s="1">
        <v>5</v>
      </c>
      <c r="B526">
        <v>130</v>
      </c>
      <c r="C526">
        <v>1</v>
      </c>
      <c r="D526" t="s">
        <v>117</v>
      </c>
      <c r="E526" t="s">
        <v>118</v>
      </c>
      <c r="F526" t="s">
        <v>19</v>
      </c>
      <c r="G526" t="str">
        <f>TEXT(MotionsTable[[#This Row],[MOT_COUNTY_NUM]], "000") &amp; "-" &amp; TEXT(MotionsTable[[#This Row],[MOT_CASE_NUMBER]], "0000000")</f>
        <v>005-0000130</v>
      </c>
    </row>
    <row r="527" spans="1:7">
      <c r="A527" s="1">
        <v>5</v>
      </c>
      <c r="B527">
        <v>131</v>
      </c>
      <c r="C527">
        <v>1</v>
      </c>
      <c r="D527" t="s">
        <v>117</v>
      </c>
      <c r="E527" t="s">
        <v>118</v>
      </c>
      <c r="F527" t="s">
        <v>19</v>
      </c>
      <c r="G527" t="str">
        <f>TEXT(MotionsTable[[#This Row],[MOT_COUNTY_NUM]], "000") &amp; "-" &amp; TEXT(MotionsTable[[#This Row],[MOT_CASE_NUMBER]], "0000000")</f>
        <v>005-0000131</v>
      </c>
    </row>
    <row r="528" spans="1:7">
      <c r="A528" s="1">
        <v>5</v>
      </c>
      <c r="B528">
        <v>132</v>
      </c>
      <c r="C528">
        <v>1</v>
      </c>
      <c r="D528" t="s">
        <v>115</v>
      </c>
      <c r="E528" t="s">
        <v>116</v>
      </c>
      <c r="F528" t="s">
        <v>19</v>
      </c>
      <c r="G528" t="str">
        <f>TEXT(MotionsTable[[#This Row],[MOT_COUNTY_NUM]], "000") &amp; "-" &amp; TEXT(MotionsTable[[#This Row],[MOT_CASE_NUMBER]], "0000000")</f>
        <v>005-0000132</v>
      </c>
    </row>
    <row r="529" spans="1:7">
      <c r="A529" s="1">
        <v>5</v>
      </c>
      <c r="B529">
        <v>133</v>
      </c>
      <c r="C529">
        <v>1</v>
      </c>
      <c r="D529" t="s">
        <v>117</v>
      </c>
      <c r="E529" t="s">
        <v>118</v>
      </c>
      <c r="F529" t="s">
        <v>19</v>
      </c>
      <c r="G529" t="str">
        <f>TEXT(MotionsTable[[#This Row],[MOT_COUNTY_NUM]], "000") &amp; "-" &amp; TEXT(MotionsTable[[#This Row],[MOT_CASE_NUMBER]], "0000000")</f>
        <v>005-0000133</v>
      </c>
    </row>
    <row r="530" spans="1:7">
      <c r="A530" s="1">
        <v>5</v>
      </c>
      <c r="B530">
        <v>134</v>
      </c>
      <c r="C530">
        <v>1</v>
      </c>
      <c r="D530" t="s">
        <v>117</v>
      </c>
      <c r="E530" t="s">
        <v>118</v>
      </c>
      <c r="F530" t="s">
        <v>19</v>
      </c>
      <c r="G530" t="str">
        <f>TEXT(MotionsTable[[#This Row],[MOT_COUNTY_NUM]], "000") &amp; "-" &amp; TEXT(MotionsTable[[#This Row],[MOT_CASE_NUMBER]], "0000000")</f>
        <v>005-0000134</v>
      </c>
    </row>
    <row r="531" spans="1:7">
      <c r="A531" s="1">
        <v>5</v>
      </c>
      <c r="B531">
        <v>135</v>
      </c>
      <c r="C531">
        <v>1</v>
      </c>
      <c r="D531" t="s">
        <v>115</v>
      </c>
      <c r="E531" t="s">
        <v>116</v>
      </c>
      <c r="F531" t="s">
        <v>19</v>
      </c>
      <c r="G531" t="str">
        <f>TEXT(MotionsTable[[#This Row],[MOT_COUNTY_NUM]], "000") &amp; "-" &amp; TEXT(MotionsTable[[#This Row],[MOT_CASE_NUMBER]], "0000000")</f>
        <v>005-0000135</v>
      </c>
    </row>
    <row r="532" spans="1:7">
      <c r="A532" s="1">
        <v>5</v>
      </c>
      <c r="B532">
        <v>136</v>
      </c>
      <c r="C532">
        <v>1</v>
      </c>
      <c r="D532" t="s">
        <v>117</v>
      </c>
      <c r="E532" t="s">
        <v>118</v>
      </c>
      <c r="F532" t="s">
        <v>19</v>
      </c>
      <c r="G532" t="str">
        <f>TEXT(MotionsTable[[#This Row],[MOT_COUNTY_NUM]], "000") &amp; "-" &amp; TEXT(MotionsTable[[#This Row],[MOT_CASE_NUMBER]], "0000000")</f>
        <v>005-0000136</v>
      </c>
    </row>
    <row r="533" spans="1:7">
      <c r="A533" s="1">
        <v>5</v>
      </c>
      <c r="B533">
        <v>137</v>
      </c>
      <c r="C533">
        <v>1</v>
      </c>
      <c r="D533" t="s">
        <v>117</v>
      </c>
      <c r="E533" t="s">
        <v>118</v>
      </c>
      <c r="F533" t="s">
        <v>19</v>
      </c>
      <c r="G533" t="str">
        <f>TEXT(MotionsTable[[#This Row],[MOT_COUNTY_NUM]], "000") &amp; "-" &amp; TEXT(MotionsTable[[#This Row],[MOT_CASE_NUMBER]], "0000000")</f>
        <v>005-0000137</v>
      </c>
    </row>
    <row r="534" spans="1:7">
      <c r="A534" s="1">
        <v>5</v>
      </c>
      <c r="B534">
        <v>138</v>
      </c>
      <c r="C534">
        <v>1</v>
      </c>
      <c r="D534" t="s">
        <v>115</v>
      </c>
      <c r="E534" t="s">
        <v>116</v>
      </c>
      <c r="F534" t="s">
        <v>19</v>
      </c>
      <c r="G534" t="str">
        <f>TEXT(MotionsTable[[#This Row],[MOT_COUNTY_NUM]], "000") &amp; "-" &amp; TEXT(MotionsTable[[#This Row],[MOT_CASE_NUMBER]], "0000000")</f>
        <v>005-0000138</v>
      </c>
    </row>
    <row r="535" spans="1:7">
      <c r="A535" s="1">
        <v>5</v>
      </c>
      <c r="B535">
        <v>139</v>
      </c>
      <c r="C535">
        <v>1</v>
      </c>
      <c r="D535" t="s">
        <v>117</v>
      </c>
      <c r="E535" t="s">
        <v>118</v>
      </c>
      <c r="F535" t="s">
        <v>19</v>
      </c>
      <c r="G535" t="str">
        <f>TEXT(MotionsTable[[#This Row],[MOT_COUNTY_NUM]], "000") &amp; "-" &amp; TEXT(MotionsTable[[#This Row],[MOT_CASE_NUMBER]], "0000000")</f>
        <v>005-0000139</v>
      </c>
    </row>
    <row r="536" spans="1:7">
      <c r="A536" s="1">
        <v>5</v>
      </c>
      <c r="B536">
        <v>140</v>
      </c>
      <c r="C536">
        <v>1</v>
      </c>
      <c r="D536" t="s">
        <v>117</v>
      </c>
      <c r="E536" t="s">
        <v>118</v>
      </c>
      <c r="F536" t="s">
        <v>19</v>
      </c>
      <c r="G536" t="str">
        <f>TEXT(MotionsTable[[#This Row],[MOT_COUNTY_NUM]], "000") &amp; "-" &amp; TEXT(MotionsTable[[#This Row],[MOT_CASE_NUMBER]], "0000000")</f>
        <v>005-0000140</v>
      </c>
    </row>
    <row r="537" spans="1:7">
      <c r="A537" s="1">
        <v>5</v>
      </c>
      <c r="B537">
        <v>141</v>
      </c>
      <c r="C537">
        <v>1</v>
      </c>
      <c r="D537" t="s">
        <v>109</v>
      </c>
      <c r="E537" t="s">
        <v>110</v>
      </c>
      <c r="F537" t="s">
        <v>19</v>
      </c>
      <c r="G537" t="str">
        <f>TEXT(MotionsTable[[#This Row],[MOT_COUNTY_NUM]], "000") &amp; "-" &amp; TEXT(MotionsTable[[#This Row],[MOT_CASE_NUMBER]], "0000000")</f>
        <v>005-0000141</v>
      </c>
    </row>
    <row r="538" spans="1:7">
      <c r="A538" s="1">
        <v>5</v>
      </c>
      <c r="B538">
        <v>142</v>
      </c>
      <c r="C538">
        <v>1</v>
      </c>
      <c r="D538" t="s">
        <v>109</v>
      </c>
      <c r="E538" t="s">
        <v>110</v>
      </c>
      <c r="F538" t="s">
        <v>19</v>
      </c>
      <c r="G538" t="str">
        <f>TEXT(MotionsTable[[#This Row],[MOT_COUNTY_NUM]], "000") &amp; "-" &amp; TEXT(MotionsTable[[#This Row],[MOT_CASE_NUMBER]], "0000000")</f>
        <v>005-0000142</v>
      </c>
    </row>
    <row r="539" spans="1:7">
      <c r="A539" s="1">
        <v>5</v>
      </c>
      <c r="B539">
        <v>143</v>
      </c>
      <c r="C539">
        <v>1</v>
      </c>
      <c r="D539" t="s">
        <v>117</v>
      </c>
      <c r="E539" t="s">
        <v>118</v>
      </c>
      <c r="F539" t="s">
        <v>19</v>
      </c>
      <c r="G539" t="str">
        <f>TEXT(MotionsTable[[#This Row],[MOT_COUNTY_NUM]], "000") &amp; "-" &amp; TEXT(MotionsTable[[#This Row],[MOT_CASE_NUMBER]], "0000000")</f>
        <v>005-0000143</v>
      </c>
    </row>
    <row r="540" spans="1:7">
      <c r="A540" s="1">
        <v>5</v>
      </c>
      <c r="B540">
        <v>144</v>
      </c>
      <c r="C540">
        <v>1</v>
      </c>
      <c r="D540" t="s">
        <v>109</v>
      </c>
      <c r="E540" t="s">
        <v>110</v>
      </c>
      <c r="F540" t="s">
        <v>19</v>
      </c>
      <c r="G540" t="str">
        <f>TEXT(MotionsTable[[#This Row],[MOT_COUNTY_NUM]], "000") &amp; "-" &amp; TEXT(MotionsTable[[#This Row],[MOT_CASE_NUMBER]], "0000000")</f>
        <v>005-0000144</v>
      </c>
    </row>
    <row r="541" spans="1:7">
      <c r="A541" s="1">
        <v>5</v>
      </c>
      <c r="B541">
        <v>146</v>
      </c>
      <c r="C541">
        <v>1</v>
      </c>
      <c r="D541" t="s">
        <v>117</v>
      </c>
      <c r="E541" t="s">
        <v>118</v>
      </c>
      <c r="F541" t="s">
        <v>19</v>
      </c>
      <c r="G541" t="str">
        <f>TEXT(MotionsTable[[#This Row],[MOT_COUNTY_NUM]], "000") &amp; "-" &amp; TEXT(MotionsTable[[#This Row],[MOT_CASE_NUMBER]], "0000000")</f>
        <v>005-0000146</v>
      </c>
    </row>
    <row r="542" spans="1:7">
      <c r="A542" s="1">
        <v>5</v>
      </c>
      <c r="B542">
        <v>147</v>
      </c>
      <c r="C542">
        <v>1</v>
      </c>
      <c r="D542" t="s">
        <v>117</v>
      </c>
      <c r="E542" t="s">
        <v>118</v>
      </c>
      <c r="F542" t="s">
        <v>19</v>
      </c>
      <c r="G542" t="str">
        <f>TEXT(MotionsTable[[#This Row],[MOT_COUNTY_NUM]], "000") &amp; "-" &amp; TEXT(MotionsTable[[#This Row],[MOT_CASE_NUMBER]], "0000000")</f>
        <v>005-0000147</v>
      </c>
    </row>
    <row r="543" spans="1:7">
      <c r="A543" s="1">
        <v>5</v>
      </c>
      <c r="B543">
        <v>148</v>
      </c>
      <c r="C543">
        <v>1</v>
      </c>
      <c r="D543" t="s">
        <v>117</v>
      </c>
      <c r="E543" t="s">
        <v>118</v>
      </c>
      <c r="F543" t="s">
        <v>19</v>
      </c>
      <c r="G543" t="str">
        <f>TEXT(MotionsTable[[#This Row],[MOT_COUNTY_NUM]], "000") &amp; "-" &amp; TEXT(MotionsTable[[#This Row],[MOT_CASE_NUMBER]], "0000000")</f>
        <v>005-0000148</v>
      </c>
    </row>
    <row r="544" spans="1:7">
      <c r="A544" s="1">
        <v>5</v>
      </c>
      <c r="B544">
        <v>149</v>
      </c>
      <c r="C544">
        <v>1</v>
      </c>
      <c r="D544" t="s">
        <v>109</v>
      </c>
      <c r="E544" t="s">
        <v>110</v>
      </c>
      <c r="F544" t="s">
        <v>19</v>
      </c>
      <c r="G544" t="str">
        <f>TEXT(MotionsTable[[#This Row],[MOT_COUNTY_NUM]], "000") &amp; "-" &amp; TEXT(MotionsTable[[#This Row],[MOT_CASE_NUMBER]], "0000000")</f>
        <v>005-0000149</v>
      </c>
    </row>
    <row r="545" spans="1:7">
      <c r="A545" s="1">
        <v>5</v>
      </c>
      <c r="B545">
        <v>150</v>
      </c>
      <c r="C545">
        <v>1</v>
      </c>
      <c r="D545" t="s">
        <v>117</v>
      </c>
      <c r="E545" t="s">
        <v>118</v>
      </c>
      <c r="F545" t="s">
        <v>19</v>
      </c>
      <c r="G545" t="str">
        <f>TEXT(MotionsTable[[#This Row],[MOT_COUNTY_NUM]], "000") &amp; "-" &amp; TEXT(MotionsTable[[#This Row],[MOT_CASE_NUMBER]], "0000000")</f>
        <v>005-0000150</v>
      </c>
    </row>
    <row r="546" spans="1:7">
      <c r="A546" s="1">
        <v>5</v>
      </c>
      <c r="B546">
        <v>151</v>
      </c>
      <c r="C546">
        <v>1</v>
      </c>
      <c r="D546" t="s">
        <v>117</v>
      </c>
      <c r="E546" t="s">
        <v>118</v>
      </c>
      <c r="F546" t="s">
        <v>19</v>
      </c>
      <c r="G546" t="str">
        <f>TEXT(MotionsTable[[#This Row],[MOT_COUNTY_NUM]], "000") &amp; "-" &amp; TEXT(MotionsTable[[#This Row],[MOT_CASE_NUMBER]], "0000000")</f>
        <v>005-0000151</v>
      </c>
    </row>
    <row r="547" spans="1:7">
      <c r="A547" s="1">
        <v>5</v>
      </c>
      <c r="B547">
        <v>152</v>
      </c>
      <c r="C547">
        <v>1</v>
      </c>
      <c r="D547" t="s">
        <v>109</v>
      </c>
      <c r="E547" t="s">
        <v>110</v>
      </c>
      <c r="F547" t="s">
        <v>19</v>
      </c>
      <c r="G547" t="str">
        <f>TEXT(MotionsTable[[#This Row],[MOT_COUNTY_NUM]], "000") &amp; "-" &amp; TEXT(MotionsTable[[#This Row],[MOT_CASE_NUMBER]], "0000000")</f>
        <v>005-0000152</v>
      </c>
    </row>
    <row r="548" spans="1:7">
      <c r="A548" s="1">
        <v>5</v>
      </c>
      <c r="B548">
        <v>153</v>
      </c>
      <c r="C548">
        <v>1</v>
      </c>
      <c r="D548" t="s">
        <v>113</v>
      </c>
      <c r="E548" t="s">
        <v>114</v>
      </c>
      <c r="F548" t="s">
        <v>19</v>
      </c>
      <c r="G548" t="str">
        <f>TEXT(MotionsTable[[#This Row],[MOT_COUNTY_NUM]], "000") &amp; "-" &amp; TEXT(MotionsTable[[#This Row],[MOT_CASE_NUMBER]], "0000000")</f>
        <v>005-0000153</v>
      </c>
    </row>
    <row r="549" spans="1:7">
      <c r="A549" s="1">
        <v>5</v>
      </c>
      <c r="B549">
        <v>154</v>
      </c>
      <c r="C549">
        <v>1</v>
      </c>
      <c r="D549" t="s">
        <v>113</v>
      </c>
      <c r="E549" t="s">
        <v>114</v>
      </c>
      <c r="F549" t="s">
        <v>19</v>
      </c>
      <c r="G549" t="str">
        <f>TEXT(MotionsTable[[#This Row],[MOT_COUNTY_NUM]], "000") &amp; "-" &amp; TEXT(MotionsTable[[#This Row],[MOT_CASE_NUMBER]], "0000000")</f>
        <v>005-0000154</v>
      </c>
    </row>
    <row r="550" spans="1:7">
      <c r="A550" s="1">
        <v>5</v>
      </c>
      <c r="B550">
        <v>155</v>
      </c>
      <c r="C550">
        <v>1</v>
      </c>
      <c r="D550" t="s">
        <v>117</v>
      </c>
      <c r="E550" t="s">
        <v>118</v>
      </c>
      <c r="F550" t="s">
        <v>19</v>
      </c>
      <c r="G550" t="str">
        <f>TEXT(MotionsTable[[#This Row],[MOT_COUNTY_NUM]], "000") &amp; "-" &amp; TEXT(MotionsTable[[#This Row],[MOT_CASE_NUMBER]], "0000000")</f>
        <v>005-0000155</v>
      </c>
    </row>
    <row r="551" spans="1:7">
      <c r="A551" s="1">
        <v>5</v>
      </c>
      <c r="B551">
        <v>156</v>
      </c>
      <c r="C551">
        <v>1</v>
      </c>
      <c r="D551" t="s">
        <v>117</v>
      </c>
      <c r="E551" t="s">
        <v>118</v>
      </c>
      <c r="F551" t="s">
        <v>19</v>
      </c>
      <c r="G551" t="str">
        <f>TEXT(MotionsTable[[#This Row],[MOT_COUNTY_NUM]], "000") &amp; "-" &amp; TEXT(MotionsTable[[#This Row],[MOT_CASE_NUMBER]], "0000000")</f>
        <v>005-0000156</v>
      </c>
    </row>
    <row r="552" spans="1:7">
      <c r="A552" s="1">
        <v>5</v>
      </c>
      <c r="B552">
        <v>157</v>
      </c>
      <c r="C552">
        <v>1</v>
      </c>
      <c r="D552" t="s">
        <v>117</v>
      </c>
      <c r="E552" t="s">
        <v>118</v>
      </c>
      <c r="F552" t="s">
        <v>19</v>
      </c>
      <c r="G552" t="str">
        <f>TEXT(MotionsTable[[#This Row],[MOT_COUNTY_NUM]], "000") &amp; "-" &amp; TEXT(MotionsTable[[#This Row],[MOT_CASE_NUMBER]], "0000000")</f>
        <v>005-0000157</v>
      </c>
    </row>
    <row r="553" spans="1:7">
      <c r="A553" s="1">
        <v>5</v>
      </c>
      <c r="B553">
        <v>158</v>
      </c>
      <c r="C553">
        <v>1</v>
      </c>
      <c r="D553" t="s">
        <v>117</v>
      </c>
      <c r="E553" t="s">
        <v>118</v>
      </c>
      <c r="F553" t="s">
        <v>19</v>
      </c>
      <c r="G553" t="str">
        <f>TEXT(MotionsTable[[#This Row],[MOT_COUNTY_NUM]], "000") &amp; "-" &amp; TEXT(MotionsTable[[#This Row],[MOT_CASE_NUMBER]], "0000000")</f>
        <v>005-0000158</v>
      </c>
    </row>
    <row r="554" spans="1:7">
      <c r="A554" s="1">
        <v>5</v>
      </c>
      <c r="B554">
        <v>159</v>
      </c>
      <c r="C554">
        <v>1</v>
      </c>
      <c r="D554" t="s">
        <v>117</v>
      </c>
      <c r="E554" t="s">
        <v>118</v>
      </c>
      <c r="F554" t="s">
        <v>19</v>
      </c>
      <c r="G554" t="str">
        <f>TEXT(MotionsTable[[#This Row],[MOT_COUNTY_NUM]], "000") &amp; "-" &amp; TEXT(MotionsTable[[#This Row],[MOT_CASE_NUMBER]], "0000000")</f>
        <v>005-0000159</v>
      </c>
    </row>
    <row r="555" spans="1:7">
      <c r="A555" s="1">
        <v>5</v>
      </c>
      <c r="B555">
        <v>160</v>
      </c>
      <c r="C555">
        <v>1</v>
      </c>
      <c r="D555" t="s">
        <v>117</v>
      </c>
      <c r="E555" t="s">
        <v>118</v>
      </c>
      <c r="F555" t="s">
        <v>19</v>
      </c>
      <c r="G555" t="str">
        <f>TEXT(MotionsTable[[#This Row],[MOT_COUNTY_NUM]], "000") &amp; "-" &amp; TEXT(MotionsTable[[#This Row],[MOT_CASE_NUMBER]], "0000000")</f>
        <v>005-0000160</v>
      </c>
    </row>
    <row r="556" spans="1:7">
      <c r="A556" s="1">
        <v>5</v>
      </c>
      <c r="B556">
        <v>161</v>
      </c>
      <c r="C556">
        <v>1</v>
      </c>
      <c r="D556" t="s">
        <v>117</v>
      </c>
      <c r="E556" t="s">
        <v>118</v>
      </c>
      <c r="F556" t="s">
        <v>19</v>
      </c>
      <c r="G556" t="str">
        <f>TEXT(MotionsTable[[#This Row],[MOT_COUNTY_NUM]], "000") &amp; "-" &amp; TEXT(MotionsTable[[#This Row],[MOT_CASE_NUMBER]], "0000000")</f>
        <v>005-0000161</v>
      </c>
    </row>
    <row r="557" spans="1:7">
      <c r="A557" s="1">
        <v>5</v>
      </c>
      <c r="B557">
        <v>162</v>
      </c>
      <c r="C557">
        <v>1</v>
      </c>
      <c r="D557" t="s">
        <v>117</v>
      </c>
      <c r="E557" t="s">
        <v>118</v>
      </c>
      <c r="F557" t="s">
        <v>19</v>
      </c>
      <c r="G557" t="str">
        <f>TEXT(MotionsTable[[#This Row],[MOT_COUNTY_NUM]], "000") &amp; "-" &amp; TEXT(MotionsTable[[#This Row],[MOT_CASE_NUMBER]], "0000000")</f>
        <v>005-0000162</v>
      </c>
    </row>
    <row r="558" spans="1:7">
      <c r="A558" s="1">
        <v>5</v>
      </c>
      <c r="B558">
        <v>163</v>
      </c>
      <c r="C558">
        <v>1</v>
      </c>
      <c r="D558" t="s">
        <v>117</v>
      </c>
      <c r="E558" t="s">
        <v>118</v>
      </c>
      <c r="F558" t="s">
        <v>19</v>
      </c>
      <c r="G558" t="str">
        <f>TEXT(MotionsTable[[#This Row],[MOT_COUNTY_NUM]], "000") &amp; "-" &amp; TEXT(MotionsTable[[#This Row],[MOT_CASE_NUMBER]], "0000000")</f>
        <v>005-0000163</v>
      </c>
    </row>
    <row r="559" spans="1:7">
      <c r="A559" s="1">
        <v>5</v>
      </c>
      <c r="B559">
        <v>164</v>
      </c>
      <c r="C559">
        <v>1</v>
      </c>
      <c r="D559" t="s">
        <v>117</v>
      </c>
      <c r="E559" t="s">
        <v>118</v>
      </c>
      <c r="F559" t="s">
        <v>19</v>
      </c>
      <c r="G559" t="str">
        <f>TEXT(MotionsTable[[#This Row],[MOT_COUNTY_NUM]], "000") &amp; "-" &amp; TEXT(MotionsTable[[#This Row],[MOT_CASE_NUMBER]], "0000000")</f>
        <v>005-0000164</v>
      </c>
    </row>
    <row r="560" spans="1:7">
      <c r="A560" s="1">
        <v>5</v>
      </c>
      <c r="B560">
        <v>165</v>
      </c>
      <c r="C560">
        <v>1</v>
      </c>
      <c r="D560" t="s">
        <v>109</v>
      </c>
      <c r="E560" t="s">
        <v>110</v>
      </c>
      <c r="F560" t="s">
        <v>19</v>
      </c>
      <c r="G560" t="str">
        <f>TEXT(MotionsTable[[#This Row],[MOT_COUNTY_NUM]], "000") &amp; "-" &amp; TEXT(MotionsTable[[#This Row],[MOT_CASE_NUMBER]], "0000000")</f>
        <v>005-0000165</v>
      </c>
    </row>
    <row r="561" spans="1:7">
      <c r="A561" s="1">
        <v>5</v>
      </c>
      <c r="B561">
        <v>166</v>
      </c>
      <c r="C561">
        <v>1</v>
      </c>
      <c r="D561" t="s">
        <v>117</v>
      </c>
      <c r="E561" t="s">
        <v>118</v>
      </c>
      <c r="F561" t="s">
        <v>19</v>
      </c>
      <c r="G561" t="str">
        <f>TEXT(MotionsTable[[#This Row],[MOT_COUNTY_NUM]], "000") &amp; "-" &amp; TEXT(MotionsTable[[#This Row],[MOT_CASE_NUMBER]], "0000000")</f>
        <v>005-0000166</v>
      </c>
    </row>
    <row r="562" spans="1:7">
      <c r="A562" s="1">
        <v>5</v>
      </c>
      <c r="B562">
        <v>167</v>
      </c>
      <c r="C562">
        <v>1</v>
      </c>
      <c r="D562" t="s">
        <v>113</v>
      </c>
      <c r="E562" t="s">
        <v>114</v>
      </c>
      <c r="F562" t="s">
        <v>19</v>
      </c>
      <c r="G562" t="str">
        <f>TEXT(MotionsTable[[#This Row],[MOT_COUNTY_NUM]], "000") &amp; "-" &amp; TEXT(MotionsTable[[#This Row],[MOT_CASE_NUMBER]], "0000000")</f>
        <v>005-0000167</v>
      </c>
    </row>
    <row r="563" spans="1:7">
      <c r="A563" s="1">
        <v>5</v>
      </c>
      <c r="B563">
        <v>168</v>
      </c>
      <c r="C563">
        <v>1</v>
      </c>
      <c r="D563" t="s">
        <v>119</v>
      </c>
      <c r="E563" t="s">
        <v>120</v>
      </c>
      <c r="F563" t="s">
        <v>19</v>
      </c>
      <c r="G563" t="str">
        <f>TEXT(MotionsTable[[#This Row],[MOT_COUNTY_NUM]], "000") &amp; "-" &amp; TEXT(MotionsTable[[#This Row],[MOT_CASE_NUMBER]], "0000000")</f>
        <v>005-0000168</v>
      </c>
    </row>
    <row r="564" spans="1:7">
      <c r="A564" s="1">
        <v>5</v>
      </c>
      <c r="B564">
        <v>169</v>
      </c>
      <c r="C564">
        <v>1</v>
      </c>
      <c r="D564" t="s">
        <v>117</v>
      </c>
      <c r="E564" t="s">
        <v>118</v>
      </c>
      <c r="F564" t="s">
        <v>19</v>
      </c>
      <c r="G564" t="str">
        <f>TEXT(MotionsTable[[#This Row],[MOT_COUNTY_NUM]], "000") &amp; "-" &amp; TEXT(MotionsTable[[#This Row],[MOT_CASE_NUMBER]], "0000000")</f>
        <v>005-0000169</v>
      </c>
    </row>
    <row r="565" spans="1:7">
      <c r="A565" s="1">
        <v>5</v>
      </c>
      <c r="B565">
        <v>170</v>
      </c>
      <c r="C565">
        <v>1</v>
      </c>
      <c r="D565" t="s">
        <v>115</v>
      </c>
      <c r="E565" t="s">
        <v>116</v>
      </c>
      <c r="F565" t="s">
        <v>19</v>
      </c>
      <c r="G565" t="str">
        <f>TEXT(MotionsTable[[#This Row],[MOT_COUNTY_NUM]], "000") &amp; "-" &amp; TEXT(MotionsTable[[#This Row],[MOT_CASE_NUMBER]], "0000000")</f>
        <v>005-0000170</v>
      </c>
    </row>
    <row r="566" spans="1:7">
      <c r="A566" s="1">
        <v>5</v>
      </c>
      <c r="B566">
        <v>171</v>
      </c>
      <c r="C566">
        <v>1</v>
      </c>
      <c r="D566" t="s">
        <v>109</v>
      </c>
      <c r="E566" t="s">
        <v>110</v>
      </c>
      <c r="F566" t="s">
        <v>19</v>
      </c>
      <c r="G566" t="str">
        <f>TEXT(MotionsTable[[#This Row],[MOT_COUNTY_NUM]], "000") &amp; "-" &amp; TEXT(MotionsTable[[#This Row],[MOT_CASE_NUMBER]], "0000000")</f>
        <v>005-0000171</v>
      </c>
    </row>
    <row r="567" spans="1:7">
      <c r="A567" s="1">
        <v>5</v>
      </c>
      <c r="B567">
        <v>172</v>
      </c>
      <c r="C567">
        <v>1</v>
      </c>
      <c r="D567" t="s">
        <v>111</v>
      </c>
      <c r="E567" t="s">
        <v>112</v>
      </c>
      <c r="F567" t="s">
        <v>19</v>
      </c>
      <c r="G567" t="str">
        <f>TEXT(MotionsTable[[#This Row],[MOT_COUNTY_NUM]], "000") &amp; "-" &amp; TEXT(MotionsTable[[#This Row],[MOT_CASE_NUMBER]], "0000000")</f>
        <v>005-0000172</v>
      </c>
    </row>
    <row r="568" spans="1:7">
      <c r="A568" s="1">
        <v>5</v>
      </c>
      <c r="B568">
        <v>173</v>
      </c>
      <c r="C568">
        <v>1</v>
      </c>
      <c r="D568" t="s">
        <v>113</v>
      </c>
      <c r="E568" t="s">
        <v>114</v>
      </c>
      <c r="F568" t="s">
        <v>19</v>
      </c>
      <c r="G568" t="str">
        <f>TEXT(MotionsTable[[#This Row],[MOT_COUNTY_NUM]], "000") &amp; "-" &amp; TEXT(MotionsTable[[#This Row],[MOT_CASE_NUMBER]], "0000000")</f>
        <v>005-0000173</v>
      </c>
    </row>
    <row r="569" spans="1:7">
      <c r="A569" s="1">
        <v>5</v>
      </c>
      <c r="B569">
        <v>174</v>
      </c>
      <c r="C569">
        <v>1</v>
      </c>
      <c r="D569" t="s">
        <v>113</v>
      </c>
      <c r="E569" t="s">
        <v>114</v>
      </c>
      <c r="F569" t="s">
        <v>19</v>
      </c>
      <c r="G569" t="str">
        <f>TEXT(MotionsTable[[#This Row],[MOT_COUNTY_NUM]], "000") &amp; "-" &amp; TEXT(MotionsTable[[#This Row],[MOT_CASE_NUMBER]], "0000000")</f>
        <v>005-0000174</v>
      </c>
    </row>
    <row r="570" spans="1:7">
      <c r="A570" s="1">
        <v>5</v>
      </c>
      <c r="B570">
        <v>175</v>
      </c>
      <c r="C570">
        <v>1</v>
      </c>
      <c r="D570" t="s">
        <v>117</v>
      </c>
      <c r="E570" t="s">
        <v>118</v>
      </c>
      <c r="F570" t="s">
        <v>19</v>
      </c>
      <c r="G570" t="str">
        <f>TEXT(MotionsTable[[#This Row],[MOT_COUNTY_NUM]], "000") &amp; "-" &amp; TEXT(MotionsTable[[#This Row],[MOT_CASE_NUMBER]], "0000000")</f>
        <v>005-0000175</v>
      </c>
    </row>
    <row r="571" spans="1:7">
      <c r="A571" s="1">
        <v>5</v>
      </c>
      <c r="B571">
        <v>176</v>
      </c>
      <c r="C571">
        <v>1</v>
      </c>
      <c r="D571" t="s">
        <v>113</v>
      </c>
      <c r="E571" t="s">
        <v>114</v>
      </c>
      <c r="F571" t="s">
        <v>19</v>
      </c>
      <c r="G571" t="str">
        <f>TEXT(MotionsTable[[#This Row],[MOT_COUNTY_NUM]], "000") &amp; "-" &amp; TEXT(MotionsTable[[#This Row],[MOT_CASE_NUMBER]], "0000000")</f>
        <v>005-0000176</v>
      </c>
    </row>
    <row r="572" spans="1:7">
      <c r="A572" s="1">
        <v>5</v>
      </c>
      <c r="B572">
        <v>177</v>
      </c>
      <c r="C572">
        <v>1</v>
      </c>
      <c r="D572" t="s">
        <v>117</v>
      </c>
      <c r="E572" t="s">
        <v>118</v>
      </c>
      <c r="F572" t="s">
        <v>19</v>
      </c>
      <c r="G572" t="str">
        <f>TEXT(MotionsTable[[#This Row],[MOT_COUNTY_NUM]], "000") &amp; "-" &amp; TEXT(MotionsTable[[#This Row],[MOT_CASE_NUMBER]], "0000000")</f>
        <v>005-0000177</v>
      </c>
    </row>
    <row r="573" spans="1:7">
      <c r="A573" s="1">
        <v>5</v>
      </c>
      <c r="B573">
        <v>178</v>
      </c>
      <c r="C573">
        <v>1</v>
      </c>
      <c r="D573" t="s">
        <v>117</v>
      </c>
      <c r="E573" t="s">
        <v>118</v>
      </c>
      <c r="F573" t="s">
        <v>19</v>
      </c>
      <c r="G573" t="str">
        <f>TEXT(MotionsTable[[#This Row],[MOT_COUNTY_NUM]], "000") &amp; "-" &amp; TEXT(MotionsTable[[#This Row],[MOT_CASE_NUMBER]], "0000000")</f>
        <v>005-0000178</v>
      </c>
    </row>
    <row r="574" spans="1:7">
      <c r="A574" s="1">
        <v>5</v>
      </c>
      <c r="B574">
        <v>179</v>
      </c>
      <c r="C574">
        <v>1</v>
      </c>
      <c r="D574" t="s">
        <v>111</v>
      </c>
      <c r="E574" t="s">
        <v>112</v>
      </c>
      <c r="F574" t="s">
        <v>19</v>
      </c>
      <c r="G574" t="str">
        <f>TEXT(MotionsTable[[#This Row],[MOT_COUNTY_NUM]], "000") &amp; "-" &amp; TEXT(MotionsTable[[#This Row],[MOT_CASE_NUMBER]], "0000000")</f>
        <v>005-0000179</v>
      </c>
    </row>
    <row r="575" spans="1:7">
      <c r="A575" s="1">
        <v>5</v>
      </c>
      <c r="B575">
        <v>180</v>
      </c>
      <c r="C575">
        <v>1</v>
      </c>
      <c r="D575" t="s">
        <v>109</v>
      </c>
      <c r="E575" t="s">
        <v>110</v>
      </c>
      <c r="F575" t="s">
        <v>19</v>
      </c>
      <c r="G575" t="str">
        <f>TEXT(MotionsTable[[#This Row],[MOT_COUNTY_NUM]], "000") &amp; "-" &amp; TEXT(MotionsTable[[#This Row],[MOT_CASE_NUMBER]], "0000000")</f>
        <v>005-0000180</v>
      </c>
    </row>
    <row r="576" spans="1:7">
      <c r="A576" s="1">
        <v>5</v>
      </c>
      <c r="B576">
        <v>181</v>
      </c>
      <c r="C576">
        <v>1</v>
      </c>
      <c r="D576" t="s">
        <v>113</v>
      </c>
      <c r="E576" t="s">
        <v>114</v>
      </c>
      <c r="F576" t="s">
        <v>19</v>
      </c>
      <c r="G576" t="str">
        <f>TEXT(MotionsTable[[#This Row],[MOT_COUNTY_NUM]], "000") &amp; "-" &amp; TEXT(MotionsTable[[#This Row],[MOT_CASE_NUMBER]], "0000000")</f>
        <v>005-0000181</v>
      </c>
    </row>
    <row r="577" spans="1:7">
      <c r="A577" s="1">
        <v>5</v>
      </c>
      <c r="B577">
        <v>182</v>
      </c>
      <c r="C577">
        <v>1</v>
      </c>
      <c r="D577" t="s">
        <v>117</v>
      </c>
      <c r="E577" t="s">
        <v>118</v>
      </c>
      <c r="F577" t="s">
        <v>19</v>
      </c>
      <c r="G577" t="str">
        <f>TEXT(MotionsTable[[#This Row],[MOT_COUNTY_NUM]], "000") &amp; "-" &amp; TEXT(MotionsTable[[#This Row],[MOT_CASE_NUMBER]], "0000000")</f>
        <v>005-0000182</v>
      </c>
    </row>
    <row r="578" spans="1:7">
      <c r="A578" s="1">
        <v>5</v>
      </c>
      <c r="B578">
        <v>183</v>
      </c>
      <c r="C578">
        <v>1</v>
      </c>
      <c r="D578" t="s">
        <v>117</v>
      </c>
      <c r="E578" t="s">
        <v>118</v>
      </c>
      <c r="F578" t="s">
        <v>19</v>
      </c>
      <c r="G578" t="str">
        <f>TEXT(MotionsTable[[#This Row],[MOT_COUNTY_NUM]], "000") &amp; "-" &amp; TEXT(MotionsTable[[#This Row],[MOT_CASE_NUMBER]], "0000000")</f>
        <v>005-0000183</v>
      </c>
    </row>
    <row r="579" spans="1:7">
      <c r="A579" s="1">
        <v>5</v>
      </c>
      <c r="B579">
        <v>184</v>
      </c>
      <c r="C579">
        <v>1</v>
      </c>
      <c r="D579" t="s">
        <v>117</v>
      </c>
      <c r="E579" t="s">
        <v>118</v>
      </c>
      <c r="F579" t="s">
        <v>19</v>
      </c>
      <c r="G579" t="str">
        <f>TEXT(MotionsTable[[#This Row],[MOT_COUNTY_NUM]], "000") &amp; "-" &amp; TEXT(MotionsTable[[#This Row],[MOT_CASE_NUMBER]], "0000000")</f>
        <v>005-0000184</v>
      </c>
    </row>
    <row r="580" spans="1:7">
      <c r="A580" s="1">
        <v>5</v>
      </c>
      <c r="B580">
        <v>185</v>
      </c>
      <c r="C580">
        <v>1</v>
      </c>
      <c r="D580" t="s">
        <v>115</v>
      </c>
      <c r="E580" t="s">
        <v>116</v>
      </c>
      <c r="F580" t="s">
        <v>19</v>
      </c>
      <c r="G580" t="str">
        <f>TEXT(MotionsTable[[#This Row],[MOT_COUNTY_NUM]], "000") &amp; "-" &amp; TEXT(MotionsTable[[#This Row],[MOT_CASE_NUMBER]], "0000000")</f>
        <v>005-0000185</v>
      </c>
    </row>
    <row r="581" spans="1:7">
      <c r="A581" s="1">
        <v>5</v>
      </c>
      <c r="B581">
        <v>186</v>
      </c>
      <c r="C581">
        <v>1</v>
      </c>
      <c r="D581" t="s">
        <v>109</v>
      </c>
      <c r="E581" t="s">
        <v>110</v>
      </c>
      <c r="F581" t="s">
        <v>19</v>
      </c>
      <c r="G581" t="str">
        <f>TEXT(MotionsTable[[#This Row],[MOT_COUNTY_NUM]], "000") &amp; "-" &amp; TEXT(MotionsTable[[#This Row],[MOT_CASE_NUMBER]], "0000000")</f>
        <v>005-0000186</v>
      </c>
    </row>
    <row r="582" spans="1:7">
      <c r="A582" s="1">
        <v>5</v>
      </c>
      <c r="B582">
        <v>187</v>
      </c>
      <c r="C582">
        <v>1</v>
      </c>
      <c r="D582" t="s">
        <v>117</v>
      </c>
      <c r="E582" t="s">
        <v>118</v>
      </c>
      <c r="F582" t="s">
        <v>19</v>
      </c>
      <c r="G582" t="str">
        <f>TEXT(MotionsTable[[#This Row],[MOT_COUNTY_NUM]], "000") &amp; "-" &amp; TEXT(MotionsTable[[#This Row],[MOT_CASE_NUMBER]], "0000000")</f>
        <v>005-0000187</v>
      </c>
    </row>
    <row r="583" spans="1:7">
      <c r="A583" s="1">
        <v>5</v>
      </c>
      <c r="B583">
        <v>188</v>
      </c>
      <c r="C583">
        <v>1</v>
      </c>
      <c r="D583" t="s">
        <v>117</v>
      </c>
      <c r="E583" t="s">
        <v>118</v>
      </c>
      <c r="F583" t="s">
        <v>19</v>
      </c>
      <c r="G583" t="str">
        <f>TEXT(MotionsTable[[#This Row],[MOT_COUNTY_NUM]], "000") &amp; "-" &amp; TEXT(MotionsTable[[#This Row],[MOT_CASE_NUMBER]], "0000000")</f>
        <v>005-0000188</v>
      </c>
    </row>
    <row r="584" spans="1:7">
      <c r="A584" s="1">
        <v>5</v>
      </c>
      <c r="B584">
        <v>189</v>
      </c>
      <c r="C584">
        <v>1</v>
      </c>
      <c r="D584" t="s">
        <v>109</v>
      </c>
      <c r="E584" t="s">
        <v>110</v>
      </c>
      <c r="F584" t="s">
        <v>19</v>
      </c>
      <c r="G584" t="str">
        <f>TEXT(MotionsTable[[#This Row],[MOT_COUNTY_NUM]], "000") &amp; "-" &amp; TEXT(MotionsTable[[#This Row],[MOT_CASE_NUMBER]], "0000000")</f>
        <v>005-0000189</v>
      </c>
    </row>
    <row r="585" spans="1:7">
      <c r="A585" s="1">
        <v>5</v>
      </c>
      <c r="B585">
        <v>190</v>
      </c>
      <c r="C585">
        <v>1</v>
      </c>
      <c r="D585" t="s">
        <v>111</v>
      </c>
      <c r="E585" t="s">
        <v>112</v>
      </c>
      <c r="F585" t="s">
        <v>19</v>
      </c>
      <c r="G585" t="str">
        <f>TEXT(MotionsTable[[#This Row],[MOT_COUNTY_NUM]], "000") &amp; "-" &amp; TEXT(MotionsTable[[#This Row],[MOT_CASE_NUMBER]], "0000000")</f>
        <v>005-0000190</v>
      </c>
    </row>
    <row r="586" spans="1:7">
      <c r="A586" s="1">
        <v>5</v>
      </c>
      <c r="B586">
        <v>191</v>
      </c>
      <c r="C586">
        <v>1</v>
      </c>
      <c r="D586" t="s">
        <v>117</v>
      </c>
      <c r="E586" t="s">
        <v>118</v>
      </c>
      <c r="F586" t="s">
        <v>19</v>
      </c>
      <c r="G586" t="str">
        <f>TEXT(MotionsTable[[#This Row],[MOT_COUNTY_NUM]], "000") &amp; "-" &amp; TEXT(MotionsTable[[#This Row],[MOT_CASE_NUMBER]], "0000000")</f>
        <v>005-0000191</v>
      </c>
    </row>
    <row r="587" spans="1:7">
      <c r="A587" s="1">
        <v>5</v>
      </c>
      <c r="B587">
        <v>192</v>
      </c>
      <c r="C587">
        <v>1</v>
      </c>
      <c r="D587" t="s">
        <v>115</v>
      </c>
      <c r="E587" t="s">
        <v>116</v>
      </c>
      <c r="F587" t="s">
        <v>19</v>
      </c>
      <c r="G587" t="str">
        <f>TEXT(MotionsTable[[#This Row],[MOT_COUNTY_NUM]], "000") &amp; "-" &amp; TEXT(MotionsTable[[#This Row],[MOT_CASE_NUMBER]], "0000000")</f>
        <v>005-0000192</v>
      </c>
    </row>
    <row r="588" spans="1:7">
      <c r="A588" s="1">
        <v>5</v>
      </c>
      <c r="B588">
        <v>193</v>
      </c>
      <c r="C588">
        <v>1</v>
      </c>
      <c r="D588" t="s">
        <v>111</v>
      </c>
      <c r="E588" t="s">
        <v>112</v>
      </c>
      <c r="F588" t="s">
        <v>19</v>
      </c>
      <c r="G588" t="str">
        <f>TEXT(MotionsTable[[#This Row],[MOT_COUNTY_NUM]], "000") &amp; "-" &amp; TEXT(MotionsTable[[#This Row],[MOT_CASE_NUMBER]], "0000000")</f>
        <v>005-0000193</v>
      </c>
    </row>
    <row r="589" spans="1:7">
      <c r="A589" s="1">
        <v>5</v>
      </c>
      <c r="B589">
        <v>194</v>
      </c>
      <c r="C589">
        <v>1</v>
      </c>
      <c r="D589" t="s">
        <v>109</v>
      </c>
      <c r="E589" t="s">
        <v>110</v>
      </c>
      <c r="F589" t="s">
        <v>19</v>
      </c>
      <c r="G589" t="str">
        <f>TEXT(MotionsTable[[#This Row],[MOT_COUNTY_NUM]], "000") &amp; "-" &amp; TEXT(MotionsTable[[#This Row],[MOT_CASE_NUMBER]], "0000000")</f>
        <v>005-0000194</v>
      </c>
    </row>
    <row r="590" spans="1:7">
      <c r="A590" s="1">
        <v>5</v>
      </c>
      <c r="B590">
        <v>195</v>
      </c>
      <c r="C590">
        <v>1</v>
      </c>
      <c r="D590" t="s">
        <v>113</v>
      </c>
      <c r="E590" t="s">
        <v>114</v>
      </c>
      <c r="F590" t="s">
        <v>19</v>
      </c>
      <c r="G590" t="str">
        <f>TEXT(MotionsTable[[#This Row],[MOT_COUNTY_NUM]], "000") &amp; "-" &amp; TEXT(MotionsTable[[#This Row],[MOT_CASE_NUMBER]], "0000000")</f>
        <v>005-0000195</v>
      </c>
    </row>
    <row r="591" spans="1:7">
      <c r="A591" s="1">
        <v>5</v>
      </c>
      <c r="B591">
        <v>196</v>
      </c>
      <c r="C591">
        <v>1</v>
      </c>
      <c r="D591" t="s">
        <v>117</v>
      </c>
      <c r="E591" t="s">
        <v>118</v>
      </c>
      <c r="F591" t="s">
        <v>19</v>
      </c>
      <c r="G591" t="str">
        <f>TEXT(MotionsTable[[#This Row],[MOT_COUNTY_NUM]], "000") &amp; "-" &amp; TEXT(MotionsTable[[#This Row],[MOT_CASE_NUMBER]], "0000000")</f>
        <v>005-0000196</v>
      </c>
    </row>
    <row r="592" spans="1:7">
      <c r="A592" s="1">
        <v>5</v>
      </c>
      <c r="B592">
        <v>197</v>
      </c>
      <c r="C592">
        <v>1</v>
      </c>
      <c r="D592" t="s">
        <v>115</v>
      </c>
      <c r="E592" t="s">
        <v>116</v>
      </c>
      <c r="F592" t="s">
        <v>19</v>
      </c>
      <c r="G592" t="str">
        <f>TEXT(MotionsTable[[#This Row],[MOT_COUNTY_NUM]], "000") &amp; "-" &amp; TEXT(MotionsTable[[#This Row],[MOT_CASE_NUMBER]], "0000000")</f>
        <v>005-0000197</v>
      </c>
    </row>
    <row r="593" spans="1:7">
      <c r="A593" s="1">
        <v>5</v>
      </c>
      <c r="B593">
        <v>198</v>
      </c>
      <c r="C593">
        <v>1</v>
      </c>
      <c r="D593" t="s">
        <v>117</v>
      </c>
      <c r="E593" t="s">
        <v>118</v>
      </c>
      <c r="F593" t="s">
        <v>19</v>
      </c>
      <c r="G593" t="str">
        <f>TEXT(MotionsTable[[#This Row],[MOT_COUNTY_NUM]], "000") &amp; "-" &amp; TEXT(MotionsTable[[#This Row],[MOT_CASE_NUMBER]], "0000000")</f>
        <v>005-0000198</v>
      </c>
    </row>
    <row r="594" spans="1:7">
      <c r="A594" s="1">
        <v>5</v>
      </c>
      <c r="B594">
        <v>199</v>
      </c>
      <c r="C594">
        <v>1</v>
      </c>
      <c r="D594" t="s">
        <v>117</v>
      </c>
      <c r="E594" t="s">
        <v>118</v>
      </c>
      <c r="F594" t="s">
        <v>19</v>
      </c>
      <c r="G594" t="str">
        <f>TEXT(MotionsTable[[#This Row],[MOT_COUNTY_NUM]], "000") &amp; "-" &amp; TEXT(MotionsTable[[#This Row],[MOT_CASE_NUMBER]], "0000000")</f>
        <v>005-0000199</v>
      </c>
    </row>
    <row r="595" spans="1:7">
      <c r="A595" s="1">
        <v>5</v>
      </c>
      <c r="B595">
        <v>200</v>
      </c>
      <c r="C595">
        <v>1</v>
      </c>
      <c r="D595" t="s">
        <v>109</v>
      </c>
      <c r="E595" t="s">
        <v>110</v>
      </c>
      <c r="F595" t="s">
        <v>19</v>
      </c>
      <c r="G595" t="str">
        <f>TEXT(MotionsTable[[#This Row],[MOT_COUNTY_NUM]], "000") &amp; "-" &amp; TEXT(MotionsTable[[#This Row],[MOT_CASE_NUMBER]], "0000000")</f>
        <v>005-0000200</v>
      </c>
    </row>
    <row r="596" spans="1:7">
      <c r="A596" s="1">
        <v>5</v>
      </c>
      <c r="B596">
        <v>201</v>
      </c>
      <c r="C596">
        <v>1</v>
      </c>
      <c r="D596" t="s">
        <v>117</v>
      </c>
      <c r="E596" t="s">
        <v>118</v>
      </c>
      <c r="F596" t="s">
        <v>19</v>
      </c>
      <c r="G596" t="str">
        <f>TEXT(MotionsTable[[#This Row],[MOT_COUNTY_NUM]], "000") &amp; "-" &amp; TEXT(MotionsTable[[#This Row],[MOT_CASE_NUMBER]], "0000000")</f>
        <v>005-0000201</v>
      </c>
    </row>
    <row r="597" spans="1:7">
      <c r="A597" s="1">
        <v>5</v>
      </c>
      <c r="B597">
        <v>202</v>
      </c>
      <c r="C597">
        <v>1</v>
      </c>
      <c r="D597" t="s">
        <v>113</v>
      </c>
      <c r="E597" t="s">
        <v>114</v>
      </c>
      <c r="F597" t="s">
        <v>19</v>
      </c>
      <c r="G597" t="str">
        <f>TEXT(MotionsTable[[#This Row],[MOT_COUNTY_NUM]], "000") &amp; "-" &amp; TEXT(MotionsTable[[#This Row],[MOT_CASE_NUMBER]], "0000000")</f>
        <v>005-0000202</v>
      </c>
    </row>
    <row r="598" spans="1:7">
      <c r="A598" s="1">
        <v>5</v>
      </c>
      <c r="B598">
        <v>204</v>
      </c>
      <c r="C598">
        <v>1</v>
      </c>
      <c r="D598" t="s">
        <v>117</v>
      </c>
      <c r="E598" t="s">
        <v>118</v>
      </c>
      <c r="F598" t="s">
        <v>19</v>
      </c>
      <c r="G598" t="str">
        <f>TEXT(MotionsTable[[#This Row],[MOT_COUNTY_NUM]], "000") &amp; "-" &amp; TEXT(MotionsTable[[#This Row],[MOT_CASE_NUMBER]], "0000000")</f>
        <v>005-0000204</v>
      </c>
    </row>
    <row r="599" spans="1:7">
      <c r="A599" s="1">
        <v>5</v>
      </c>
      <c r="B599">
        <v>205</v>
      </c>
      <c r="C599">
        <v>1</v>
      </c>
      <c r="D599" t="s">
        <v>117</v>
      </c>
      <c r="E599" t="s">
        <v>118</v>
      </c>
      <c r="F599" t="s">
        <v>19</v>
      </c>
      <c r="G599" t="str">
        <f>TEXT(MotionsTable[[#This Row],[MOT_COUNTY_NUM]], "000") &amp; "-" &amp; TEXT(MotionsTable[[#This Row],[MOT_CASE_NUMBER]], "0000000")</f>
        <v>005-0000205</v>
      </c>
    </row>
    <row r="600" spans="1:7">
      <c r="A600" s="1">
        <v>5</v>
      </c>
      <c r="B600">
        <v>206</v>
      </c>
      <c r="C600">
        <v>1</v>
      </c>
      <c r="D600" t="s">
        <v>113</v>
      </c>
      <c r="E600" t="s">
        <v>114</v>
      </c>
      <c r="F600" t="s">
        <v>19</v>
      </c>
      <c r="G600" t="str">
        <f>TEXT(MotionsTable[[#This Row],[MOT_COUNTY_NUM]], "000") &amp; "-" &amp; TEXT(MotionsTable[[#This Row],[MOT_CASE_NUMBER]], "0000000")</f>
        <v>005-0000206</v>
      </c>
    </row>
    <row r="601" spans="1:7">
      <c r="A601" s="1">
        <v>5</v>
      </c>
      <c r="B601">
        <v>207</v>
      </c>
      <c r="C601">
        <v>1</v>
      </c>
      <c r="D601" t="s">
        <v>113</v>
      </c>
      <c r="E601" t="s">
        <v>114</v>
      </c>
      <c r="F601" t="s">
        <v>19</v>
      </c>
      <c r="G601" t="str">
        <f>TEXT(MotionsTable[[#This Row],[MOT_COUNTY_NUM]], "000") &amp; "-" &amp; TEXT(MotionsTable[[#This Row],[MOT_CASE_NUMBER]], "0000000")</f>
        <v>005-0000207</v>
      </c>
    </row>
    <row r="602" spans="1:7">
      <c r="A602" s="1">
        <v>5</v>
      </c>
      <c r="B602">
        <v>208</v>
      </c>
      <c r="C602">
        <v>1</v>
      </c>
      <c r="D602" t="s">
        <v>119</v>
      </c>
      <c r="E602" t="s">
        <v>120</v>
      </c>
      <c r="F602" t="s">
        <v>19</v>
      </c>
      <c r="G602" t="str">
        <f>TEXT(MotionsTable[[#This Row],[MOT_COUNTY_NUM]], "000") &amp; "-" &amp; TEXT(MotionsTable[[#This Row],[MOT_CASE_NUMBER]], "0000000")</f>
        <v>005-0000208</v>
      </c>
    </row>
    <row r="603" spans="1:7">
      <c r="A603" s="1">
        <v>5</v>
      </c>
      <c r="B603">
        <v>209</v>
      </c>
      <c r="C603">
        <v>1</v>
      </c>
      <c r="D603" t="s">
        <v>113</v>
      </c>
      <c r="E603" t="s">
        <v>114</v>
      </c>
      <c r="F603" t="s">
        <v>19</v>
      </c>
      <c r="G603" t="str">
        <f>TEXT(MotionsTable[[#This Row],[MOT_COUNTY_NUM]], "000") &amp; "-" &amp; TEXT(MotionsTable[[#This Row],[MOT_CASE_NUMBER]], "0000000")</f>
        <v>005-0000209</v>
      </c>
    </row>
    <row r="604" spans="1:7">
      <c r="A604" s="1">
        <v>5</v>
      </c>
      <c r="B604">
        <v>210</v>
      </c>
      <c r="C604">
        <v>1</v>
      </c>
      <c r="D604" t="s">
        <v>117</v>
      </c>
      <c r="E604" t="s">
        <v>118</v>
      </c>
      <c r="F604" t="s">
        <v>19</v>
      </c>
      <c r="G604" t="str">
        <f>TEXT(MotionsTable[[#This Row],[MOT_COUNTY_NUM]], "000") &amp; "-" &amp; TEXT(MotionsTable[[#This Row],[MOT_CASE_NUMBER]], "0000000")</f>
        <v>005-0000210</v>
      </c>
    </row>
    <row r="605" spans="1:7">
      <c r="A605" s="1">
        <v>5</v>
      </c>
      <c r="B605">
        <v>211</v>
      </c>
      <c r="C605">
        <v>1</v>
      </c>
      <c r="D605" t="s">
        <v>117</v>
      </c>
      <c r="E605" t="s">
        <v>118</v>
      </c>
      <c r="F605" t="s">
        <v>19</v>
      </c>
      <c r="G605" t="str">
        <f>TEXT(MotionsTable[[#This Row],[MOT_COUNTY_NUM]], "000") &amp; "-" &amp; TEXT(MotionsTable[[#This Row],[MOT_CASE_NUMBER]], "0000000")</f>
        <v>005-0000211</v>
      </c>
    </row>
    <row r="606" spans="1:7">
      <c r="A606" s="1">
        <v>5</v>
      </c>
      <c r="B606">
        <v>212</v>
      </c>
      <c r="C606">
        <v>1</v>
      </c>
      <c r="D606" t="s">
        <v>113</v>
      </c>
      <c r="E606" t="s">
        <v>114</v>
      </c>
      <c r="F606" t="s">
        <v>19</v>
      </c>
      <c r="G606" t="str">
        <f>TEXT(MotionsTable[[#This Row],[MOT_COUNTY_NUM]], "000") &amp; "-" &amp; TEXT(MotionsTable[[#This Row],[MOT_CASE_NUMBER]], "0000000")</f>
        <v>005-0000212</v>
      </c>
    </row>
    <row r="607" spans="1:7">
      <c r="A607" s="1">
        <v>5</v>
      </c>
      <c r="B607">
        <v>213</v>
      </c>
      <c r="C607">
        <v>1</v>
      </c>
      <c r="D607" t="s">
        <v>115</v>
      </c>
      <c r="E607" t="s">
        <v>116</v>
      </c>
      <c r="F607" t="s">
        <v>19</v>
      </c>
      <c r="G607" t="str">
        <f>TEXT(MotionsTable[[#This Row],[MOT_COUNTY_NUM]], "000") &amp; "-" &amp; TEXT(MotionsTable[[#This Row],[MOT_CASE_NUMBER]], "0000000")</f>
        <v>005-0000213</v>
      </c>
    </row>
    <row r="608" spans="1:7">
      <c r="A608" s="1">
        <v>5</v>
      </c>
      <c r="B608">
        <v>214</v>
      </c>
      <c r="C608">
        <v>1</v>
      </c>
      <c r="D608" t="s">
        <v>117</v>
      </c>
      <c r="E608" t="s">
        <v>118</v>
      </c>
      <c r="F608" t="s">
        <v>19</v>
      </c>
      <c r="G608" t="str">
        <f>TEXT(MotionsTable[[#This Row],[MOT_COUNTY_NUM]], "000") &amp; "-" &amp; TEXT(MotionsTable[[#This Row],[MOT_CASE_NUMBER]], "0000000")</f>
        <v>005-0000214</v>
      </c>
    </row>
    <row r="609" spans="1:7">
      <c r="A609" s="1">
        <v>5</v>
      </c>
      <c r="B609">
        <v>215</v>
      </c>
      <c r="C609">
        <v>1</v>
      </c>
      <c r="D609" t="s">
        <v>113</v>
      </c>
      <c r="E609" t="s">
        <v>114</v>
      </c>
      <c r="F609" t="s">
        <v>19</v>
      </c>
      <c r="G609" t="str">
        <f>TEXT(MotionsTable[[#This Row],[MOT_COUNTY_NUM]], "000") &amp; "-" &amp; TEXT(MotionsTable[[#This Row],[MOT_CASE_NUMBER]], "0000000")</f>
        <v>005-0000215</v>
      </c>
    </row>
    <row r="610" spans="1:7">
      <c r="A610" s="1">
        <v>5</v>
      </c>
      <c r="B610">
        <v>216</v>
      </c>
      <c r="C610">
        <v>1</v>
      </c>
      <c r="D610" t="s">
        <v>113</v>
      </c>
      <c r="E610" t="s">
        <v>114</v>
      </c>
      <c r="F610" t="s">
        <v>19</v>
      </c>
      <c r="G610" t="str">
        <f>TEXT(MotionsTable[[#This Row],[MOT_COUNTY_NUM]], "000") &amp; "-" &amp; TEXT(MotionsTable[[#This Row],[MOT_CASE_NUMBER]], "0000000")</f>
        <v>005-0000216</v>
      </c>
    </row>
    <row r="611" spans="1:7">
      <c r="A611" s="1">
        <v>5</v>
      </c>
      <c r="B611">
        <v>217</v>
      </c>
      <c r="C611">
        <v>1</v>
      </c>
      <c r="D611" t="s">
        <v>117</v>
      </c>
      <c r="E611" t="s">
        <v>118</v>
      </c>
      <c r="F611" t="s">
        <v>19</v>
      </c>
      <c r="G611" t="str">
        <f>TEXT(MotionsTable[[#This Row],[MOT_COUNTY_NUM]], "000") &amp; "-" &amp; TEXT(MotionsTable[[#This Row],[MOT_CASE_NUMBER]], "0000000")</f>
        <v>005-0000217</v>
      </c>
    </row>
    <row r="612" spans="1:7">
      <c r="A612" s="1">
        <v>5</v>
      </c>
      <c r="B612">
        <v>218</v>
      </c>
      <c r="C612">
        <v>1</v>
      </c>
      <c r="D612" t="s">
        <v>117</v>
      </c>
      <c r="E612" t="s">
        <v>118</v>
      </c>
      <c r="F612" t="s">
        <v>19</v>
      </c>
      <c r="G612" t="str">
        <f>TEXT(MotionsTable[[#This Row],[MOT_COUNTY_NUM]], "000") &amp; "-" &amp; TEXT(MotionsTable[[#This Row],[MOT_CASE_NUMBER]], "0000000")</f>
        <v>005-0000218</v>
      </c>
    </row>
    <row r="613" spans="1:7">
      <c r="A613" s="1">
        <v>5</v>
      </c>
      <c r="B613">
        <v>221</v>
      </c>
      <c r="C613">
        <v>1</v>
      </c>
      <c r="D613" t="s">
        <v>109</v>
      </c>
      <c r="E613" t="s">
        <v>110</v>
      </c>
      <c r="F613" t="s">
        <v>19</v>
      </c>
      <c r="G613" t="str">
        <f>TEXT(MotionsTable[[#This Row],[MOT_COUNTY_NUM]], "000") &amp; "-" &amp; TEXT(MotionsTable[[#This Row],[MOT_CASE_NUMBER]], "0000000")</f>
        <v>005-0000221</v>
      </c>
    </row>
    <row r="614" spans="1:7">
      <c r="A614" s="1">
        <v>5</v>
      </c>
      <c r="B614">
        <v>222</v>
      </c>
      <c r="C614">
        <v>1</v>
      </c>
      <c r="D614" t="s">
        <v>119</v>
      </c>
      <c r="E614" t="s">
        <v>120</v>
      </c>
      <c r="F614" t="s">
        <v>19</v>
      </c>
      <c r="G614" t="str">
        <f>TEXT(MotionsTable[[#This Row],[MOT_COUNTY_NUM]], "000") &amp; "-" &amp; TEXT(MotionsTable[[#This Row],[MOT_CASE_NUMBER]], "0000000")</f>
        <v>005-0000222</v>
      </c>
    </row>
    <row r="615" spans="1:7">
      <c r="A615" s="1">
        <v>5</v>
      </c>
      <c r="B615">
        <v>223</v>
      </c>
      <c r="C615">
        <v>1</v>
      </c>
      <c r="D615" t="s">
        <v>117</v>
      </c>
      <c r="E615" t="s">
        <v>118</v>
      </c>
      <c r="F615" t="s">
        <v>19</v>
      </c>
      <c r="G615" t="str">
        <f>TEXT(MotionsTable[[#This Row],[MOT_COUNTY_NUM]], "000") &amp; "-" &amp; TEXT(MotionsTable[[#This Row],[MOT_CASE_NUMBER]], "0000000")</f>
        <v>005-0000223</v>
      </c>
    </row>
    <row r="616" spans="1:7">
      <c r="A616" s="1">
        <v>5</v>
      </c>
      <c r="B616">
        <v>225</v>
      </c>
      <c r="C616">
        <v>1</v>
      </c>
      <c r="D616" t="s">
        <v>117</v>
      </c>
      <c r="E616" t="s">
        <v>118</v>
      </c>
      <c r="F616" t="s">
        <v>19</v>
      </c>
      <c r="G616" t="str">
        <f>TEXT(MotionsTable[[#This Row],[MOT_COUNTY_NUM]], "000") &amp; "-" &amp; TEXT(MotionsTable[[#This Row],[MOT_CASE_NUMBER]], "0000000")</f>
        <v>005-0000225</v>
      </c>
    </row>
    <row r="617" spans="1:7">
      <c r="A617" s="1">
        <v>5</v>
      </c>
      <c r="B617">
        <v>226</v>
      </c>
      <c r="C617">
        <v>1</v>
      </c>
      <c r="D617" t="s">
        <v>109</v>
      </c>
      <c r="E617" t="s">
        <v>110</v>
      </c>
      <c r="F617" t="s">
        <v>19</v>
      </c>
      <c r="G617" t="str">
        <f>TEXT(MotionsTable[[#This Row],[MOT_COUNTY_NUM]], "000") &amp; "-" &amp; TEXT(MotionsTable[[#This Row],[MOT_CASE_NUMBER]], "0000000")</f>
        <v>005-0000226</v>
      </c>
    </row>
    <row r="618" spans="1:7">
      <c r="A618" s="1">
        <v>5</v>
      </c>
      <c r="B618">
        <v>227</v>
      </c>
      <c r="C618">
        <v>1</v>
      </c>
      <c r="D618" t="s">
        <v>117</v>
      </c>
      <c r="E618" t="s">
        <v>118</v>
      </c>
      <c r="F618" t="s">
        <v>19</v>
      </c>
      <c r="G618" t="str">
        <f>TEXT(MotionsTable[[#This Row],[MOT_COUNTY_NUM]], "000") &amp; "-" &amp; TEXT(MotionsTable[[#This Row],[MOT_CASE_NUMBER]], "0000000")</f>
        <v>005-0000227</v>
      </c>
    </row>
    <row r="619" spans="1:7">
      <c r="A619" s="1">
        <v>5</v>
      </c>
      <c r="B619">
        <v>228</v>
      </c>
      <c r="C619">
        <v>1</v>
      </c>
      <c r="D619" t="s">
        <v>117</v>
      </c>
      <c r="E619" t="s">
        <v>118</v>
      </c>
      <c r="F619" t="s">
        <v>19</v>
      </c>
      <c r="G619" t="str">
        <f>TEXT(MotionsTable[[#This Row],[MOT_COUNTY_NUM]], "000") &amp; "-" &amp; TEXT(MotionsTable[[#This Row],[MOT_CASE_NUMBER]], "0000000")</f>
        <v>005-0000228</v>
      </c>
    </row>
    <row r="620" spans="1:7">
      <c r="A620" s="1">
        <v>5</v>
      </c>
      <c r="B620">
        <v>229</v>
      </c>
      <c r="C620">
        <v>1</v>
      </c>
      <c r="D620" t="s">
        <v>117</v>
      </c>
      <c r="E620" t="s">
        <v>118</v>
      </c>
      <c r="F620" t="s">
        <v>19</v>
      </c>
      <c r="G620" t="str">
        <f>TEXT(MotionsTable[[#This Row],[MOT_COUNTY_NUM]], "000") &amp; "-" &amp; TEXT(MotionsTable[[#This Row],[MOT_CASE_NUMBER]], "0000000")</f>
        <v>005-0000229</v>
      </c>
    </row>
    <row r="621" spans="1:7">
      <c r="A621" s="1">
        <v>5</v>
      </c>
      <c r="B621">
        <v>230</v>
      </c>
      <c r="C621">
        <v>1</v>
      </c>
      <c r="D621" t="s">
        <v>117</v>
      </c>
      <c r="E621" t="s">
        <v>118</v>
      </c>
      <c r="F621" t="s">
        <v>19</v>
      </c>
      <c r="G621" t="str">
        <f>TEXT(MotionsTable[[#This Row],[MOT_COUNTY_NUM]], "000") &amp; "-" &amp; TEXT(MotionsTable[[#This Row],[MOT_CASE_NUMBER]], "0000000")</f>
        <v>005-0000230</v>
      </c>
    </row>
    <row r="622" spans="1:7">
      <c r="A622" s="1">
        <v>5</v>
      </c>
      <c r="B622">
        <v>231</v>
      </c>
      <c r="C622">
        <v>1</v>
      </c>
      <c r="D622" t="s">
        <v>117</v>
      </c>
      <c r="E622" t="s">
        <v>118</v>
      </c>
      <c r="F622" t="s">
        <v>19</v>
      </c>
      <c r="G622" t="str">
        <f>TEXT(MotionsTable[[#This Row],[MOT_COUNTY_NUM]], "000") &amp; "-" &amp; TEXT(MotionsTable[[#This Row],[MOT_CASE_NUMBER]], "0000000")</f>
        <v>005-0000231</v>
      </c>
    </row>
    <row r="623" spans="1:7">
      <c r="A623" s="1">
        <v>5</v>
      </c>
      <c r="B623">
        <v>233</v>
      </c>
      <c r="C623">
        <v>1</v>
      </c>
      <c r="D623" t="s">
        <v>117</v>
      </c>
      <c r="E623" t="s">
        <v>118</v>
      </c>
      <c r="F623" t="s">
        <v>19</v>
      </c>
      <c r="G623" t="str">
        <f>TEXT(MotionsTable[[#This Row],[MOT_COUNTY_NUM]], "000") &amp; "-" &amp; TEXT(MotionsTable[[#This Row],[MOT_CASE_NUMBER]], "0000000")</f>
        <v>005-0000233</v>
      </c>
    </row>
    <row r="624" spans="1:7">
      <c r="A624" s="1">
        <v>5</v>
      </c>
      <c r="B624">
        <v>234</v>
      </c>
      <c r="C624">
        <v>1</v>
      </c>
      <c r="D624" t="s">
        <v>115</v>
      </c>
      <c r="E624" t="s">
        <v>116</v>
      </c>
      <c r="F624" t="s">
        <v>19</v>
      </c>
      <c r="G624" t="str">
        <f>TEXT(MotionsTable[[#This Row],[MOT_COUNTY_NUM]], "000") &amp; "-" &amp; TEXT(MotionsTable[[#This Row],[MOT_CASE_NUMBER]], "0000000")</f>
        <v>005-0000234</v>
      </c>
    </row>
    <row r="625" spans="1:7">
      <c r="A625" s="1">
        <v>5</v>
      </c>
      <c r="B625">
        <v>235</v>
      </c>
      <c r="C625">
        <v>1</v>
      </c>
      <c r="D625" t="s">
        <v>115</v>
      </c>
      <c r="E625" t="s">
        <v>116</v>
      </c>
      <c r="F625" t="s">
        <v>19</v>
      </c>
      <c r="G625" t="str">
        <f>TEXT(MotionsTable[[#This Row],[MOT_COUNTY_NUM]], "000") &amp; "-" &amp; TEXT(MotionsTable[[#This Row],[MOT_CASE_NUMBER]], "0000000")</f>
        <v>005-0000235</v>
      </c>
    </row>
    <row r="626" spans="1:7">
      <c r="A626" s="1">
        <v>5</v>
      </c>
      <c r="B626">
        <v>236</v>
      </c>
      <c r="C626">
        <v>1</v>
      </c>
      <c r="D626" t="s">
        <v>115</v>
      </c>
      <c r="E626" t="s">
        <v>116</v>
      </c>
      <c r="F626" t="s">
        <v>19</v>
      </c>
      <c r="G626" t="str">
        <f>TEXT(MotionsTable[[#This Row],[MOT_COUNTY_NUM]], "000") &amp; "-" &amp; TEXT(MotionsTable[[#This Row],[MOT_CASE_NUMBER]], "0000000")</f>
        <v>005-0000236</v>
      </c>
    </row>
    <row r="627" spans="1:7">
      <c r="A627" s="1">
        <v>5</v>
      </c>
      <c r="B627">
        <v>237</v>
      </c>
      <c r="C627">
        <v>1</v>
      </c>
      <c r="D627" t="s">
        <v>117</v>
      </c>
      <c r="E627" t="s">
        <v>118</v>
      </c>
      <c r="F627" t="s">
        <v>19</v>
      </c>
      <c r="G627" t="str">
        <f>TEXT(MotionsTable[[#This Row],[MOT_COUNTY_NUM]], "000") &amp; "-" &amp; TEXT(MotionsTable[[#This Row],[MOT_CASE_NUMBER]], "0000000")</f>
        <v>005-0000237</v>
      </c>
    </row>
    <row r="628" spans="1:7">
      <c r="A628" s="1">
        <v>5</v>
      </c>
      <c r="B628">
        <v>238</v>
      </c>
      <c r="C628">
        <v>1</v>
      </c>
      <c r="D628" t="s">
        <v>117</v>
      </c>
      <c r="E628" t="s">
        <v>118</v>
      </c>
      <c r="F628" t="s">
        <v>19</v>
      </c>
      <c r="G628" t="str">
        <f>TEXT(MotionsTable[[#This Row],[MOT_COUNTY_NUM]], "000") &amp; "-" &amp; TEXT(MotionsTable[[#This Row],[MOT_CASE_NUMBER]], "0000000")</f>
        <v>005-0000238</v>
      </c>
    </row>
    <row r="629" spans="1:7">
      <c r="A629" s="1">
        <v>5</v>
      </c>
      <c r="B629">
        <v>239</v>
      </c>
      <c r="C629">
        <v>1</v>
      </c>
      <c r="D629" t="s">
        <v>117</v>
      </c>
      <c r="E629" t="s">
        <v>118</v>
      </c>
      <c r="F629" t="s">
        <v>19</v>
      </c>
      <c r="G629" t="str">
        <f>TEXT(MotionsTable[[#This Row],[MOT_COUNTY_NUM]], "000") &amp; "-" &amp; TEXT(MotionsTable[[#This Row],[MOT_CASE_NUMBER]], "0000000")</f>
        <v>005-0000239</v>
      </c>
    </row>
    <row r="630" spans="1:7">
      <c r="A630" s="1">
        <v>5</v>
      </c>
      <c r="B630">
        <v>240</v>
      </c>
      <c r="C630">
        <v>1</v>
      </c>
      <c r="D630" t="s">
        <v>117</v>
      </c>
      <c r="E630" t="s">
        <v>118</v>
      </c>
      <c r="F630" t="s">
        <v>19</v>
      </c>
      <c r="G630" t="str">
        <f>TEXT(MotionsTable[[#This Row],[MOT_COUNTY_NUM]], "000") &amp; "-" &amp; TEXT(MotionsTable[[#This Row],[MOT_CASE_NUMBER]], "0000000")</f>
        <v>005-0000240</v>
      </c>
    </row>
    <row r="631" spans="1:7">
      <c r="A631" s="1">
        <v>5</v>
      </c>
      <c r="B631">
        <v>241</v>
      </c>
      <c r="C631">
        <v>1</v>
      </c>
      <c r="D631" t="s">
        <v>109</v>
      </c>
      <c r="E631" t="s">
        <v>110</v>
      </c>
      <c r="F631" t="s">
        <v>19</v>
      </c>
      <c r="G631" t="str">
        <f>TEXT(MotionsTable[[#This Row],[MOT_COUNTY_NUM]], "000") &amp; "-" &amp; TEXT(MotionsTable[[#This Row],[MOT_CASE_NUMBER]], "0000000")</f>
        <v>005-0000241</v>
      </c>
    </row>
    <row r="632" spans="1:7">
      <c r="A632" s="1">
        <v>5</v>
      </c>
      <c r="B632">
        <v>242</v>
      </c>
      <c r="C632">
        <v>1</v>
      </c>
      <c r="D632" t="s">
        <v>111</v>
      </c>
      <c r="E632" t="s">
        <v>112</v>
      </c>
      <c r="F632" t="s">
        <v>19</v>
      </c>
      <c r="G632" t="str">
        <f>TEXT(MotionsTable[[#This Row],[MOT_COUNTY_NUM]], "000") &amp; "-" &amp; TEXT(MotionsTable[[#This Row],[MOT_CASE_NUMBER]], "0000000")</f>
        <v>005-0000242</v>
      </c>
    </row>
    <row r="633" spans="1:7">
      <c r="A633" s="1">
        <v>5</v>
      </c>
      <c r="B633">
        <v>243</v>
      </c>
      <c r="C633">
        <v>1</v>
      </c>
      <c r="D633" t="s">
        <v>109</v>
      </c>
      <c r="E633" t="s">
        <v>110</v>
      </c>
      <c r="F633" t="s">
        <v>19</v>
      </c>
      <c r="G633" t="str">
        <f>TEXT(MotionsTable[[#This Row],[MOT_COUNTY_NUM]], "000") &amp; "-" &amp; TEXT(MotionsTable[[#This Row],[MOT_CASE_NUMBER]], "0000000")</f>
        <v>005-0000243</v>
      </c>
    </row>
    <row r="634" spans="1:7">
      <c r="A634" s="1">
        <v>5</v>
      </c>
      <c r="B634">
        <v>244</v>
      </c>
      <c r="C634">
        <v>1</v>
      </c>
      <c r="D634" t="s">
        <v>109</v>
      </c>
      <c r="E634" t="s">
        <v>110</v>
      </c>
      <c r="F634" t="s">
        <v>19</v>
      </c>
      <c r="G634" t="str">
        <f>TEXT(MotionsTable[[#This Row],[MOT_COUNTY_NUM]], "000") &amp; "-" &amp; TEXT(MotionsTable[[#This Row],[MOT_CASE_NUMBER]], "0000000")</f>
        <v>005-0000244</v>
      </c>
    </row>
    <row r="635" spans="1:7">
      <c r="A635" s="1">
        <v>5</v>
      </c>
      <c r="B635">
        <v>245</v>
      </c>
      <c r="C635">
        <v>1</v>
      </c>
      <c r="D635" t="s">
        <v>117</v>
      </c>
      <c r="E635" t="s">
        <v>118</v>
      </c>
      <c r="F635" t="s">
        <v>19</v>
      </c>
      <c r="G635" t="str">
        <f>TEXT(MotionsTable[[#This Row],[MOT_COUNTY_NUM]], "000") &amp; "-" &amp; TEXT(MotionsTable[[#This Row],[MOT_CASE_NUMBER]], "0000000")</f>
        <v>005-0000245</v>
      </c>
    </row>
    <row r="636" spans="1:7">
      <c r="A636" s="1">
        <v>5</v>
      </c>
      <c r="B636">
        <v>246</v>
      </c>
      <c r="C636">
        <v>1</v>
      </c>
      <c r="D636" t="s">
        <v>117</v>
      </c>
      <c r="E636" t="s">
        <v>118</v>
      </c>
      <c r="F636" t="s">
        <v>19</v>
      </c>
      <c r="G636" t="str">
        <f>TEXT(MotionsTable[[#This Row],[MOT_COUNTY_NUM]], "000") &amp; "-" &amp; TEXT(MotionsTable[[#This Row],[MOT_CASE_NUMBER]], "0000000")</f>
        <v>005-0000246</v>
      </c>
    </row>
    <row r="637" spans="1:7">
      <c r="A637" s="1">
        <v>5</v>
      </c>
      <c r="B637">
        <v>247</v>
      </c>
      <c r="C637">
        <v>1</v>
      </c>
      <c r="D637" t="s">
        <v>117</v>
      </c>
      <c r="E637" t="s">
        <v>118</v>
      </c>
      <c r="F637" t="s">
        <v>19</v>
      </c>
      <c r="G637" t="str">
        <f>TEXT(MotionsTable[[#This Row],[MOT_COUNTY_NUM]], "000") &amp; "-" &amp; TEXT(MotionsTable[[#This Row],[MOT_CASE_NUMBER]], "0000000")</f>
        <v>005-0000247</v>
      </c>
    </row>
    <row r="638" spans="1:7">
      <c r="A638" s="1">
        <v>5</v>
      </c>
      <c r="B638">
        <v>248</v>
      </c>
      <c r="C638">
        <v>1</v>
      </c>
      <c r="D638" t="s">
        <v>109</v>
      </c>
      <c r="E638" t="s">
        <v>110</v>
      </c>
      <c r="F638" t="s">
        <v>19</v>
      </c>
      <c r="G638" t="str">
        <f>TEXT(MotionsTable[[#This Row],[MOT_COUNTY_NUM]], "000") &amp; "-" &amp; TEXT(MotionsTable[[#This Row],[MOT_CASE_NUMBER]], "0000000")</f>
        <v>005-0000248</v>
      </c>
    </row>
    <row r="639" spans="1:7">
      <c r="A639" s="1">
        <v>5</v>
      </c>
      <c r="B639">
        <v>249</v>
      </c>
      <c r="C639">
        <v>1</v>
      </c>
      <c r="D639" t="s">
        <v>113</v>
      </c>
      <c r="E639" t="s">
        <v>114</v>
      </c>
      <c r="F639" t="s">
        <v>19</v>
      </c>
      <c r="G639" t="str">
        <f>TEXT(MotionsTable[[#This Row],[MOT_COUNTY_NUM]], "000") &amp; "-" &amp; TEXT(MotionsTable[[#This Row],[MOT_CASE_NUMBER]], "0000000")</f>
        <v>005-0000249</v>
      </c>
    </row>
    <row r="640" spans="1:7">
      <c r="A640" s="1">
        <v>5</v>
      </c>
      <c r="B640">
        <v>250</v>
      </c>
      <c r="C640">
        <v>1</v>
      </c>
      <c r="D640" t="s">
        <v>111</v>
      </c>
      <c r="E640" t="s">
        <v>112</v>
      </c>
      <c r="F640" t="s">
        <v>19</v>
      </c>
      <c r="G640" t="str">
        <f>TEXT(MotionsTable[[#This Row],[MOT_COUNTY_NUM]], "000") &amp; "-" &amp; TEXT(MotionsTable[[#This Row],[MOT_CASE_NUMBER]], "0000000")</f>
        <v>005-0000250</v>
      </c>
    </row>
    <row r="641" spans="1:7">
      <c r="A641" s="1">
        <v>5</v>
      </c>
      <c r="B641">
        <v>251</v>
      </c>
      <c r="C641">
        <v>1</v>
      </c>
      <c r="D641" t="s">
        <v>111</v>
      </c>
      <c r="E641" t="s">
        <v>112</v>
      </c>
      <c r="F641" t="s">
        <v>19</v>
      </c>
      <c r="G641" t="str">
        <f>TEXT(MotionsTable[[#This Row],[MOT_COUNTY_NUM]], "000") &amp; "-" &amp; TEXT(MotionsTable[[#This Row],[MOT_CASE_NUMBER]], "0000000")</f>
        <v>005-0000251</v>
      </c>
    </row>
    <row r="642" spans="1:7">
      <c r="A642" s="1">
        <v>5</v>
      </c>
      <c r="B642">
        <v>252</v>
      </c>
      <c r="C642">
        <v>1</v>
      </c>
      <c r="D642" t="s">
        <v>117</v>
      </c>
      <c r="E642" t="s">
        <v>118</v>
      </c>
      <c r="F642" t="s">
        <v>19</v>
      </c>
      <c r="G642" t="str">
        <f>TEXT(MotionsTable[[#This Row],[MOT_COUNTY_NUM]], "000") &amp; "-" &amp; TEXT(MotionsTable[[#This Row],[MOT_CASE_NUMBER]], "0000000")</f>
        <v>005-0000252</v>
      </c>
    </row>
    <row r="643" spans="1:7">
      <c r="A643" s="1">
        <v>5</v>
      </c>
      <c r="B643">
        <v>253</v>
      </c>
      <c r="C643">
        <v>1</v>
      </c>
      <c r="D643" t="s">
        <v>117</v>
      </c>
      <c r="E643" t="s">
        <v>118</v>
      </c>
      <c r="F643" t="s">
        <v>19</v>
      </c>
      <c r="G643" t="str">
        <f>TEXT(MotionsTable[[#This Row],[MOT_COUNTY_NUM]], "000") &amp; "-" &amp; TEXT(MotionsTable[[#This Row],[MOT_CASE_NUMBER]], "0000000")</f>
        <v>005-0000253</v>
      </c>
    </row>
    <row r="644" spans="1:7">
      <c r="A644" s="1">
        <v>5</v>
      </c>
      <c r="B644">
        <v>254</v>
      </c>
      <c r="C644">
        <v>1</v>
      </c>
      <c r="D644" t="s">
        <v>117</v>
      </c>
      <c r="E644" t="s">
        <v>118</v>
      </c>
      <c r="F644" t="s">
        <v>19</v>
      </c>
      <c r="G644" t="str">
        <f>TEXT(MotionsTable[[#This Row],[MOT_COUNTY_NUM]], "000") &amp; "-" &amp; TEXT(MotionsTable[[#This Row],[MOT_CASE_NUMBER]], "0000000")</f>
        <v>005-0000254</v>
      </c>
    </row>
    <row r="645" spans="1:7">
      <c r="A645" s="1">
        <v>5</v>
      </c>
      <c r="B645">
        <v>255</v>
      </c>
      <c r="C645">
        <v>1</v>
      </c>
      <c r="D645" t="s">
        <v>109</v>
      </c>
      <c r="E645" t="s">
        <v>110</v>
      </c>
      <c r="F645" t="s">
        <v>19</v>
      </c>
      <c r="G645" t="str">
        <f>TEXT(MotionsTable[[#This Row],[MOT_COUNTY_NUM]], "000") &amp; "-" &amp; TEXT(MotionsTable[[#This Row],[MOT_CASE_NUMBER]], "0000000")</f>
        <v>005-0000255</v>
      </c>
    </row>
    <row r="646" spans="1:7">
      <c r="A646" s="1">
        <v>5</v>
      </c>
      <c r="B646">
        <v>256</v>
      </c>
      <c r="C646">
        <v>1</v>
      </c>
      <c r="D646" t="s">
        <v>109</v>
      </c>
      <c r="E646" t="s">
        <v>110</v>
      </c>
      <c r="F646" t="s">
        <v>19</v>
      </c>
      <c r="G646" t="str">
        <f>TEXT(MotionsTable[[#This Row],[MOT_COUNTY_NUM]], "000") &amp; "-" &amp; TEXT(MotionsTable[[#This Row],[MOT_CASE_NUMBER]], "0000000")</f>
        <v>005-0000256</v>
      </c>
    </row>
    <row r="647" spans="1:7">
      <c r="A647" s="1">
        <v>5</v>
      </c>
      <c r="B647">
        <v>257</v>
      </c>
      <c r="C647">
        <v>1</v>
      </c>
      <c r="D647" t="s">
        <v>117</v>
      </c>
      <c r="E647" t="s">
        <v>118</v>
      </c>
      <c r="F647" t="s">
        <v>19</v>
      </c>
      <c r="G647" t="str">
        <f>TEXT(MotionsTable[[#This Row],[MOT_COUNTY_NUM]], "000") &amp; "-" &amp; TEXT(MotionsTable[[#This Row],[MOT_CASE_NUMBER]], "0000000")</f>
        <v>005-0000257</v>
      </c>
    </row>
    <row r="648" spans="1:7">
      <c r="A648" s="1">
        <v>5</v>
      </c>
      <c r="B648">
        <v>258</v>
      </c>
      <c r="C648">
        <v>1</v>
      </c>
      <c r="D648" t="s">
        <v>109</v>
      </c>
      <c r="E648" t="s">
        <v>110</v>
      </c>
      <c r="F648" t="s">
        <v>19</v>
      </c>
      <c r="G648" t="str">
        <f>TEXT(MotionsTable[[#This Row],[MOT_COUNTY_NUM]], "000") &amp; "-" &amp; TEXT(MotionsTable[[#This Row],[MOT_CASE_NUMBER]], "0000000")</f>
        <v>005-0000258</v>
      </c>
    </row>
    <row r="649" spans="1:7">
      <c r="A649" s="1">
        <v>5</v>
      </c>
      <c r="B649">
        <v>259</v>
      </c>
      <c r="C649">
        <v>1</v>
      </c>
      <c r="D649" t="s">
        <v>111</v>
      </c>
      <c r="E649" t="s">
        <v>112</v>
      </c>
      <c r="F649" t="s">
        <v>19</v>
      </c>
      <c r="G649" t="str">
        <f>TEXT(MotionsTable[[#This Row],[MOT_COUNTY_NUM]], "000") &amp; "-" &amp; TEXT(MotionsTable[[#This Row],[MOT_CASE_NUMBER]], "0000000")</f>
        <v>005-0000259</v>
      </c>
    </row>
    <row r="650" spans="1:7">
      <c r="A650" s="1">
        <v>5</v>
      </c>
      <c r="B650">
        <v>262</v>
      </c>
      <c r="C650">
        <v>1</v>
      </c>
      <c r="D650" t="s">
        <v>117</v>
      </c>
      <c r="E650" t="s">
        <v>118</v>
      </c>
      <c r="F650" t="s">
        <v>19</v>
      </c>
      <c r="G650" t="str">
        <f>TEXT(MotionsTable[[#This Row],[MOT_COUNTY_NUM]], "000") &amp; "-" &amp; TEXT(MotionsTable[[#This Row],[MOT_CASE_NUMBER]], "0000000")</f>
        <v>005-0000262</v>
      </c>
    </row>
    <row r="651" spans="1:7">
      <c r="A651" s="1">
        <v>5</v>
      </c>
      <c r="B651">
        <v>263</v>
      </c>
      <c r="C651">
        <v>1</v>
      </c>
      <c r="D651" t="s">
        <v>119</v>
      </c>
      <c r="E651" t="s">
        <v>120</v>
      </c>
      <c r="F651" t="s">
        <v>19</v>
      </c>
      <c r="G651" t="str">
        <f>TEXT(MotionsTable[[#This Row],[MOT_COUNTY_NUM]], "000") &amp; "-" &amp; TEXT(MotionsTable[[#This Row],[MOT_CASE_NUMBER]], "0000000")</f>
        <v>005-0000263</v>
      </c>
    </row>
    <row r="652" spans="1:7">
      <c r="A652" s="1">
        <v>5</v>
      </c>
      <c r="B652">
        <v>264</v>
      </c>
      <c r="C652">
        <v>1</v>
      </c>
      <c r="D652" t="s">
        <v>113</v>
      </c>
      <c r="E652" t="s">
        <v>114</v>
      </c>
      <c r="F652" t="s">
        <v>19</v>
      </c>
      <c r="G652" t="str">
        <f>TEXT(MotionsTable[[#This Row],[MOT_COUNTY_NUM]], "000") &amp; "-" &amp; TEXT(MotionsTable[[#This Row],[MOT_CASE_NUMBER]], "0000000")</f>
        <v>005-0000264</v>
      </c>
    </row>
    <row r="653" spans="1:7">
      <c r="A653" s="1">
        <v>5</v>
      </c>
      <c r="B653">
        <v>265</v>
      </c>
      <c r="C653">
        <v>1</v>
      </c>
      <c r="D653" t="s">
        <v>115</v>
      </c>
      <c r="E653" t="s">
        <v>116</v>
      </c>
      <c r="F653" t="s">
        <v>19</v>
      </c>
      <c r="G653" t="str">
        <f>TEXT(MotionsTable[[#This Row],[MOT_COUNTY_NUM]], "000") &amp; "-" &amp; TEXT(MotionsTable[[#This Row],[MOT_CASE_NUMBER]], "0000000")</f>
        <v>005-0000265</v>
      </c>
    </row>
    <row r="654" spans="1:7">
      <c r="A654" s="1">
        <v>5</v>
      </c>
      <c r="B654">
        <v>266</v>
      </c>
      <c r="C654">
        <v>1</v>
      </c>
      <c r="D654" t="s">
        <v>117</v>
      </c>
      <c r="E654" t="s">
        <v>118</v>
      </c>
      <c r="F654" t="s">
        <v>19</v>
      </c>
      <c r="G654" t="str">
        <f>TEXT(MotionsTable[[#This Row],[MOT_COUNTY_NUM]], "000") &amp; "-" &amp; TEXT(MotionsTable[[#This Row],[MOT_CASE_NUMBER]], "0000000")</f>
        <v>005-0000266</v>
      </c>
    </row>
    <row r="655" spans="1:7">
      <c r="A655" s="1">
        <v>5</v>
      </c>
      <c r="B655">
        <v>267</v>
      </c>
      <c r="C655">
        <v>1</v>
      </c>
      <c r="D655" t="s">
        <v>117</v>
      </c>
      <c r="E655" t="s">
        <v>118</v>
      </c>
      <c r="F655" t="s">
        <v>19</v>
      </c>
      <c r="G655" t="str">
        <f>TEXT(MotionsTable[[#This Row],[MOT_COUNTY_NUM]], "000") &amp; "-" &amp; TEXT(MotionsTable[[#This Row],[MOT_CASE_NUMBER]], "0000000")</f>
        <v>005-0000267</v>
      </c>
    </row>
    <row r="656" spans="1:7">
      <c r="A656" s="1">
        <v>5</v>
      </c>
      <c r="B656">
        <v>268</v>
      </c>
      <c r="C656">
        <v>1</v>
      </c>
      <c r="D656" t="s">
        <v>117</v>
      </c>
      <c r="E656" t="s">
        <v>118</v>
      </c>
      <c r="F656" t="s">
        <v>19</v>
      </c>
      <c r="G656" t="str">
        <f>TEXT(MotionsTable[[#This Row],[MOT_COUNTY_NUM]], "000") &amp; "-" &amp; TEXT(MotionsTable[[#This Row],[MOT_CASE_NUMBER]], "0000000")</f>
        <v>005-0000268</v>
      </c>
    </row>
    <row r="657" spans="1:7">
      <c r="A657" s="1">
        <v>5</v>
      </c>
      <c r="B657">
        <v>269</v>
      </c>
      <c r="C657">
        <v>1</v>
      </c>
      <c r="D657" t="s">
        <v>117</v>
      </c>
      <c r="E657" t="s">
        <v>118</v>
      </c>
      <c r="F657" t="s">
        <v>19</v>
      </c>
      <c r="G657" t="str">
        <f>TEXT(MotionsTable[[#This Row],[MOT_COUNTY_NUM]], "000") &amp; "-" &amp; TEXT(MotionsTable[[#This Row],[MOT_CASE_NUMBER]], "0000000")</f>
        <v>005-0000269</v>
      </c>
    </row>
    <row r="658" spans="1:7">
      <c r="A658" s="1">
        <v>5</v>
      </c>
      <c r="B658">
        <v>271</v>
      </c>
      <c r="C658">
        <v>1</v>
      </c>
      <c r="D658" t="s">
        <v>119</v>
      </c>
      <c r="E658" t="s">
        <v>120</v>
      </c>
      <c r="F658" t="s">
        <v>19</v>
      </c>
      <c r="G658" t="str">
        <f>TEXT(MotionsTable[[#This Row],[MOT_COUNTY_NUM]], "000") &amp; "-" &amp; TEXT(MotionsTable[[#This Row],[MOT_CASE_NUMBER]], "0000000")</f>
        <v>005-0000271</v>
      </c>
    </row>
    <row r="659" spans="1:7">
      <c r="A659" s="1">
        <v>5</v>
      </c>
      <c r="B659">
        <v>272</v>
      </c>
      <c r="C659">
        <v>1</v>
      </c>
      <c r="D659" t="s">
        <v>109</v>
      </c>
      <c r="E659" t="s">
        <v>110</v>
      </c>
      <c r="F659" t="s">
        <v>19</v>
      </c>
      <c r="G659" t="str">
        <f>TEXT(MotionsTable[[#This Row],[MOT_COUNTY_NUM]], "000") &amp; "-" &amp; TEXT(MotionsTable[[#This Row],[MOT_CASE_NUMBER]], "0000000")</f>
        <v>005-0000272</v>
      </c>
    </row>
    <row r="660" spans="1:7">
      <c r="A660" s="1">
        <v>5</v>
      </c>
      <c r="B660">
        <v>273</v>
      </c>
      <c r="C660">
        <v>1</v>
      </c>
      <c r="D660" t="s">
        <v>117</v>
      </c>
      <c r="E660" t="s">
        <v>118</v>
      </c>
      <c r="F660" t="s">
        <v>19</v>
      </c>
      <c r="G660" t="str">
        <f>TEXT(MotionsTable[[#This Row],[MOT_COUNTY_NUM]], "000") &amp; "-" &amp; TEXT(MotionsTable[[#This Row],[MOT_CASE_NUMBER]], "0000000")</f>
        <v>005-0000273</v>
      </c>
    </row>
    <row r="661" spans="1:7">
      <c r="A661" s="1">
        <v>5</v>
      </c>
      <c r="B661">
        <v>274</v>
      </c>
      <c r="C661">
        <v>1</v>
      </c>
      <c r="D661" t="s">
        <v>117</v>
      </c>
      <c r="E661" t="s">
        <v>118</v>
      </c>
      <c r="F661" t="s">
        <v>19</v>
      </c>
      <c r="G661" t="str">
        <f>TEXT(MotionsTable[[#This Row],[MOT_COUNTY_NUM]], "000") &amp; "-" &amp; TEXT(MotionsTable[[#This Row],[MOT_CASE_NUMBER]], "0000000")</f>
        <v>005-0000274</v>
      </c>
    </row>
    <row r="662" spans="1:7">
      <c r="A662" s="1">
        <v>5</v>
      </c>
      <c r="B662">
        <v>275</v>
      </c>
      <c r="C662">
        <v>1</v>
      </c>
      <c r="D662" t="s">
        <v>117</v>
      </c>
      <c r="E662" t="s">
        <v>118</v>
      </c>
      <c r="F662" t="s">
        <v>19</v>
      </c>
      <c r="G662" t="str">
        <f>TEXT(MotionsTable[[#This Row],[MOT_COUNTY_NUM]], "000") &amp; "-" &amp; TEXT(MotionsTable[[#This Row],[MOT_CASE_NUMBER]], "0000000")</f>
        <v>005-0000275</v>
      </c>
    </row>
    <row r="663" spans="1:7">
      <c r="A663" s="1">
        <v>5</v>
      </c>
      <c r="B663">
        <v>276</v>
      </c>
      <c r="C663">
        <v>1</v>
      </c>
      <c r="D663" t="s">
        <v>119</v>
      </c>
      <c r="E663" t="s">
        <v>120</v>
      </c>
      <c r="F663" t="s">
        <v>19</v>
      </c>
      <c r="G663" t="str">
        <f>TEXT(MotionsTable[[#This Row],[MOT_COUNTY_NUM]], "000") &amp; "-" &amp; TEXT(MotionsTable[[#This Row],[MOT_CASE_NUMBER]], "0000000")</f>
        <v>005-0000276</v>
      </c>
    </row>
    <row r="664" spans="1:7">
      <c r="A664" s="1">
        <v>5</v>
      </c>
      <c r="B664">
        <v>277</v>
      </c>
      <c r="C664">
        <v>1</v>
      </c>
      <c r="D664" t="s">
        <v>109</v>
      </c>
      <c r="E664" t="s">
        <v>110</v>
      </c>
      <c r="F664" t="s">
        <v>19</v>
      </c>
      <c r="G664" t="str">
        <f>TEXT(MotionsTable[[#This Row],[MOT_COUNTY_NUM]], "000") &amp; "-" &amp; TEXT(MotionsTable[[#This Row],[MOT_CASE_NUMBER]], "0000000")</f>
        <v>005-0000277</v>
      </c>
    </row>
    <row r="665" spans="1:7">
      <c r="A665" s="1">
        <v>5</v>
      </c>
      <c r="B665">
        <v>278</v>
      </c>
      <c r="C665">
        <v>1</v>
      </c>
      <c r="D665" t="s">
        <v>109</v>
      </c>
      <c r="E665" t="s">
        <v>110</v>
      </c>
      <c r="F665" t="s">
        <v>19</v>
      </c>
      <c r="G665" t="str">
        <f>TEXT(MotionsTable[[#This Row],[MOT_COUNTY_NUM]], "000") &amp; "-" &amp; TEXT(MotionsTable[[#This Row],[MOT_CASE_NUMBER]], "0000000")</f>
        <v>005-0000278</v>
      </c>
    </row>
    <row r="666" spans="1:7">
      <c r="A666" s="1">
        <v>5</v>
      </c>
      <c r="B666">
        <v>279</v>
      </c>
      <c r="C666">
        <v>1</v>
      </c>
      <c r="D666" t="s">
        <v>117</v>
      </c>
      <c r="E666" t="s">
        <v>118</v>
      </c>
      <c r="F666" t="s">
        <v>19</v>
      </c>
      <c r="G666" t="str">
        <f>TEXT(MotionsTable[[#This Row],[MOT_COUNTY_NUM]], "000") &amp; "-" &amp; TEXT(MotionsTable[[#This Row],[MOT_CASE_NUMBER]], "0000000")</f>
        <v>005-0000279</v>
      </c>
    </row>
    <row r="667" spans="1:7">
      <c r="A667" s="1">
        <v>5</v>
      </c>
      <c r="B667">
        <v>280</v>
      </c>
      <c r="C667">
        <v>1</v>
      </c>
      <c r="D667" t="s">
        <v>117</v>
      </c>
      <c r="E667" t="s">
        <v>118</v>
      </c>
      <c r="F667" t="s">
        <v>19</v>
      </c>
      <c r="G667" t="str">
        <f>TEXT(MotionsTable[[#This Row],[MOT_COUNTY_NUM]], "000") &amp; "-" &amp; TEXT(MotionsTable[[#This Row],[MOT_CASE_NUMBER]], "0000000")</f>
        <v>005-0000280</v>
      </c>
    </row>
    <row r="668" spans="1:7">
      <c r="A668" s="1">
        <v>5</v>
      </c>
      <c r="B668">
        <v>281</v>
      </c>
      <c r="C668">
        <v>1</v>
      </c>
      <c r="D668" t="s">
        <v>109</v>
      </c>
      <c r="E668" t="s">
        <v>110</v>
      </c>
      <c r="F668" t="s">
        <v>19</v>
      </c>
      <c r="G668" t="str">
        <f>TEXT(MotionsTable[[#This Row],[MOT_COUNTY_NUM]], "000") &amp; "-" &amp; TEXT(MotionsTable[[#This Row],[MOT_CASE_NUMBER]], "0000000")</f>
        <v>005-0000281</v>
      </c>
    </row>
    <row r="669" spans="1:7">
      <c r="A669" s="1">
        <v>5</v>
      </c>
      <c r="B669">
        <v>282</v>
      </c>
      <c r="C669">
        <v>1</v>
      </c>
      <c r="D669" t="s">
        <v>111</v>
      </c>
      <c r="E669" t="s">
        <v>112</v>
      </c>
      <c r="F669" t="s">
        <v>19</v>
      </c>
      <c r="G669" t="str">
        <f>TEXT(MotionsTable[[#This Row],[MOT_COUNTY_NUM]], "000") &amp; "-" &amp; TEXT(MotionsTable[[#This Row],[MOT_CASE_NUMBER]], "0000000")</f>
        <v>005-0000282</v>
      </c>
    </row>
    <row r="670" spans="1:7">
      <c r="A670" s="1">
        <v>5</v>
      </c>
      <c r="B670">
        <v>283</v>
      </c>
      <c r="C670">
        <v>1</v>
      </c>
      <c r="D670" t="s">
        <v>115</v>
      </c>
      <c r="E670" t="s">
        <v>116</v>
      </c>
      <c r="F670" t="s">
        <v>19</v>
      </c>
      <c r="G670" t="str">
        <f>TEXT(MotionsTable[[#This Row],[MOT_COUNTY_NUM]], "000") &amp; "-" &amp; TEXT(MotionsTable[[#This Row],[MOT_CASE_NUMBER]], "0000000")</f>
        <v>005-0000283</v>
      </c>
    </row>
    <row r="671" spans="1:7">
      <c r="A671" s="1">
        <v>5</v>
      </c>
      <c r="B671">
        <v>284</v>
      </c>
      <c r="C671">
        <v>1</v>
      </c>
      <c r="D671" t="s">
        <v>117</v>
      </c>
      <c r="E671" t="s">
        <v>118</v>
      </c>
      <c r="F671" t="s">
        <v>19</v>
      </c>
      <c r="G671" t="str">
        <f>TEXT(MotionsTable[[#This Row],[MOT_COUNTY_NUM]], "000") &amp; "-" &amp; TEXT(MotionsTable[[#This Row],[MOT_CASE_NUMBER]], "0000000")</f>
        <v>005-0000284</v>
      </c>
    </row>
    <row r="672" spans="1:7">
      <c r="A672" s="1">
        <v>5</v>
      </c>
      <c r="B672">
        <v>285</v>
      </c>
      <c r="C672">
        <v>1</v>
      </c>
      <c r="D672" t="s">
        <v>113</v>
      </c>
      <c r="E672" t="s">
        <v>114</v>
      </c>
      <c r="F672" t="s">
        <v>19</v>
      </c>
      <c r="G672" t="str">
        <f>TEXT(MotionsTable[[#This Row],[MOT_COUNTY_NUM]], "000") &amp; "-" &amp; TEXT(MotionsTable[[#This Row],[MOT_CASE_NUMBER]], "0000000")</f>
        <v>005-0000285</v>
      </c>
    </row>
    <row r="673" spans="1:7">
      <c r="A673" s="1">
        <v>5</v>
      </c>
      <c r="B673">
        <v>286</v>
      </c>
      <c r="C673">
        <v>1</v>
      </c>
      <c r="D673" t="s">
        <v>109</v>
      </c>
      <c r="E673" t="s">
        <v>110</v>
      </c>
      <c r="F673" t="s">
        <v>19</v>
      </c>
      <c r="G673" t="str">
        <f>TEXT(MotionsTable[[#This Row],[MOT_COUNTY_NUM]], "000") &amp; "-" &amp; TEXT(MotionsTable[[#This Row],[MOT_CASE_NUMBER]], "0000000")</f>
        <v>005-0000286</v>
      </c>
    </row>
    <row r="674" spans="1:7">
      <c r="A674" s="1">
        <v>5</v>
      </c>
      <c r="B674">
        <v>287</v>
      </c>
      <c r="C674">
        <v>1</v>
      </c>
      <c r="D674" t="s">
        <v>109</v>
      </c>
      <c r="E674" t="s">
        <v>110</v>
      </c>
      <c r="F674" t="s">
        <v>19</v>
      </c>
      <c r="G674" t="str">
        <f>TEXT(MotionsTable[[#This Row],[MOT_COUNTY_NUM]], "000") &amp; "-" &amp; TEXT(MotionsTable[[#This Row],[MOT_CASE_NUMBER]], "0000000")</f>
        <v>005-0000287</v>
      </c>
    </row>
    <row r="675" spans="1:7">
      <c r="A675" s="1">
        <v>5</v>
      </c>
      <c r="B675">
        <v>288</v>
      </c>
      <c r="C675">
        <v>1</v>
      </c>
      <c r="D675" t="s">
        <v>115</v>
      </c>
      <c r="E675" t="s">
        <v>116</v>
      </c>
      <c r="F675" t="s">
        <v>19</v>
      </c>
      <c r="G675" t="str">
        <f>TEXT(MotionsTable[[#This Row],[MOT_COUNTY_NUM]], "000") &amp; "-" &amp; TEXT(MotionsTable[[#This Row],[MOT_CASE_NUMBER]], "0000000")</f>
        <v>005-0000288</v>
      </c>
    </row>
    <row r="676" spans="1:7">
      <c r="A676" s="1">
        <v>5</v>
      </c>
      <c r="B676">
        <v>289</v>
      </c>
      <c r="C676">
        <v>1</v>
      </c>
      <c r="D676" t="s">
        <v>117</v>
      </c>
      <c r="E676" t="s">
        <v>118</v>
      </c>
      <c r="F676" t="s">
        <v>19</v>
      </c>
      <c r="G676" t="str">
        <f>TEXT(MotionsTable[[#This Row],[MOT_COUNTY_NUM]], "000") &amp; "-" &amp; TEXT(MotionsTable[[#This Row],[MOT_CASE_NUMBER]], "0000000")</f>
        <v>005-0000289</v>
      </c>
    </row>
    <row r="677" spans="1:7">
      <c r="A677" s="1">
        <v>5</v>
      </c>
      <c r="B677">
        <v>290</v>
      </c>
      <c r="C677">
        <v>1</v>
      </c>
      <c r="D677" t="s">
        <v>117</v>
      </c>
      <c r="E677" t="s">
        <v>118</v>
      </c>
      <c r="F677" t="s">
        <v>19</v>
      </c>
      <c r="G677" t="str">
        <f>TEXT(MotionsTable[[#This Row],[MOT_COUNTY_NUM]], "000") &amp; "-" &amp; TEXT(MotionsTable[[#This Row],[MOT_CASE_NUMBER]], "0000000")</f>
        <v>005-0000290</v>
      </c>
    </row>
    <row r="678" spans="1:7">
      <c r="A678" s="1">
        <v>5</v>
      </c>
      <c r="B678">
        <v>291</v>
      </c>
      <c r="C678">
        <v>1</v>
      </c>
      <c r="D678" t="s">
        <v>109</v>
      </c>
      <c r="E678" t="s">
        <v>110</v>
      </c>
      <c r="F678" t="s">
        <v>19</v>
      </c>
      <c r="G678" t="str">
        <f>TEXT(MotionsTable[[#This Row],[MOT_COUNTY_NUM]], "000") &amp; "-" &amp; TEXT(MotionsTable[[#This Row],[MOT_CASE_NUMBER]], "0000000")</f>
        <v>005-0000291</v>
      </c>
    </row>
    <row r="679" spans="1:7">
      <c r="A679" s="1">
        <v>5</v>
      </c>
      <c r="B679">
        <v>292</v>
      </c>
      <c r="C679">
        <v>1</v>
      </c>
      <c r="D679" t="s">
        <v>117</v>
      </c>
      <c r="E679" t="s">
        <v>118</v>
      </c>
      <c r="F679" t="s">
        <v>19</v>
      </c>
      <c r="G679" t="str">
        <f>TEXT(MotionsTable[[#This Row],[MOT_COUNTY_NUM]], "000") &amp; "-" &amp; TEXT(MotionsTable[[#This Row],[MOT_CASE_NUMBER]], "0000000")</f>
        <v>005-0000292</v>
      </c>
    </row>
    <row r="680" spans="1:7">
      <c r="A680" s="1">
        <v>5</v>
      </c>
      <c r="B680">
        <v>293</v>
      </c>
      <c r="C680">
        <v>1</v>
      </c>
      <c r="D680" t="s">
        <v>109</v>
      </c>
      <c r="E680" t="s">
        <v>110</v>
      </c>
      <c r="F680" t="s">
        <v>19</v>
      </c>
      <c r="G680" t="str">
        <f>TEXT(MotionsTable[[#This Row],[MOT_COUNTY_NUM]], "000") &amp; "-" &amp; TEXT(MotionsTable[[#This Row],[MOT_CASE_NUMBER]], "0000000")</f>
        <v>005-0000293</v>
      </c>
    </row>
    <row r="681" spans="1:7">
      <c r="A681" s="1">
        <v>5</v>
      </c>
      <c r="B681">
        <v>294</v>
      </c>
      <c r="C681">
        <v>1</v>
      </c>
      <c r="D681" t="s">
        <v>117</v>
      </c>
      <c r="E681" t="s">
        <v>118</v>
      </c>
      <c r="F681" t="s">
        <v>19</v>
      </c>
      <c r="G681" t="str">
        <f>TEXT(MotionsTable[[#This Row],[MOT_COUNTY_NUM]], "000") &amp; "-" &amp; TEXT(MotionsTable[[#This Row],[MOT_CASE_NUMBER]], "0000000")</f>
        <v>005-0000294</v>
      </c>
    </row>
    <row r="682" spans="1:7">
      <c r="A682" s="1">
        <v>5</v>
      </c>
      <c r="B682">
        <v>295</v>
      </c>
      <c r="C682">
        <v>1</v>
      </c>
      <c r="D682" t="s">
        <v>117</v>
      </c>
      <c r="E682" t="s">
        <v>118</v>
      </c>
      <c r="F682" t="s">
        <v>19</v>
      </c>
      <c r="G682" t="str">
        <f>TEXT(MotionsTable[[#This Row],[MOT_COUNTY_NUM]], "000") &amp; "-" &amp; TEXT(MotionsTable[[#This Row],[MOT_CASE_NUMBER]], "0000000")</f>
        <v>005-0000295</v>
      </c>
    </row>
    <row r="683" spans="1:7">
      <c r="A683" s="1">
        <v>5</v>
      </c>
      <c r="B683">
        <v>296</v>
      </c>
      <c r="C683">
        <v>1</v>
      </c>
      <c r="D683" t="s">
        <v>119</v>
      </c>
      <c r="E683" t="s">
        <v>120</v>
      </c>
      <c r="F683" t="s">
        <v>19</v>
      </c>
      <c r="G683" t="str">
        <f>TEXT(MotionsTable[[#This Row],[MOT_COUNTY_NUM]], "000") &amp; "-" &amp; TEXT(MotionsTable[[#This Row],[MOT_CASE_NUMBER]], "0000000")</f>
        <v>005-0000296</v>
      </c>
    </row>
    <row r="684" spans="1:7">
      <c r="A684" s="1">
        <v>5</v>
      </c>
      <c r="B684">
        <v>297</v>
      </c>
      <c r="C684">
        <v>1</v>
      </c>
      <c r="D684" t="s">
        <v>109</v>
      </c>
      <c r="E684" t="s">
        <v>110</v>
      </c>
      <c r="F684" t="s">
        <v>19</v>
      </c>
      <c r="G684" t="str">
        <f>TEXT(MotionsTable[[#This Row],[MOT_COUNTY_NUM]], "000") &amp; "-" &amp; TEXT(MotionsTable[[#This Row],[MOT_CASE_NUMBER]], "0000000")</f>
        <v>005-0000297</v>
      </c>
    </row>
    <row r="685" spans="1:7">
      <c r="A685" s="1">
        <v>5</v>
      </c>
      <c r="B685">
        <v>298</v>
      </c>
      <c r="C685">
        <v>1</v>
      </c>
      <c r="D685" t="s">
        <v>117</v>
      </c>
      <c r="E685" t="s">
        <v>118</v>
      </c>
      <c r="F685" t="s">
        <v>19</v>
      </c>
      <c r="G685" t="str">
        <f>TEXT(MotionsTable[[#This Row],[MOT_COUNTY_NUM]], "000") &amp; "-" &amp; TEXT(MotionsTable[[#This Row],[MOT_CASE_NUMBER]], "0000000")</f>
        <v>005-0000298</v>
      </c>
    </row>
    <row r="686" spans="1:7">
      <c r="A686" s="1">
        <v>5</v>
      </c>
      <c r="B686">
        <v>299</v>
      </c>
      <c r="C686">
        <v>1</v>
      </c>
      <c r="D686" t="s">
        <v>117</v>
      </c>
      <c r="E686" t="s">
        <v>118</v>
      </c>
      <c r="F686" t="s">
        <v>19</v>
      </c>
      <c r="G686" t="str">
        <f>TEXT(MotionsTable[[#This Row],[MOT_COUNTY_NUM]], "000") &amp; "-" &amp; TEXT(MotionsTable[[#This Row],[MOT_CASE_NUMBER]], "0000000")</f>
        <v>005-0000299</v>
      </c>
    </row>
    <row r="687" spans="1:7">
      <c r="A687" s="1">
        <v>5</v>
      </c>
      <c r="B687">
        <v>300</v>
      </c>
      <c r="C687">
        <v>1</v>
      </c>
      <c r="D687" t="s">
        <v>109</v>
      </c>
      <c r="E687" t="s">
        <v>110</v>
      </c>
      <c r="F687" t="s">
        <v>19</v>
      </c>
      <c r="G687" t="str">
        <f>TEXT(MotionsTable[[#This Row],[MOT_COUNTY_NUM]], "000") &amp; "-" &amp; TEXT(MotionsTable[[#This Row],[MOT_CASE_NUMBER]], "0000000")</f>
        <v>005-0000300</v>
      </c>
    </row>
    <row r="688" spans="1:7">
      <c r="A688" s="1">
        <v>5</v>
      </c>
      <c r="B688">
        <v>301</v>
      </c>
      <c r="C688">
        <v>1</v>
      </c>
      <c r="D688" t="s">
        <v>117</v>
      </c>
      <c r="E688" t="s">
        <v>118</v>
      </c>
      <c r="F688" t="s">
        <v>19</v>
      </c>
      <c r="G688" t="str">
        <f>TEXT(MotionsTable[[#This Row],[MOT_COUNTY_NUM]], "000") &amp; "-" &amp; TEXT(MotionsTable[[#This Row],[MOT_CASE_NUMBER]], "0000000")</f>
        <v>005-0000301</v>
      </c>
    </row>
    <row r="689" spans="1:7">
      <c r="A689" s="1">
        <v>5</v>
      </c>
      <c r="B689">
        <v>303</v>
      </c>
      <c r="C689">
        <v>1</v>
      </c>
      <c r="D689" t="s">
        <v>115</v>
      </c>
      <c r="E689" t="s">
        <v>116</v>
      </c>
      <c r="F689" t="s">
        <v>19</v>
      </c>
      <c r="G689" t="str">
        <f>TEXT(MotionsTable[[#This Row],[MOT_COUNTY_NUM]], "000") &amp; "-" &amp; TEXT(MotionsTable[[#This Row],[MOT_CASE_NUMBER]], "0000000")</f>
        <v>005-0000303</v>
      </c>
    </row>
    <row r="690" spans="1:7">
      <c r="A690" s="1">
        <v>5</v>
      </c>
      <c r="B690">
        <v>304</v>
      </c>
      <c r="C690">
        <v>1</v>
      </c>
      <c r="D690" t="s">
        <v>117</v>
      </c>
      <c r="E690" t="s">
        <v>118</v>
      </c>
      <c r="F690" t="s">
        <v>19</v>
      </c>
      <c r="G690" t="str">
        <f>TEXT(MotionsTable[[#This Row],[MOT_COUNTY_NUM]], "000") &amp; "-" &amp; TEXT(MotionsTable[[#This Row],[MOT_CASE_NUMBER]], "0000000")</f>
        <v>005-0000304</v>
      </c>
    </row>
    <row r="691" spans="1:7">
      <c r="A691" s="1">
        <v>5</v>
      </c>
      <c r="B691">
        <v>305</v>
      </c>
      <c r="C691">
        <v>1</v>
      </c>
      <c r="D691" t="s">
        <v>113</v>
      </c>
      <c r="E691" t="s">
        <v>114</v>
      </c>
      <c r="F691" t="s">
        <v>19</v>
      </c>
      <c r="G691" t="str">
        <f>TEXT(MotionsTable[[#This Row],[MOT_COUNTY_NUM]], "000") &amp; "-" &amp; TEXT(MotionsTable[[#This Row],[MOT_CASE_NUMBER]], "0000000")</f>
        <v>005-0000305</v>
      </c>
    </row>
    <row r="692" spans="1:7">
      <c r="A692" s="1">
        <v>5</v>
      </c>
      <c r="B692">
        <v>306</v>
      </c>
      <c r="C692">
        <v>1</v>
      </c>
      <c r="D692" t="s">
        <v>111</v>
      </c>
      <c r="E692" t="s">
        <v>112</v>
      </c>
      <c r="F692" t="s">
        <v>19</v>
      </c>
      <c r="G692" t="str">
        <f>TEXT(MotionsTable[[#This Row],[MOT_COUNTY_NUM]], "000") &amp; "-" &amp; TEXT(MotionsTable[[#This Row],[MOT_CASE_NUMBER]], "0000000")</f>
        <v>005-0000306</v>
      </c>
    </row>
    <row r="693" spans="1:7">
      <c r="A693" s="1">
        <v>5</v>
      </c>
      <c r="B693">
        <v>307</v>
      </c>
      <c r="C693">
        <v>1</v>
      </c>
      <c r="D693" t="s">
        <v>115</v>
      </c>
      <c r="E693" t="s">
        <v>116</v>
      </c>
      <c r="F693" t="s">
        <v>19</v>
      </c>
      <c r="G693" t="str">
        <f>TEXT(MotionsTable[[#This Row],[MOT_COUNTY_NUM]], "000") &amp; "-" &amp; TEXT(MotionsTable[[#This Row],[MOT_CASE_NUMBER]], "0000000")</f>
        <v>005-0000307</v>
      </c>
    </row>
    <row r="694" spans="1:7">
      <c r="A694" s="1">
        <v>5</v>
      </c>
      <c r="B694">
        <v>308</v>
      </c>
      <c r="C694">
        <v>1</v>
      </c>
      <c r="D694" t="s">
        <v>113</v>
      </c>
      <c r="E694" t="s">
        <v>114</v>
      </c>
      <c r="F694" t="s">
        <v>19</v>
      </c>
      <c r="G694" t="str">
        <f>TEXT(MotionsTable[[#This Row],[MOT_COUNTY_NUM]], "000") &amp; "-" &amp; TEXT(MotionsTable[[#This Row],[MOT_CASE_NUMBER]], "0000000")</f>
        <v>005-0000308</v>
      </c>
    </row>
    <row r="695" spans="1:7">
      <c r="A695" s="1">
        <v>5</v>
      </c>
      <c r="B695">
        <v>309</v>
      </c>
      <c r="C695">
        <v>1</v>
      </c>
      <c r="D695" t="s">
        <v>113</v>
      </c>
      <c r="E695" t="s">
        <v>114</v>
      </c>
      <c r="F695" t="s">
        <v>19</v>
      </c>
      <c r="G695" t="str">
        <f>TEXT(MotionsTable[[#This Row],[MOT_COUNTY_NUM]], "000") &amp; "-" &amp; TEXT(MotionsTable[[#This Row],[MOT_CASE_NUMBER]], "0000000")</f>
        <v>005-0000309</v>
      </c>
    </row>
    <row r="696" spans="1:7">
      <c r="A696" s="1">
        <v>5</v>
      </c>
      <c r="B696">
        <v>310</v>
      </c>
      <c r="C696">
        <v>1</v>
      </c>
      <c r="D696" t="s">
        <v>109</v>
      </c>
      <c r="E696" t="s">
        <v>110</v>
      </c>
      <c r="F696" t="s">
        <v>19</v>
      </c>
      <c r="G696" t="str">
        <f>TEXT(MotionsTable[[#This Row],[MOT_COUNTY_NUM]], "000") &amp; "-" &amp; TEXT(MotionsTable[[#This Row],[MOT_CASE_NUMBER]], "0000000")</f>
        <v>005-0000310</v>
      </c>
    </row>
    <row r="697" spans="1:7">
      <c r="A697" s="1">
        <v>5</v>
      </c>
      <c r="B697">
        <v>311</v>
      </c>
      <c r="C697">
        <v>1</v>
      </c>
      <c r="D697" t="s">
        <v>109</v>
      </c>
      <c r="E697" t="s">
        <v>110</v>
      </c>
      <c r="F697" t="s">
        <v>19</v>
      </c>
      <c r="G697" t="str">
        <f>TEXT(MotionsTable[[#This Row],[MOT_COUNTY_NUM]], "000") &amp; "-" &amp; TEXT(MotionsTable[[#This Row],[MOT_CASE_NUMBER]], "0000000")</f>
        <v>005-0000311</v>
      </c>
    </row>
    <row r="698" spans="1:7">
      <c r="A698" s="1">
        <v>6</v>
      </c>
      <c r="B698">
        <v>1</v>
      </c>
      <c r="C698">
        <v>1</v>
      </c>
      <c r="D698" t="s">
        <v>109</v>
      </c>
      <c r="E698" t="s">
        <v>110</v>
      </c>
      <c r="F698" t="s">
        <v>22</v>
      </c>
      <c r="G698" t="str">
        <f>TEXT(MotionsTable[[#This Row],[MOT_COUNTY_NUM]], "000") &amp; "-" &amp; TEXT(MotionsTable[[#This Row],[MOT_CASE_NUMBER]], "0000000")</f>
        <v>006-0000001</v>
      </c>
    </row>
    <row r="699" spans="1:7">
      <c r="A699" s="1">
        <v>6</v>
      </c>
      <c r="B699">
        <v>2</v>
      </c>
      <c r="C699">
        <v>1</v>
      </c>
      <c r="D699" t="s">
        <v>109</v>
      </c>
      <c r="E699" t="s">
        <v>110</v>
      </c>
      <c r="F699" t="s">
        <v>22</v>
      </c>
      <c r="G699" t="str">
        <f>TEXT(MotionsTable[[#This Row],[MOT_COUNTY_NUM]], "000") &amp; "-" &amp; TEXT(MotionsTable[[#This Row],[MOT_CASE_NUMBER]], "0000000")</f>
        <v>006-0000002</v>
      </c>
    </row>
    <row r="700" spans="1:7">
      <c r="A700" s="1">
        <v>6</v>
      </c>
      <c r="B700">
        <v>3</v>
      </c>
      <c r="C700">
        <v>1</v>
      </c>
      <c r="D700" t="s">
        <v>117</v>
      </c>
      <c r="E700" t="s">
        <v>118</v>
      </c>
      <c r="F700" t="s">
        <v>22</v>
      </c>
      <c r="G700" t="str">
        <f>TEXT(MotionsTable[[#This Row],[MOT_COUNTY_NUM]], "000") &amp; "-" &amp; TEXT(MotionsTable[[#This Row],[MOT_CASE_NUMBER]], "0000000")</f>
        <v>006-0000003</v>
      </c>
    </row>
    <row r="701" spans="1:7">
      <c r="A701" s="1">
        <v>6</v>
      </c>
      <c r="B701">
        <v>4</v>
      </c>
      <c r="C701">
        <v>1</v>
      </c>
      <c r="D701" t="s">
        <v>117</v>
      </c>
      <c r="E701" t="s">
        <v>118</v>
      </c>
      <c r="F701" t="s">
        <v>22</v>
      </c>
      <c r="G701" t="str">
        <f>TEXT(MotionsTable[[#This Row],[MOT_COUNTY_NUM]], "000") &amp; "-" &amp; TEXT(MotionsTable[[#This Row],[MOT_CASE_NUMBER]], "0000000")</f>
        <v>006-0000004</v>
      </c>
    </row>
    <row r="702" spans="1:7">
      <c r="A702" s="1">
        <v>6</v>
      </c>
      <c r="B702">
        <v>5</v>
      </c>
      <c r="C702">
        <v>1</v>
      </c>
      <c r="D702" t="s">
        <v>117</v>
      </c>
      <c r="E702" t="s">
        <v>118</v>
      </c>
      <c r="F702" t="s">
        <v>22</v>
      </c>
      <c r="G702" t="str">
        <f>TEXT(MotionsTable[[#This Row],[MOT_COUNTY_NUM]], "000") &amp; "-" &amp; TEXT(MotionsTable[[#This Row],[MOT_CASE_NUMBER]], "0000000")</f>
        <v>006-0000005</v>
      </c>
    </row>
    <row r="703" spans="1:7">
      <c r="A703" s="1">
        <v>6</v>
      </c>
      <c r="B703">
        <v>6</v>
      </c>
      <c r="C703">
        <v>1</v>
      </c>
      <c r="D703" t="s">
        <v>113</v>
      </c>
      <c r="E703" t="s">
        <v>114</v>
      </c>
      <c r="F703" t="s">
        <v>22</v>
      </c>
      <c r="G703" t="str">
        <f>TEXT(MotionsTable[[#This Row],[MOT_COUNTY_NUM]], "000") &amp; "-" &amp; TEXT(MotionsTable[[#This Row],[MOT_CASE_NUMBER]], "0000000")</f>
        <v>006-0000006</v>
      </c>
    </row>
    <row r="704" spans="1:7">
      <c r="A704" s="1">
        <v>6</v>
      </c>
      <c r="B704">
        <v>8</v>
      </c>
      <c r="C704">
        <v>1</v>
      </c>
      <c r="D704" t="s">
        <v>109</v>
      </c>
      <c r="E704" t="s">
        <v>110</v>
      </c>
      <c r="F704" t="s">
        <v>22</v>
      </c>
      <c r="G704" t="str">
        <f>TEXT(MotionsTable[[#This Row],[MOT_COUNTY_NUM]], "000") &amp; "-" &amp; TEXT(MotionsTable[[#This Row],[MOT_CASE_NUMBER]], "0000000")</f>
        <v>006-0000008</v>
      </c>
    </row>
    <row r="705" spans="1:7">
      <c r="A705" s="1">
        <v>6</v>
      </c>
      <c r="B705">
        <v>10</v>
      </c>
      <c r="C705">
        <v>1</v>
      </c>
      <c r="D705" t="s">
        <v>109</v>
      </c>
      <c r="E705" t="s">
        <v>110</v>
      </c>
      <c r="F705" t="s">
        <v>22</v>
      </c>
      <c r="G705" t="str">
        <f>TEXT(MotionsTable[[#This Row],[MOT_COUNTY_NUM]], "000") &amp; "-" &amp; TEXT(MotionsTable[[#This Row],[MOT_CASE_NUMBER]], "0000000")</f>
        <v>006-0000010</v>
      </c>
    </row>
    <row r="706" spans="1:7">
      <c r="A706" s="1">
        <v>6</v>
      </c>
      <c r="B706">
        <v>13</v>
      </c>
      <c r="C706">
        <v>1</v>
      </c>
      <c r="D706" t="s">
        <v>109</v>
      </c>
      <c r="E706" t="s">
        <v>110</v>
      </c>
      <c r="F706" t="s">
        <v>22</v>
      </c>
      <c r="G706" t="str">
        <f>TEXT(MotionsTable[[#This Row],[MOT_COUNTY_NUM]], "000") &amp; "-" &amp; TEXT(MotionsTable[[#This Row],[MOT_CASE_NUMBER]], "0000000")</f>
        <v>006-0000013</v>
      </c>
    </row>
    <row r="707" spans="1:7">
      <c r="A707" s="1">
        <v>6</v>
      </c>
      <c r="B707">
        <v>14</v>
      </c>
      <c r="C707">
        <v>1</v>
      </c>
      <c r="D707" t="s">
        <v>113</v>
      </c>
      <c r="E707" t="s">
        <v>114</v>
      </c>
      <c r="F707" t="s">
        <v>22</v>
      </c>
      <c r="G707" t="str">
        <f>TEXT(MotionsTable[[#This Row],[MOT_COUNTY_NUM]], "000") &amp; "-" &amp; TEXT(MotionsTable[[#This Row],[MOT_CASE_NUMBER]], "0000000")</f>
        <v>006-0000014</v>
      </c>
    </row>
    <row r="708" spans="1:7">
      <c r="A708" s="1">
        <v>6</v>
      </c>
      <c r="B708">
        <v>15</v>
      </c>
      <c r="C708">
        <v>1</v>
      </c>
      <c r="D708" t="s">
        <v>109</v>
      </c>
      <c r="E708" t="s">
        <v>110</v>
      </c>
      <c r="F708" t="s">
        <v>22</v>
      </c>
      <c r="G708" t="str">
        <f>TEXT(MotionsTable[[#This Row],[MOT_COUNTY_NUM]], "000") &amp; "-" &amp; TEXT(MotionsTable[[#This Row],[MOT_CASE_NUMBER]], "0000000")</f>
        <v>006-0000015</v>
      </c>
    </row>
    <row r="709" spans="1:7">
      <c r="A709" s="1">
        <v>6</v>
      </c>
      <c r="B709">
        <v>16</v>
      </c>
      <c r="C709">
        <v>1</v>
      </c>
      <c r="D709" t="s">
        <v>111</v>
      </c>
      <c r="E709" t="s">
        <v>112</v>
      </c>
      <c r="F709" t="s">
        <v>22</v>
      </c>
      <c r="G709" t="str">
        <f>TEXT(MotionsTable[[#This Row],[MOT_COUNTY_NUM]], "000") &amp; "-" &amp; TEXT(MotionsTable[[#This Row],[MOT_CASE_NUMBER]], "0000000")</f>
        <v>006-0000016</v>
      </c>
    </row>
    <row r="710" spans="1:7">
      <c r="A710" s="1">
        <v>6</v>
      </c>
      <c r="B710">
        <v>17</v>
      </c>
      <c r="C710">
        <v>1</v>
      </c>
      <c r="D710" t="s">
        <v>109</v>
      </c>
      <c r="E710" t="s">
        <v>110</v>
      </c>
      <c r="F710" t="s">
        <v>22</v>
      </c>
      <c r="G710" t="str">
        <f>TEXT(MotionsTable[[#This Row],[MOT_COUNTY_NUM]], "000") &amp; "-" &amp; TEXT(MotionsTable[[#This Row],[MOT_CASE_NUMBER]], "0000000")</f>
        <v>006-0000017</v>
      </c>
    </row>
    <row r="711" spans="1:7">
      <c r="A711" s="1">
        <v>6</v>
      </c>
      <c r="B711">
        <v>18</v>
      </c>
      <c r="C711">
        <v>1</v>
      </c>
      <c r="D711" t="s">
        <v>117</v>
      </c>
      <c r="E711" t="s">
        <v>118</v>
      </c>
      <c r="F711" t="s">
        <v>22</v>
      </c>
      <c r="G711" t="str">
        <f>TEXT(MotionsTable[[#This Row],[MOT_COUNTY_NUM]], "000") &amp; "-" &amp; TEXT(MotionsTable[[#This Row],[MOT_CASE_NUMBER]], "0000000")</f>
        <v>006-0000018</v>
      </c>
    </row>
    <row r="712" spans="1:7">
      <c r="A712" s="1">
        <v>6</v>
      </c>
      <c r="B712">
        <v>19</v>
      </c>
      <c r="C712">
        <v>1</v>
      </c>
      <c r="D712" t="s">
        <v>115</v>
      </c>
      <c r="E712" t="s">
        <v>116</v>
      </c>
      <c r="F712" t="s">
        <v>22</v>
      </c>
      <c r="G712" t="str">
        <f>TEXT(MotionsTable[[#This Row],[MOT_COUNTY_NUM]], "000") &amp; "-" &amp; TEXT(MotionsTable[[#This Row],[MOT_CASE_NUMBER]], "0000000")</f>
        <v>006-0000019</v>
      </c>
    </row>
    <row r="713" spans="1:7">
      <c r="A713" s="1">
        <v>6</v>
      </c>
      <c r="B713">
        <v>21</v>
      </c>
      <c r="C713">
        <v>1</v>
      </c>
      <c r="D713" t="s">
        <v>113</v>
      </c>
      <c r="E713" t="s">
        <v>114</v>
      </c>
      <c r="F713" t="s">
        <v>22</v>
      </c>
      <c r="G713" t="str">
        <f>TEXT(MotionsTable[[#This Row],[MOT_COUNTY_NUM]], "000") &amp; "-" &amp; TEXT(MotionsTable[[#This Row],[MOT_CASE_NUMBER]], "0000000")</f>
        <v>006-0000021</v>
      </c>
    </row>
    <row r="714" spans="1:7">
      <c r="A714" s="1">
        <v>6</v>
      </c>
      <c r="B714">
        <v>22</v>
      </c>
      <c r="C714">
        <v>1</v>
      </c>
      <c r="D714" t="s">
        <v>109</v>
      </c>
      <c r="E714" t="s">
        <v>110</v>
      </c>
      <c r="F714" t="s">
        <v>22</v>
      </c>
      <c r="G714" t="str">
        <f>TEXT(MotionsTable[[#This Row],[MOT_COUNTY_NUM]], "000") &amp; "-" &amp; TEXT(MotionsTable[[#This Row],[MOT_CASE_NUMBER]], "0000000")</f>
        <v>006-0000022</v>
      </c>
    </row>
    <row r="715" spans="1:7">
      <c r="A715" s="1">
        <v>6</v>
      </c>
      <c r="B715">
        <v>24</v>
      </c>
      <c r="C715">
        <v>1</v>
      </c>
      <c r="D715" t="s">
        <v>115</v>
      </c>
      <c r="E715" t="s">
        <v>116</v>
      </c>
      <c r="F715" t="s">
        <v>22</v>
      </c>
      <c r="G715" t="str">
        <f>TEXT(MotionsTable[[#This Row],[MOT_COUNTY_NUM]], "000") &amp; "-" &amp; TEXT(MotionsTable[[#This Row],[MOT_CASE_NUMBER]], "0000000")</f>
        <v>006-0000024</v>
      </c>
    </row>
    <row r="716" spans="1:7">
      <c r="A716" s="1">
        <v>6</v>
      </c>
      <c r="B716">
        <v>27</v>
      </c>
      <c r="C716">
        <v>1</v>
      </c>
      <c r="D716" t="s">
        <v>113</v>
      </c>
      <c r="E716" t="s">
        <v>114</v>
      </c>
      <c r="F716" t="s">
        <v>22</v>
      </c>
      <c r="G716" t="str">
        <f>TEXT(MotionsTable[[#This Row],[MOT_COUNTY_NUM]], "000") &amp; "-" &amp; TEXT(MotionsTable[[#This Row],[MOT_CASE_NUMBER]], "0000000")</f>
        <v>006-0000027</v>
      </c>
    </row>
    <row r="717" spans="1:7">
      <c r="A717" s="1">
        <v>6</v>
      </c>
      <c r="B717">
        <v>28</v>
      </c>
      <c r="C717">
        <v>1</v>
      </c>
      <c r="D717" t="s">
        <v>111</v>
      </c>
      <c r="E717" t="s">
        <v>112</v>
      </c>
      <c r="F717" t="s">
        <v>22</v>
      </c>
      <c r="G717" t="str">
        <f>TEXT(MotionsTable[[#This Row],[MOT_COUNTY_NUM]], "000") &amp; "-" &amp; TEXT(MotionsTable[[#This Row],[MOT_CASE_NUMBER]], "0000000")</f>
        <v>006-0000028</v>
      </c>
    </row>
    <row r="718" spans="1:7">
      <c r="A718" s="1">
        <v>6</v>
      </c>
      <c r="B718">
        <v>29</v>
      </c>
      <c r="C718">
        <v>1</v>
      </c>
      <c r="D718" t="s">
        <v>113</v>
      </c>
      <c r="E718" t="s">
        <v>114</v>
      </c>
      <c r="F718" t="s">
        <v>22</v>
      </c>
      <c r="G718" t="str">
        <f>TEXT(MotionsTable[[#This Row],[MOT_COUNTY_NUM]], "000") &amp; "-" &amp; TEXT(MotionsTable[[#This Row],[MOT_CASE_NUMBER]], "0000000")</f>
        <v>006-0000029</v>
      </c>
    </row>
    <row r="719" spans="1:7">
      <c r="A719" s="1">
        <v>6</v>
      </c>
      <c r="B719">
        <v>31</v>
      </c>
      <c r="C719">
        <v>1</v>
      </c>
      <c r="D719" t="s">
        <v>117</v>
      </c>
      <c r="E719" t="s">
        <v>118</v>
      </c>
      <c r="F719" t="s">
        <v>22</v>
      </c>
      <c r="G719" t="str">
        <f>TEXT(MotionsTable[[#This Row],[MOT_COUNTY_NUM]], "000") &amp; "-" &amp; TEXT(MotionsTable[[#This Row],[MOT_CASE_NUMBER]], "0000000")</f>
        <v>006-0000031</v>
      </c>
    </row>
    <row r="720" spans="1:7">
      <c r="A720" s="1">
        <v>6</v>
      </c>
      <c r="B720">
        <v>32</v>
      </c>
      <c r="C720">
        <v>1</v>
      </c>
      <c r="D720" t="s">
        <v>117</v>
      </c>
      <c r="E720" t="s">
        <v>118</v>
      </c>
      <c r="F720" t="s">
        <v>22</v>
      </c>
      <c r="G720" t="str">
        <f>TEXT(MotionsTable[[#This Row],[MOT_COUNTY_NUM]], "000") &amp; "-" &amp; TEXT(MotionsTable[[#This Row],[MOT_CASE_NUMBER]], "0000000")</f>
        <v>006-0000032</v>
      </c>
    </row>
    <row r="721" spans="1:7">
      <c r="A721" s="1">
        <v>6</v>
      </c>
      <c r="B721">
        <v>33</v>
      </c>
      <c r="C721">
        <v>1</v>
      </c>
      <c r="D721" t="s">
        <v>117</v>
      </c>
      <c r="E721" t="s">
        <v>118</v>
      </c>
      <c r="F721" t="s">
        <v>22</v>
      </c>
      <c r="G721" t="str">
        <f>TEXT(MotionsTable[[#This Row],[MOT_COUNTY_NUM]], "000") &amp; "-" &amp; TEXT(MotionsTable[[#This Row],[MOT_CASE_NUMBER]], "0000000")</f>
        <v>006-0000033</v>
      </c>
    </row>
    <row r="722" spans="1:7">
      <c r="A722" s="1">
        <v>6</v>
      </c>
      <c r="B722">
        <v>34</v>
      </c>
      <c r="C722">
        <v>1</v>
      </c>
      <c r="D722" t="s">
        <v>117</v>
      </c>
      <c r="E722" t="s">
        <v>118</v>
      </c>
      <c r="F722" t="s">
        <v>22</v>
      </c>
      <c r="G722" t="str">
        <f>TEXT(MotionsTable[[#This Row],[MOT_COUNTY_NUM]], "000") &amp; "-" &amp; TEXT(MotionsTable[[#This Row],[MOT_CASE_NUMBER]], "0000000")</f>
        <v>006-0000034</v>
      </c>
    </row>
    <row r="723" spans="1:7">
      <c r="A723" s="1">
        <v>6</v>
      </c>
      <c r="B723">
        <v>35</v>
      </c>
      <c r="C723">
        <v>1</v>
      </c>
      <c r="D723" t="s">
        <v>113</v>
      </c>
      <c r="E723" t="s">
        <v>114</v>
      </c>
      <c r="F723" t="s">
        <v>22</v>
      </c>
      <c r="G723" t="str">
        <f>TEXT(MotionsTable[[#This Row],[MOT_COUNTY_NUM]], "000") &amp; "-" &amp; TEXT(MotionsTable[[#This Row],[MOT_CASE_NUMBER]], "0000000")</f>
        <v>006-0000035</v>
      </c>
    </row>
    <row r="724" spans="1:7">
      <c r="A724" s="1">
        <v>6</v>
      </c>
      <c r="B724">
        <v>36</v>
      </c>
      <c r="C724">
        <v>1</v>
      </c>
      <c r="D724" t="s">
        <v>115</v>
      </c>
      <c r="E724" t="s">
        <v>116</v>
      </c>
      <c r="F724" t="s">
        <v>22</v>
      </c>
      <c r="G724" t="str">
        <f>TEXT(MotionsTable[[#This Row],[MOT_COUNTY_NUM]], "000") &amp; "-" &amp; TEXT(MotionsTable[[#This Row],[MOT_CASE_NUMBER]], "0000000")</f>
        <v>006-0000036</v>
      </c>
    </row>
    <row r="725" spans="1:7">
      <c r="A725" s="1">
        <v>6</v>
      </c>
      <c r="B725">
        <v>37</v>
      </c>
      <c r="C725">
        <v>1</v>
      </c>
      <c r="D725" t="s">
        <v>117</v>
      </c>
      <c r="E725" t="s">
        <v>118</v>
      </c>
      <c r="F725" t="s">
        <v>22</v>
      </c>
      <c r="G725" t="str">
        <f>TEXT(MotionsTable[[#This Row],[MOT_COUNTY_NUM]], "000") &amp; "-" &amp; TEXT(MotionsTable[[#This Row],[MOT_CASE_NUMBER]], "0000000")</f>
        <v>006-0000037</v>
      </c>
    </row>
    <row r="726" spans="1:7">
      <c r="A726" s="1">
        <v>6</v>
      </c>
      <c r="B726">
        <v>38</v>
      </c>
      <c r="C726">
        <v>1</v>
      </c>
      <c r="D726" t="s">
        <v>113</v>
      </c>
      <c r="E726" t="s">
        <v>114</v>
      </c>
      <c r="F726" t="s">
        <v>22</v>
      </c>
      <c r="G726" t="str">
        <f>TEXT(MotionsTable[[#This Row],[MOT_COUNTY_NUM]], "000") &amp; "-" &amp; TEXT(MotionsTable[[#This Row],[MOT_CASE_NUMBER]], "0000000")</f>
        <v>006-0000038</v>
      </c>
    </row>
    <row r="727" spans="1:7">
      <c r="A727" s="1">
        <v>6</v>
      </c>
      <c r="B727">
        <v>39</v>
      </c>
      <c r="C727">
        <v>1</v>
      </c>
      <c r="D727" t="s">
        <v>117</v>
      </c>
      <c r="E727" t="s">
        <v>118</v>
      </c>
      <c r="F727" t="s">
        <v>22</v>
      </c>
      <c r="G727" t="str">
        <f>TEXT(MotionsTable[[#This Row],[MOT_COUNTY_NUM]], "000") &amp; "-" &amp; TEXT(MotionsTable[[#This Row],[MOT_CASE_NUMBER]], "0000000")</f>
        <v>006-0000039</v>
      </c>
    </row>
    <row r="728" spans="1:7">
      <c r="A728" s="1">
        <v>6</v>
      </c>
      <c r="B728">
        <v>40</v>
      </c>
      <c r="C728">
        <v>1</v>
      </c>
      <c r="D728" t="s">
        <v>113</v>
      </c>
      <c r="E728" t="s">
        <v>114</v>
      </c>
      <c r="F728" t="s">
        <v>22</v>
      </c>
      <c r="G728" t="str">
        <f>TEXT(MotionsTable[[#This Row],[MOT_COUNTY_NUM]], "000") &amp; "-" &amp; TEXT(MotionsTable[[#This Row],[MOT_CASE_NUMBER]], "0000000")</f>
        <v>006-0000040</v>
      </c>
    </row>
    <row r="729" spans="1:7">
      <c r="A729" s="1">
        <v>6</v>
      </c>
      <c r="B729">
        <v>42</v>
      </c>
      <c r="C729">
        <v>1</v>
      </c>
      <c r="D729" t="s">
        <v>113</v>
      </c>
      <c r="E729" t="s">
        <v>114</v>
      </c>
      <c r="F729" t="s">
        <v>22</v>
      </c>
      <c r="G729" t="str">
        <f>TEXT(MotionsTable[[#This Row],[MOT_COUNTY_NUM]], "000") &amp; "-" &amp; TEXT(MotionsTable[[#This Row],[MOT_CASE_NUMBER]], "0000000")</f>
        <v>006-0000042</v>
      </c>
    </row>
    <row r="730" spans="1:7">
      <c r="A730" s="1">
        <v>6</v>
      </c>
      <c r="B730">
        <v>43</v>
      </c>
      <c r="C730">
        <v>1</v>
      </c>
      <c r="D730" t="s">
        <v>119</v>
      </c>
      <c r="E730" t="s">
        <v>120</v>
      </c>
      <c r="F730" t="s">
        <v>22</v>
      </c>
      <c r="G730" t="str">
        <f>TEXT(MotionsTable[[#This Row],[MOT_COUNTY_NUM]], "000") &amp; "-" &amp; TEXT(MotionsTable[[#This Row],[MOT_CASE_NUMBER]], "0000000")</f>
        <v>006-0000043</v>
      </c>
    </row>
    <row r="731" spans="1:7">
      <c r="A731" s="1">
        <v>6</v>
      </c>
      <c r="B731">
        <v>44</v>
      </c>
      <c r="C731">
        <v>1</v>
      </c>
      <c r="D731" t="s">
        <v>113</v>
      </c>
      <c r="E731" t="s">
        <v>114</v>
      </c>
      <c r="F731" t="s">
        <v>22</v>
      </c>
      <c r="G731" t="str">
        <f>TEXT(MotionsTable[[#This Row],[MOT_COUNTY_NUM]], "000") &amp; "-" &amp; TEXT(MotionsTable[[#This Row],[MOT_CASE_NUMBER]], "0000000")</f>
        <v>006-0000044</v>
      </c>
    </row>
    <row r="732" spans="1:7">
      <c r="A732" s="1">
        <v>6</v>
      </c>
      <c r="B732">
        <v>45</v>
      </c>
      <c r="C732">
        <v>1</v>
      </c>
      <c r="D732" t="s">
        <v>117</v>
      </c>
      <c r="E732" t="s">
        <v>118</v>
      </c>
      <c r="F732" t="s">
        <v>22</v>
      </c>
      <c r="G732" t="str">
        <f>TEXT(MotionsTable[[#This Row],[MOT_COUNTY_NUM]], "000") &amp; "-" &amp; TEXT(MotionsTable[[#This Row],[MOT_CASE_NUMBER]], "0000000")</f>
        <v>006-0000045</v>
      </c>
    </row>
    <row r="733" spans="1:7">
      <c r="A733" s="1">
        <v>6</v>
      </c>
      <c r="B733">
        <v>47</v>
      </c>
      <c r="C733">
        <v>1</v>
      </c>
      <c r="D733" t="s">
        <v>117</v>
      </c>
      <c r="E733" t="s">
        <v>118</v>
      </c>
      <c r="F733" t="s">
        <v>22</v>
      </c>
      <c r="G733" t="str">
        <f>TEXT(MotionsTable[[#This Row],[MOT_COUNTY_NUM]], "000") &amp; "-" &amp; TEXT(MotionsTable[[#This Row],[MOT_CASE_NUMBER]], "0000000")</f>
        <v>006-0000047</v>
      </c>
    </row>
    <row r="734" spans="1:7">
      <c r="A734" s="1">
        <v>6</v>
      </c>
      <c r="B734">
        <v>48</v>
      </c>
      <c r="C734">
        <v>1</v>
      </c>
      <c r="D734" t="s">
        <v>117</v>
      </c>
      <c r="E734" t="s">
        <v>118</v>
      </c>
      <c r="F734" t="s">
        <v>22</v>
      </c>
      <c r="G734" t="str">
        <f>TEXT(MotionsTable[[#This Row],[MOT_COUNTY_NUM]], "000") &amp; "-" &amp; TEXT(MotionsTable[[#This Row],[MOT_CASE_NUMBER]], "0000000")</f>
        <v>006-0000048</v>
      </c>
    </row>
    <row r="735" spans="1:7">
      <c r="A735" s="1">
        <v>6</v>
      </c>
      <c r="B735">
        <v>49</v>
      </c>
      <c r="C735">
        <v>1</v>
      </c>
      <c r="D735" t="s">
        <v>109</v>
      </c>
      <c r="E735" t="s">
        <v>110</v>
      </c>
      <c r="F735" t="s">
        <v>22</v>
      </c>
      <c r="G735" t="str">
        <f>TEXT(MotionsTable[[#This Row],[MOT_COUNTY_NUM]], "000") &amp; "-" &amp; TEXT(MotionsTable[[#This Row],[MOT_CASE_NUMBER]], "0000000")</f>
        <v>006-0000049</v>
      </c>
    </row>
    <row r="736" spans="1:7">
      <c r="A736" s="1">
        <v>6</v>
      </c>
      <c r="B736">
        <v>50</v>
      </c>
      <c r="C736">
        <v>1</v>
      </c>
      <c r="D736" t="s">
        <v>117</v>
      </c>
      <c r="E736" t="s">
        <v>118</v>
      </c>
      <c r="F736" t="s">
        <v>22</v>
      </c>
      <c r="G736" t="str">
        <f>TEXT(MotionsTable[[#This Row],[MOT_COUNTY_NUM]], "000") &amp; "-" &amp; TEXT(MotionsTable[[#This Row],[MOT_CASE_NUMBER]], "0000000")</f>
        <v>006-0000050</v>
      </c>
    </row>
    <row r="737" spans="1:7">
      <c r="A737" s="1">
        <v>6</v>
      </c>
      <c r="B737">
        <v>51</v>
      </c>
      <c r="C737">
        <v>1</v>
      </c>
      <c r="D737" t="s">
        <v>119</v>
      </c>
      <c r="E737" t="s">
        <v>120</v>
      </c>
      <c r="F737" t="s">
        <v>22</v>
      </c>
      <c r="G737" t="str">
        <f>TEXT(MotionsTable[[#This Row],[MOT_COUNTY_NUM]], "000") &amp; "-" &amp; TEXT(MotionsTable[[#This Row],[MOT_CASE_NUMBER]], "0000000")</f>
        <v>006-0000051</v>
      </c>
    </row>
    <row r="738" spans="1:7">
      <c r="A738" s="1">
        <v>6</v>
      </c>
      <c r="B738">
        <v>52</v>
      </c>
      <c r="C738">
        <v>1</v>
      </c>
      <c r="D738" t="s">
        <v>109</v>
      </c>
      <c r="E738" t="s">
        <v>110</v>
      </c>
      <c r="F738" t="s">
        <v>22</v>
      </c>
      <c r="G738" t="str">
        <f>TEXT(MotionsTable[[#This Row],[MOT_COUNTY_NUM]], "000") &amp; "-" &amp; TEXT(MotionsTable[[#This Row],[MOT_CASE_NUMBER]], "0000000")</f>
        <v>006-0000052</v>
      </c>
    </row>
    <row r="739" spans="1:7">
      <c r="A739" s="1">
        <v>6</v>
      </c>
      <c r="B739">
        <v>54</v>
      </c>
      <c r="C739">
        <v>1</v>
      </c>
      <c r="D739" t="s">
        <v>117</v>
      </c>
      <c r="E739" t="s">
        <v>118</v>
      </c>
      <c r="F739" t="s">
        <v>22</v>
      </c>
      <c r="G739" t="str">
        <f>TEXT(MotionsTable[[#This Row],[MOT_COUNTY_NUM]], "000") &amp; "-" &amp; TEXT(MotionsTable[[#This Row],[MOT_CASE_NUMBER]], "0000000")</f>
        <v>006-0000054</v>
      </c>
    </row>
    <row r="740" spans="1:7">
      <c r="A740" s="1">
        <v>6</v>
      </c>
      <c r="B740">
        <v>55</v>
      </c>
      <c r="C740">
        <v>1</v>
      </c>
      <c r="D740" t="s">
        <v>109</v>
      </c>
      <c r="E740" t="s">
        <v>110</v>
      </c>
      <c r="F740" t="s">
        <v>22</v>
      </c>
      <c r="G740" t="str">
        <f>TEXT(MotionsTable[[#This Row],[MOT_COUNTY_NUM]], "000") &amp; "-" &amp; TEXT(MotionsTable[[#This Row],[MOT_CASE_NUMBER]], "0000000")</f>
        <v>006-0000055</v>
      </c>
    </row>
    <row r="741" spans="1:7">
      <c r="A741" s="1">
        <v>6</v>
      </c>
      <c r="B741">
        <v>56</v>
      </c>
      <c r="C741">
        <v>1</v>
      </c>
      <c r="D741" t="s">
        <v>115</v>
      </c>
      <c r="E741" t="s">
        <v>116</v>
      </c>
      <c r="F741" t="s">
        <v>22</v>
      </c>
      <c r="G741" t="str">
        <f>TEXT(MotionsTable[[#This Row],[MOT_COUNTY_NUM]], "000") &amp; "-" &amp; TEXT(MotionsTable[[#This Row],[MOT_CASE_NUMBER]], "0000000")</f>
        <v>006-0000056</v>
      </c>
    </row>
    <row r="742" spans="1:7">
      <c r="A742" s="1">
        <v>6</v>
      </c>
      <c r="B742">
        <v>57</v>
      </c>
      <c r="C742">
        <v>1</v>
      </c>
      <c r="D742" t="s">
        <v>117</v>
      </c>
      <c r="E742" t="s">
        <v>118</v>
      </c>
      <c r="F742" t="s">
        <v>22</v>
      </c>
      <c r="G742" t="str">
        <f>TEXT(MotionsTable[[#This Row],[MOT_COUNTY_NUM]], "000") &amp; "-" &amp; TEXT(MotionsTable[[#This Row],[MOT_CASE_NUMBER]], "0000000")</f>
        <v>006-0000057</v>
      </c>
    </row>
    <row r="743" spans="1:7">
      <c r="A743" s="1">
        <v>6</v>
      </c>
      <c r="B743">
        <v>59</v>
      </c>
      <c r="C743">
        <v>1</v>
      </c>
      <c r="D743" t="s">
        <v>117</v>
      </c>
      <c r="E743" t="s">
        <v>118</v>
      </c>
      <c r="F743" t="s">
        <v>22</v>
      </c>
      <c r="G743" t="str">
        <f>TEXT(MotionsTable[[#This Row],[MOT_COUNTY_NUM]], "000") &amp; "-" &amp; TEXT(MotionsTable[[#This Row],[MOT_CASE_NUMBER]], "0000000")</f>
        <v>006-0000059</v>
      </c>
    </row>
    <row r="744" spans="1:7">
      <c r="A744" s="1">
        <v>6</v>
      </c>
      <c r="B744">
        <v>60</v>
      </c>
      <c r="C744">
        <v>1</v>
      </c>
      <c r="D744" t="s">
        <v>109</v>
      </c>
      <c r="E744" t="s">
        <v>110</v>
      </c>
      <c r="F744" t="s">
        <v>22</v>
      </c>
      <c r="G744" t="str">
        <f>TEXT(MotionsTable[[#This Row],[MOT_COUNTY_NUM]], "000") &amp; "-" &amp; TEXT(MotionsTable[[#This Row],[MOT_CASE_NUMBER]], "0000000")</f>
        <v>006-0000060</v>
      </c>
    </row>
    <row r="745" spans="1:7">
      <c r="A745" s="1">
        <v>6</v>
      </c>
      <c r="B745">
        <v>61</v>
      </c>
      <c r="C745">
        <v>1</v>
      </c>
      <c r="D745" t="s">
        <v>113</v>
      </c>
      <c r="E745" t="s">
        <v>114</v>
      </c>
      <c r="F745" t="s">
        <v>22</v>
      </c>
      <c r="G745" t="str">
        <f>TEXT(MotionsTable[[#This Row],[MOT_COUNTY_NUM]], "000") &amp; "-" &amp; TEXT(MotionsTable[[#This Row],[MOT_CASE_NUMBER]], "0000000")</f>
        <v>006-0000061</v>
      </c>
    </row>
    <row r="746" spans="1:7">
      <c r="A746" s="1">
        <v>6</v>
      </c>
      <c r="B746">
        <v>63</v>
      </c>
      <c r="C746">
        <v>1</v>
      </c>
      <c r="D746" t="s">
        <v>117</v>
      </c>
      <c r="E746" t="s">
        <v>118</v>
      </c>
      <c r="F746" t="s">
        <v>22</v>
      </c>
      <c r="G746" t="str">
        <f>TEXT(MotionsTable[[#This Row],[MOT_COUNTY_NUM]], "000") &amp; "-" &amp; TEXT(MotionsTable[[#This Row],[MOT_CASE_NUMBER]], "0000000")</f>
        <v>006-0000063</v>
      </c>
    </row>
    <row r="747" spans="1:7">
      <c r="A747" s="1">
        <v>6</v>
      </c>
      <c r="B747">
        <v>64</v>
      </c>
      <c r="C747">
        <v>1</v>
      </c>
      <c r="D747" t="s">
        <v>111</v>
      </c>
      <c r="E747" t="s">
        <v>112</v>
      </c>
      <c r="F747" t="s">
        <v>22</v>
      </c>
      <c r="G747" t="str">
        <f>TEXT(MotionsTable[[#This Row],[MOT_COUNTY_NUM]], "000") &amp; "-" &amp; TEXT(MotionsTable[[#This Row],[MOT_CASE_NUMBER]], "0000000")</f>
        <v>006-0000064</v>
      </c>
    </row>
    <row r="748" spans="1:7">
      <c r="A748" s="1">
        <v>6</v>
      </c>
      <c r="B748">
        <v>65</v>
      </c>
      <c r="C748">
        <v>1</v>
      </c>
      <c r="D748" t="s">
        <v>117</v>
      </c>
      <c r="E748" t="s">
        <v>118</v>
      </c>
      <c r="F748" t="s">
        <v>22</v>
      </c>
      <c r="G748" t="str">
        <f>TEXT(MotionsTable[[#This Row],[MOT_COUNTY_NUM]], "000") &amp; "-" &amp; TEXT(MotionsTable[[#This Row],[MOT_CASE_NUMBER]], "0000000")</f>
        <v>006-0000065</v>
      </c>
    </row>
    <row r="749" spans="1:7">
      <c r="A749" s="1">
        <v>6</v>
      </c>
      <c r="B749">
        <v>66</v>
      </c>
      <c r="C749">
        <v>1</v>
      </c>
      <c r="D749" t="s">
        <v>111</v>
      </c>
      <c r="E749" t="s">
        <v>112</v>
      </c>
      <c r="F749" t="s">
        <v>22</v>
      </c>
      <c r="G749" t="str">
        <f>TEXT(MotionsTable[[#This Row],[MOT_COUNTY_NUM]], "000") &amp; "-" &amp; TEXT(MotionsTable[[#This Row],[MOT_CASE_NUMBER]], "0000000")</f>
        <v>006-0000066</v>
      </c>
    </row>
    <row r="750" spans="1:7">
      <c r="A750" s="1">
        <v>6</v>
      </c>
      <c r="B750">
        <v>67</v>
      </c>
      <c r="C750">
        <v>1</v>
      </c>
      <c r="D750" t="s">
        <v>109</v>
      </c>
      <c r="E750" t="s">
        <v>110</v>
      </c>
      <c r="F750" t="s">
        <v>22</v>
      </c>
      <c r="G750" t="str">
        <f>TEXT(MotionsTable[[#This Row],[MOT_COUNTY_NUM]], "000") &amp; "-" &amp; TEXT(MotionsTable[[#This Row],[MOT_CASE_NUMBER]], "0000000")</f>
        <v>006-0000067</v>
      </c>
    </row>
    <row r="751" spans="1:7">
      <c r="A751" s="1">
        <v>6</v>
      </c>
      <c r="B751">
        <v>68</v>
      </c>
      <c r="C751">
        <v>1</v>
      </c>
      <c r="D751" t="s">
        <v>117</v>
      </c>
      <c r="E751" t="s">
        <v>118</v>
      </c>
      <c r="F751" t="s">
        <v>22</v>
      </c>
      <c r="G751" t="str">
        <f>TEXT(MotionsTable[[#This Row],[MOT_COUNTY_NUM]], "000") &amp; "-" &amp; TEXT(MotionsTable[[#This Row],[MOT_CASE_NUMBER]], "0000000")</f>
        <v>006-0000068</v>
      </c>
    </row>
    <row r="752" spans="1:7">
      <c r="A752" s="1">
        <v>6</v>
      </c>
      <c r="B752">
        <v>70</v>
      </c>
      <c r="C752">
        <v>1</v>
      </c>
      <c r="D752" t="s">
        <v>115</v>
      </c>
      <c r="E752" t="s">
        <v>116</v>
      </c>
      <c r="F752" t="s">
        <v>22</v>
      </c>
      <c r="G752" t="str">
        <f>TEXT(MotionsTable[[#This Row],[MOT_COUNTY_NUM]], "000") &amp; "-" &amp; TEXT(MotionsTable[[#This Row],[MOT_CASE_NUMBER]], "0000000")</f>
        <v>006-0000070</v>
      </c>
    </row>
    <row r="753" spans="1:7">
      <c r="A753" s="1">
        <v>6</v>
      </c>
      <c r="B753">
        <v>72</v>
      </c>
      <c r="C753">
        <v>1</v>
      </c>
      <c r="D753" t="s">
        <v>111</v>
      </c>
      <c r="E753" t="s">
        <v>112</v>
      </c>
      <c r="F753" t="s">
        <v>22</v>
      </c>
      <c r="G753" t="str">
        <f>TEXT(MotionsTable[[#This Row],[MOT_COUNTY_NUM]], "000") &amp; "-" &amp; TEXT(MotionsTable[[#This Row],[MOT_CASE_NUMBER]], "0000000")</f>
        <v>006-0000072</v>
      </c>
    </row>
    <row r="754" spans="1:7">
      <c r="A754" s="1">
        <v>6</v>
      </c>
      <c r="B754">
        <v>73</v>
      </c>
      <c r="C754">
        <v>1</v>
      </c>
      <c r="D754" t="s">
        <v>109</v>
      </c>
      <c r="E754" t="s">
        <v>110</v>
      </c>
      <c r="F754" t="s">
        <v>22</v>
      </c>
      <c r="G754" t="str">
        <f>TEXT(MotionsTable[[#This Row],[MOT_COUNTY_NUM]], "000") &amp; "-" &amp; TEXT(MotionsTable[[#This Row],[MOT_CASE_NUMBER]], "0000000")</f>
        <v>006-0000073</v>
      </c>
    </row>
    <row r="755" spans="1:7">
      <c r="A755" s="1">
        <v>7</v>
      </c>
      <c r="B755">
        <v>1</v>
      </c>
      <c r="C755">
        <v>1</v>
      </c>
      <c r="D755" t="s">
        <v>117</v>
      </c>
      <c r="E755" t="s">
        <v>118</v>
      </c>
      <c r="F755" t="s">
        <v>23</v>
      </c>
      <c r="G755" t="str">
        <f>TEXT(MotionsTable[[#This Row],[MOT_COUNTY_NUM]], "000") &amp; "-" &amp; TEXT(MotionsTable[[#This Row],[MOT_CASE_NUMBER]], "0000000")</f>
        <v>007-0000001</v>
      </c>
    </row>
    <row r="756" spans="1:7">
      <c r="A756" s="1">
        <v>7</v>
      </c>
      <c r="B756">
        <v>2</v>
      </c>
      <c r="C756">
        <v>1</v>
      </c>
      <c r="D756" t="s">
        <v>117</v>
      </c>
      <c r="E756" t="s">
        <v>118</v>
      </c>
      <c r="F756" t="s">
        <v>23</v>
      </c>
      <c r="G756" t="str">
        <f>TEXT(MotionsTable[[#This Row],[MOT_COUNTY_NUM]], "000") &amp; "-" &amp; TEXT(MotionsTable[[#This Row],[MOT_CASE_NUMBER]], "0000000")</f>
        <v>007-0000002</v>
      </c>
    </row>
    <row r="757" spans="1:7">
      <c r="A757" s="1">
        <v>7</v>
      </c>
      <c r="B757">
        <v>3</v>
      </c>
      <c r="C757">
        <v>1</v>
      </c>
      <c r="D757" t="s">
        <v>113</v>
      </c>
      <c r="E757" t="s">
        <v>114</v>
      </c>
      <c r="F757" t="s">
        <v>23</v>
      </c>
      <c r="G757" t="str">
        <f>TEXT(MotionsTable[[#This Row],[MOT_COUNTY_NUM]], "000") &amp; "-" &amp; TEXT(MotionsTable[[#This Row],[MOT_CASE_NUMBER]], "0000000")</f>
        <v>007-0000003</v>
      </c>
    </row>
    <row r="758" spans="1:7">
      <c r="A758" s="1">
        <v>7</v>
      </c>
      <c r="B758">
        <v>4</v>
      </c>
      <c r="C758">
        <v>1</v>
      </c>
      <c r="D758" t="s">
        <v>115</v>
      </c>
      <c r="E758" t="s">
        <v>116</v>
      </c>
      <c r="F758" t="s">
        <v>23</v>
      </c>
      <c r="G758" t="str">
        <f>TEXT(MotionsTable[[#This Row],[MOT_COUNTY_NUM]], "000") &amp; "-" &amp; TEXT(MotionsTable[[#This Row],[MOT_CASE_NUMBER]], "0000000")</f>
        <v>007-0000004</v>
      </c>
    </row>
    <row r="759" spans="1:7">
      <c r="A759" s="1">
        <v>7</v>
      </c>
      <c r="B759">
        <v>6</v>
      </c>
      <c r="C759">
        <v>1</v>
      </c>
      <c r="D759" t="s">
        <v>115</v>
      </c>
      <c r="E759" t="s">
        <v>116</v>
      </c>
      <c r="F759" t="s">
        <v>23</v>
      </c>
      <c r="G759" t="str">
        <f>TEXT(MotionsTable[[#This Row],[MOT_COUNTY_NUM]], "000") &amp; "-" &amp; TEXT(MotionsTable[[#This Row],[MOT_CASE_NUMBER]], "0000000")</f>
        <v>007-0000006</v>
      </c>
    </row>
    <row r="760" spans="1:7">
      <c r="A760" s="1">
        <v>7</v>
      </c>
      <c r="B760">
        <v>7</v>
      </c>
      <c r="C760">
        <v>1</v>
      </c>
      <c r="D760" t="s">
        <v>117</v>
      </c>
      <c r="E760" t="s">
        <v>118</v>
      </c>
      <c r="F760" t="s">
        <v>23</v>
      </c>
      <c r="G760" t="str">
        <f>TEXT(MotionsTable[[#This Row],[MOT_COUNTY_NUM]], "000") &amp; "-" &amp; TEXT(MotionsTable[[#This Row],[MOT_CASE_NUMBER]], "0000000")</f>
        <v>007-0000007</v>
      </c>
    </row>
    <row r="761" spans="1:7">
      <c r="A761" s="1">
        <v>7</v>
      </c>
      <c r="B761">
        <v>8</v>
      </c>
      <c r="C761">
        <v>1</v>
      </c>
      <c r="D761" t="s">
        <v>117</v>
      </c>
      <c r="E761" t="s">
        <v>118</v>
      </c>
      <c r="F761" t="s">
        <v>23</v>
      </c>
      <c r="G761" t="str">
        <f>TEXT(MotionsTable[[#This Row],[MOT_COUNTY_NUM]], "000") &amp; "-" &amp; TEXT(MotionsTable[[#This Row],[MOT_CASE_NUMBER]], "0000000")</f>
        <v>007-0000008</v>
      </c>
    </row>
    <row r="762" spans="1:7">
      <c r="A762" s="1">
        <v>7</v>
      </c>
      <c r="B762">
        <v>9</v>
      </c>
      <c r="C762">
        <v>1</v>
      </c>
      <c r="D762" t="s">
        <v>117</v>
      </c>
      <c r="E762" t="s">
        <v>118</v>
      </c>
      <c r="F762" t="s">
        <v>23</v>
      </c>
      <c r="G762" t="str">
        <f>TEXT(MotionsTable[[#This Row],[MOT_COUNTY_NUM]], "000") &amp; "-" &amp; TEXT(MotionsTable[[#This Row],[MOT_CASE_NUMBER]], "0000000")</f>
        <v>007-0000009</v>
      </c>
    </row>
    <row r="763" spans="1:7">
      <c r="A763" s="1">
        <v>7</v>
      </c>
      <c r="B763">
        <v>10</v>
      </c>
      <c r="C763">
        <v>1</v>
      </c>
      <c r="D763" t="s">
        <v>115</v>
      </c>
      <c r="E763" t="s">
        <v>116</v>
      </c>
      <c r="F763" t="s">
        <v>23</v>
      </c>
      <c r="G763" t="str">
        <f>TEXT(MotionsTable[[#This Row],[MOT_COUNTY_NUM]], "000") &amp; "-" &amp; TEXT(MotionsTable[[#This Row],[MOT_CASE_NUMBER]], "0000000")</f>
        <v>007-0000010</v>
      </c>
    </row>
    <row r="764" spans="1:7">
      <c r="A764" s="1">
        <v>7</v>
      </c>
      <c r="B764">
        <v>11</v>
      </c>
      <c r="C764">
        <v>1</v>
      </c>
      <c r="D764" t="s">
        <v>113</v>
      </c>
      <c r="E764" t="s">
        <v>114</v>
      </c>
      <c r="F764" t="s">
        <v>23</v>
      </c>
      <c r="G764" t="str">
        <f>TEXT(MotionsTable[[#This Row],[MOT_COUNTY_NUM]], "000") &amp; "-" &amp; TEXT(MotionsTable[[#This Row],[MOT_CASE_NUMBER]], "0000000")</f>
        <v>007-0000011</v>
      </c>
    </row>
    <row r="765" spans="1:7">
      <c r="A765" s="1">
        <v>7</v>
      </c>
      <c r="B765">
        <v>12</v>
      </c>
      <c r="C765">
        <v>1</v>
      </c>
      <c r="D765" t="s">
        <v>117</v>
      </c>
      <c r="E765" t="s">
        <v>118</v>
      </c>
      <c r="F765" t="s">
        <v>23</v>
      </c>
      <c r="G765" t="str">
        <f>TEXT(MotionsTable[[#This Row],[MOT_COUNTY_NUM]], "000") &amp; "-" &amp; TEXT(MotionsTable[[#This Row],[MOT_CASE_NUMBER]], "0000000")</f>
        <v>007-0000012</v>
      </c>
    </row>
    <row r="766" spans="1:7">
      <c r="A766" s="1">
        <v>7</v>
      </c>
      <c r="B766">
        <v>13</v>
      </c>
      <c r="C766">
        <v>1</v>
      </c>
      <c r="D766" t="s">
        <v>113</v>
      </c>
      <c r="E766" t="s">
        <v>114</v>
      </c>
      <c r="F766" t="s">
        <v>23</v>
      </c>
      <c r="G766" t="str">
        <f>TEXT(MotionsTable[[#This Row],[MOT_COUNTY_NUM]], "000") &amp; "-" &amp; TEXT(MotionsTable[[#This Row],[MOT_CASE_NUMBER]], "0000000")</f>
        <v>007-0000013</v>
      </c>
    </row>
    <row r="767" spans="1:7">
      <c r="A767" s="1">
        <v>7</v>
      </c>
      <c r="B767">
        <v>14</v>
      </c>
      <c r="C767">
        <v>1</v>
      </c>
      <c r="D767" t="s">
        <v>117</v>
      </c>
      <c r="E767" t="s">
        <v>118</v>
      </c>
      <c r="F767" t="s">
        <v>23</v>
      </c>
      <c r="G767" t="str">
        <f>TEXT(MotionsTable[[#This Row],[MOT_COUNTY_NUM]], "000") &amp; "-" &amp; TEXT(MotionsTable[[#This Row],[MOT_CASE_NUMBER]], "0000000")</f>
        <v>007-0000014</v>
      </c>
    </row>
    <row r="768" spans="1:7">
      <c r="A768" s="1">
        <v>7</v>
      </c>
      <c r="B768">
        <v>15</v>
      </c>
      <c r="C768">
        <v>1</v>
      </c>
      <c r="D768" t="s">
        <v>113</v>
      </c>
      <c r="E768" t="s">
        <v>114</v>
      </c>
      <c r="F768" t="s">
        <v>23</v>
      </c>
      <c r="G768" t="str">
        <f>TEXT(MotionsTable[[#This Row],[MOT_COUNTY_NUM]], "000") &amp; "-" &amp; TEXT(MotionsTable[[#This Row],[MOT_CASE_NUMBER]], "0000000")</f>
        <v>007-0000015</v>
      </c>
    </row>
    <row r="769" spans="1:7">
      <c r="A769" s="1">
        <v>7</v>
      </c>
      <c r="B769">
        <v>16</v>
      </c>
      <c r="C769">
        <v>1</v>
      </c>
      <c r="D769" t="s">
        <v>111</v>
      </c>
      <c r="E769" t="s">
        <v>112</v>
      </c>
      <c r="F769" t="s">
        <v>23</v>
      </c>
      <c r="G769" t="str">
        <f>TEXT(MotionsTable[[#This Row],[MOT_COUNTY_NUM]], "000") &amp; "-" &amp; TEXT(MotionsTable[[#This Row],[MOT_CASE_NUMBER]], "0000000")</f>
        <v>007-0000016</v>
      </c>
    </row>
    <row r="770" spans="1:7">
      <c r="A770" s="1">
        <v>7</v>
      </c>
      <c r="B770">
        <v>17</v>
      </c>
      <c r="C770">
        <v>1</v>
      </c>
      <c r="D770" t="s">
        <v>111</v>
      </c>
      <c r="E770" t="s">
        <v>112</v>
      </c>
      <c r="F770" t="s">
        <v>23</v>
      </c>
      <c r="G770" t="str">
        <f>TEXT(MotionsTable[[#This Row],[MOT_COUNTY_NUM]], "000") &amp; "-" &amp; TEXT(MotionsTable[[#This Row],[MOT_CASE_NUMBER]], "0000000")</f>
        <v>007-0000017</v>
      </c>
    </row>
    <row r="771" spans="1:7">
      <c r="A771" s="1">
        <v>7</v>
      </c>
      <c r="B771">
        <v>18</v>
      </c>
      <c r="C771">
        <v>1</v>
      </c>
      <c r="D771" t="s">
        <v>115</v>
      </c>
      <c r="E771" t="s">
        <v>116</v>
      </c>
      <c r="F771" t="s">
        <v>23</v>
      </c>
      <c r="G771" t="str">
        <f>TEXT(MotionsTable[[#This Row],[MOT_COUNTY_NUM]], "000") &amp; "-" &amp; TEXT(MotionsTable[[#This Row],[MOT_CASE_NUMBER]], "0000000")</f>
        <v>007-0000018</v>
      </c>
    </row>
    <row r="772" spans="1:7">
      <c r="A772" s="1">
        <v>7</v>
      </c>
      <c r="B772">
        <v>19</v>
      </c>
      <c r="C772">
        <v>1</v>
      </c>
      <c r="D772" t="s">
        <v>113</v>
      </c>
      <c r="E772" t="s">
        <v>114</v>
      </c>
      <c r="F772" t="s">
        <v>23</v>
      </c>
      <c r="G772" t="str">
        <f>TEXT(MotionsTable[[#This Row],[MOT_COUNTY_NUM]], "000") &amp; "-" &amp; TEXT(MotionsTable[[#This Row],[MOT_CASE_NUMBER]], "0000000")</f>
        <v>007-0000019</v>
      </c>
    </row>
    <row r="773" spans="1:7">
      <c r="A773" s="1">
        <v>7</v>
      </c>
      <c r="B773">
        <v>21</v>
      </c>
      <c r="C773">
        <v>1</v>
      </c>
      <c r="D773" t="s">
        <v>117</v>
      </c>
      <c r="E773" t="s">
        <v>118</v>
      </c>
      <c r="F773" t="s">
        <v>23</v>
      </c>
      <c r="G773" t="str">
        <f>TEXT(MotionsTable[[#This Row],[MOT_COUNTY_NUM]], "000") &amp; "-" &amp; TEXT(MotionsTable[[#This Row],[MOT_CASE_NUMBER]], "0000000")</f>
        <v>007-0000021</v>
      </c>
    </row>
    <row r="774" spans="1:7">
      <c r="A774" s="1">
        <v>7</v>
      </c>
      <c r="B774">
        <v>22</v>
      </c>
      <c r="C774">
        <v>1</v>
      </c>
      <c r="D774" t="s">
        <v>117</v>
      </c>
      <c r="E774" t="s">
        <v>118</v>
      </c>
      <c r="F774" t="s">
        <v>23</v>
      </c>
      <c r="G774" t="str">
        <f>TEXT(MotionsTable[[#This Row],[MOT_COUNTY_NUM]], "000") &amp; "-" &amp; TEXT(MotionsTable[[#This Row],[MOT_CASE_NUMBER]], "0000000")</f>
        <v>007-0000022</v>
      </c>
    </row>
    <row r="775" spans="1:7">
      <c r="A775" s="1">
        <v>7</v>
      </c>
      <c r="B775">
        <v>23</v>
      </c>
      <c r="C775">
        <v>1</v>
      </c>
      <c r="D775" t="s">
        <v>117</v>
      </c>
      <c r="E775" t="s">
        <v>118</v>
      </c>
      <c r="F775" t="s">
        <v>23</v>
      </c>
      <c r="G775" t="str">
        <f>TEXT(MotionsTable[[#This Row],[MOT_COUNTY_NUM]], "000") &amp; "-" &amp; TEXT(MotionsTable[[#This Row],[MOT_CASE_NUMBER]], "0000000")</f>
        <v>007-0000023</v>
      </c>
    </row>
    <row r="776" spans="1:7">
      <c r="A776" s="1">
        <v>7</v>
      </c>
      <c r="B776">
        <v>24</v>
      </c>
      <c r="C776">
        <v>1</v>
      </c>
      <c r="D776" t="s">
        <v>109</v>
      </c>
      <c r="E776" t="s">
        <v>110</v>
      </c>
      <c r="F776" t="s">
        <v>23</v>
      </c>
      <c r="G776" t="str">
        <f>TEXT(MotionsTable[[#This Row],[MOT_COUNTY_NUM]], "000") &amp; "-" &amp; TEXT(MotionsTable[[#This Row],[MOT_CASE_NUMBER]], "0000000")</f>
        <v>007-0000024</v>
      </c>
    </row>
    <row r="777" spans="1:7">
      <c r="A777" s="1">
        <v>7</v>
      </c>
      <c r="B777">
        <v>26</v>
      </c>
      <c r="C777">
        <v>1</v>
      </c>
      <c r="D777" t="s">
        <v>117</v>
      </c>
      <c r="E777" t="s">
        <v>118</v>
      </c>
      <c r="F777" t="s">
        <v>23</v>
      </c>
      <c r="G777" t="str">
        <f>TEXT(MotionsTable[[#This Row],[MOT_COUNTY_NUM]], "000") &amp; "-" &amp; TEXT(MotionsTable[[#This Row],[MOT_CASE_NUMBER]], "0000000")</f>
        <v>007-0000026</v>
      </c>
    </row>
    <row r="778" spans="1:7">
      <c r="A778" s="1">
        <v>7</v>
      </c>
      <c r="B778">
        <v>27</v>
      </c>
      <c r="C778">
        <v>1</v>
      </c>
      <c r="D778" t="s">
        <v>111</v>
      </c>
      <c r="E778" t="s">
        <v>112</v>
      </c>
      <c r="F778" t="s">
        <v>23</v>
      </c>
      <c r="G778" t="str">
        <f>TEXT(MotionsTable[[#This Row],[MOT_COUNTY_NUM]], "000") &amp; "-" &amp; TEXT(MotionsTable[[#This Row],[MOT_CASE_NUMBER]], "0000000")</f>
        <v>007-0000027</v>
      </c>
    </row>
    <row r="779" spans="1:7">
      <c r="A779" s="1">
        <v>7</v>
      </c>
      <c r="B779">
        <v>28</v>
      </c>
      <c r="C779">
        <v>1</v>
      </c>
      <c r="D779" t="s">
        <v>117</v>
      </c>
      <c r="E779" t="s">
        <v>118</v>
      </c>
      <c r="F779" t="s">
        <v>23</v>
      </c>
      <c r="G779" t="str">
        <f>TEXT(MotionsTable[[#This Row],[MOT_COUNTY_NUM]], "000") &amp; "-" &amp; TEXT(MotionsTable[[#This Row],[MOT_CASE_NUMBER]], "0000000")</f>
        <v>007-0000028</v>
      </c>
    </row>
    <row r="780" spans="1:7">
      <c r="A780" s="1">
        <v>7</v>
      </c>
      <c r="B780">
        <v>29</v>
      </c>
      <c r="C780">
        <v>1</v>
      </c>
      <c r="D780" t="s">
        <v>117</v>
      </c>
      <c r="E780" t="s">
        <v>118</v>
      </c>
      <c r="F780" t="s">
        <v>23</v>
      </c>
      <c r="G780" t="str">
        <f>TEXT(MotionsTable[[#This Row],[MOT_COUNTY_NUM]], "000") &amp; "-" &amp; TEXT(MotionsTable[[#This Row],[MOT_CASE_NUMBER]], "0000000")</f>
        <v>007-0000029</v>
      </c>
    </row>
    <row r="781" spans="1:7">
      <c r="A781" s="1">
        <v>7</v>
      </c>
      <c r="B781">
        <v>30</v>
      </c>
      <c r="C781">
        <v>1</v>
      </c>
      <c r="D781" t="s">
        <v>117</v>
      </c>
      <c r="E781" t="s">
        <v>118</v>
      </c>
      <c r="F781" t="s">
        <v>23</v>
      </c>
      <c r="G781" t="str">
        <f>TEXT(MotionsTable[[#This Row],[MOT_COUNTY_NUM]], "000") &amp; "-" &amp; TEXT(MotionsTable[[#This Row],[MOT_CASE_NUMBER]], "0000000")</f>
        <v>007-0000030</v>
      </c>
    </row>
    <row r="782" spans="1:7">
      <c r="A782" s="1">
        <v>7</v>
      </c>
      <c r="B782">
        <v>31</v>
      </c>
      <c r="C782">
        <v>1</v>
      </c>
      <c r="D782" t="s">
        <v>117</v>
      </c>
      <c r="E782" t="s">
        <v>118</v>
      </c>
      <c r="F782" t="s">
        <v>23</v>
      </c>
      <c r="G782" t="str">
        <f>TEXT(MotionsTable[[#This Row],[MOT_COUNTY_NUM]], "000") &amp; "-" &amp; TEXT(MotionsTable[[#This Row],[MOT_CASE_NUMBER]], "0000000")</f>
        <v>007-0000031</v>
      </c>
    </row>
    <row r="783" spans="1:7">
      <c r="A783" s="1">
        <v>7</v>
      </c>
      <c r="B783">
        <v>32</v>
      </c>
      <c r="C783">
        <v>1</v>
      </c>
      <c r="D783" t="s">
        <v>117</v>
      </c>
      <c r="E783" t="s">
        <v>118</v>
      </c>
      <c r="F783" t="s">
        <v>23</v>
      </c>
      <c r="G783" t="str">
        <f>TEXT(MotionsTable[[#This Row],[MOT_COUNTY_NUM]], "000") &amp; "-" &amp; TEXT(MotionsTable[[#This Row],[MOT_CASE_NUMBER]], "0000000")</f>
        <v>007-0000032</v>
      </c>
    </row>
    <row r="784" spans="1:7">
      <c r="A784" s="1">
        <v>7</v>
      </c>
      <c r="B784">
        <v>33</v>
      </c>
      <c r="C784">
        <v>1</v>
      </c>
      <c r="D784" t="s">
        <v>111</v>
      </c>
      <c r="E784" t="s">
        <v>112</v>
      </c>
      <c r="F784" t="s">
        <v>23</v>
      </c>
      <c r="G784" t="str">
        <f>TEXT(MotionsTable[[#This Row],[MOT_COUNTY_NUM]], "000") &amp; "-" &amp; TEXT(MotionsTable[[#This Row],[MOT_CASE_NUMBER]], "0000000")</f>
        <v>007-0000033</v>
      </c>
    </row>
    <row r="785" spans="1:7">
      <c r="A785" s="1">
        <v>7</v>
      </c>
      <c r="B785">
        <v>34</v>
      </c>
      <c r="C785">
        <v>1</v>
      </c>
      <c r="D785" t="s">
        <v>117</v>
      </c>
      <c r="E785" t="s">
        <v>118</v>
      </c>
      <c r="F785" t="s">
        <v>23</v>
      </c>
      <c r="G785" t="str">
        <f>TEXT(MotionsTable[[#This Row],[MOT_COUNTY_NUM]], "000") &amp; "-" &amp; TEXT(MotionsTable[[#This Row],[MOT_CASE_NUMBER]], "0000000")</f>
        <v>007-0000034</v>
      </c>
    </row>
    <row r="786" spans="1:7">
      <c r="A786" s="1">
        <v>7</v>
      </c>
      <c r="B786">
        <v>35</v>
      </c>
      <c r="C786">
        <v>1</v>
      </c>
      <c r="D786" t="s">
        <v>113</v>
      </c>
      <c r="E786" t="s">
        <v>114</v>
      </c>
      <c r="F786" t="s">
        <v>23</v>
      </c>
      <c r="G786" t="str">
        <f>TEXT(MotionsTable[[#This Row],[MOT_COUNTY_NUM]], "000") &amp; "-" &amp; TEXT(MotionsTable[[#This Row],[MOT_CASE_NUMBER]], "0000000")</f>
        <v>007-0000035</v>
      </c>
    </row>
    <row r="787" spans="1:7">
      <c r="A787" s="1">
        <v>7</v>
      </c>
      <c r="B787">
        <v>36</v>
      </c>
      <c r="C787">
        <v>1</v>
      </c>
      <c r="D787" t="s">
        <v>113</v>
      </c>
      <c r="E787" t="s">
        <v>114</v>
      </c>
      <c r="F787" t="s">
        <v>23</v>
      </c>
      <c r="G787" t="str">
        <f>TEXT(MotionsTable[[#This Row],[MOT_COUNTY_NUM]], "000") &amp; "-" &amp; TEXT(MotionsTable[[#This Row],[MOT_CASE_NUMBER]], "0000000")</f>
        <v>007-0000036</v>
      </c>
    </row>
    <row r="788" spans="1:7">
      <c r="A788" s="1">
        <v>7</v>
      </c>
      <c r="B788">
        <v>37</v>
      </c>
      <c r="C788">
        <v>1</v>
      </c>
      <c r="D788" t="s">
        <v>117</v>
      </c>
      <c r="E788" t="s">
        <v>118</v>
      </c>
      <c r="F788" t="s">
        <v>23</v>
      </c>
      <c r="G788" t="str">
        <f>TEXT(MotionsTable[[#This Row],[MOT_COUNTY_NUM]], "000") &amp; "-" &amp; TEXT(MotionsTable[[#This Row],[MOT_CASE_NUMBER]], "0000000")</f>
        <v>007-0000037</v>
      </c>
    </row>
    <row r="789" spans="1:7">
      <c r="A789" s="1">
        <v>7</v>
      </c>
      <c r="B789">
        <v>38</v>
      </c>
      <c r="C789">
        <v>1</v>
      </c>
      <c r="D789" t="s">
        <v>109</v>
      </c>
      <c r="E789" t="s">
        <v>110</v>
      </c>
      <c r="F789" t="s">
        <v>23</v>
      </c>
      <c r="G789" t="str">
        <f>TEXT(MotionsTable[[#This Row],[MOT_COUNTY_NUM]], "000") &amp; "-" &amp; TEXT(MotionsTable[[#This Row],[MOT_CASE_NUMBER]], "0000000")</f>
        <v>007-0000038</v>
      </c>
    </row>
    <row r="790" spans="1:7">
      <c r="A790" s="1">
        <v>7</v>
      </c>
      <c r="B790">
        <v>41</v>
      </c>
      <c r="C790">
        <v>1</v>
      </c>
      <c r="D790" t="s">
        <v>113</v>
      </c>
      <c r="E790" t="s">
        <v>114</v>
      </c>
      <c r="F790" t="s">
        <v>23</v>
      </c>
      <c r="G790" t="str">
        <f>TEXT(MotionsTable[[#This Row],[MOT_COUNTY_NUM]], "000") &amp; "-" &amp; TEXT(MotionsTable[[#This Row],[MOT_CASE_NUMBER]], "0000000")</f>
        <v>007-0000041</v>
      </c>
    </row>
    <row r="791" spans="1:7">
      <c r="A791" s="1">
        <v>7</v>
      </c>
      <c r="B791">
        <v>42</v>
      </c>
      <c r="C791">
        <v>1</v>
      </c>
      <c r="D791" t="s">
        <v>117</v>
      </c>
      <c r="E791" t="s">
        <v>118</v>
      </c>
      <c r="F791" t="s">
        <v>23</v>
      </c>
      <c r="G791" t="str">
        <f>TEXT(MotionsTable[[#This Row],[MOT_COUNTY_NUM]], "000") &amp; "-" &amp; TEXT(MotionsTable[[#This Row],[MOT_CASE_NUMBER]], "0000000")</f>
        <v>007-0000042</v>
      </c>
    </row>
    <row r="792" spans="1:7">
      <c r="A792" s="1">
        <v>7</v>
      </c>
      <c r="B792">
        <v>43</v>
      </c>
      <c r="C792">
        <v>1</v>
      </c>
      <c r="D792" t="s">
        <v>115</v>
      </c>
      <c r="E792" t="s">
        <v>116</v>
      </c>
      <c r="F792" t="s">
        <v>23</v>
      </c>
      <c r="G792" t="str">
        <f>TEXT(MotionsTable[[#This Row],[MOT_COUNTY_NUM]], "000") &amp; "-" &amp; TEXT(MotionsTable[[#This Row],[MOT_CASE_NUMBER]], "0000000")</f>
        <v>007-0000043</v>
      </c>
    </row>
    <row r="793" spans="1:7">
      <c r="A793" s="1">
        <v>7</v>
      </c>
      <c r="B793">
        <v>44</v>
      </c>
      <c r="C793">
        <v>1</v>
      </c>
      <c r="D793" t="s">
        <v>113</v>
      </c>
      <c r="E793" t="s">
        <v>114</v>
      </c>
      <c r="F793" t="s">
        <v>23</v>
      </c>
      <c r="G793" t="str">
        <f>TEXT(MotionsTable[[#This Row],[MOT_COUNTY_NUM]], "000") &amp; "-" &amp; TEXT(MotionsTable[[#This Row],[MOT_CASE_NUMBER]], "0000000")</f>
        <v>007-0000044</v>
      </c>
    </row>
    <row r="794" spans="1:7">
      <c r="A794" s="1">
        <v>7</v>
      </c>
      <c r="B794">
        <v>45</v>
      </c>
      <c r="C794">
        <v>1</v>
      </c>
      <c r="D794" t="s">
        <v>117</v>
      </c>
      <c r="E794" t="s">
        <v>118</v>
      </c>
      <c r="F794" t="s">
        <v>23</v>
      </c>
      <c r="G794" t="str">
        <f>TEXT(MotionsTable[[#This Row],[MOT_COUNTY_NUM]], "000") &amp; "-" &amp; TEXT(MotionsTable[[#This Row],[MOT_CASE_NUMBER]], "0000000")</f>
        <v>007-0000045</v>
      </c>
    </row>
    <row r="795" spans="1:7">
      <c r="A795" s="1">
        <v>7</v>
      </c>
      <c r="B795">
        <v>46</v>
      </c>
      <c r="C795">
        <v>1</v>
      </c>
      <c r="D795" t="s">
        <v>117</v>
      </c>
      <c r="E795" t="s">
        <v>118</v>
      </c>
      <c r="F795" t="s">
        <v>23</v>
      </c>
      <c r="G795" t="str">
        <f>TEXT(MotionsTable[[#This Row],[MOT_COUNTY_NUM]], "000") &amp; "-" &amp; TEXT(MotionsTable[[#This Row],[MOT_CASE_NUMBER]], "0000000")</f>
        <v>007-0000046</v>
      </c>
    </row>
    <row r="796" spans="1:7">
      <c r="A796" s="1">
        <v>7</v>
      </c>
      <c r="B796">
        <v>47</v>
      </c>
      <c r="C796">
        <v>1</v>
      </c>
      <c r="D796" t="s">
        <v>113</v>
      </c>
      <c r="E796" t="s">
        <v>114</v>
      </c>
      <c r="F796" t="s">
        <v>23</v>
      </c>
      <c r="G796" t="str">
        <f>TEXT(MotionsTable[[#This Row],[MOT_COUNTY_NUM]], "000") &amp; "-" &amp; TEXT(MotionsTable[[#This Row],[MOT_CASE_NUMBER]], "0000000")</f>
        <v>007-0000047</v>
      </c>
    </row>
    <row r="797" spans="1:7">
      <c r="A797" s="1">
        <v>7</v>
      </c>
      <c r="B797">
        <v>48</v>
      </c>
      <c r="C797">
        <v>1</v>
      </c>
      <c r="D797" t="s">
        <v>115</v>
      </c>
      <c r="E797" t="s">
        <v>116</v>
      </c>
      <c r="F797" t="s">
        <v>23</v>
      </c>
      <c r="G797" t="str">
        <f>TEXT(MotionsTable[[#This Row],[MOT_COUNTY_NUM]], "000") &amp; "-" &amp; TEXT(MotionsTable[[#This Row],[MOT_CASE_NUMBER]], "0000000")</f>
        <v>007-0000048</v>
      </c>
    </row>
    <row r="798" spans="1:7">
      <c r="A798" s="1">
        <v>7</v>
      </c>
      <c r="B798">
        <v>49</v>
      </c>
      <c r="C798">
        <v>1</v>
      </c>
      <c r="D798" t="s">
        <v>117</v>
      </c>
      <c r="E798" t="s">
        <v>118</v>
      </c>
      <c r="F798" t="s">
        <v>23</v>
      </c>
      <c r="G798" t="str">
        <f>TEXT(MotionsTable[[#This Row],[MOT_COUNTY_NUM]], "000") &amp; "-" &amp; TEXT(MotionsTable[[#This Row],[MOT_CASE_NUMBER]], "0000000")</f>
        <v>007-0000049</v>
      </c>
    </row>
    <row r="799" spans="1:7">
      <c r="A799" s="1">
        <v>7</v>
      </c>
      <c r="B799">
        <v>50</v>
      </c>
      <c r="C799">
        <v>1</v>
      </c>
      <c r="D799" t="s">
        <v>113</v>
      </c>
      <c r="E799" t="s">
        <v>114</v>
      </c>
      <c r="F799" t="s">
        <v>23</v>
      </c>
      <c r="G799" t="str">
        <f>TEXT(MotionsTable[[#This Row],[MOT_COUNTY_NUM]], "000") &amp; "-" &amp; TEXT(MotionsTable[[#This Row],[MOT_CASE_NUMBER]], "0000000")</f>
        <v>007-0000050</v>
      </c>
    </row>
    <row r="800" spans="1:7">
      <c r="A800" s="1">
        <v>7</v>
      </c>
      <c r="B800">
        <v>51</v>
      </c>
      <c r="C800">
        <v>1</v>
      </c>
      <c r="D800" t="s">
        <v>117</v>
      </c>
      <c r="E800" t="s">
        <v>118</v>
      </c>
      <c r="F800" t="s">
        <v>23</v>
      </c>
      <c r="G800" t="str">
        <f>TEXT(MotionsTable[[#This Row],[MOT_COUNTY_NUM]], "000") &amp; "-" &amp; TEXT(MotionsTable[[#This Row],[MOT_CASE_NUMBER]], "0000000")</f>
        <v>007-0000051</v>
      </c>
    </row>
    <row r="801" spans="1:7">
      <c r="A801" s="1">
        <v>7</v>
      </c>
      <c r="B801">
        <v>52</v>
      </c>
      <c r="C801">
        <v>1</v>
      </c>
      <c r="D801" t="s">
        <v>117</v>
      </c>
      <c r="E801" t="s">
        <v>118</v>
      </c>
      <c r="F801" t="s">
        <v>23</v>
      </c>
      <c r="G801" t="str">
        <f>TEXT(MotionsTable[[#This Row],[MOT_COUNTY_NUM]], "000") &amp; "-" &amp; TEXT(MotionsTable[[#This Row],[MOT_CASE_NUMBER]], "0000000")</f>
        <v>007-0000052</v>
      </c>
    </row>
    <row r="802" spans="1:7">
      <c r="A802" s="1">
        <v>7</v>
      </c>
      <c r="B802">
        <v>53</v>
      </c>
      <c r="C802">
        <v>1</v>
      </c>
      <c r="D802" t="s">
        <v>117</v>
      </c>
      <c r="E802" t="s">
        <v>118</v>
      </c>
      <c r="F802" t="s">
        <v>23</v>
      </c>
      <c r="G802" t="str">
        <f>TEXT(MotionsTable[[#This Row],[MOT_COUNTY_NUM]], "000") &amp; "-" &amp; TEXT(MotionsTable[[#This Row],[MOT_CASE_NUMBER]], "0000000")</f>
        <v>007-0000053</v>
      </c>
    </row>
    <row r="803" spans="1:7">
      <c r="A803" s="1">
        <v>7</v>
      </c>
      <c r="B803">
        <v>54</v>
      </c>
      <c r="C803">
        <v>1</v>
      </c>
      <c r="D803" t="s">
        <v>113</v>
      </c>
      <c r="E803" t="s">
        <v>114</v>
      </c>
      <c r="F803" t="s">
        <v>23</v>
      </c>
      <c r="G803" t="str">
        <f>TEXT(MotionsTable[[#This Row],[MOT_COUNTY_NUM]], "000") &amp; "-" &amp; TEXT(MotionsTable[[#This Row],[MOT_CASE_NUMBER]], "0000000")</f>
        <v>007-0000054</v>
      </c>
    </row>
    <row r="804" spans="1:7">
      <c r="A804" s="1">
        <v>7</v>
      </c>
      <c r="B804">
        <v>55</v>
      </c>
      <c r="C804">
        <v>1</v>
      </c>
      <c r="D804" t="s">
        <v>109</v>
      </c>
      <c r="E804" t="s">
        <v>110</v>
      </c>
      <c r="F804" t="s">
        <v>23</v>
      </c>
      <c r="G804" t="str">
        <f>TEXT(MotionsTable[[#This Row],[MOT_COUNTY_NUM]], "000") &amp; "-" &amp; TEXT(MotionsTable[[#This Row],[MOT_CASE_NUMBER]], "0000000")</f>
        <v>007-0000055</v>
      </c>
    </row>
    <row r="805" spans="1:7">
      <c r="A805" s="1">
        <v>7</v>
      </c>
      <c r="B805">
        <v>56</v>
      </c>
      <c r="C805">
        <v>1</v>
      </c>
      <c r="D805" t="s">
        <v>109</v>
      </c>
      <c r="E805" t="s">
        <v>110</v>
      </c>
      <c r="F805" t="s">
        <v>23</v>
      </c>
      <c r="G805" t="str">
        <f>TEXT(MotionsTable[[#This Row],[MOT_COUNTY_NUM]], "000") &amp; "-" &amp; TEXT(MotionsTable[[#This Row],[MOT_CASE_NUMBER]], "0000000")</f>
        <v>007-0000056</v>
      </c>
    </row>
    <row r="806" spans="1:7">
      <c r="A806" s="1">
        <v>7</v>
      </c>
      <c r="B806">
        <v>57</v>
      </c>
      <c r="C806">
        <v>1</v>
      </c>
      <c r="D806" t="s">
        <v>117</v>
      </c>
      <c r="E806" t="s">
        <v>118</v>
      </c>
      <c r="F806" t="s">
        <v>23</v>
      </c>
      <c r="G806" t="str">
        <f>TEXT(MotionsTable[[#This Row],[MOT_COUNTY_NUM]], "000") &amp; "-" &amp; TEXT(MotionsTable[[#This Row],[MOT_CASE_NUMBER]], "0000000")</f>
        <v>007-0000057</v>
      </c>
    </row>
    <row r="807" spans="1:7">
      <c r="A807" s="1">
        <v>7</v>
      </c>
      <c r="B807">
        <v>58</v>
      </c>
      <c r="C807">
        <v>1</v>
      </c>
      <c r="D807" t="s">
        <v>117</v>
      </c>
      <c r="E807" t="s">
        <v>118</v>
      </c>
      <c r="F807" t="s">
        <v>23</v>
      </c>
      <c r="G807" t="str">
        <f>TEXT(MotionsTable[[#This Row],[MOT_COUNTY_NUM]], "000") &amp; "-" &amp; TEXT(MotionsTable[[#This Row],[MOT_CASE_NUMBER]], "0000000")</f>
        <v>007-0000058</v>
      </c>
    </row>
    <row r="808" spans="1:7">
      <c r="A808" s="1">
        <v>7</v>
      </c>
      <c r="B808">
        <v>59</v>
      </c>
      <c r="C808">
        <v>1</v>
      </c>
      <c r="D808" t="s">
        <v>115</v>
      </c>
      <c r="E808" t="s">
        <v>116</v>
      </c>
      <c r="F808" t="s">
        <v>23</v>
      </c>
      <c r="G808" t="str">
        <f>TEXT(MotionsTable[[#This Row],[MOT_COUNTY_NUM]], "000") &amp; "-" &amp; TEXT(MotionsTable[[#This Row],[MOT_CASE_NUMBER]], "0000000")</f>
        <v>007-0000059</v>
      </c>
    </row>
    <row r="809" spans="1:7">
      <c r="A809" s="1">
        <v>7</v>
      </c>
      <c r="B809">
        <v>60</v>
      </c>
      <c r="C809">
        <v>1</v>
      </c>
      <c r="D809" t="s">
        <v>117</v>
      </c>
      <c r="E809" t="s">
        <v>118</v>
      </c>
      <c r="F809" t="s">
        <v>23</v>
      </c>
      <c r="G809" t="str">
        <f>TEXT(MotionsTable[[#This Row],[MOT_COUNTY_NUM]], "000") &amp; "-" &amp; TEXT(MotionsTable[[#This Row],[MOT_CASE_NUMBER]], "0000000")</f>
        <v>007-0000060</v>
      </c>
    </row>
    <row r="810" spans="1:7">
      <c r="A810" s="1">
        <v>7</v>
      </c>
      <c r="B810">
        <v>61</v>
      </c>
      <c r="C810">
        <v>1</v>
      </c>
      <c r="D810" t="s">
        <v>119</v>
      </c>
      <c r="E810" t="s">
        <v>120</v>
      </c>
      <c r="F810" t="s">
        <v>23</v>
      </c>
      <c r="G810" t="str">
        <f>TEXT(MotionsTable[[#This Row],[MOT_COUNTY_NUM]], "000") &amp; "-" &amp; TEXT(MotionsTable[[#This Row],[MOT_CASE_NUMBER]], "0000000")</f>
        <v>007-0000061</v>
      </c>
    </row>
    <row r="811" spans="1:7">
      <c r="A811" s="1">
        <v>7</v>
      </c>
      <c r="B811">
        <v>62</v>
      </c>
      <c r="C811">
        <v>1</v>
      </c>
      <c r="D811" t="s">
        <v>117</v>
      </c>
      <c r="E811" t="s">
        <v>118</v>
      </c>
      <c r="F811" t="s">
        <v>23</v>
      </c>
      <c r="G811" t="str">
        <f>TEXT(MotionsTable[[#This Row],[MOT_COUNTY_NUM]], "000") &amp; "-" &amp; TEXT(MotionsTable[[#This Row],[MOT_CASE_NUMBER]], "0000000")</f>
        <v>007-0000062</v>
      </c>
    </row>
    <row r="812" spans="1:7">
      <c r="A812" s="1">
        <v>7</v>
      </c>
      <c r="B812">
        <v>63</v>
      </c>
      <c r="C812">
        <v>1</v>
      </c>
      <c r="D812" t="s">
        <v>117</v>
      </c>
      <c r="E812" t="s">
        <v>118</v>
      </c>
      <c r="F812" t="s">
        <v>23</v>
      </c>
      <c r="G812" t="str">
        <f>TEXT(MotionsTable[[#This Row],[MOT_COUNTY_NUM]], "000") &amp; "-" &amp; TEXT(MotionsTable[[#This Row],[MOT_CASE_NUMBER]], "0000000")</f>
        <v>007-0000063</v>
      </c>
    </row>
    <row r="813" spans="1:7">
      <c r="A813" s="1">
        <v>7</v>
      </c>
      <c r="B813">
        <v>64</v>
      </c>
      <c r="C813">
        <v>1</v>
      </c>
      <c r="D813" t="s">
        <v>117</v>
      </c>
      <c r="E813" t="s">
        <v>118</v>
      </c>
      <c r="F813" t="s">
        <v>23</v>
      </c>
      <c r="G813" t="str">
        <f>TEXT(MotionsTable[[#This Row],[MOT_COUNTY_NUM]], "000") &amp; "-" &amp; TEXT(MotionsTable[[#This Row],[MOT_CASE_NUMBER]], "0000000")</f>
        <v>007-0000064</v>
      </c>
    </row>
    <row r="814" spans="1:7">
      <c r="A814" s="1">
        <v>7</v>
      </c>
      <c r="B814">
        <v>65</v>
      </c>
      <c r="C814">
        <v>1</v>
      </c>
      <c r="D814" t="s">
        <v>113</v>
      </c>
      <c r="E814" t="s">
        <v>114</v>
      </c>
      <c r="F814" t="s">
        <v>23</v>
      </c>
      <c r="G814" t="str">
        <f>TEXT(MotionsTable[[#This Row],[MOT_COUNTY_NUM]], "000") &amp; "-" &amp; TEXT(MotionsTable[[#This Row],[MOT_CASE_NUMBER]], "0000000")</f>
        <v>007-0000065</v>
      </c>
    </row>
    <row r="815" spans="1:7">
      <c r="A815" s="1">
        <v>7</v>
      </c>
      <c r="B815">
        <v>66</v>
      </c>
      <c r="C815">
        <v>1</v>
      </c>
      <c r="D815" t="s">
        <v>117</v>
      </c>
      <c r="E815" t="s">
        <v>118</v>
      </c>
      <c r="F815" t="s">
        <v>23</v>
      </c>
      <c r="G815" t="str">
        <f>TEXT(MotionsTable[[#This Row],[MOT_COUNTY_NUM]], "000") &amp; "-" &amp; TEXT(MotionsTable[[#This Row],[MOT_CASE_NUMBER]], "0000000")</f>
        <v>007-0000066</v>
      </c>
    </row>
    <row r="816" spans="1:7">
      <c r="A816" s="1">
        <v>8</v>
      </c>
      <c r="B816">
        <v>1</v>
      </c>
      <c r="C816">
        <v>1</v>
      </c>
      <c r="D816" t="s">
        <v>109</v>
      </c>
      <c r="E816" t="s">
        <v>110</v>
      </c>
      <c r="F816" t="s">
        <v>24</v>
      </c>
      <c r="G816" t="str">
        <f>TEXT(MotionsTable[[#This Row],[MOT_COUNTY_NUM]], "000") &amp; "-" &amp; TEXT(MotionsTable[[#This Row],[MOT_CASE_NUMBER]], "0000000")</f>
        <v>008-0000001</v>
      </c>
    </row>
    <row r="817" spans="1:7">
      <c r="A817" s="1">
        <v>8</v>
      </c>
      <c r="B817">
        <v>2</v>
      </c>
      <c r="C817">
        <v>1</v>
      </c>
      <c r="D817" t="s">
        <v>117</v>
      </c>
      <c r="E817" t="s">
        <v>118</v>
      </c>
      <c r="F817" t="s">
        <v>24</v>
      </c>
      <c r="G817" t="str">
        <f>TEXT(MotionsTable[[#This Row],[MOT_COUNTY_NUM]], "000") &amp; "-" &amp; TEXT(MotionsTable[[#This Row],[MOT_CASE_NUMBER]], "0000000")</f>
        <v>008-0000002</v>
      </c>
    </row>
    <row r="818" spans="1:7">
      <c r="A818" s="1">
        <v>8</v>
      </c>
      <c r="B818">
        <v>3</v>
      </c>
      <c r="C818">
        <v>1</v>
      </c>
      <c r="D818" t="s">
        <v>117</v>
      </c>
      <c r="E818" t="s">
        <v>118</v>
      </c>
      <c r="F818" t="s">
        <v>24</v>
      </c>
      <c r="G818" t="str">
        <f>TEXT(MotionsTable[[#This Row],[MOT_COUNTY_NUM]], "000") &amp; "-" &amp; TEXT(MotionsTable[[#This Row],[MOT_CASE_NUMBER]], "0000000")</f>
        <v>008-0000003</v>
      </c>
    </row>
    <row r="819" spans="1:7">
      <c r="A819" s="1">
        <v>8</v>
      </c>
      <c r="B819">
        <v>4</v>
      </c>
      <c r="C819">
        <v>1</v>
      </c>
      <c r="D819" t="s">
        <v>115</v>
      </c>
      <c r="E819" t="s">
        <v>116</v>
      </c>
      <c r="F819" t="s">
        <v>24</v>
      </c>
      <c r="G819" t="str">
        <f>TEXT(MotionsTable[[#This Row],[MOT_COUNTY_NUM]], "000") &amp; "-" &amp; TEXT(MotionsTable[[#This Row],[MOT_CASE_NUMBER]], "0000000")</f>
        <v>008-0000004</v>
      </c>
    </row>
    <row r="820" spans="1:7">
      <c r="A820" s="1">
        <v>8</v>
      </c>
      <c r="B820">
        <v>5</v>
      </c>
      <c r="C820">
        <v>1</v>
      </c>
      <c r="D820" t="s">
        <v>109</v>
      </c>
      <c r="E820" t="s">
        <v>110</v>
      </c>
      <c r="F820" t="s">
        <v>24</v>
      </c>
      <c r="G820" t="str">
        <f>TEXT(MotionsTable[[#This Row],[MOT_COUNTY_NUM]], "000") &amp; "-" &amp; TEXT(MotionsTable[[#This Row],[MOT_CASE_NUMBER]], "0000000")</f>
        <v>008-0000005</v>
      </c>
    </row>
    <row r="821" spans="1:7">
      <c r="A821" s="1">
        <v>8</v>
      </c>
      <c r="B821">
        <v>7</v>
      </c>
      <c r="C821">
        <v>1</v>
      </c>
      <c r="D821" t="s">
        <v>111</v>
      </c>
      <c r="E821" t="s">
        <v>112</v>
      </c>
      <c r="F821" t="s">
        <v>24</v>
      </c>
      <c r="G821" t="str">
        <f>TEXT(MotionsTable[[#This Row],[MOT_COUNTY_NUM]], "000") &amp; "-" &amp; TEXT(MotionsTable[[#This Row],[MOT_CASE_NUMBER]], "0000000")</f>
        <v>008-0000007</v>
      </c>
    </row>
    <row r="822" spans="1:7">
      <c r="A822" s="1">
        <v>8</v>
      </c>
      <c r="B822">
        <v>8</v>
      </c>
      <c r="C822">
        <v>1</v>
      </c>
      <c r="D822" t="s">
        <v>117</v>
      </c>
      <c r="E822" t="s">
        <v>118</v>
      </c>
      <c r="F822" t="s">
        <v>24</v>
      </c>
      <c r="G822" t="str">
        <f>TEXT(MotionsTable[[#This Row],[MOT_COUNTY_NUM]], "000") &amp; "-" &amp; TEXT(MotionsTable[[#This Row],[MOT_CASE_NUMBER]], "0000000")</f>
        <v>008-0000008</v>
      </c>
    </row>
    <row r="823" spans="1:7">
      <c r="A823" s="1">
        <v>8</v>
      </c>
      <c r="B823">
        <v>9</v>
      </c>
      <c r="C823">
        <v>1</v>
      </c>
      <c r="D823" t="s">
        <v>113</v>
      </c>
      <c r="E823" t="s">
        <v>114</v>
      </c>
      <c r="F823" t="s">
        <v>24</v>
      </c>
      <c r="G823" t="str">
        <f>TEXT(MotionsTable[[#This Row],[MOT_COUNTY_NUM]], "000") &amp; "-" &amp; TEXT(MotionsTable[[#This Row],[MOT_CASE_NUMBER]], "0000000")</f>
        <v>008-0000009</v>
      </c>
    </row>
    <row r="824" spans="1:7">
      <c r="A824" s="1">
        <v>8</v>
      </c>
      <c r="B824">
        <v>10</v>
      </c>
      <c r="C824">
        <v>1</v>
      </c>
      <c r="D824" t="s">
        <v>117</v>
      </c>
      <c r="E824" t="s">
        <v>118</v>
      </c>
      <c r="F824" t="s">
        <v>24</v>
      </c>
      <c r="G824" t="str">
        <f>TEXT(MotionsTable[[#This Row],[MOT_COUNTY_NUM]], "000") &amp; "-" &amp; TEXT(MotionsTable[[#This Row],[MOT_CASE_NUMBER]], "0000000")</f>
        <v>008-0000010</v>
      </c>
    </row>
    <row r="825" spans="1:7">
      <c r="A825" s="1">
        <v>8</v>
      </c>
      <c r="B825">
        <v>11</v>
      </c>
      <c r="C825">
        <v>1</v>
      </c>
      <c r="D825" t="s">
        <v>117</v>
      </c>
      <c r="E825" t="s">
        <v>118</v>
      </c>
      <c r="F825" t="s">
        <v>24</v>
      </c>
      <c r="G825" t="str">
        <f>TEXT(MotionsTable[[#This Row],[MOT_COUNTY_NUM]], "000") &amp; "-" &amp; TEXT(MotionsTable[[#This Row],[MOT_CASE_NUMBER]], "0000000")</f>
        <v>008-0000011</v>
      </c>
    </row>
    <row r="826" spans="1:7">
      <c r="A826" s="1">
        <v>8</v>
      </c>
      <c r="B826">
        <v>12</v>
      </c>
      <c r="C826">
        <v>1</v>
      </c>
      <c r="D826" t="s">
        <v>117</v>
      </c>
      <c r="E826" t="s">
        <v>118</v>
      </c>
      <c r="F826" t="s">
        <v>24</v>
      </c>
      <c r="G826" t="str">
        <f>TEXT(MotionsTable[[#This Row],[MOT_COUNTY_NUM]], "000") &amp; "-" &amp; TEXT(MotionsTable[[#This Row],[MOT_CASE_NUMBER]], "0000000")</f>
        <v>008-0000012</v>
      </c>
    </row>
    <row r="827" spans="1:7">
      <c r="A827" s="1">
        <v>8</v>
      </c>
      <c r="B827">
        <v>13</v>
      </c>
      <c r="C827">
        <v>1</v>
      </c>
      <c r="D827" t="s">
        <v>109</v>
      </c>
      <c r="E827" t="s">
        <v>110</v>
      </c>
      <c r="F827" t="s">
        <v>24</v>
      </c>
      <c r="G827" t="str">
        <f>TEXT(MotionsTable[[#This Row],[MOT_COUNTY_NUM]], "000") &amp; "-" &amp; TEXT(MotionsTable[[#This Row],[MOT_CASE_NUMBER]], "0000000")</f>
        <v>008-0000013</v>
      </c>
    </row>
    <row r="828" spans="1:7">
      <c r="A828" s="1">
        <v>8</v>
      </c>
      <c r="B828">
        <v>14</v>
      </c>
      <c r="C828">
        <v>1</v>
      </c>
      <c r="D828" t="s">
        <v>117</v>
      </c>
      <c r="E828" t="s">
        <v>118</v>
      </c>
      <c r="F828" t="s">
        <v>24</v>
      </c>
      <c r="G828" t="str">
        <f>TEXT(MotionsTable[[#This Row],[MOT_COUNTY_NUM]], "000") &amp; "-" &amp; TEXT(MotionsTable[[#This Row],[MOT_CASE_NUMBER]], "0000000")</f>
        <v>008-0000014</v>
      </c>
    </row>
    <row r="829" spans="1:7">
      <c r="A829" s="1">
        <v>8</v>
      </c>
      <c r="B829">
        <v>15</v>
      </c>
      <c r="C829">
        <v>1</v>
      </c>
      <c r="D829" t="s">
        <v>111</v>
      </c>
      <c r="E829" t="s">
        <v>112</v>
      </c>
      <c r="F829" t="s">
        <v>24</v>
      </c>
      <c r="G829" t="str">
        <f>TEXT(MotionsTable[[#This Row],[MOT_COUNTY_NUM]], "000") &amp; "-" &amp; TEXT(MotionsTable[[#This Row],[MOT_CASE_NUMBER]], "0000000")</f>
        <v>008-0000015</v>
      </c>
    </row>
    <row r="830" spans="1:7">
      <c r="A830" s="1">
        <v>8</v>
      </c>
      <c r="B830">
        <v>16</v>
      </c>
      <c r="C830">
        <v>1</v>
      </c>
      <c r="D830" t="s">
        <v>115</v>
      </c>
      <c r="E830" t="s">
        <v>116</v>
      </c>
      <c r="F830" t="s">
        <v>24</v>
      </c>
      <c r="G830" t="str">
        <f>TEXT(MotionsTable[[#This Row],[MOT_COUNTY_NUM]], "000") &amp; "-" &amp; TEXT(MotionsTable[[#This Row],[MOT_CASE_NUMBER]], "0000000")</f>
        <v>008-0000016</v>
      </c>
    </row>
    <row r="831" spans="1:7">
      <c r="A831" s="1">
        <v>8</v>
      </c>
      <c r="B831">
        <v>17</v>
      </c>
      <c r="C831">
        <v>1</v>
      </c>
      <c r="D831" t="s">
        <v>119</v>
      </c>
      <c r="E831" t="s">
        <v>120</v>
      </c>
      <c r="F831" t="s">
        <v>24</v>
      </c>
      <c r="G831" t="str">
        <f>TEXT(MotionsTable[[#This Row],[MOT_COUNTY_NUM]], "000") &amp; "-" &amp; TEXT(MotionsTable[[#This Row],[MOT_CASE_NUMBER]], "0000000")</f>
        <v>008-0000017</v>
      </c>
    </row>
    <row r="832" spans="1:7">
      <c r="A832" s="1">
        <v>8</v>
      </c>
      <c r="B832">
        <v>18</v>
      </c>
      <c r="C832">
        <v>1</v>
      </c>
      <c r="D832" t="s">
        <v>115</v>
      </c>
      <c r="E832" t="s">
        <v>116</v>
      </c>
      <c r="F832" t="s">
        <v>24</v>
      </c>
      <c r="G832" t="str">
        <f>TEXT(MotionsTable[[#This Row],[MOT_COUNTY_NUM]], "000") &amp; "-" &amp; TEXT(MotionsTable[[#This Row],[MOT_CASE_NUMBER]], "0000000")</f>
        <v>008-0000018</v>
      </c>
    </row>
    <row r="833" spans="1:7">
      <c r="A833" s="1">
        <v>8</v>
      </c>
      <c r="B833">
        <v>19</v>
      </c>
      <c r="C833">
        <v>1</v>
      </c>
      <c r="D833" t="s">
        <v>109</v>
      </c>
      <c r="E833" t="s">
        <v>110</v>
      </c>
      <c r="F833" t="s">
        <v>24</v>
      </c>
      <c r="G833" t="str">
        <f>TEXT(MotionsTable[[#This Row],[MOT_COUNTY_NUM]], "000") &amp; "-" &amp; TEXT(MotionsTable[[#This Row],[MOT_CASE_NUMBER]], "0000000")</f>
        <v>008-0000019</v>
      </c>
    </row>
    <row r="834" spans="1:7">
      <c r="A834" s="1">
        <v>8</v>
      </c>
      <c r="B834">
        <v>20</v>
      </c>
      <c r="C834">
        <v>1</v>
      </c>
      <c r="D834" t="s">
        <v>113</v>
      </c>
      <c r="E834" t="s">
        <v>114</v>
      </c>
      <c r="F834" t="s">
        <v>24</v>
      </c>
      <c r="G834" t="str">
        <f>TEXT(MotionsTable[[#This Row],[MOT_COUNTY_NUM]], "000") &amp; "-" &amp; TEXT(MotionsTable[[#This Row],[MOT_CASE_NUMBER]], "0000000")</f>
        <v>008-0000020</v>
      </c>
    </row>
    <row r="835" spans="1:7">
      <c r="A835" s="1">
        <v>8</v>
      </c>
      <c r="B835">
        <v>21</v>
      </c>
      <c r="C835">
        <v>1</v>
      </c>
      <c r="D835" t="s">
        <v>117</v>
      </c>
      <c r="E835" t="s">
        <v>118</v>
      </c>
      <c r="F835" t="s">
        <v>24</v>
      </c>
      <c r="G835" t="str">
        <f>TEXT(MotionsTable[[#This Row],[MOT_COUNTY_NUM]], "000") &amp; "-" &amp; TEXT(MotionsTable[[#This Row],[MOT_CASE_NUMBER]], "0000000")</f>
        <v>008-0000021</v>
      </c>
    </row>
    <row r="836" spans="1:7">
      <c r="A836" s="1">
        <v>8</v>
      </c>
      <c r="B836">
        <v>22</v>
      </c>
      <c r="C836">
        <v>1</v>
      </c>
      <c r="D836" t="s">
        <v>111</v>
      </c>
      <c r="E836" t="s">
        <v>112</v>
      </c>
      <c r="F836" t="s">
        <v>24</v>
      </c>
      <c r="G836" t="str">
        <f>TEXT(MotionsTable[[#This Row],[MOT_COUNTY_NUM]], "000") &amp; "-" &amp; TEXT(MotionsTable[[#This Row],[MOT_CASE_NUMBER]], "0000000")</f>
        <v>008-0000022</v>
      </c>
    </row>
    <row r="837" spans="1:7">
      <c r="A837" s="1">
        <v>8</v>
      </c>
      <c r="B837">
        <v>23</v>
      </c>
      <c r="C837">
        <v>1</v>
      </c>
      <c r="D837" t="s">
        <v>115</v>
      </c>
      <c r="E837" t="s">
        <v>116</v>
      </c>
      <c r="F837" t="s">
        <v>24</v>
      </c>
      <c r="G837" t="str">
        <f>TEXT(MotionsTable[[#This Row],[MOT_COUNTY_NUM]], "000") &amp; "-" &amp; TEXT(MotionsTable[[#This Row],[MOT_CASE_NUMBER]], "0000000")</f>
        <v>008-0000023</v>
      </c>
    </row>
    <row r="838" spans="1:7">
      <c r="A838" s="1">
        <v>8</v>
      </c>
      <c r="B838">
        <v>24</v>
      </c>
      <c r="C838">
        <v>1</v>
      </c>
      <c r="D838" t="s">
        <v>113</v>
      </c>
      <c r="E838" t="s">
        <v>114</v>
      </c>
      <c r="F838" t="s">
        <v>24</v>
      </c>
      <c r="G838" t="str">
        <f>TEXT(MotionsTable[[#This Row],[MOT_COUNTY_NUM]], "000") &amp; "-" &amp; TEXT(MotionsTable[[#This Row],[MOT_CASE_NUMBER]], "0000000")</f>
        <v>008-0000024</v>
      </c>
    </row>
    <row r="839" spans="1:7">
      <c r="A839" s="1">
        <v>8</v>
      </c>
      <c r="B839">
        <v>25</v>
      </c>
      <c r="C839">
        <v>1</v>
      </c>
      <c r="D839" t="s">
        <v>117</v>
      </c>
      <c r="E839" t="s">
        <v>118</v>
      </c>
      <c r="F839" t="s">
        <v>24</v>
      </c>
      <c r="G839" t="str">
        <f>TEXT(MotionsTable[[#This Row],[MOT_COUNTY_NUM]], "000") &amp; "-" &amp; TEXT(MotionsTable[[#This Row],[MOT_CASE_NUMBER]], "0000000")</f>
        <v>008-0000025</v>
      </c>
    </row>
    <row r="840" spans="1:7">
      <c r="A840" s="1">
        <v>8</v>
      </c>
      <c r="B840">
        <v>26</v>
      </c>
      <c r="C840">
        <v>1</v>
      </c>
      <c r="D840" t="s">
        <v>117</v>
      </c>
      <c r="E840" t="s">
        <v>118</v>
      </c>
      <c r="F840" t="s">
        <v>24</v>
      </c>
      <c r="G840" t="str">
        <f>TEXT(MotionsTable[[#This Row],[MOT_COUNTY_NUM]], "000") &amp; "-" &amp; TEXT(MotionsTable[[#This Row],[MOT_CASE_NUMBER]], "0000000")</f>
        <v>008-0000026</v>
      </c>
    </row>
    <row r="841" spans="1:7">
      <c r="A841" s="1">
        <v>8</v>
      </c>
      <c r="B841">
        <v>27</v>
      </c>
      <c r="C841">
        <v>1</v>
      </c>
      <c r="D841" t="s">
        <v>113</v>
      </c>
      <c r="E841" t="s">
        <v>114</v>
      </c>
      <c r="F841" t="s">
        <v>24</v>
      </c>
      <c r="G841" t="str">
        <f>TEXT(MotionsTable[[#This Row],[MOT_COUNTY_NUM]], "000") &amp; "-" &amp; TEXT(MotionsTable[[#This Row],[MOT_CASE_NUMBER]], "0000000")</f>
        <v>008-0000027</v>
      </c>
    </row>
    <row r="842" spans="1:7">
      <c r="A842" s="1">
        <v>8</v>
      </c>
      <c r="B842">
        <v>28</v>
      </c>
      <c r="C842">
        <v>1</v>
      </c>
      <c r="D842" t="s">
        <v>109</v>
      </c>
      <c r="E842" t="s">
        <v>110</v>
      </c>
      <c r="F842" t="s">
        <v>24</v>
      </c>
      <c r="G842" t="str">
        <f>TEXT(MotionsTable[[#This Row],[MOT_COUNTY_NUM]], "000") &amp; "-" &amp; TEXT(MotionsTable[[#This Row],[MOT_CASE_NUMBER]], "0000000")</f>
        <v>008-0000028</v>
      </c>
    </row>
    <row r="843" spans="1:7">
      <c r="A843" s="1">
        <v>8</v>
      </c>
      <c r="B843">
        <v>29</v>
      </c>
      <c r="C843">
        <v>1</v>
      </c>
      <c r="D843" t="s">
        <v>113</v>
      </c>
      <c r="E843" t="s">
        <v>114</v>
      </c>
      <c r="F843" t="s">
        <v>24</v>
      </c>
      <c r="G843" t="str">
        <f>TEXT(MotionsTable[[#This Row],[MOT_COUNTY_NUM]], "000") &amp; "-" &amp; TEXT(MotionsTable[[#This Row],[MOT_CASE_NUMBER]], "0000000")</f>
        <v>008-0000029</v>
      </c>
    </row>
    <row r="844" spans="1:7">
      <c r="A844" s="1">
        <v>8</v>
      </c>
      <c r="B844">
        <v>30</v>
      </c>
      <c r="C844">
        <v>1</v>
      </c>
      <c r="D844" t="s">
        <v>113</v>
      </c>
      <c r="E844" t="s">
        <v>114</v>
      </c>
      <c r="F844" t="s">
        <v>24</v>
      </c>
      <c r="G844" t="str">
        <f>TEXT(MotionsTable[[#This Row],[MOT_COUNTY_NUM]], "000") &amp; "-" &amp; TEXT(MotionsTable[[#This Row],[MOT_CASE_NUMBER]], "0000000")</f>
        <v>008-0000030</v>
      </c>
    </row>
    <row r="845" spans="1:7">
      <c r="A845" s="1">
        <v>8</v>
      </c>
      <c r="B845">
        <v>31</v>
      </c>
      <c r="C845">
        <v>1</v>
      </c>
      <c r="D845" t="s">
        <v>113</v>
      </c>
      <c r="E845" t="s">
        <v>114</v>
      </c>
      <c r="F845" t="s">
        <v>24</v>
      </c>
      <c r="G845" t="str">
        <f>TEXT(MotionsTable[[#This Row],[MOT_COUNTY_NUM]], "000") &amp; "-" &amp; TEXT(MotionsTable[[#This Row],[MOT_CASE_NUMBER]], "0000000")</f>
        <v>008-0000031</v>
      </c>
    </row>
    <row r="846" spans="1:7">
      <c r="A846" s="1">
        <v>8</v>
      </c>
      <c r="B846">
        <v>32</v>
      </c>
      <c r="C846">
        <v>1</v>
      </c>
      <c r="D846" t="s">
        <v>117</v>
      </c>
      <c r="E846" t="s">
        <v>118</v>
      </c>
      <c r="F846" t="s">
        <v>24</v>
      </c>
      <c r="G846" t="str">
        <f>TEXT(MotionsTable[[#This Row],[MOT_COUNTY_NUM]], "000") &amp; "-" &amp; TEXT(MotionsTable[[#This Row],[MOT_CASE_NUMBER]], "0000000")</f>
        <v>008-0000032</v>
      </c>
    </row>
    <row r="847" spans="1:7">
      <c r="A847" s="1">
        <v>8</v>
      </c>
      <c r="B847">
        <v>33</v>
      </c>
      <c r="C847">
        <v>1</v>
      </c>
      <c r="D847" t="s">
        <v>119</v>
      </c>
      <c r="E847" t="s">
        <v>120</v>
      </c>
      <c r="F847" t="s">
        <v>24</v>
      </c>
      <c r="G847" t="str">
        <f>TEXT(MotionsTable[[#This Row],[MOT_COUNTY_NUM]], "000") &amp; "-" &amp; TEXT(MotionsTable[[#This Row],[MOT_CASE_NUMBER]], "0000000")</f>
        <v>008-0000033</v>
      </c>
    </row>
    <row r="848" spans="1:7">
      <c r="A848" s="1">
        <v>8</v>
      </c>
      <c r="B848">
        <v>34</v>
      </c>
      <c r="C848">
        <v>1</v>
      </c>
      <c r="D848" t="s">
        <v>117</v>
      </c>
      <c r="E848" t="s">
        <v>118</v>
      </c>
      <c r="F848" t="s">
        <v>24</v>
      </c>
      <c r="G848" t="str">
        <f>TEXT(MotionsTable[[#This Row],[MOT_COUNTY_NUM]], "000") &amp; "-" &amp; TEXT(MotionsTable[[#This Row],[MOT_CASE_NUMBER]], "0000000")</f>
        <v>008-0000034</v>
      </c>
    </row>
    <row r="849" spans="1:7">
      <c r="A849" s="1">
        <v>8</v>
      </c>
      <c r="B849">
        <v>35</v>
      </c>
      <c r="C849">
        <v>1</v>
      </c>
      <c r="D849" t="s">
        <v>117</v>
      </c>
      <c r="E849" t="s">
        <v>118</v>
      </c>
      <c r="F849" t="s">
        <v>24</v>
      </c>
      <c r="G849" t="str">
        <f>TEXT(MotionsTable[[#This Row],[MOT_COUNTY_NUM]], "000") &amp; "-" &amp; TEXT(MotionsTable[[#This Row],[MOT_CASE_NUMBER]], "0000000")</f>
        <v>008-0000035</v>
      </c>
    </row>
    <row r="850" spans="1:7">
      <c r="A850" s="1">
        <v>8</v>
      </c>
      <c r="B850">
        <v>36</v>
      </c>
      <c r="C850">
        <v>1</v>
      </c>
      <c r="D850" t="s">
        <v>109</v>
      </c>
      <c r="E850" t="s">
        <v>110</v>
      </c>
      <c r="F850" t="s">
        <v>24</v>
      </c>
      <c r="G850" t="str">
        <f>TEXT(MotionsTable[[#This Row],[MOT_COUNTY_NUM]], "000") &amp; "-" &amp; TEXT(MotionsTable[[#This Row],[MOT_CASE_NUMBER]], "0000000")</f>
        <v>008-0000036</v>
      </c>
    </row>
    <row r="851" spans="1:7">
      <c r="A851" s="1">
        <v>8</v>
      </c>
      <c r="B851">
        <v>37</v>
      </c>
      <c r="C851">
        <v>1</v>
      </c>
      <c r="D851" t="s">
        <v>113</v>
      </c>
      <c r="E851" t="s">
        <v>114</v>
      </c>
      <c r="F851" t="s">
        <v>24</v>
      </c>
      <c r="G851" t="str">
        <f>TEXT(MotionsTable[[#This Row],[MOT_COUNTY_NUM]], "000") &amp; "-" &amp; TEXT(MotionsTable[[#This Row],[MOT_CASE_NUMBER]], "0000000")</f>
        <v>008-0000037</v>
      </c>
    </row>
    <row r="852" spans="1:7">
      <c r="A852" s="1">
        <v>8</v>
      </c>
      <c r="B852">
        <v>38</v>
      </c>
      <c r="C852">
        <v>1</v>
      </c>
      <c r="D852" t="s">
        <v>115</v>
      </c>
      <c r="E852" t="s">
        <v>116</v>
      </c>
      <c r="F852" t="s">
        <v>24</v>
      </c>
      <c r="G852" t="str">
        <f>TEXT(MotionsTable[[#This Row],[MOT_COUNTY_NUM]], "000") &amp; "-" &amp; TEXT(MotionsTable[[#This Row],[MOT_CASE_NUMBER]], "0000000")</f>
        <v>008-0000038</v>
      </c>
    </row>
    <row r="853" spans="1:7">
      <c r="A853" s="1">
        <v>8</v>
      </c>
      <c r="B853">
        <v>39</v>
      </c>
      <c r="C853">
        <v>1</v>
      </c>
      <c r="D853" t="s">
        <v>111</v>
      </c>
      <c r="E853" t="s">
        <v>112</v>
      </c>
      <c r="F853" t="s">
        <v>24</v>
      </c>
      <c r="G853" t="str">
        <f>TEXT(MotionsTable[[#This Row],[MOT_COUNTY_NUM]], "000") &amp; "-" &amp; TEXT(MotionsTable[[#This Row],[MOT_CASE_NUMBER]], "0000000")</f>
        <v>008-0000039</v>
      </c>
    </row>
    <row r="854" spans="1:7">
      <c r="A854" s="1">
        <v>8</v>
      </c>
      <c r="B854">
        <v>40</v>
      </c>
      <c r="C854">
        <v>1</v>
      </c>
      <c r="D854" t="s">
        <v>111</v>
      </c>
      <c r="E854" t="s">
        <v>112</v>
      </c>
      <c r="F854" t="s">
        <v>24</v>
      </c>
      <c r="G854" t="str">
        <f>TEXT(MotionsTable[[#This Row],[MOT_COUNTY_NUM]], "000") &amp; "-" &amp; TEXT(MotionsTable[[#This Row],[MOT_CASE_NUMBER]], "0000000")</f>
        <v>008-0000040</v>
      </c>
    </row>
    <row r="855" spans="1:7">
      <c r="A855" s="1">
        <v>8</v>
      </c>
      <c r="B855">
        <v>41</v>
      </c>
      <c r="C855">
        <v>1</v>
      </c>
      <c r="D855" t="s">
        <v>113</v>
      </c>
      <c r="E855" t="s">
        <v>114</v>
      </c>
      <c r="F855" t="s">
        <v>24</v>
      </c>
      <c r="G855" t="str">
        <f>TEXT(MotionsTable[[#This Row],[MOT_COUNTY_NUM]], "000") &amp; "-" &amp; TEXT(MotionsTable[[#This Row],[MOT_CASE_NUMBER]], "0000000")</f>
        <v>008-0000041</v>
      </c>
    </row>
    <row r="856" spans="1:7">
      <c r="A856" s="1">
        <v>8</v>
      </c>
      <c r="B856">
        <v>42</v>
      </c>
      <c r="C856">
        <v>1</v>
      </c>
      <c r="D856" t="s">
        <v>109</v>
      </c>
      <c r="E856" t="s">
        <v>110</v>
      </c>
      <c r="F856" t="s">
        <v>24</v>
      </c>
      <c r="G856" t="str">
        <f>TEXT(MotionsTable[[#This Row],[MOT_COUNTY_NUM]], "000") &amp; "-" &amp; TEXT(MotionsTable[[#This Row],[MOT_CASE_NUMBER]], "0000000")</f>
        <v>008-0000042</v>
      </c>
    </row>
    <row r="857" spans="1:7">
      <c r="A857" s="1">
        <v>8</v>
      </c>
      <c r="B857">
        <v>43</v>
      </c>
      <c r="C857">
        <v>1</v>
      </c>
      <c r="D857" t="s">
        <v>109</v>
      </c>
      <c r="E857" t="s">
        <v>110</v>
      </c>
      <c r="F857" t="s">
        <v>24</v>
      </c>
      <c r="G857" t="str">
        <f>TEXT(MotionsTable[[#This Row],[MOT_COUNTY_NUM]], "000") &amp; "-" &amp; TEXT(MotionsTable[[#This Row],[MOT_CASE_NUMBER]], "0000000")</f>
        <v>008-0000043</v>
      </c>
    </row>
    <row r="858" spans="1:7">
      <c r="A858" s="1">
        <v>8</v>
      </c>
      <c r="B858">
        <v>44</v>
      </c>
      <c r="C858">
        <v>1</v>
      </c>
      <c r="D858" t="s">
        <v>115</v>
      </c>
      <c r="E858" t="s">
        <v>116</v>
      </c>
      <c r="F858" t="s">
        <v>24</v>
      </c>
      <c r="G858" t="str">
        <f>TEXT(MotionsTable[[#This Row],[MOT_COUNTY_NUM]], "000") &amp; "-" &amp; TEXT(MotionsTable[[#This Row],[MOT_CASE_NUMBER]], "0000000")</f>
        <v>008-0000044</v>
      </c>
    </row>
    <row r="859" spans="1:7">
      <c r="A859" s="1">
        <v>8</v>
      </c>
      <c r="B859">
        <v>45</v>
      </c>
      <c r="C859">
        <v>1</v>
      </c>
      <c r="D859" t="s">
        <v>115</v>
      </c>
      <c r="E859" t="s">
        <v>116</v>
      </c>
      <c r="F859" t="s">
        <v>24</v>
      </c>
      <c r="G859" t="str">
        <f>TEXT(MotionsTable[[#This Row],[MOT_COUNTY_NUM]], "000") &amp; "-" &amp; TEXT(MotionsTable[[#This Row],[MOT_CASE_NUMBER]], "0000000")</f>
        <v>008-0000045</v>
      </c>
    </row>
    <row r="860" spans="1:7">
      <c r="A860" s="1">
        <v>8</v>
      </c>
      <c r="B860">
        <v>46</v>
      </c>
      <c r="C860">
        <v>1</v>
      </c>
      <c r="D860" t="s">
        <v>109</v>
      </c>
      <c r="E860" t="s">
        <v>110</v>
      </c>
      <c r="F860" t="s">
        <v>24</v>
      </c>
      <c r="G860" t="str">
        <f>TEXT(MotionsTable[[#This Row],[MOT_COUNTY_NUM]], "000") &amp; "-" &amp; TEXT(MotionsTable[[#This Row],[MOT_CASE_NUMBER]], "0000000")</f>
        <v>008-0000046</v>
      </c>
    </row>
    <row r="861" spans="1:7">
      <c r="A861" s="1">
        <v>8</v>
      </c>
      <c r="B861">
        <v>47</v>
      </c>
      <c r="C861">
        <v>1</v>
      </c>
      <c r="D861" t="s">
        <v>117</v>
      </c>
      <c r="E861" t="s">
        <v>118</v>
      </c>
      <c r="F861" t="s">
        <v>24</v>
      </c>
      <c r="G861" t="str">
        <f>TEXT(MotionsTable[[#This Row],[MOT_COUNTY_NUM]], "000") &amp; "-" &amp; TEXT(MotionsTable[[#This Row],[MOT_CASE_NUMBER]], "0000000")</f>
        <v>008-0000047</v>
      </c>
    </row>
    <row r="862" spans="1:7">
      <c r="A862" s="1">
        <v>8</v>
      </c>
      <c r="B862">
        <v>48</v>
      </c>
      <c r="C862">
        <v>1</v>
      </c>
      <c r="D862" t="s">
        <v>117</v>
      </c>
      <c r="E862" t="s">
        <v>118</v>
      </c>
      <c r="F862" t="s">
        <v>24</v>
      </c>
      <c r="G862" t="str">
        <f>TEXT(MotionsTable[[#This Row],[MOT_COUNTY_NUM]], "000") &amp; "-" &amp; TEXT(MotionsTable[[#This Row],[MOT_CASE_NUMBER]], "0000000")</f>
        <v>008-0000048</v>
      </c>
    </row>
    <row r="863" spans="1:7">
      <c r="A863" s="1">
        <v>8</v>
      </c>
      <c r="B863">
        <v>50</v>
      </c>
      <c r="C863">
        <v>1</v>
      </c>
      <c r="D863" t="s">
        <v>117</v>
      </c>
      <c r="E863" t="s">
        <v>118</v>
      </c>
      <c r="F863" t="s">
        <v>24</v>
      </c>
      <c r="G863" t="str">
        <f>TEXT(MotionsTable[[#This Row],[MOT_COUNTY_NUM]], "000") &amp; "-" &amp; TEXT(MotionsTable[[#This Row],[MOT_CASE_NUMBER]], "0000000")</f>
        <v>008-0000050</v>
      </c>
    </row>
    <row r="864" spans="1:7">
      <c r="A864" s="1">
        <v>8</v>
      </c>
      <c r="B864">
        <v>51</v>
      </c>
      <c r="C864">
        <v>1</v>
      </c>
      <c r="D864" t="s">
        <v>117</v>
      </c>
      <c r="E864" t="s">
        <v>118</v>
      </c>
      <c r="F864" t="s">
        <v>24</v>
      </c>
      <c r="G864" t="str">
        <f>TEXT(MotionsTable[[#This Row],[MOT_COUNTY_NUM]], "000") &amp; "-" &amp; TEXT(MotionsTable[[#This Row],[MOT_CASE_NUMBER]], "0000000")</f>
        <v>008-0000051</v>
      </c>
    </row>
    <row r="865" spans="1:7">
      <c r="A865" s="1">
        <v>8</v>
      </c>
      <c r="B865">
        <v>52</v>
      </c>
      <c r="C865">
        <v>1</v>
      </c>
      <c r="D865" t="s">
        <v>109</v>
      </c>
      <c r="E865" t="s">
        <v>110</v>
      </c>
      <c r="F865" t="s">
        <v>24</v>
      </c>
      <c r="G865" t="str">
        <f>TEXT(MotionsTable[[#This Row],[MOT_COUNTY_NUM]], "000") &amp; "-" &amp; TEXT(MotionsTable[[#This Row],[MOT_CASE_NUMBER]], "0000000")</f>
        <v>008-0000052</v>
      </c>
    </row>
    <row r="866" spans="1:7">
      <c r="A866" s="1">
        <v>8</v>
      </c>
      <c r="B866">
        <v>53</v>
      </c>
      <c r="C866">
        <v>1</v>
      </c>
      <c r="D866" t="s">
        <v>113</v>
      </c>
      <c r="E866" t="s">
        <v>114</v>
      </c>
      <c r="F866" t="s">
        <v>24</v>
      </c>
      <c r="G866" t="str">
        <f>TEXT(MotionsTable[[#This Row],[MOT_COUNTY_NUM]], "000") &amp; "-" &amp; TEXT(MotionsTable[[#This Row],[MOT_CASE_NUMBER]], "0000000")</f>
        <v>008-0000053</v>
      </c>
    </row>
    <row r="867" spans="1:7">
      <c r="A867" s="1">
        <v>8</v>
      </c>
      <c r="B867">
        <v>54</v>
      </c>
      <c r="C867">
        <v>1</v>
      </c>
      <c r="D867" t="s">
        <v>117</v>
      </c>
      <c r="E867" t="s">
        <v>118</v>
      </c>
      <c r="F867" t="s">
        <v>24</v>
      </c>
      <c r="G867" t="str">
        <f>TEXT(MotionsTable[[#This Row],[MOT_COUNTY_NUM]], "000") &amp; "-" &amp; TEXT(MotionsTable[[#This Row],[MOT_CASE_NUMBER]], "0000000")</f>
        <v>008-0000054</v>
      </c>
    </row>
    <row r="868" spans="1:7">
      <c r="A868" s="1">
        <v>8</v>
      </c>
      <c r="B868">
        <v>55</v>
      </c>
      <c r="C868">
        <v>1</v>
      </c>
      <c r="D868" t="s">
        <v>117</v>
      </c>
      <c r="E868" t="s">
        <v>118</v>
      </c>
      <c r="F868" t="s">
        <v>24</v>
      </c>
      <c r="G868" t="str">
        <f>TEXT(MotionsTable[[#This Row],[MOT_COUNTY_NUM]], "000") &amp; "-" &amp; TEXT(MotionsTable[[#This Row],[MOT_CASE_NUMBER]], "0000000")</f>
        <v>008-0000055</v>
      </c>
    </row>
    <row r="869" spans="1:7">
      <c r="A869" s="1">
        <v>8</v>
      </c>
      <c r="B869">
        <v>56</v>
      </c>
      <c r="C869">
        <v>1</v>
      </c>
      <c r="D869" t="s">
        <v>109</v>
      </c>
      <c r="E869" t="s">
        <v>110</v>
      </c>
      <c r="F869" t="s">
        <v>24</v>
      </c>
      <c r="G869" t="str">
        <f>TEXT(MotionsTable[[#This Row],[MOT_COUNTY_NUM]], "000") &amp; "-" &amp; TEXT(MotionsTable[[#This Row],[MOT_CASE_NUMBER]], "0000000")</f>
        <v>008-0000056</v>
      </c>
    </row>
    <row r="870" spans="1:7">
      <c r="A870" s="1">
        <v>8</v>
      </c>
      <c r="B870">
        <v>57</v>
      </c>
      <c r="C870">
        <v>1</v>
      </c>
      <c r="D870" t="s">
        <v>117</v>
      </c>
      <c r="E870" t="s">
        <v>118</v>
      </c>
      <c r="F870" t="s">
        <v>24</v>
      </c>
      <c r="G870" t="str">
        <f>TEXT(MotionsTable[[#This Row],[MOT_COUNTY_NUM]], "000") &amp; "-" &amp; TEXT(MotionsTable[[#This Row],[MOT_CASE_NUMBER]], "0000000")</f>
        <v>008-0000057</v>
      </c>
    </row>
    <row r="871" spans="1:7">
      <c r="A871" s="1">
        <v>8</v>
      </c>
      <c r="B871">
        <v>58</v>
      </c>
      <c r="C871">
        <v>1</v>
      </c>
      <c r="D871" t="s">
        <v>113</v>
      </c>
      <c r="E871" t="s">
        <v>114</v>
      </c>
      <c r="F871" t="s">
        <v>24</v>
      </c>
      <c r="G871" t="str">
        <f>TEXT(MotionsTable[[#This Row],[MOT_COUNTY_NUM]], "000") &amp; "-" &amp; TEXT(MotionsTable[[#This Row],[MOT_CASE_NUMBER]], "0000000")</f>
        <v>008-0000058</v>
      </c>
    </row>
    <row r="872" spans="1:7">
      <c r="A872" s="1">
        <v>8</v>
      </c>
      <c r="B872">
        <v>59</v>
      </c>
      <c r="C872">
        <v>1</v>
      </c>
      <c r="D872" t="s">
        <v>115</v>
      </c>
      <c r="E872" t="s">
        <v>116</v>
      </c>
      <c r="F872" t="s">
        <v>24</v>
      </c>
      <c r="G872" t="str">
        <f>TEXT(MotionsTable[[#This Row],[MOT_COUNTY_NUM]], "000") &amp; "-" &amp; TEXT(MotionsTable[[#This Row],[MOT_CASE_NUMBER]], "0000000")</f>
        <v>008-0000059</v>
      </c>
    </row>
    <row r="873" spans="1:7">
      <c r="A873" s="1">
        <v>8</v>
      </c>
      <c r="B873">
        <v>60</v>
      </c>
      <c r="C873">
        <v>1</v>
      </c>
      <c r="D873" t="s">
        <v>109</v>
      </c>
      <c r="E873" t="s">
        <v>110</v>
      </c>
      <c r="F873" t="s">
        <v>24</v>
      </c>
      <c r="G873" t="str">
        <f>TEXT(MotionsTable[[#This Row],[MOT_COUNTY_NUM]], "000") &amp; "-" &amp; TEXT(MotionsTable[[#This Row],[MOT_CASE_NUMBER]], "0000000")</f>
        <v>008-0000060</v>
      </c>
    </row>
    <row r="874" spans="1:7">
      <c r="A874" s="1">
        <v>8</v>
      </c>
      <c r="B874">
        <v>61</v>
      </c>
      <c r="C874">
        <v>1</v>
      </c>
      <c r="D874" t="s">
        <v>109</v>
      </c>
      <c r="E874" t="s">
        <v>110</v>
      </c>
      <c r="F874" t="s">
        <v>24</v>
      </c>
      <c r="G874" t="str">
        <f>TEXT(MotionsTable[[#This Row],[MOT_COUNTY_NUM]], "000") &amp; "-" &amp; TEXT(MotionsTable[[#This Row],[MOT_CASE_NUMBER]], "0000000")</f>
        <v>008-0000061</v>
      </c>
    </row>
    <row r="875" spans="1:7">
      <c r="A875" s="1">
        <v>8</v>
      </c>
      <c r="B875">
        <v>62</v>
      </c>
      <c r="C875">
        <v>1</v>
      </c>
      <c r="D875" t="s">
        <v>113</v>
      </c>
      <c r="E875" t="s">
        <v>114</v>
      </c>
      <c r="F875" t="s">
        <v>24</v>
      </c>
      <c r="G875" t="str">
        <f>TEXT(MotionsTable[[#This Row],[MOT_COUNTY_NUM]], "000") &amp; "-" &amp; TEXT(MotionsTable[[#This Row],[MOT_CASE_NUMBER]], "0000000")</f>
        <v>008-0000062</v>
      </c>
    </row>
    <row r="876" spans="1:7">
      <c r="A876" s="1">
        <v>8</v>
      </c>
      <c r="B876">
        <v>63</v>
      </c>
      <c r="C876">
        <v>1</v>
      </c>
      <c r="D876" t="s">
        <v>117</v>
      </c>
      <c r="E876" t="s">
        <v>118</v>
      </c>
      <c r="F876" t="s">
        <v>24</v>
      </c>
      <c r="G876" t="str">
        <f>TEXT(MotionsTable[[#This Row],[MOT_COUNTY_NUM]], "000") &amp; "-" &amp; TEXT(MotionsTable[[#This Row],[MOT_CASE_NUMBER]], "0000000")</f>
        <v>008-0000063</v>
      </c>
    </row>
    <row r="877" spans="1:7">
      <c r="A877" s="1">
        <v>8</v>
      </c>
      <c r="B877">
        <v>64</v>
      </c>
      <c r="C877">
        <v>1</v>
      </c>
      <c r="D877" t="s">
        <v>117</v>
      </c>
      <c r="E877" t="s">
        <v>118</v>
      </c>
      <c r="F877" t="s">
        <v>24</v>
      </c>
      <c r="G877" t="str">
        <f>TEXT(MotionsTable[[#This Row],[MOT_COUNTY_NUM]], "000") &amp; "-" &amp; TEXT(MotionsTable[[#This Row],[MOT_CASE_NUMBER]], "0000000")</f>
        <v>008-0000064</v>
      </c>
    </row>
    <row r="878" spans="1:7">
      <c r="A878" s="1">
        <v>8</v>
      </c>
      <c r="B878">
        <v>65</v>
      </c>
      <c r="C878">
        <v>1</v>
      </c>
      <c r="D878" t="s">
        <v>117</v>
      </c>
      <c r="E878" t="s">
        <v>118</v>
      </c>
      <c r="F878" t="s">
        <v>24</v>
      </c>
      <c r="G878" t="str">
        <f>TEXT(MotionsTable[[#This Row],[MOT_COUNTY_NUM]], "000") &amp; "-" &amp; TEXT(MotionsTable[[#This Row],[MOT_CASE_NUMBER]], "0000000")</f>
        <v>008-0000065</v>
      </c>
    </row>
    <row r="879" spans="1:7">
      <c r="A879" s="1">
        <v>8</v>
      </c>
      <c r="B879">
        <v>66</v>
      </c>
      <c r="C879">
        <v>1</v>
      </c>
      <c r="D879" t="s">
        <v>117</v>
      </c>
      <c r="E879" t="s">
        <v>118</v>
      </c>
      <c r="F879" t="s">
        <v>24</v>
      </c>
      <c r="G879" t="str">
        <f>TEXT(MotionsTable[[#This Row],[MOT_COUNTY_NUM]], "000") &amp; "-" &amp; TEXT(MotionsTable[[#This Row],[MOT_CASE_NUMBER]], "0000000")</f>
        <v>008-0000066</v>
      </c>
    </row>
    <row r="880" spans="1:7">
      <c r="A880" s="1">
        <v>8</v>
      </c>
      <c r="B880">
        <v>67</v>
      </c>
      <c r="C880">
        <v>1</v>
      </c>
      <c r="D880" t="s">
        <v>113</v>
      </c>
      <c r="E880" t="s">
        <v>114</v>
      </c>
      <c r="F880" t="s">
        <v>24</v>
      </c>
      <c r="G880" t="str">
        <f>TEXT(MotionsTable[[#This Row],[MOT_COUNTY_NUM]], "000") &amp; "-" &amp; TEXT(MotionsTable[[#This Row],[MOT_CASE_NUMBER]], "0000000")</f>
        <v>008-0000067</v>
      </c>
    </row>
    <row r="881" spans="1:7">
      <c r="A881" s="1">
        <v>8</v>
      </c>
      <c r="B881">
        <v>68</v>
      </c>
      <c r="C881">
        <v>1</v>
      </c>
      <c r="D881" t="s">
        <v>117</v>
      </c>
      <c r="E881" t="s">
        <v>118</v>
      </c>
      <c r="F881" t="s">
        <v>24</v>
      </c>
      <c r="G881" t="str">
        <f>TEXT(MotionsTable[[#This Row],[MOT_COUNTY_NUM]], "000") &amp; "-" &amp; TEXT(MotionsTable[[#This Row],[MOT_CASE_NUMBER]], "0000000")</f>
        <v>008-0000068</v>
      </c>
    </row>
    <row r="882" spans="1:7">
      <c r="A882" s="1">
        <v>8</v>
      </c>
      <c r="B882">
        <v>69</v>
      </c>
      <c r="C882">
        <v>1</v>
      </c>
      <c r="D882" t="s">
        <v>111</v>
      </c>
      <c r="E882" t="s">
        <v>112</v>
      </c>
      <c r="F882" t="s">
        <v>24</v>
      </c>
      <c r="G882" t="str">
        <f>TEXT(MotionsTable[[#This Row],[MOT_COUNTY_NUM]], "000") &amp; "-" &amp; TEXT(MotionsTable[[#This Row],[MOT_CASE_NUMBER]], "0000000")</f>
        <v>008-0000069</v>
      </c>
    </row>
    <row r="883" spans="1:7">
      <c r="A883" s="1">
        <v>8</v>
      </c>
      <c r="B883">
        <v>70</v>
      </c>
      <c r="C883">
        <v>1</v>
      </c>
      <c r="D883" t="s">
        <v>117</v>
      </c>
      <c r="E883" t="s">
        <v>118</v>
      </c>
      <c r="F883" t="s">
        <v>24</v>
      </c>
      <c r="G883" t="str">
        <f>TEXT(MotionsTable[[#This Row],[MOT_COUNTY_NUM]], "000") &amp; "-" &amp; TEXT(MotionsTable[[#This Row],[MOT_CASE_NUMBER]], "0000000")</f>
        <v>008-0000070</v>
      </c>
    </row>
    <row r="884" spans="1:7">
      <c r="A884" s="1">
        <v>8</v>
      </c>
      <c r="B884">
        <v>71</v>
      </c>
      <c r="C884">
        <v>1</v>
      </c>
      <c r="D884" t="s">
        <v>109</v>
      </c>
      <c r="E884" t="s">
        <v>110</v>
      </c>
      <c r="F884" t="s">
        <v>24</v>
      </c>
      <c r="G884" t="str">
        <f>TEXT(MotionsTable[[#This Row],[MOT_COUNTY_NUM]], "000") &amp; "-" &amp; TEXT(MotionsTable[[#This Row],[MOT_CASE_NUMBER]], "0000000")</f>
        <v>008-0000071</v>
      </c>
    </row>
    <row r="885" spans="1:7">
      <c r="A885" s="1">
        <v>8</v>
      </c>
      <c r="B885">
        <v>72</v>
      </c>
      <c r="C885">
        <v>1</v>
      </c>
      <c r="D885" t="s">
        <v>113</v>
      </c>
      <c r="E885" t="s">
        <v>114</v>
      </c>
      <c r="F885" t="s">
        <v>24</v>
      </c>
      <c r="G885" t="str">
        <f>TEXT(MotionsTable[[#This Row],[MOT_COUNTY_NUM]], "000") &amp; "-" &amp; TEXT(MotionsTable[[#This Row],[MOT_CASE_NUMBER]], "0000000")</f>
        <v>008-0000072</v>
      </c>
    </row>
    <row r="886" spans="1:7">
      <c r="A886" s="1">
        <v>8</v>
      </c>
      <c r="B886">
        <v>73</v>
      </c>
      <c r="C886">
        <v>1</v>
      </c>
      <c r="D886" t="s">
        <v>109</v>
      </c>
      <c r="E886" t="s">
        <v>110</v>
      </c>
      <c r="F886" t="s">
        <v>24</v>
      </c>
      <c r="G886" t="str">
        <f>TEXT(MotionsTable[[#This Row],[MOT_COUNTY_NUM]], "000") &amp; "-" &amp; TEXT(MotionsTable[[#This Row],[MOT_CASE_NUMBER]], "0000000")</f>
        <v>008-0000073</v>
      </c>
    </row>
    <row r="887" spans="1:7">
      <c r="A887" s="1">
        <v>8</v>
      </c>
      <c r="B887">
        <v>74</v>
      </c>
      <c r="C887">
        <v>1</v>
      </c>
      <c r="D887" t="s">
        <v>113</v>
      </c>
      <c r="E887" t="s">
        <v>114</v>
      </c>
      <c r="F887" t="s">
        <v>24</v>
      </c>
      <c r="G887" t="str">
        <f>TEXT(MotionsTable[[#This Row],[MOT_COUNTY_NUM]], "000") &amp; "-" &amp; TEXT(MotionsTable[[#This Row],[MOT_CASE_NUMBER]], "0000000")</f>
        <v>008-0000074</v>
      </c>
    </row>
    <row r="888" spans="1:7">
      <c r="A888" s="1">
        <v>8</v>
      </c>
      <c r="B888">
        <v>75</v>
      </c>
      <c r="C888">
        <v>1</v>
      </c>
      <c r="D888" t="s">
        <v>119</v>
      </c>
      <c r="E888" t="s">
        <v>120</v>
      </c>
      <c r="F888" t="s">
        <v>24</v>
      </c>
      <c r="G888" t="str">
        <f>TEXT(MotionsTable[[#This Row],[MOT_COUNTY_NUM]], "000") &amp; "-" &amp; TEXT(MotionsTable[[#This Row],[MOT_CASE_NUMBER]], "0000000")</f>
        <v>008-0000075</v>
      </c>
    </row>
    <row r="889" spans="1:7">
      <c r="A889" s="1">
        <v>8</v>
      </c>
      <c r="B889">
        <v>76</v>
      </c>
      <c r="C889">
        <v>1</v>
      </c>
      <c r="D889" t="s">
        <v>113</v>
      </c>
      <c r="E889" t="s">
        <v>114</v>
      </c>
      <c r="F889" t="s">
        <v>24</v>
      </c>
      <c r="G889" t="str">
        <f>TEXT(MotionsTable[[#This Row],[MOT_COUNTY_NUM]], "000") &amp; "-" &amp; TEXT(MotionsTable[[#This Row],[MOT_CASE_NUMBER]], "0000000")</f>
        <v>008-0000076</v>
      </c>
    </row>
    <row r="890" spans="1:7">
      <c r="A890" s="1">
        <v>8</v>
      </c>
      <c r="B890">
        <v>77</v>
      </c>
      <c r="C890">
        <v>1</v>
      </c>
      <c r="D890" t="s">
        <v>113</v>
      </c>
      <c r="E890" t="s">
        <v>114</v>
      </c>
      <c r="F890" t="s">
        <v>24</v>
      </c>
      <c r="G890" t="str">
        <f>TEXT(MotionsTable[[#This Row],[MOT_COUNTY_NUM]], "000") &amp; "-" &amp; TEXT(MotionsTable[[#This Row],[MOT_CASE_NUMBER]], "0000000")</f>
        <v>008-0000077</v>
      </c>
    </row>
    <row r="891" spans="1:7">
      <c r="A891" s="1">
        <v>8</v>
      </c>
      <c r="B891">
        <v>78</v>
      </c>
      <c r="C891">
        <v>1</v>
      </c>
      <c r="D891" t="s">
        <v>115</v>
      </c>
      <c r="E891" t="s">
        <v>116</v>
      </c>
      <c r="F891" t="s">
        <v>24</v>
      </c>
      <c r="G891" t="str">
        <f>TEXT(MotionsTable[[#This Row],[MOT_COUNTY_NUM]], "000") &amp; "-" &amp; TEXT(MotionsTable[[#This Row],[MOT_CASE_NUMBER]], "0000000")</f>
        <v>008-0000078</v>
      </c>
    </row>
    <row r="892" spans="1:7">
      <c r="A892" s="1">
        <v>8</v>
      </c>
      <c r="B892">
        <v>79</v>
      </c>
      <c r="C892">
        <v>1</v>
      </c>
      <c r="D892" t="s">
        <v>115</v>
      </c>
      <c r="E892" t="s">
        <v>116</v>
      </c>
      <c r="F892" t="s">
        <v>24</v>
      </c>
      <c r="G892" t="str">
        <f>TEXT(MotionsTable[[#This Row],[MOT_COUNTY_NUM]], "000") &amp; "-" &amp; TEXT(MotionsTable[[#This Row],[MOT_CASE_NUMBER]], "0000000")</f>
        <v>008-0000079</v>
      </c>
    </row>
    <row r="893" spans="1:7">
      <c r="A893" s="1">
        <v>8</v>
      </c>
      <c r="B893">
        <v>80</v>
      </c>
      <c r="C893">
        <v>1</v>
      </c>
      <c r="D893" t="s">
        <v>117</v>
      </c>
      <c r="E893" t="s">
        <v>118</v>
      </c>
      <c r="F893" t="s">
        <v>24</v>
      </c>
      <c r="G893" t="str">
        <f>TEXT(MotionsTable[[#This Row],[MOT_COUNTY_NUM]], "000") &amp; "-" &amp; TEXT(MotionsTable[[#This Row],[MOT_CASE_NUMBER]], "0000000")</f>
        <v>008-0000080</v>
      </c>
    </row>
    <row r="894" spans="1:7">
      <c r="A894" s="1">
        <v>8</v>
      </c>
      <c r="B894">
        <v>81</v>
      </c>
      <c r="C894">
        <v>1</v>
      </c>
      <c r="D894" t="s">
        <v>115</v>
      </c>
      <c r="E894" t="s">
        <v>116</v>
      </c>
      <c r="F894" t="s">
        <v>24</v>
      </c>
      <c r="G894" t="str">
        <f>TEXT(MotionsTable[[#This Row],[MOT_COUNTY_NUM]], "000") &amp; "-" &amp; TEXT(MotionsTable[[#This Row],[MOT_CASE_NUMBER]], "0000000")</f>
        <v>008-0000081</v>
      </c>
    </row>
    <row r="895" spans="1:7">
      <c r="A895" s="1">
        <v>8</v>
      </c>
      <c r="B895">
        <v>82</v>
      </c>
      <c r="C895">
        <v>1</v>
      </c>
      <c r="D895" t="s">
        <v>113</v>
      </c>
      <c r="E895" t="s">
        <v>114</v>
      </c>
      <c r="F895" t="s">
        <v>24</v>
      </c>
      <c r="G895" t="str">
        <f>TEXT(MotionsTable[[#This Row],[MOT_COUNTY_NUM]], "000") &amp; "-" &amp; TEXT(MotionsTable[[#This Row],[MOT_CASE_NUMBER]], "0000000")</f>
        <v>008-0000082</v>
      </c>
    </row>
    <row r="896" spans="1:7">
      <c r="A896" s="1">
        <v>8</v>
      </c>
      <c r="B896">
        <v>83</v>
      </c>
      <c r="C896">
        <v>1</v>
      </c>
      <c r="D896" t="s">
        <v>111</v>
      </c>
      <c r="E896" t="s">
        <v>112</v>
      </c>
      <c r="F896" t="s">
        <v>24</v>
      </c>
      <c r="G896" t="str">
        <f>TEXT(MotionsTable[[#This Row],[MOT_COUNTY_NUM]], "000") &amp; "-" &amp; TEXT(MotionsTable[[#This Row],[MOT_CASE_NUMBER]], "0000000")</f>
        <v>008-0000083</v>
      </c>
    </row>
    <row r="897" spans="1:7">
      <c r="A897" s="1">
        <v>8</v>
      </c>
      <c r="B897">
        <v>84</v>
      </c>
      <c r="C897">
        <v>1</v>
      </c>
      <c r="D897" t="s">
        <v>117</v>
      </c>
      <c r="E897" t="s">
        <v>118</v>
      </c>
      <c r="F897" t="s">
        <v>24</v>
      </c>
      <c r="G897" t="str">
        <f>TEXT(MotionsTable[[#This Row],[MOT_COUNTY_NUM]], "000") &amp; "-" &amp; TEXT(MotionsTable[[#This Row],[MOT_CASE_NUMBER]], "0000000")</f>
        <v>008-0000084</v>
      </c>
    </row>
    <row r="898" spans="1:7">
      <c r="A898" s="1">
        <v>8</v>
      </c>
      <c r="B898">
        <v>86</v>
      </c>
      <c r="C898">
        <v>1</v>
      </c>
      <c r="D898" t="s">
        <v>117</v>
      </c>
      <c r="E898" t="s">
        <v>118</v>
      </c>
      <c r="F898" t="s">
        <v>24</v>
      </c>
      <c r="G898" t="str">
        <f>TEXT(MotionsTable[[#This Row],[MOT_COUNTY_NUM]], "000") &amp; "-" &amp; TEXT(MotionsTable[[#This Row],[MOT_CASE_NUMBER]], "0000000")</f>
        <v>008-0000086</v>
      </c>
    </row>
    <row r="899" spans="1:7">
      <c r="A899" s="1">
        <v>8</v>
      </c>
      <c r="B899">
        <v>87</v>
      </c>
      <c r="C899">
        <v>1</v>
      </c>
      <c r="D899" t="s">
        <v>117</v>
      </c>
      <c r="E899" t="s">
        <v>118</v>
      </c>
      <c r="F899" t="s">
        <v>24</v>
      </c>
      <c r="G899" t="str">
        <f>TEXT(MotionsTable[[#This Row],[MOT_COUNTY_NUM]], "000") &amp; "-" &amp; TEXT(MotionsTable[[#This Row],[MOT_CASE_NUMBER]], "0000000")</f>
        <v>008-0000087</v>
      </c>
    </row>
    <row r="900" spans="1:7">
      <c r="A900" s="1">
        <v>8</v>
      </c>
      <c r="B900">
        <v>88</v>
      </c>
      <c r="C900">
        <v>1</v>
      </c>
      <c r="D900" t="s">
        <v>113</v>
      </c>
      <c r="E900" t="s">
        <v>114</v>
      </c>
      <c r="F900" t="s">
        <v>24</v>
      </c>
      <c r="G900" t="str">
        <f>TEXT(MotionsTable[[#This Row],[MOT_COUNTY_NUM]], "000") &amp; "-" &amp; TEXT(MotionsTable[[#This Row],[MOT_CASE_NUMBER]], "0000000")</f>
        <v>008-0000088</v>
      </c>
    </row>
    <row r="901" spans="1:7">
      <c r="A901" s="1">
        <v>8</v>
      </c>
      <c r="B901">
        <v>90</v>
      </c>
      <c r="C901">
        <v>1</v>
      </c>
      <c r="D901" t="s">
        <v>117</v>
      </c>
      <c r="E901" t="s">
        <v>118</v>
      </c>
      <c r="F901" t="s">
        <v>24</v>
      </c>
      <c r="G901" t="str">
        <f>TEXT(MotionsTable[[#This Row],[MOT_COUNTY_NUM]], "000") &amp; "-" &amp; TEXT(MotionsTable[[#This Row],[MOT_CASE_NUMBER]], "0000000")</f>
        <v>008-0000090</v>
      </c>
    </row>
    <row r="902" spans="1:7">
      <c r="A902" s="1">
        <v>8</v>
      </c>
      <c r="B902">
        <v>91</v>
      </c>
      <c r="C902">
        <v>1</v>
      </c>
      <c r="D902" t="s">
        <v>117</v>
      </c>
      <c r="E902" t="s">
        <v>118</v>
      </c>
      <c r="F902" t="s">
        <v>24</v>
      </c>
      <c r="G902" t="str">
        <f>TEXT(MotionsTable[[#This Row],[MOT_COUNTY_NUM]], "000") &amp; "-" &amp; TEXT(MotionsTable[[#This Row],[MOT_CASE_NUMBER]], "0000000")</f>
        <v>008-0000091</v>
      </c>
    </row>
    <row r="903" spans="1:7">
      <c r="A903" s="1">
        <v>8</v>
      </c>
      <c r="B903">
        <v>92</v>
      </c>
      <c r="C903">
        <v>1</v>
      </c>
      <c r="D903" t="s">
        <v>109</v>
      </c>
      <c r="E903" t="s">
        <v>110</v>
      </c>
      <c r="F903" t="s">
        <v>24</v>
      </c>
      <c r="G903" t="str">
        <f>TEXT(MotionsTable[[#This Row],[MOT_COUNTY_NUM]], "000") &amp; "-" &amp; TEXT(MotionsTable[[#This Row],[MOT_CASE_NUMBER]], "0000000")</f>
        <v>008-0000092</v>
      </c>
    </row>
    <row r="904" spans="1:7">
      <c r="A904" s="1">
        <v>8</v>
      </c>
      <c r="B904">
        <v>93</v>
      </c>
      <c r="C904">
        <v>1</v>
      </c>
      <c r="D904" t="s">
        <v>117</v>
      </c>
      <c r="E904" t="s">
        <v>118</v>
      </c>
      <c r="F904" t="s">
        <v>24</v>
      </c>
      <c r="G904" t="str">
        <f>TEXT(MotionsTable[[#This Row],[MOT_COUNTY_NUM]], "000") &amp; "-" &amp; TEXT(MotionsTable[[#This Row],[MOT_CASE_NUMBER]], "0000000")</f>
        <v>008-0000093</v>
      </c>
    </row>
    <row r="905" spans="1:7">
      <c r="A905" s="1">
        <v>8</v>
      </c>
      <c r="B905">
        <v>94</v>
      </c>
      <c r="C905">
        <v>1</v>
      </c>
      <c r="D905" t="s">
        <v>115</v>
      </c>
      <c r="E905" t="s">
        <v>116</v>
      </c>
      <c r="F905" t="s">
        <v>24</v>
      </c>
      <c r="G905" t="str">
        <f>TEXT(MotionsTable[[#This Row],[MOT_COUNTY_NUM]], "000") &amp; "-" &amp; TEXT(MotionsTable[[#This Row],[MOT_CASE_NUMBER]], "0000000")</f>
        <v>008-0000094</v>
      </c>
    </row>
    <row r="906" spans="1:7">
      <c r="A906" s="1">
        <v>8</v>
      </c>
      <c r="B906">
        <v>95</v>
      </c>
      <c r="C906">
        <v>1</v>
      </c>
      <c r="D906" t="s">
        <v>115</v>
      </c>
      <c r="E906" t="s">
        <v>116</v>
      </c>
      <c r="F906" t="s">
        <v>24</v>
      </c>
      <c r="G906" t="str">
        <f>TEXT(MotionsTable[[#This Row],[MOT_COUNTY_NUM]], "000") &amp; "-" &amp; TEXT(MotionsTable[[#This Row],[MOT_CASE_NUMBER]], "0000000")</f>
        <v>008-0000095</v>
      </c>
    </row>
    <row r="907" spans="1:7">
      <c r="A907" s="1">
        <v>8</v>
      </c>
      <c r="B907">
        <v>97</v>
      </c>
      <c r="C907">
        <v>1</v>
      </c>
      <c r="D907" t="s">
        <v>117</v>
      </c>
      <c r="E907" t="s">
        <v>118</v>
      </c>
      <c r="F907" t="s">
        <v>24</v>
      </c>
      <c r="G907" t="str">
        <f>TEXT(MotionsTable[[#This Row],[MOT_COUNTY_NUM]], "000") &amp; "-" &amp; TEXT(MotionsTable[[#This Row],[MOT_CASE_NUMBER]], "0000000")</f>
        <v>008-0000097</v>
      </c>
    </row>
    <row r="908" spans="1:7">
      <c r="A908" s="1">
        <v>8</v>
      </c>
      <c r="B908">
        <v>98</v>
      </c>
      <c r="C908">
        <v>1</v>
      </c>
      <c r="D908" t="s">
        <v>117</v>
      </c>
      <c r="E908" t="s">
        <v>118</v>
      </c>
      <c r="F908" t="s">
        <v>24</v>
      </c>
      <c r="G908" t="str">
        <f>TEXT(MotionsTable[[#This Row],[MOT_COUNTY_NUM]], "000") &amp; "-" &amp; TEXT(MotionsTable[[#This Row],[MOT_CASE_NUMBER]], "0000000")</f>
        <v>008-0000098</v>
      </c>
    </row>
    <row r="909" spans="1:7">
      <c r="A909" s="1">
        <v>8</v>
      </c>
      <c r="B909">
        <v>99</v>
      </c>
      <c r="C909">
        <v>1</v>
      </c>
      <c r="D909" t="s">
        <v>113</v>
      </c>
      <c r="E909" t="s">
        <v>114</v>
      </c>
      <c r="F909" t="s">
        <v>24</v>
      </c>
      <c r="G909" t="str">
        <f>TEXT(MotionsTable[[#This Row],[MOT_COUNTY_NUM]], "000") &amp; "-" &amp; TEXT(MotionsTable[[#This Row],[MOT_CASE_NUMBER]], "0000000")</f>
        <v>008-0000099</v>
      </c>
    </row>
    <row r="910" spans="1:7">
      <c r="A910" s="1">
        <v>8</v>
      </c>
      <c r="B910">
        <v>100</v>
      </c>
      <c r="C910">
        <v>1</v>
      </c>
      <c r="D910" t="s">
        <v>111</v>
      </c>
      <c r="E910" t="s">
        <v>112</v>
      </c>
      <c r="F910" t="s">
        <v>24</v>
      </c>
      <c r="G910" t="str">
        <f>TEXT(MotionsTable[[#This Row],[MOT_COUNTY_NUM]], "000") &amp; "-" &amp; TEXT(MotionsTable[[#This Row],[MOT_CASE_NUMBER]], "0000000")</f>
        <v>008-0000100</v>
      </c>
    </row>
    <row r="911" spans="1:7">
      <c r="A911" s="1">
        <v>8</v>
      </c>
      <c r="B911">
        <v>101</v>
      </c>
      <c r="C911">
        <v>1</v>
      </c>
      <c r="D911" t="s">
        <v>115</v>
      </c>
      <c r="E911" t="s">
        <v>116</v>
      </c>
      <c r="F911" t="s">
        <v>24</v>
      </c>
      <c r="G911" t="str">
        <f>TEXT(MotionsTable[[#This Row],[MOT_COUNTY_NUM]], "000") &amp; "-" &amp; TEXT(MotionsTable[[#This Row],[MOT_CASE_NUMBER]], "0000000")</f>
        <v>008-0000101</v>
      </c>
    </row>
    <row r="912" spans="1:7">
      <c r="A912" s="1">
        <v>8</v>
      </c>
      <c r="B912">
        <v>102</v>
      </c>
      <c r="C912">
        <v>1</v>
      </c>
      <c r="D912" t="s">
        <v>117</v>
      </c>
      <c r="E912" t="s">
        <v>118</v>
      </c>
      <c r="F912" t="s">
        <v>24</v>
      </c>
      <c r="G912" t="str">
        <f>TEXT(MotionsTable[[#This Row],[MOT_COUNTY_NUM]], "000") &amp; "-" &amp; TEXT(MotionsTable[[#This Row],[MOT_CASE_NUMBER]], "0000000")</f>
        <v>008-0000102</v>
      </c>
    </row>
    <row r="913" spans="1:7">
      <c r="A913" s="1">
        <v>8</v>
      </c>
      <c r="B913">
        <v>103</v>
      </c>
      <c r="C913">
        <v>1</v>
      </c>
      <c r="D913" t="s">
        <v>109</v>
      </c>
      <c r="E913" t="s">
        <v>110</v>
      </c>
      <c r="F913" t="s">
        <v>24</v>
      </c>
      <c r="G913" t="str">
        <f>TEXT(MotionsTable[[#This Row],[MOT_COUNTY_NUM]], "000") &amp; "-" &amp; TEXT(MotionsTable[[#This Row],[MOT_CASE_NUMBER]], "0000000")</f>
        <v>008-0000103</v>
      </c>
    </row>
    <row r="914" spans="1:7">
      <c r="A914" s="1">
        <v>8</v>
      </c>
      <c r="B914">
        <v>104</v>
      </c>
      <c r="C914">
        <v>1</v>
      </c>
      <c r="D914" t="s">
        <v>117</v>
      </c>
      <c r="E914" t="s">
        <v>118</v>
      </c>
      <c r="F914" t="s">
        <v>24</v>
      </c>
      <c r="G914" t="str">
        <f>TEXT(MotionsTable[[#This Row],[MOT_COUNTY_NUM]], "000") &amp; "-" &amp; TEXT(MotionsTable[[#This Row],[MOT_CASE_NUMBER]], "0000000")</f>
        <v>008-0000104</v>
      </c>
    </row>
    <row r="915" spans="1:7">
      <c r="A915" s="1">
        <v>8</v>
      </c>
      <c r="B915">
        <v>105</v>
      </c>
      <c r="C915">
        <v>1</v>
      </c>
      <c r="D915" t="s">
        <v>119</v>
      </c>
      <c r="E915" t="s">
        <v>120</v>
      </c>
      <c r="F915" t="s">
        <v>24</v>
      </c>
      <c r="G915" t="str">
        <f>TEXT(MotionsTable[[#This Row],[MOT_COUNTY_NUM]], "000") &amp; "-" &amp; TEXT(MotionsTable[[#This Row],[MOT_CASE_NUMBER]], "0000000")</f>
        <v>008-0000105</v>
      </c>
    </row>
    <row r="916" spans="1:7">
      <c r="A916" s="1">
        <v>8</v>
      </c>
      <c r="B916">
        <v>106</v>
      </c>
      <c r="C916">
        <v>1</v>
      </c>
      <c r="D916" t="s">
        <v>113</v>
      </c>
      <c r="E916" t="s">
        <v>114</v>
      </c>
      <c r="F916" t="s">
        <v>24</v>
      </c>
      <c r="G916" t="str">
        <f>TEXT(MotionsTable[[#This Row],[MOT_COUNTY_NUM]], "000") &amp; "-" &amp; TEXT(MotionsTable[[#This Row],[MOT_CASE_NUMBER]], "0000000")</f>
        <v>008-0000106</v>
      </c>
    </row>
    <row r="917" spans="1:7">
      <c r="A917" s="1">
        <v>8</v>
      </c>
      <c r="B917">
        <v>107</v>
      </c>
      <c r="C917">
        <v>1</v>
      </c>
      <c r="D917" t="s">
        <v>109</v>
      </c>
      <c r="E917" t="s">
        <v>110</v>
      </c>
      <c r="F917" t="s">
        <v>24</v>
      </c>
      <c r="G917" t="str">
        <f>TEXT(MotionsTable[[#This Row],[MOT_COUNTY_NUM]], "000") &amp; "-" &amp; TEXT(MotionsTable[[#This Row],[MOT_CASE_NUMBER]], "0000000")</f>
        <v>008-0000107</v>
      </c>
    </row>
    <row r="918" spans="1:7">
      <c r="A918" s="1">
        <v>8</v>
      </c>
      <c r="B918">
        <v>108</v>
      </c>
      <c r="C918">
        <v>1</v>
      </c>
      <c r="D918" t="s">
        <v>113</v>
      </c>
      <c r="E918" t="s">
        <v>114</v>
      </c>
      <c r="F918" t="s">
        <v>24</v>
      </c>
      <c r="G918" t="str">
        <f>TEXT(MotionsTable[[#This Row],[MOT_COUNTY_NUM]], "000") &amp; "-" &amp; TEXT(MotionsTable[[#This Row],[MOT_CASE_NUMBER]], "0000000")</f>
        <v>008-0000108</v>
      </c>
    </row>
    <row r="919" spans="1:7">
      <c r="A919" s="1">
        <v>8</v>
      </c>
      <c r="B919">
        <v>109</v>
      </c>
      <c r="C919">
        <v>1</v>
      </c>
      <c r="D919" t="s">
        <v>117</v>
      </c>
      <c r="E919" t="s">
        <v>118</v>
      </c>
      <c r="F919" t="s">
        <v>24</v>
      </c>
      <c r="G919" t="str">
        <f>TEXT(MotionsTable[[#This Row],[MOT_COUNTY_NUM]], "000") &amp; "-" &amp; TEXT(MotionsTable[[#This Row],[MOT_CASE_NUMBER]], "0000000")</f>
        <v>008-0000109</v>
      </c>
    </row>
    <row r="920" spans="1:7">
      <c r="A920" s="1">
        <v>8</v>
      </c>
      <c r="B920">
        <v>110</v>
      </c>
      <c r="C920">
        <v>1</v>
      </c>
      <c r="D920" t="s">
        <v>109</v>
      </c>
      <c r="E920" t="s">
        <v>110</v>
      </c>
      <c r="F920" t="s">
        <v>24</v>
      </c>
      <c r="G920" t="str">
        <f>TEXT(MotionsTable[[#This Row],[MOT_COUNTY_NUM]], "000") &amp; "-" &amp; TEXT(MotionsTable[[#This Row],[MOT_CASE_NUMBER]], "0000000")</f>
        <v>008-0000110</v>
      </c>
    </row>
    <row r="921" spans="1:7">
      <c r="A921" s="1">
        <v>8</v>
      </c>
      <c r="B921">
        <v>111</v>
      </c>
      <c r="C921">
        <v>1</v>
      </c>
      <c r="D921" t="s">
        <v>113</v>
      </c>
      <c r="E921" t="s">
        <v>114</v>
      </c>
      <c r="F921" t="s">
        <v>24</v>
      </c>
      <c r="G921" t="str">
        <f>TEXT(MotionsTable[[#This Row],[MOT_COUNTY_NUM]], "000") &amp; "-" &amp; TEXT(MotionsTable[[#This Row],[MOT_CASE_NUMBER]], "0000000")</f>
        <v>008-0000111</v>
      </c>
    </row>
    <row r="922" spans="1:7">
      <c r="A922" s="1">
        <v>8</v>
      </c>
      <c r="B922">
        <v>112</v>
      </c>
      <c r="C922">
        <v>1</v>
      </c>
      <c r="D922" t="s">
        <v>117</v>
      </c>
      <c r="E922" t="s">
        <v>118</v>
      </c>
      <c r="F922" t="s">
        <v>24</v>
      </c>
      <c r="G922" t="str">
        <f>TEXT(MotionsTable[[#This Row],[MOT_COUNTY_NUM]], "000") &amp; "-" &amp; TEXT(MotionsTable[[#This Row],[MOT_CASE_NUMBER]], "0000000")</f>
        <v>008-0000112</v>
      </c>
    </row>
    <row r="923" spans="1:7">
      <c r="A923" s="1">
        <v>8</v>
      </c>
      <c r="B923">
        <v>113</v>
      </c>
      <c r="C923">
        <v>1</v>
      </c>
      <c r="D923" t="s">
        <v>117</v>
      </c>
      <c r="E923" t="s">
        <v>118</v>
      </c>
      <c r="F923" t="s">
        <v>24</v>
      </c>
      <c r="G923" t="str">
        <f>TEXT(MotionsTable[[#This Row],[MOT_COUNTY_NUM]], "000") &amp; "-" &amp; TEXT(MotionsTable[[#This Row],[MOT_CASE_NUMBER]], "0000000")</f>
        <v>008-0000113</v>
      </c>
    </row>
    <row r="924" spans="1:7">
      <c r="A924" s="1">
        <v>8</v>
      </c>
      <c r="B924">
        <v>114</v>
      </c>
      <c r="C924">
        <v>1</v>
      </c>
      <c r="D924" t="s">
        <v>109</v>
      </c>
      <c r="E924" t="s">
        <v>110</v>
      </c>
      <c r="F924" t="s">
        <v>24</v>
      </c>
      <c r="G924" t="str">
        <f>TEXT(MotionsTable[[#This Row],[MOT_COUNTY_NUM]], "000") &amp; "-" &amp; TEXT(MotionsTable[[#This Row],[MOT_CASE_NUMBER]], "0000000")</f>
        <v>008-0000114</v>
      </c>
    </row>
    <row r="925" spans="1:7">
      <c r="A925" s="1">
        <v>8</v>
      </c>
      <c r="B925">
        <v>115</v>
      </c>
      <c r="C925">
        <v>1</v>
      </c>
      <c r="D925" t="s">
        <v>111</v>
      </c>
      <c r="E925" t="s">
        <v>112</v>
      </c>
      <c r="F925" t="s">
        <v>24</v>
      </c>
      <c r="G925" t="str">
        <f>TEXT(MotionsTable[[#This Row],[MOT_COUNTY_NUM]], "000") &amp; "-" &amp; TEXT(MotionsTable[[#This Row],[MOT_CASE_NUMBER]], "0000000")</f>
        <v>008-0000115</v>
      </c>
    </row>
    <row r="926" spans="1:7">
      <c r="A926" s="1">
        <v>8</v>
      </c>
      <c r="B926">
        <v>116</v>
      </c>
      <c r="C926">
        <v>1</v>
      </c>
      <c r="D926" t="s">
        <v>109</v>
      </c>
      <c r="E926" t="s">
        <v>110</v>
      </c>
      <c r="F926" t="s">
        <v>24</v>
      </c>
      <c r="G926" t="str">
        <f>TEXT(MotionsTable[[#This Row],[MOT_COUNTY_NUM]], "000") &amp; "-" &amp; TEXT(MotionsTable[[#This Row],[MOT_CASE_NUMBER]], "0000000")</f>
        <v>008-0000116</v>
      </c>
    </row>
    <row r="927" spans="1:7">
      <c r="A927" s="1">
        <v>8</v>
      </c>
      <c r="B927">
        <v>117</v>
      </c>
      <c r="C927">
        <v>1</v>
      </c>
      <c r="D927" t="s">
        <v>117</v>
      </c>
      <c r="E927" t="s">
        <v>118</v>
      </c>
      <c r="F927" t="s">
        <v>24</v>
      </c>
      <c r="G927" t="str">
        <f>TEXT(MotionsTable[[#This Row],[MOT_COUNTY_NUM]], "000") &amp; "-" &amp; TEXT(MotionsTable[[#This Row],[MOT_CASE_NUMBER]], "0000000")</f>
        <v>008-0000117</v>
      </c>
    </row>
    <row r="928" spans="1:7">
      <c r="A928" s="1">
        <v>8</v>
      </c>
      <c r="B928">
        <v>119</v>
      </c>
      <c r="C928">
        <v>1</v>
      </c>
      <c r="D928" t="s">
        <v>115</v>
      </c>
      <c r="E928" t="s">
        <v>116</v>
      </c>
      <c r="F928" t="s">
        <v>24</v>
      </c>
      <c r="G928" t="str">
        <f>TEXT(MotionsTable[[#This Row],[MOT_COUNTY_NUM]], "000") &amp; "-" &amp; TEXT(MotionsTable[[#This Row],[MOT_CASE_NUMBER]], "0000000")</f>
        <v>008-0000119</v>
      </c>
    </row>
    <row r="929" spans="1:7">
      <c r="A929" s="1">
        <v>8</v>
      </c>
      <c r="B929">
        <v>120</v>
      </c>
      <c r="C929">
        <v>1</v>
      </c>
      <c r="D929" t="s">
        <v>117</v>
      </c>
      <c r="E929" t="s">
        <v>118</v>
      </c>
      <c r="F929" t="s">
        <v>24</v>
      </c>
      <c r="G929" t="str">
        <f>TEXT(MotionsTable[[#This Row],[MOT_COUNTY_NUM]], "000") &amp; "-" &amp; TEXT(MotionsTable[[#This Row],[MOT_CASE_NUMBER]], "0000000")</f>
        <v>008-0000120</v>
      </c>
    </row>
    <row r="930" spans="1:7">
      <c r="A930" s="1">
        <v>8</v>
      </c>
      <c r="B930">
        <v>121</v>
      </c>
      <c r="C930">
        <v>1</v>
      </c>
      <c r="D930" t="s">
        <v>113</v>
      </c>
      <c r="E930" t="s">
        <v>114</v>
      </c>
      <c r="F930" t="s">
        <v>24</v>
      </c>
      <c r="G930" t="str">
        <f>TEXT(MotionsTable[[#This Row],[MOT_COUNTY_NUM]], "000") &amp; "-" &amp; TEXT(MotionsTable[[#This Row],[MOT_CASE_NUMBER]], "0000000")</f>
        <v>008-0000121</v>
      </c>
    </row>
    <row r="931" spans="1:7">
      <c r="A931" s="1">
        <v>8</v>
      </c>
      <c r="B931">
        <v>122</v>
      </c>
      <c r="C931">
        <v>1</v>
      </c>
      <c r="D931" t="s">
        <v>117</v>
      </c>
      <c r="E931" t="s">
        <v>118</v>
      </c>
      <c r="F931" t="s">
        <v>24</v>
      </c>
      <c r="G931" t="str">
        <f>TEXT(MotionsTable[[#This Row],[MOT_COUNTY_NUM]], "000") &amp; "-" &amp; TEXT(MotionsTable[[#This Row],[MOT_CASE_NUMBER]], "0000000")</f>
        <v>008-0000122</v>
      </c>
    </row>
    <row r="932" spans="1:7">
      <c r="A932" s="1">
        <v>8</v>
      </c>
      <c r="B932">
        <v>123</v>
      </c>
      <c r="C932">
        <v>1</v>
      </c>
      <c r="D932" t="s">
        <v>111</v>
      </c>
      <c r="E932" t="s">
        <v>112</v>
      </c>
      <c r="F932" t="s">
        <v>24</v>
      </c>
      <c r="G932" t="str">
        <f>TEXT(MotionsTable[[#This Row],[MOT_COUNTY_NUM]], "000") &amp; "-" &amp; TEXT(MotionsTable[[#This Row],[MOT_CASE_NUMBER]], "0000000")</f>
        <v>008-0000123</v>
      </c>
    </row>
    <row r="933" spans="1:7">
      <c r="A933" s="1">
        <v>8</v>
      </c>
      <c r="B933">
        <v>124</v>
      </c>
      <c r="C933">
        <v>1</v>
      </c>
      <c r="D933" t="s">
        <v>117</v>
      </c>
      <c r="E933" t="s">
        <v>118</v>
      </c>
      <c r="F933" t="s">
        <v>24</v>
      </c>
      <c r="G933" t="str">
        <f>TEXT(MotionsTable[[#This Row],[MOT_COUNTY_NUM]], "000") &amp; "-" &amp; TEXT(MotionsTable[[#This Row],[MOT_CASE_NUMBER]], "0000000")</f>
        <v>008-0000124</v>
      </c>
    </row>
    <row r="934" spans="1:7">
      <c r="A934" s="1">
        <v>8</v>
      </c>
      <c r="B934">
        <v>125</v>
      </c>
      <c r="C934">
        <v>1</v>
      </c>
      <c r="D934" t="s">
        <v>117</v>
      </c>
      <c r="E934" t="s">
        <v>118</v>
      </c>
      <c r="F934" t="s">
        <v>24</v>
      </c>
      <c r="G934" t="str">
        <f>TEXT(MotionsTable[[#This Row],[MOT_COUNTY_NUM]], "000") &amp; "-" &amp; TEXT(MotionsTable[[#This Row],[MOT_CASE_NUMBER]], "0000000")</f>
        <v>008-0000125</v>
      </c>
    </row>
    <row r="935" spans="1:7">
      <c r="A935" s="1">
        <v>8</v>
      </c>
      <c r="B935">
        <v>126</v>
      </c>
      <c r="C935">
        <v>1</v>
      </c>
      <c r="D935" t="s">
        <v>117</v>
      </c>
      <c r="E935" t="s">
        <v>118</v>
      </c>
      <c r="F935" t="s">
        <v>24</v>
      </c>
      <c r="G935" t="str">
        <f>TEXT(MotionsTable[[#This Row],[MOT_COUNTY_NUM]], "000") &amp; "-" &amp; TEXT(MotionsTable[[#This Row],[MOT_CASE_NUMBER]], "0000000")</f>
        <v>008-0000126</v>
      </c>
    </row>
    <row r="936" spans="1:7">
      <c r="A936" s="1">
        <v>8</v>
      </c>
      <c r="B936">
        <v>128</v>
      </c>
      <c r="C936">
        <v>1</v>
      </c>
      <c r="D936" t="s">
        <v>109</v>
      </c>
      <c r="E936" t="s">
        <v>110</v>
      </c>
      <c r="F936" t="s">
        <v>24</v>
      </c>
      <c r="G936" t="str">
        <f>TEXT(MotionsTable[[#This Row],[MOT_COUNTY_NUM]], "000") &amp; "-" &amp; TEXT(MotionsTable[[#This Row],[MOT_CASE_NUMBER]], "0000000")</f>
        <v>008-0000128</v>
      </c>
    </row>
    <row r="937" spans="1:7">
      <c r="A937" s="1">
        <v>8</v>
      </c>
      <c r="B937">
        <v>129</v>
      </c>
      <c r="C937">
        <v>1</v>
      </c>
      <c r="D937" t="s">
        <v>113</v>
      </c>
      <c r="E937" t="s">
        <v>114</v>
      </c>
      <c r="F937" t="s">
        <v>24</v>
      </c>
      <c r="G937" t="str">
        <f>TEXT(MotionsTable[[#This Row],[MOT_COUNTY_NUM]], "000") &amp; "-" &amp; TEXT(MotionsTable[[#This Row],[MOT_CASE_NUMBER]], "0000000")</f>
        <v>008-0000129</v>
      </c>
    </row>
    <row r="938" spans="1:7">
      <c r="A938" s="1">
        <v>8</v>
      </c>
      <c r="B938">
        <v>130</v>
      </c>
      <c r="C938">
        <v>1</v>
      </c>
      <c r="D938" t="s">
        <v>111</v>
      </c>
      <c r="E938" t="s">
        <v>112</v>
      </c>
      <c r="F938" t="s">
        <v>24</v>
      </c>
      <c r="G938" t="str">
        <f>TEXT(MotionsTable[[#This Row],[MOT_COUNTY_NUM]], "000") &amp; "-" &amp; TEXT(MotionsTable[[#This Row],[MOT_CASE_NUMBER]], "0000000")</f>
        <v>008-0000130</v>
      </c>
    </row>
    <row r="939" spans="1:7">
      <c r="A939" s="1">
        <v>8</v>
      </c>
      <c r="B939">
        <v>131</v>
      </c>
      <c r="C939">
        <v>1</v>
      </c>
      <c r="D939" t="s">
        <v>113</v>
      </c>
      <c r="E939" t="s">
        <v>114</v>
      </c>
      <c r="F939" t="s">
        <v>24</v>
      </c>
      <c r="G939" t="str">
        <f>TEXT(MotionsTable[[#This Row],[MOT_COUNTY_NUM]], "000") &amp; "-" &amp; TEXT(MotionsTable[[#This Row],[MOT_CASE_NUMBER]], "0000000")</f>
        <v>008-0000131</v>
      </c>
    </row>
    <row r="940" spans="1:7">
      <c r="A940" s="1">
        <v>8</v>
      </c>
      <c r="B940">
        <v>132</v>
      </c>
      <c r="C940">
        <v>1</v>
      </c>
      <c r="D940" t="s">
        <v>117</v>
      </c>
      <c r="E940" t="s">
        <v>118</v>
      </c>
      <c r="F940" t="s">
        <v>24</v>
      </c>
      <c r="G940" t="str">
        <f>TEXT(MotionsTable[[#This Row],[MOT_COUNTY_NUM]], "000") &amp; "-" &amp; TEXT(MotionsTable[[#This Row],[MOT_CASE_NUMBER]], "0000000")</f>
        <v>008-0000132</v>
      </c>
    </row>
    <row r="941" spans="1:7">
      <c r="A941" s="1">
        <v>8</v>
      </c>
      <c r="B941">
        <v>133</v>
      </c>
      <c r="C941">
        <v>1</v>
      </c>
      <c r="D941" t="s">
        <v>111</v>
      </c>
      <c r="E941" t="s">
        <v>112</v>
      </c>
      <c r="F941" t="s">
        <v>24</v>
      </c>
      <c r="G941" t="str">
        <f>TEXT(MotionsTable[[#This Row],[MOT_COUNTY_NUM]], "000") &amp; "-" &amp; TEXT(MotionsTable[[#This Row],[MOT_CASE_NUMBER]], "0000000")</f>
        <v>008-0000133</v>
      </c>
    </row>
    <row r="942" spans="1:7">
      <c r="A942" s="1">
        <v>8</v>
      </c>
      <c r="B942">
        <v>134</v>
      </c>
      <c r="C942">
        <v>1</v>
      </c>
      <c r="D942" t="s">
        <v>113</v>
      </c>
      <c r="E942" t="s">
        <v>114</v>
      </c>
      <c r="F942" t="s">
        <v>24</v>
      </c>
      <c r="G942" t="str">
        <f>TEXT(MotionsTable[[#This Row],[MOT_COUNTY_NUM]], "000") &amp; "-" &amp; TEXT(MotionsTable[[#This Row],[MOT_CASE_NUMBER]], "0000000")</f>
        <v>008-0000134</v>
      </c>
    </row>
    <row r="943" spans="1:7">
      <c r="A943" s="1">
        <v>8</v>
      </c>
      <c r="B943">
        <v>135</v>
      </c>
      <c r="C943">
        <v>1</v>
      </c>
      <c r="D943" t="s">
        <v>117</v>
      </c>
      <c r="E943" t="s">
        <v>118</v>
      </c>
      <c r="F943" t="s">
        <v>24</v>
      </c>
      <c r="G943" t="str">
        <f>TEXT(MotionsTable[[#This Row],[MOT_COUNTY_NUM]], "000") &amp; "-" &amp; TEXT(MotionsTable[[#This Row],[MOT_CASE_NUMBER]], "0000000")</f>
        <v>008-0000135</v>
      </c>
    </row>
    <row r="944" spans="1:7">
      <c r="A944" s="1">
        <v>8</v>
      </c>
      <c r="B944">
        <v>136</v>
      </c>
      <c r="C944">
        <v>1</v>
      </c>
      <c r="D944" t="s">
        <v>111</v>
      </c>
      <c r="E944" t="s">
        <v>112</v>
      </c>
      <c r="F944" t="s">
        <v>24</v>
      </c>
      <c r="G944" t="str">
        <f>TEXT(MotionsTable[[#This Row],[MOT_COUNTY_NUM]], "000") &amp; "-" &amp; TEXT(MotionsTable[[#This Row],[MOT_CASE_NUMBER]], "0000000")</f>
        <v>008-0000136</v>
      </c>
    </row>
    <row r="945" spans="1:7">
      <c r="A945" s="1">
        <v>1</v>
      </c>
      <c r="B945">
        <v>8</v>
      </c>
      <c r="C945">
        <v>1</v>
      </c>
      <c r="D945" t="s">
        <v>113</v>
      </c>
      <c r="E945" t="s">
        <v>114</v>
      </c>
      <c r="F945" t="s">
        <v>9</v>
      </c>
      <c r="G945" t="str">
        <f>TEXT(MotionsTable[[#This Row],[MOT_COUNTY_NUM]], "000") &amp; "-" &amp; TEXT(MotionsTable[[#This Row],[MOT_CASE_NUMBER]], "0000000")</f>
        <v>001-0000008</v>
      </c>
    </row>
    <row r="946" spans="1:7">
      <c r="A946" s="1">
        <v>1</v>
      </c>
      <c r="B946">
        <v>8</v>
      </c>
      <c r="C946">
        <v>2</v>
      </c>
      <c r="D946" t="s">
        <v>109</v>
      </c>
      <c r="E946" t="s">
        <v>110</v>
      </c>
      <c r="F946" t="s">
        <v>9</v>
      </c>
      <c r="G946" t="str">
        <f>TEXT(MotionsTable[[#This Row],[MOT_COUNTY_NUM]], "000") &amp; "-" &amp; TEXT(MotionsTable[[#This Row],[MOT_CASE_NUMBER]], "0000000")</f>
        <v>001-0000008</v>
      </c>
    </row>
    <row r="947" spans="1:7">
      <c r="A947" s="1">
        <v>1</v>
      </c>
      <c r="B947">
        <v>32</v>
      </c>
      <c r="C947">
        <v>1</v>
      </c>
      <c r="D947" t="s">
        <v>109</v>
      </c>
      <c r="E947" t="s">
        <v>110</v>
      </c>
      <c r="F947" t="s">
        <v>9</v>
      </c>
      <c r="G947" t="str">
        <f>TEXT(MotionsTable[[#This Row],[MOT_COUNTY_NUM]], "000") &amp; "-" &amp; TEXT(MotionsTable[[#This Row],[MOT_CASE_NUMBER]], "0000000")</f>
        <v>001-0000032</v>
      </c>
    </row>
    <row r="948" spans="1:7">
      <c r="A948" s="1">
        <v>1</v>
      </c>
      <c r="B948">
        <v>32</v>
      </c>
      <c r="C948">
        <v>2</v>
      </c>
      <c r="D948" t="s">
        <v>109</v>
      </c>
      <c r="E948" t="s">
        <v>110</v>
      </c>
      <c r="F948" t="s">
        <v>9</v>
      </c>
      <c r="G948" t="str">
        <f>TEXT(MotionsTable[[#This Row],[MOT_COUNTY_NUM]], "000") &amp; "-" &amp; TEXT(MotionsTable[[#This Row],[MOT_CASE_NUMBER]], "0000000")</f>
        <v>001-0000032</v>
      </c>
    </row>
    <row r="949" spans="1:7">
      <c r="A949" s="1">
        <v>1</v>
      </c>
      <c r="B949">
        <v>33</v>
      </c>
      <c r="C949">
        <v>2</v>
      </c>
      <c r="D949" t="s">
        <v>111</v>
      </c>
      <c r="E949" t="s">
        <v>112</v>
      </c>
      <c r="F949" t="s">
        <v>9</v>
      </c>
      <c r="G949" t="str">
        <f>TEXT(MotionsTable[[#This Row],[MOT_COUNTY_NUM]], "000") &amp; "-" &amp; TEXT(MotionsTable[[#This Row],[MOT_CASE_NUMBER]], "0000000")</f>
        <v>001-0000033</v>
      </c>
    </row>
    <row r="950" spans="1:7">
      <c r="A950" s="1">
        <v>1</v>
      </c>
      <c r="B950">
        <v>34</v>
      </c>
      <c r="C950">
        <v>1</v>
      </c>
      <c r="D950" t="s">
        <v>117</v>
      </c>
      <c r="E950" t="s">
        <v>118</v>
      </c>
      <c r="F950" t="s">
        <v>9</v>
      </c>
      <c r="G950" t="str">
        <f>TEXT(MotionsTable[[#This Row],[MOT_COUNTY_NUM]], "000") &amp; "-" &amp; TEXT(MotionsTable[[#This Row],[MOT_CASE_NUMBER]], "0000000")</f>
        <v>001-0000034</v>
      </c>
    </row>
    <row r="951" spans="1:7">
      <c r="A951" s="1">
        <v>1</v>
      </c>
      <c r="B951">
        <v>34</v>
      </c>
      <c r="C951">
        <v>2</v>
      </c>
      <c r="D951" t="s">
        <v>113</v>
      </c>
      <c r="E951" t="s">
        <v>114</v>
      </c>
      <c r="F951" t="s">
        <v>9</v>
      </c>
      <c r="G951" t="str">
        <f>TEXT(MotionsTable[[#This Row],[MOT_COUNTY_NUM]], "000") &amp; "-" &amp; TEXT(MotionsTable[[#This Row],[MOT_CASE_NUMBER]], "0000000")</f>
        <v>001-0000034</v>
      </c>
    </row>
    <row r="952" spans="1:7">
      <c r="A952" s="1">
        <v>1</v>
      </c>
      <c r="B952">
        <v>36</v>
      </c>
      <c r="C952">
        <v>2</v>
      </c>
      <c r="D952" t="s">
        <v>113</v>
      </c>
      <c r="E952" t="s">
        <v>114</v>
      </c>
      <c r="F952" t="s">
        <v>9</v>
      </c>
      <c r="G952" t="str">
        <f>TEXT(MotionsTable[[#This Row],[MOT_COUNTY_NUM]], "000") &amp; "-" &amp; TEXT(MotionsTable[[#This Row],[MOT_CASE_NUMBER]], "0000000")</f>
        <v>001-0000036</v>
      </c>
    </row>
    <row r="953" spans="1:7">
      <c r="A953" s="1">
        <v>1</v>
      </c>
      <c r="B953">
        <v>41</v>
      </c>
      <c r="C953">
        <v>1</v>
      </c>
      <c r="D953" t="s">
        <v>117</v>
      </c>
      <c r="E953" t="s">
        <v>118</v>
      </c>
      <c r="F953" t="s">
        <v>9</v>
      </c>
      <c r="G953" t="str">
        <f>TEXT(MotionsTable[[#This Row],[MOT_COUNTY_NUM]], "000") &amp; "-" &amp; TEXT(MotionsTable[[#This Row],[MOT_CASE_NUMBER]], "0000000")</f>
        <v>001-0000041</v>
      </c>
    </row>
    <row r="954" spans="1:7">
      <c r="A954" s="1">
        <v>1</v>
      </c>
      <c r="B954">
        <v>41</v>
      </c>
      <c r="C954">
        <v>2</v>
      </c>
      <c r="D954" t="s">
        <v>109</v>
      </c>
      <c r="E954" t="s">
        <v>110</v>
      </c>
      <c r="F954" t="s">
        <v>9</v>
      </c>
      <c r="G954" t="str">
        <f>TEXT(MotionsTable[[#This Row],[MOT_COUNTY_NUM]], "000") &amp; "-" &amp; TEXT(MotionsTable[[#This Row],[MOT_CASE_NUMBER]], "0000000")</f>
        <v>001-0000041</v>
      </c>
    </row>
    <row r="955" spans="1:7">
      <c r="A955" s="1">
        <v>1</v>
      </c>
      <c r="B955">
        <v>48</v>
      </c>
      <c r="C955">
        <v>1</v>
      </c>
      <c r="D955" t="s">
        <v>111</v>
      </c>
      <c r="E955" t="s">
        <v>112</v>
      </c>
      <c r="F955" t="s">
        <v>9</v>
      </c>
      <c r="G955" t="str">
        <f>TEXT(MotionsTable[[#This Row],[MOT_COUNTY_NUM]], "000") &amp; "-" &amp; TEXT(MotionsTable[[#This Row],[MOT_CASE_NUMBER]], "0000000")</f>
        <v>001-0000048</v>
      </c>
    </row>
    <row r="956" spans="1:7">
      <c r="A956" s="1">
        <v>1</v>
      </c>
      <c r="B956">
        <v>48</v>
      </c>
      <c r="C956">
        <v>2</v>
      </c>
      <c r="D956" t="s">
        <v>117</v>
      </c>
      <c r="E956" t="s">
        <v>118</v>
      </c>
      <c r="F956" t="s">
        <v>9</v>
      </c>
      <c r="G956" t="str">
        <f>TEXT(MotionsTable[[#This Row],[MOT_COUNTY_NUM]], "000") &amp; "-" &amp; TEXT(MotionsTable[[#This Row],[MOT_CASE_NUMBER]], "0000000")</f>
        <v>001-0000048</v>
      </c>
    </row>
    <row r="957" spans="1:7">
      <c r="A957" s="1">
        <v>1</v>
      </c>
      <c r="B957">
        <v>53</v>
      </c>
      <c r="C957">
        <v>2</v>
      </c>
      <c r="D957" t="s">
        <v>113</v>
      </c>
      <c r="E957" t="s">
        <v>114</v>
      </c>
      <c r="F957" t="s">
        <v>9</v>
      </c>
      <c r="G957" t="str">
        <f>TEXT(MotionsTable[[#This Row],[MOT_COUNTY_NUM]], "000") &amp; "-" &amp; TEXT(MotionsTable[[#This Row],[MOT_CASE_NUMBER]], "0000000")</f>
        <v>001-0000053</v>
      </c>
    </row>
    <row r="958" spans="1:7">
      <c r="A958" s="1">
        <v>1</v>
      </c>
      <c r="B958">
        <v>57</v>
      </c>
      <c r="C958">
        <v>1</v>
      </c>
      <c r="D958" t="s">
        <v>117</v>
      </c>
      <c r="E958" t="s">
        <v>118</v>
      </c>
      <c r="F958" t="s">
        <v>9</v>
      </c>
      <c r="G958" t="str">
        <f>TEXT(MotionsTable[[#This Row],[MOT_COUNTY_NUM]], "000") &amp; "-" &amp; TEXT(MotionsTable[[#This Row],[MOT_CASE_NUMBER]], "0000000")</f>
        <v>001-0000057</v>
      </c>
    </row>
    <row r="959" spans="1:7">
      <c r="A959" s="1">
        <v>1</v>
      </c>
      <c r="B959">
        <v>64</v>
      </c>
      <c r="C959">
        <v>1</v>
      </c>
      <c r="D959" t="s">
        <v>117</v>
      </c>
      <c r="E959" t="s">
        <v>118</v>
      </c>
      <c r="F959" t="s">
        <v>9</v>
      </c>
      <c r="G959" t="str">
        <f>TEXT(MotionsTable[[#This Row],[MOT_COUNTY_NUM]], "000") &amp; "-" &amp; TEXT(MotionsTable[[#This Row],[MOT_CASE_NUMBER]], "0000000")</f>
        <v>001-0000064</v>
      </c>
    </row>
    <row r="960" spans="1:7">
      <c r="A960" s="1">
        <v>1</v>
      </c>
      <c r="B960">
        <v>64</v>
      </c>
      <c r="C960">
        <v>2</v>
      </c>
      <c r="D960" t="s">
        <v>111</v>
      </c>
      <c r="E960" t="s">
        <v>112</v>
      </c>
      <c r="F960" t="s">
        <v>9</v>
      </c>
      <c r="G960" t="str">
        <f>TEXT(MotionsTable[[#This Row],[MOT_COUNTY_NUM]], "000") &amp; "-" &amp; TEXT(MotionsTable[[#This Row],[MOT_CASE_NUMBER]], "0000000")</f>
        <v>001-0000064</v>
      </c>
    </row>
    <row r="961" spans="1:7">
      <c r="A961" s="1">
        <v>1</v>
      </c>
      <c r="B961">
        <v>65</v>
      </c>
      <c r="C961">
        <v>1</v>
      </c>
      <c r="D961" t="s">
        <v>117</v>
      </c>
      <c r="E961" t="s">
        <v>118</v>
      </c>
      <c r="F961" t="s">
        <v>9</v>
      </c>
      <c r="G961" t="str">
        <f>TEXT(MotionsTable[[#This Row],[MOT_COUNTY_NUM]], "000") &amp; "-" &amp; TEXT(MotionsTable[[#This Row],[MOT_CASE_NUMBER]], "0000000")</f>
        <v>001-0000065</v>
      </c>
    </row>
    <row r="962" spans="1:7">
      <c r="A962" s="1">
        <v>1</v>
      </c>
      <c r="B962">
        <v>65</v>
      </c>
      <c r="C962">
        <v>2</v>
      </c>
      <c r="D962" t="s">
        <v>113</v>
      </c>
      <c r="E962" t="s">
        <v>114</v>
      </c>
      <c r="F962" t="s">
        <v>9</v>
      </c>
      <c r="G962" t="str">
        <f>TEXT(MotionsTable[[#This Row],[MOT_COUNTY_NUM]], "000") &amp; "-" &amp; TEXT(MotionsTable[[#This Row],[MOT_CASE_NUMBER]], "0000000")</f>
        <v>001-0000065</v>
      </c>
    </row>
    <row r="963" spans="1:7">
      <c r="A963" s="1">
        <v>1</v>
      </c>
      <c r="B963">
        <v>67</v>
      </c>
      <c r="C963">
        <v>1</v>
      </c>
      <c r="D963" t="s">
        <v>117</v>
      </c>
      <c r="E963" t="s">
        <v>118</v>
      </c>
      <c r="F963" t="s">
        <v>9</v>
      </c>
      <c r="G963" t="str">
        <f>TEXT(MotionsTable[[#This Row],[MOT_COUNTY_NUM]], "000") &amp; "-" &amp; TEXT(MotionsTable[[#This Row],[MOT_CASE_NUMBER]], "0000000")</f>
        <v>001-0000067</v>
      </c>
    </row>
    <row r="964" spans="1:7">
      <c r="A964" s="1">
        <v>1</v>
      </c>
      <c r="B964">
        <v>78</v>
      </c>
      <c r="C964">
        <v>1</v>
      </c>
      <c r="D964" t="s">
        <v>111</v>
      </c>
      <c r="E964" t="s">
        <v>112</v>
      </c>
      <c r="F964" t="s">
        <v>9</v>
      </c>
      <c r="G964" t="str">
        <f>TEXT(MotionsTable[[#This Row],[MOT_COUNTY_NUM]], "000") &amp; "-" &amp; TEXT(MotionsTable[[#This Row],[MOT_CASE_NUMBER]], "0000000")</f>
        <v>001-0000078</v>
      </c>
    </row>
    <row r="965" spans="1:7">
      <c r="A965" s="1">
        <v>1</v>
      </c>
      <c r="B965">
        <v>78</v>
      </c>
      <c r="C965">
        <v>2</v>
      </c>
      <c r="D965" t="s">
        <v>111</v>
      </c>
      <c r="E965" t="s">
        <v>112</v>
      </c>
      <c r="F965" t="s">
        <v>9</v>
      </c>
      <c r="G965" t="str">
        <f>TEXT(MotionsTable[[#This Row],[MOT_COUNTY_NUM]], "000") &amp; "-" &amp; TEXT(MotionsTable[[#This Row],[MOT_CASE_NUMBER]], "0000000")</f>
        <v>001-0000078</v>
      </c>
    </row>
    <row r="966" spans="1:7">
      <c r="A966" s="1">
        <v>1</v>
      </c>
      <c r="B966">
        <v>82</v>
      </c>
      <c r="C966">
        <v>2</v>
      </c>
      <c r="D966" t="s">
        <v>117</v>
      </c>
      <c r="E966" t="s">
        <v>118</v>
      </c>
      <c r="F966" t="s">
        <v>9</v>
      </c>
      <c r="G966" t="str">
        <f>TEXT(MotionsTable[[#This Row],[MOT_COUNTY_NUM]], "000") &amp; "-" &amp; TEXT(MotionsTable[[#This Row],[MOT_CASE_NUMBER]], "0000000")</f>
        <v>001-0000082</v>
      </c>
    </row>
    <row r="967" spans="1:7">
      <c r="A967" s="1">
        <v>1</v>
      </c>
      <c r="B967">
        <v>92</v>
      </c>
      <c r="C967">
        <v>1</v>
      </c>
      <c r="D967" t="s">
        <v>115</v>
      </c>
      <c r="E967" t="s">
        <v>116</v>
      </c>
      <c r="F967" t="s">
        <v>9</v>
      </c>
      <c r="G967" t="str">
        <f>TEXT(MotionsTable[[#This Row],[MOT_COUNTY_NUM]], "000") &amp; "-" &amp; TEXT(MotionsTable[[#This Row],[MOT_CASE_NUMBER]], "0000000")</f>
        <v>001-0000092</v>
      </c>
    </row>
    <row r="968" spans="1:7">
      <c r="A968" s="1">
        <v>1</v>
      </c>
      <c r="B968">
        <v>92</v>
      </c>
      <c r="C968">
        <v>2</v>
      </c>
      <c r="D968" t="s">
        <v>109</v>
      </c>
      <c r="E968" t="s">
        <v>110</v>
      </c>
      <c r="F968" t="s">
        <v>9</v>
      </c>
      <c r="G968" t="str">
        <f>TEXT(MotionsTable[[#This Row],[MOT_COUNTY_NUM]], "000") &amp; "-" &amp; TEXT(MotionsTable[[#This Row],[MOT_CASE_NUMBER]], "0000000")</f>
        <v>001-0000092</v>
      </c>
    </row>
    <row r="969" spans="1:7">
      <c r="A969" s="1">
        <v>1</v>
      </c>
      <c r="B969">
        <v>93</v>
      </c>
      <c r="C969">
        <v>1</v>
      </c>
      <c r="D969" t="s">
        <v>113</v>
      </c>
      <c r="E969" t="s">
        <v>114</v>
      </c>
      <c r="F969" t="s">
        <v>9</v>
      </c>
      <c r="G969" t="str">
        <f>TEXT(MotionsTable[[#This Row],[MOT_COUNTY_NUM]], "000") &amp; "-" &amp; TEXT(MotionsTable[[#This Row],[MOT_CASE_NUMBER]], "0000000")</f>
        <v>001-0000093</v>
      </c>
    </row>
    <row r="970" spans="1:7">
      <c r="A970" s="1">
        <v>1</v>
      </c>
      <c r="B970">
        <v>98</v>
      </c>
      <c r="C970">
        <v>1</v>
      </c>
      <c r="D970" t="s">
        <v>115</v>
      </c>
      <c r="E970" t="s">
        <v>116</v>
      </c>
      <c r="F970" t="s">
        <v>9</v>
      </c>
      <c r="G970" t="str">
        <f>TEXT(MotionsTable[[#This Row],[MOT_COUNTY_NUM]], "000") &amp; "-" &amp; TEXT(MotionsTable[[#This Row],[MOT_CASE_NUMBER]], "0000000")</f>
        <v>001-0000098</v>
      </c>
    </row>
    <row r="971" spans="1:7">
      <c r="A971" s="1">
        <v>1</v>
      </c>
      <c r="B971">
        <v>98</v>
      </c>
      <c r="C971">
        <v>2</v>
      </c>
      <c r="D971" t="s">
        <v>113</v>
      </c>
      <c r="E971" t="s">
        <v>114</v>
      </c>
      <c r="F971" t="s">
        <v>9</v>
      </c>
      <c r="G971" t="str">
        <f>TEXT(MotionsTable[[#This Row],[MOT_COUNTY_NUM]], "000") &amp; "-" &amp; TEXT(MotionsTable[[#This Row],[MOT_CASE_NUMBER]], "0000000")</f>
        <v>001-0000098</v>
      </c>
    </row>
    <row r="972" spans="1:7">
      <c r="A972" s="1">
        <v>1</v>
      </c>
      <c r="B972">
        <v>109</v>
      </c>
      <c r="C972">
        <v>1</v>
      </c>
      <c r="D972" t="s">
        <v>113</v>
      </c>
      <c r="E972" t="s">
        <v>114</v>
      </c>
      <c r="F972" t="s">
        <v>9</v>
      </c>
      <c r="G972" t="str">
        <f>TEXT(MotionsTable[[#This Row],[MOT_COUNTY_NUM]], "000") &amp; "-" &amp; TEXT(MotionsTable[[#This Row],[MOT_CASE_NUMBER]], "0000000")</f>
        <v>001-0000109</v>
      </c>
    </row>
    <row r="973" spans="1:7">
      <c r="A973" s="1">
        <v>1</v>
      </c>
      <c r="B973">
        <v>111</v>
      </c>
      <c r="C973">
        <v>1</v>
      </c>
      <c r="D973" t="s">
        <v>109</v>
      </c>
      <c r="E973" t="s">
        <v>110</v>
      </c>
      <c r="F973" t="s">
        <v>9</v>
      </c>
      <c r="G973" t="str">
        <f>TEXT(MotionsTable[[#This Row],[MOT_COUNTY_NUM]], "000") &amp; "-" &amp; TEXT(MotionsTable[[#This Row],[MOT_CASE_NUMBER]], "0000000")</f>
        <v>001-0000111</v>
      </c>
    </row>
    <row r="974" spans="1:7">
      <c r="A974" s="1">
        <v>1</v>
      </c>
      <c r="B974">
        <v>111</v>
      </c>
      <c r="C974">
        <v>2</v>
      </c>
      <c r="D974" t="s">
        <v>109</v>
      </c>
      <c r="E974" t="s">
        <v>110</v>
      </c>
      <c r="F974" t="s">
        <v>9</v>
      </c>
      <c r="G974" t="str">
        <f>TEXT(MotionsTable[[#This Row],[MOT_COUNTY_NUM]], "000") &amp; "-" &amp; TEXT(MotionsTable[[#This Row],[MOT_CASE_NUMBER]], "0000000")</f>
        <v>001-0000111</v>
      </c>
    </row>
    <row r="975" spans="1:7">
      <c r="A975" s="1">
        <v>1</v>
      </c>
      <c r="B975">
        <v>118</v>
      </c>
      <c r="C975">
        <v>1</v>
      </c>
      <c r="D975" t="s">
        <v>115</v>
      </c>
      <c r="E975" t="s">
        <v>116</v>
      </c>
      <c r="F975" t="s">
        <v>9</v>
      </c>
      <c r="G975" t="str">
        <f>TEXT(MotionsTable[[#This Row],[MOT_COUNTY_NUM]], "000") &amp; "-" &amp; TEXT(MotionsTable[[#This Row],[MOT_CASE_NUMBER]], "0000000")</f>
        <v>001-0000118</v>
      </c>
    </row>
    <row r="976" spans="1:7">
      <c r="A976" s="1">
        <v>1</v>
      </c>
      <c r="B976">
        <v>119</v>
      </c>
      <c r="C976">
        <v>1</v>
      </c>
      <c r="D976" t="s">
        <v>117</v>
      </c>
      <c r="E976" t="s">
        <v>118</v>
      </c>
      <c r="F976" t="s">
        <v>9</v>
      </c>
      <c r="G976" t="str">
        <f>TEXT(MotionsTable[[#This Row],[MOT_COUNTY_NUM]], "000") &amp; "-" &amp; TEXT(MotionsTable[[#This Row],[MOT_CASE_NUMBER]], "0000000")</f>
        <v>001-0000119</v>
      </c>
    </row>
    <row r="977" spans="1:7">
      <c r="A977" s="1">
        <v>1</v>
      </c>
      <c r="B977">
        <v>121</v>
      </c>
      <c r="C977">
        <v>1</v>
      </c>
      <c r="D977" t="s">
        <v>117</v>
      </c>
      <c r="E977" t="s">
        <v>118</v>
      </c>
      <c r="F977" t="s">
        <v>9</v>
      </c>
      <c r="G977" t="str">
        <f>TEXT(MotionsTable[[#This Row],[MOT_COUNTY_NUM]], "000") &amp; "-" &amp; TEXT(MotionsTable[[#This Row],[MOT_CASE_NUMBER]], "0000000")</f>
        <v>001-0000121</v>
      </c>
    </row>
    <row r="978" spans="1:7">
      <c r="A978" s="1">
        <v>1</v>
      </c>
      <c r="B978">
        <v>121</v>
      </c>
      <c r="C978">
        <v>2</v>
      </c>
      <c r="D978" t="s">
        <v>113</v>
      </c>
      <c r="E978" t="s">
        <v>114</v>
      </c>
      <c r="F978" t="s">
        <v>9</v>
      </c>
      <c r="G978" t="str">
        <f>TEXT(MotionsTable[[#This Row],[MOT_COUNTY_NUM]], "000") &amp; "-" &amp; TEXT(MotionsTable[[#This Row],[MOT_CASE_NUMBER]], "0000000")</f>
        <v>001-0000121</v>
      </c>
    </row>
    <row r="979" spans="1:7">
      <c r="A979" s="1">
        <v>1</v>
      </c>
      <c r="B979">
        <v>122</v>
      </c>
      <c r="C979">
        <v>1</v>
      </c>
      <c r="D979" t="s">
        <v>109</v>
      </c>
      <c r="E979" t="s">
        <v>110</v>
      </c>
      <c r="F979" t="s">
        <v>9</v>
      </c>
      <c r="G979" t="str">
        <f>TEXT(MotionsTable[[#This Row],[MOT_COUNTY_NUM]], "000") &amp; "-" &amp; TEXT(MotionsTable[[#This Row],[MOT_CASE_NUMBER]], "0000000")</f>
        <v>001-0000122</v>
      </c>
    </row>
    <row r="980" spans="1:7">
      <c r="A980" s="1">
        <v>1</v>
      </c>
      <c r="B980">
        <v>122</v>
      </c>
      <c r="C980">
        <v>2</v>
      </c>
      <c r="D980" t="s">
        <v>111</v>
      </c>
      <c r="E980" t="s">
        <v>112</v>
      </c>
      <c r="F980" t="s">
        <v>9</v>
      </c>
      <c r="G980" t="str">
        <f>TEXT(MotionsTable[[#This Row],[MOT_COUNTY_NUM]], "000") &amp; "-" &amp; TEXT(MotionsTable[[#This Row],[MOT_CASE_NUMBER]], "0000000")</f>
        <v>001-0000122</v>
      </c>
    </row>
    <row r="981" spans="1:7">
      <c r="A981" s="1">
        <v>1</v>
      </c>
      <c r="B981">
        <v>125</v>
      </c>
      <c r="C981">
        <v>1</v>
      </c>
      <c r="D981" t="s">
        <v>115</v>
      </c>
      <c r="E981" t="s">
        <v>116</v>
      </c>
      <c r="F981" t="s">
        <v>9</v>
      </c>
      <c r="G981" t="str">
        <f>TEXT(MotionsTable[[#This Row],[MOT_COUNTY_NUM]], "000") &amp; "-" &amp; TEXT(MotionsTable[[#This Row],[MOT_CASE_NUMBER]], "0000000")</f>
        <v>001-0000125</v>
      </c>
    </row>
    <row r="982" spans="1:7">
      <c r="A982" s="1">
        <v>1</v>
      </c>
      <c r="B982">
        <v>125</v>
      </c>
      <c r="C982">
        <v>2</v>
      </c>
      <c r="D982" t="s">
        <v>109</v>
      </c>
      <c r="E982" t="s">
        <v>110</v>
      </c>
      <c r="F982" t="s">
        <v>9</v>
      </c>
      <c r="G982" t="str">
        <f>TEXT(MotionsTable[[#This Row],[MOT_COUNTY_NUM]], "000") &amp; "-" &amp; TEXT(MotionsTable[[#This Row],[MOT_CASE_NUMBER]], "0000000")</f>
        <v>001-0000125</v>
      </c>
    </row>
    <row r="983" spans="1:7">
      <c r="A983" s="1">
        <v>1</v>
      </c>
      <c r="B983">
        <v>129</v>
      </c>
      <c r="C983">
        <v>1</v>
      </c>
      <c r="D983" t="s">
        <v>117</v>
      </c>
      <c r="E983" t="s">
        <v>118</v>
      </c>
      <c r="F983" t="s">
        <v>9</v>
      </c>
      <c r="G983" t="str">
        <f>TEXT(MotionsTable[[#This Row],[MOT_COUNTY_NUM]], "000") &amp; "-" &amp; TEXT(MotionsTable[[#This Row],[MOT_CASE_NUMBER]], "0000000")</f>
        <v>001-0000129</v>
      </c>
    </row>
    <row r="984" spans="1:7">
      <c r="A984" s="1">
        <v>1</v>
      </c>
      <c r="B984">
        <v>129</v>
      </c>
      <c r="C984">
        <v>2</v>
      </c>
      <c r="D984" t="s">
        <v>117</v>
      </c>
      <c r="E984" t="s">
        <v>118</v>
      </c>
      <c r="F984" t="s">
        <v>9</v>
      </c>
      <c r="G984" t="str">
        <f>TEXT(MotionsTable[[#This Row],[MOT_COUNTY_NUM]], "000") &amp; "-" &amp; TEXT(MotionsTable[[#This Row],[MOT_CASE_NUMBER]], "0000000")</f>
        <v>001-0000129</v>
      </c>
    </row>
    <row r="985" spans="1:7">
      <c r="A985" s="1">
        <v>1</v>
      </c>
      <c r="B985">
        <v>131</v>
      </c>
      <c r="C985">
        <v>1</v>
      </c>
      <c r="D985" t="s">
        <v>109</v>
      </c>
      <c r="E985" t="s">
        <v>110</v>
      </c>
      <c r="F985" t="s">
        <v>9</v>
      </c>
      <c r="G985" t="str">
        <f>TEXT(MotionsTable[[#This Row],[MOT_COUNTY_NUM]], "000") &amp; "-" &amp; TEXT(MotionsTable[[#This Row],[MOT_CASE_NUMBER]], "0000000")</f>
        <v>001-0000131</v>
      </c>
    </row>
    <row r="986" spans="1:7">
      <c r="A986" s="1">
        <v>1</v>
      </c>
      <c r="B986">
        <v>133</v>
      </c>
      <c r="C986">
        <v>1</v>
      </c>
      <c r="D986" t="s">
        <v>113</v>
      </c>
      <c r="E986" t="s">
        <v>114</v>
      </c>
      <c r="F986" t="s">
        <v>9</v>
      </c>
      <c r="G986" t="str">
        <f>TEXT(MotionsTable[[#This Row],[MOT_COUNTY_NUM]], "000") &amp; "-" &amp; TEXT(MotionsTable[[#This Row],[MOT_CASE_NUMBER]], "0000000")</f>
        <v>001-0000133</v>
      </c>
    </row>
    <row r="987" spans="1:7">
      <c r="A987" s="1">
        <v>1</v>
      </c>
      <c r="B987">
        <v>144</v>
      </c>
      <c r="C987">
        <v>1</v>
      </c>
      <c r="D987" t="s">
        <v>117</v>
      </c>
      <c r="E987" t="s">
        <v>118</v>
      </c>
      <c r="F987" t="s">
        <v>9</v>
      </c>
      <c r="G987" t="str">
        <f>TEXT(MotionsTable[[#This Row],[MOT_COUNTY_NUM]], "000") &amp; "-" &amp; TEXT(MotionsTable[[#This Row],[MOT_CASE_NUMBER]], "0000000")</f>
        <v>001-0000144</v>
      </c>
    </row>
    <row r="988" spans="1:7">
      <c r="A988" s="1">
        <v>1</v>
      </c>
      <c r="B988">
        <v>146</v>
      </c>
      <c r="C988">
        <v>1</v>
      </c>
      <c r="D988" t="s">
        <v>109</v>
      </c>
      <c r="E988" t="s">
        <v>110</v>
      </c>
      <c r="F988" t="s">
        <v>9</v>
      </c>
      <c r="G988" t="str">
        <f>TEXT(MotionsTable[[#This Row],[MOT_COUNTY_NUM]], "000") &amp; "-" &amp; TEXT(MotionsTable[[#This Row],[MOT_CASE_NUMBER]], "0000000")</f>
        <v>001-0000146</v>
      </c>
    </row>
    <row r="989" spans="1:7">
      <c r="A989" s="1">
        <v>1</v>
      </c>
      <c r="B989">
        <v>146</v>
      </c>
      <c r="C989">
        <v>2</v>
      </c>
      <c r="D989" t="s">
        <v>109</v>
      </c>
      <c r="E989" t="s">
        <v>110</v>
      </c>
      <c r="F989" t="s">
        <v>9</v>
      </c>
      <c r="G989" t="str">
        <f>TEXT(MotionsTable[[#This Row],[MOT_COUNTY_NUM]], "000") &amp; "-" &amp; TEXT(MotionsTable[[#This Row],[MOT_CASE_NUMBER]], "0000000")</f>
        <v>001-0000146</v>
      </c>
    </row>
    <row r="990" spans="1:7">
      <c r="A990" s="1">
        <v>1</v>
      </c>
      <c r="B990">
        <v>147</v>
      </c>
      <c r="C990">
        <v>1</v>
      </c>
      <c r="D990" t="s">
        <v>115</v>
      </c>
      <c r="E990" t="s">
        <v>116</v>
      </c>
      <c r="F990" t="s">
        <v>9</v>
      </c>
      <c r="G990" t="str">
        <f>TEXT(MotionsTable[[#This Row],[MOT_COUNTY_NUM]], "000") &amp; "-" &amp; TEXT(MotionsTable[[#This Row],[MOT_CASE_NUMBER]], "0000000")</f>
        <v>001-0000147</v>
      </c>
    </row>
    <row r="991" spans="1:7">
      <c r="A991" s="1">
        <v>1</v>
      </c>
      <c r="B991">
        <v>147</v>
      </c>
      <c r="C991">
        <v>2</v>
      </c>
      <c r="D991" t="s">
        <v>109</v>
      </c>
      <c r="E991" t="s">
        <v>110</v>
      </c>
      <c r="F991" t="s">
        <v>9</v>
      </c>
      <c r="G991" t="str">
        <f>TEXT(MotionsTable[[#This Row],[MOT_COUNTY_NUM]], "000") &amp; "-" &amp; TEXT(MotionsTable[[#This Row],[MOT_CASE_NUMBER]], "0000000")</f>
        <v>001-0000147</v>
      </c>
    </row>
    <row r="992" spans="1:7">
      <c r="A992" s="1">
        <v>1</v>
      </c>
      <c r="B992">
        <v>151</v>
      </c>
      <c r="C992">
        <v>1</v>
      </c>
      <c r="D992" t="s">
        <v>117</v>
      </c>
      <c r="E992" t="s">
        <v>118</v>
      </c>
      <c r="F992" t="s">
        <v>9</v>
      </c>
      <c r="G992" t="str">
        <f>TEXT(MotionsTable[[#This Row],[MOT_COUNTY_NUM]], "000") &amp; "-" &amp; TEXT(MotionsTable[[#This Row],[MOT_CASE_NUMBER]], "0000000")</f>
        <v>001-0000151</v>
      </c>
    </row>
    <row r="993" spans="1:7">
      <c r="A993" s="1">
        <v>1</v>
      </c>
      <c r="B993">
        <v>151</v>
      </c>
      <c r="C993">
        <v>2</v>
      </c>
      <c r="D993" t="s">
        <v>115</v>
      </c>
      <c r="E993" t="s">
        <v>116</v>
      </c>
      <c r="F993" t="s">
        <v>9</v>
      </c>
      <c r="G993" t="str">
        <f>TEXT(MotionsTable[[#This Row],[MOT_COUNTY_NUM]], "000") &amp; "-" &amp; TEXT(MotionsTable[[#This Row],[MOT_CASE_NUMBER]], "0000000")</f>
        <v>001-0000151</v>
      </c>
    </row>
    <row r="994" spans="1:7">
      <c r="A994" s="1">
        <v>1</v>
      </c>
      <c r="B994">
        <v>157</v>
      </c>
      <c r="C994">
        <v>2</v>
      </c>
      <c r="D994" t="s">
        <v>109</v>
      </c>
      <c r="E994" t="s">
        <v>110</v>
      </c>
      <c r="F994" t="s">
        <v>9</v>
      </c>
      <c r="G994" t="str">
        <f>TEXT(MotionsTable[[#This Row],[MOT_COUNTY_NUM]], "000") &amp; "-" &amp; TEXT(MotionsTable[[#This Row],[MOT_CASE_NUMBER]], "0000000")</f>
        <v>001-0000157</v>
      </c>
    </row>
    <row r="995" spans="1:7">
      <c r="A995" s="1">
        <v>1</v>
      </c>
      <c r="B995">
        <v>159</v>
      </c>
      <c r="C995">
        <v>1</v>
      </c>
      <c r="D995" t="s">
        <v>113</v>
      </c>
      <c r="E995" t="s">
        <v>114</v>
      </c>
      <c r="F995" t="s">
        <v>9</v>
      </c>
      <c r="G995" t="str">
        <f>TEXT(MotionsTable[[#This Row],[MOT_COUNTY_NUM]], "000") &amp; "-" &amp; TEXT(MotionsTable[[#This Row],[MOT_CASE_NUMBER]], "0000000")</f>
        <v>001-0000159</v>
      </c>
    </row>
    <row r="996" spans="1:7">
      <c r="A996" s="1">
        <v>1</v>
      </c>
      <c r="B996">
        <v>159</v>
      </c>
      <c r="C996">
        <v>2</v>
      </c>
      <c r="D996" t="s">
        <v>115</v>
      </c>
      <c r="E996" t="s">
        <v>116</v>
      </c>
      <c r="F996" t="s">
        <v>9</v>
      </c>
      <c r="G996" t="str">
        <f>TEXT(MotionsTable[[#This Row],[MOT_COUNTY_NUM]], "000") &amp; "-" &amp; TEXT(MotionsTable[[#This Row],[MOT_CASE_NUMBER]], "0000000")</f>
        <v>001-0000159</v>
      </c>
    </row>
    <row r="997" spans="1:7">
      <c r="A997" s="1">
        <v>1</v>
      </c>
      <c r="B997">
        <v>170</v>
      </c>
      <c r="C997">
        <v>1</v>
      </c>
      <c r="D997" t="s">
        <v>111</v>
      </c>
      <c r="E997" t="s">
        <v>112</v>
      </c>
      <c r="F997" t="s">
        <v>9</v>
      </c>
      <c r="G997" t="str">
        <f>TEXT(MotionsTable[[#This Row],[MOT_COUNTY_NUM]], "000") &amp; "-" &amp; TEXT(MotionsTable[[#This Row],[MOT_CASE_NUMBER]], "0000000")</f>
        <v>001-0000170</v>
      </c>
    </row>
    <row r="998" spans="1:7">
      <c r="A998" s="1">
        <v>1</v>
      </c>
      <c r="B998">
        <v>170</v>
      </c>
      <c r="C998">
        <v>2</v>
      </c>
      <c r="D998" t="s">
        <v>117</v>
      </c>
      <c r="E998" t="s">
        <v>118</v>
      </c>
      <c r="F998" t="s">
        <v>9</v>
      </c>
      <c r="G998" t="str">
        <f>TEXT(MotionsTable[[#This Row],[MOT_COUNTY_NUM]], "000") &amp; "-" &amp; TEXT(MotionsTable[[#This Row],[MOT_CASE_NUMBER]], "0000000")</f>
        <v>001-0000170</v>
      </c>
    </row>
    <row r="999" spans="1:7">
      <c r="A999" s="1">
        <v>1</v>
      </c>
      <c r="B999">
        <v>175</v>
      </c>
      <c r="C999">
        <v>1</v>
      </c>
      <c r="D999" t="s">
        <v>109</v>
      </c>
      <c r="E999" t="s">
        <v>110</v>
      </c>
      <c r="F999" t="s">
        <v>9</v>
      </c>
      <c r="G999" t="str">
        <f>TEXT(MotionsTable[[#This Row],[MOT_COUNTY_NUM]], "000") &amp; "-" &amp; TEXT(MotionsTable[[#This Row],[MOT_CASE_NUMBER]], "0000000")</f>
        <v>001-0000175</v>
      </c>
    </row>
    <row r="1000" spans="1:7">
      <c r="A1000" s="1">
        <v>1</v>
      </c>
      <c r="B1000">
        <v>175</v>
      </c>
      <c r="C1000">
        <v>2</v>
      </c>
      <c r="D1000" t="s">
        <v>113</v>
      </c>
      <c r="E1000" t="s">
        <v>114</v>
      </c>
      <c r="F1000" t="s">
        <v>9</v>
      </c>
      <c r="G1000" t="str">
        <f>TEXT(MotionsTable[[#This Row],[MOT_COUNTY_NUM]], "000") &amp; "-" &amp; TEXT(MotionsTable[[#This Row],[MOT_CASE_NUMBER]], "0000000")</f>
        <v>001-0000175</v>
      </c>
    </row>
    <row r="1001" spans="1:7">
      <c r="A1001" s="1">
        <v>1</v>
      </c>
      <c r="B1001">
        <v>183</v>
      </c>
      <c r="C1001">
        <v>2</v>
      </c>
      <c r="D1001" t="s">
        <v>117</v>
      </c>
      <c r="E1001" t="s">
        <v>118</v>
      </c>
      <c r="F1001" t="s">
        <v>9</v>
      </c>
      <c r="G1001" t="str">
        <f>TEXT(MotionsTable[[#This Row],[MOT_COUNTY_NUM]], "000") &amp; "-" &amp; TEXT(MotionsTable[[#This Row],[MOT_CASE_NUMBER]], "0000000")</f>
        <v>001-0000183</v>
      </c>
    </row>
    <row r="1002" spans="1:7">
      <c r="A1002" s="1">
        <v>1</v>
      </c>
      <c r="B1002">
        <v>207</v>
      </c>
      <c r="C1002">
        <v>1</v>
      </c>
      <c r="D1002" t="s">
        <v>117</v>
      </c>
      <c r="E1002" t="s">
        <v>118</v>
      </c>
      <c r="F1002" t="s">
        <v>9</v>
      </c>
      <c r="G1002" t="str">
        <f>TEXT(MotionsTable[[#This Row],[MOT_COUNTY_NUM]], "000") &amp; "-" &amp; TEXT(MotionsTable[[#This Row],[MOT_CASE_NUMBER]], "0000000")</f>
        <v>001-0000207</v>
      </c>
    </row>
    <row r="1003" spans="1:7">
      <c r="A1003" s="1">
        <v>1</v>
      </c>
      <c r="B1003">
        <v>225</v>
      </c>
      <c r="C1003">
        <v>1</v>
      </c>
      <c r="D1003" t="s">
        <v>117</v>
      </c>
      <c r="E1003" t="s">
        <v>118</v>
      </c>
      <c r="F1003" t="s">
        <v>9</v>
      </c>
      <c r="G1003" t="str">
        <f>TEXT(MotionsTable[[#This Row],[MOT_COUNTY_NUM]], "000") &amp; "-" &amp; TEXT(MotionsTable[[#This Row],[MOT_CASE_NUMBER]], "0000000")</f>
        <v>001-0000225</v>
      </c>
    </row>
    <row r="1004" spans="1:7">
      <c r="A1004" s="1">
        <v>1</v>
      </c>
      <c r="B1004">
        <v>2</v>
      </c>
      <c r="C1004">
        <v>2</v>
      </c>
      <c r="D1004" t="s">
        <v>117</v>
      </c>
      <c r="E1004" t="s">
        <v>118</v>
      </c>
      <c r="F1004" t="s">
        <v>9</v>
      </c>
      <c r="G1004" t="str">
        <f>TEXT(MotionsTable[[#This Row],[MOT_COUNTY_NUM]], "000") &amp; "-" &amp; TEXT(MotionsTable[[#This Row],[MOT_CASE_NUMBER]], "0000000")</f>
        <v>001-0000002</v>
      </c>
    </row>
    <row r="1005" spans="1:7">
      <c r="A1005" s="1">
        <v>1</v>
      </c>
      <c r="B1005">
        <v>5</v>
      </c>
      <c r="C1005">
        <v>2</v>
      </c>
      <c r="D1005" t="s">
        <v>117</v>
      </c>
      <c r="E1005" t="s">
        <v>118</v>
      </c>
      <c r="F1005" t="s">
        <v>9</v>
      </c>
      <c r="G1005" t="str">
        <f>TEXT(MotionsTable[[#This Row],[MOT_COUNTY_NUM]], "000") &amp; "-" &amp; TEXT(MotionsTable[[#This Row],[MOT_CASE_NUMBER]], "0000000")</f>
        <v>001-0000005</v>
      </c>
    </row>
    <row r="1006" spans="1:7">
      <c r="A1006" s="1">
        <v>1</v>
      </c>
      <c r="B1006">
        <v>17</v>
      </c>
      <c r="C1006">
        <v>2</v>
      </c>
      <c r="D1006" t="s">
        <v>117</v>
      </c>
      <c r="E1006" t="s">
        <v>118</v>
      </c>
      <c r="F1006" t="s">
        <v>9</v>
      </c>
      <c r="G1006" t="str">
        <f>TEXT(MotionsTable[[#This Row],[MOT_COUNTY_NUM]], "000") &amp; "-" &amp; TEXT(MotionsTable[[#This Row],[MOT_CASE_NUMBER]], "0000000")</f>
        <v>001-0000017</v>
      </c>
    </row>
    <row r="1007" spans="1:7">
      <c r="A1007" s="1">
        <v>1</v>
      </c>
      <c r="B1007">
        <v>20</v>
      </c>
      <c r="C1007">
        <v>2</v>
      </c>
      <c r="D1007" t="s">
        <v>117</v>
      </c>
      <c r="E1007" t="s">
        <v>118</v>
      </c>
      <c r="F1007" t="s">
        <v>9</v>
      </c>
      <c r="G1007" t="str">
        <f>TEXT(MotionsTable[[#This Row],[MOT_COUNTY_NUM]], "000") &amp; "-" &amp; TEXT(MotionsTable[[#This Row],[MOT_CASE_NUMBER]], "0000000")</f>
        <v>001-0000020</v>
      </c>
    </row>
    <row r="1008" spans="1:7">
      <c r="A1008" s="1">
        <v>1</v>
      </c>
      <c r="B1008">
        <v>21</v>
      </c>
      <c r="C1008">
        <v>2</v>
      </c>
      <c r="D1008" t="s">
        <v>117</v>
      </c>
      <c r="E1008" t="s">
        <v>118</v>
      </c>
      <c r="F1008" t="s">
        <v>9</v>
      </c>
      <c r="G1008" t="str">
        <f>TEXT(MotionsTable[[#This Row],[MOT_COUNTY_NUM]], "000") &amp; "-" &amp; TEXT(MotionsTable[[#This Row],[MOT_CASE_NUMBER]], "0000000")</f>
        <v>001-0000021</v>
      </c>
    </row>
    <row r="1009" spans="1:7">
      <c r="A1009" s="1">
        <v>1</v>
      </c>
      <c r="B1009">
        <v>24</v>
      </c>
      <c r="C1009">
        <v>2</v>
      </c>
      <c r="D1009" t="s">
        <v>117</v>
      </c>
      <c r="E1009" t="s">
        <v>118</v>
      </c>
      <c r="F1009" t="s">
        <v>9</v>
      </c>
      <c r="G1009" t="str">
        <f>TEXT(MotionsTable[[#This Row],[MOT_COUNTY_NUM]], "000") &amp; "-" &amp; TEXT(MotionsTable[[#This Row],[MOT_CASE_NUMBER]], "0000000")</f>
        <v>001-0000024</v>
      </c>
    </row>
    <row r="1010" spans="1:7">
      <c r="A1010" s="1">
        <v>1</v>
      </c>
      <c r="B1010">
        <v>25</v>
      </c>
      <c r="C1010">
        <v>2</v>
      </c>
      <c r="D1010" t="s">
        <v>117</v>
      </c>
      <c r="E1010" t="s">
        <v>118</v>
      </c>
      <c r="F1010" t="s">
        <v>9</v>
      </c>
      <c r="G1010" t="str">
        <f>TEXT(MotionsTable[[#This Row],[MOT_COUNTY_NUM]], "000") &amp; "-" &amp; TEXT(MotionsTable[[#This Row],[MOT_CASE_NUMBER]], "0000000")</f>
        <v>001-0000025</v>
      </c>
    </row>
    <row r="1011" spans="1:7">
      <c r="A1011" s="1">
        <v>1</v>
      </c>
      <c r="B1011">
        <v>28</v>
      </c>
      <c r="C1011">
        <v>2</v>
      </c>
      <c r="D1011" t="s">
        <v>117</v>
      </c>
      <c r="E1011" t="s">
        <v>118</v>
      </c>
      <c r="F1011" t="s">
        <v>9</v>
      </c>
      <c r="G1011" t="str">
        <f>TEXT(MotionsTable[[#This Row],[MOT_COUNTY_NUM]], "000") &amp; "-" &amp; TEXT(MotionsTable[[#This Row],[MOT_CASE_NUMBER]], "0000000")</f>
        <v>001-0000028</v>
      </c>
    </row>
    <row r="1012" spans="1:7">
      <c r="A1012" s="1">
        <v>1</v>
      </c>
      <c r="B1012">
        <v>39</v>
      </c>
      <c r="C1012">
        <v>2</v>
      </c>
      <c r="D1012" t="s">
        <v>117</v>
      </c>
      <c r="E1012" t="s">
        <v>118</v>
      </c>
      <c r="F1012" t="s">
        <v>9</v>
      </c>
      <c r="G1012" t="str">
        <f>TEXT(MotionsTable[[#This Row],[MOT_COUNTY_NUM]], "000") &amp; "-" &amp; TEXT(MotionsTable[[#This Row],[MOT_CASE_NUMBER]], "0000000")</f>
        <v>001-0000039</v>
      </c>
    </row>
    <row r="1013" spans="1:7">
      <c r="A1013" s="1">
        <v>1</v>
      </c>
      <c r="B1013">
        <v>44</v>
      </c>
      <c r="C1013">
        <v>2</v>
      </c>
      <c r="D1013" t="s">
        <v>117</v>
      </c>
      <c r="E1013" t="s">
        <v>118</v>
      </c>
      <c r="F1013" t="s">
        <v>9</v>
      </c>
      <c r="G1013" t="str">
        <f>TEXT(MotionsTable[[#This Row],[MOT_COUNTY_NUM]], "000") &amp; "-" &amp; TEXT(MotionsTable[[#This Row],[MOT_CASE_NUMBER]], "0000000")</f>
        <v>001-0000044</v>
      </c>
    </row>
    <row r="1014" spans="1:7">
      <c r="A1014" s="1">
        <v>1</v>
      </c>
      <c r="B1014">
        <v>47</v>
      </c>
      <c r="C1014">
        <v>2</v>
      </c>
      <c r="D1014" t="s">
        <v>117</v>
      </c>
      <c r="E1014" t="s">
        <v>118</v>
      </c>
      <c r="F1014" t="s">
        <v>9</v>
      </c>
      <c r="G1014" t="str">
        <f>TEXT(MotionsTable[[#This Row],[MOT_COUNTY_NUM]], "000") &amp; "-" &amp; TEXT(MotionsTable[[#This Row],[MOT_CASE_NUMBER]], "0000000")</f>
        <v>001-0000047</v>
      </c>
    </row>
    <row r="1015" spans="1:7">
      <c r="A1015" s="1">
        <v>1</v>
      </c>
      <c r="B1015">
        <v>55</v>
      </c>
      <c r="C1015">
        <v>2</v>
      </c>
      <c r="D1015" t="s">
        <v>117</v>
      </c>
      <c r="E1015" t="s">
        <v>118</v>
      </c>
      <c r="F1015" t="s">
        <v>9</v>
      </c>
      <c r="G1015" t="str">
        <f>TEXT(MotionsTable[[#This Row],[MOT_COUNTY_NUM]], "000") &amp; "-" &amp; TEXT(MotionsTable[[#This Row],[MOT_CASE_NUMBER]], "0000000")</f>
        <v>001-0000055</v>
      </c>
    </row>
    <row r="1016" spans="1:7">
      <c r="A1016" s="1">
        <v>1</v>
      </c>
      <c r="B1016">
        <v>70</v>
      </c>
      <c r="C1016">
        <v>2</v>
      </c>
      <c r="D1016" t="s">
        <v>117</v>
      </c>
      <c r="E1016" t="s">
        <v>118</v>
      </c>
      <c r="F1016" t="s">
        <v>9</v>
      </c>
      <c r="G1016" t="str">
        <f>TEXT(MotionsTable[[#This Row],[MOT_COUNTY_NUM]], "000") &amp; "-" &amp; TEXT(MotionsTable[[#This Row],[MOT_CASE_NUMBER]], "0000000")</f>
        <v>001-0000070</v>
      </c>
    </row>
    <row r="1017" spans="1:7">
      <c r="A1017" s="1">
        <v>1</v>
      </c>
      <c r="B1017">
        <v>74</v>
      </c>
      <c r="C1017">
        <v>2</v>
      </c>
      <c r="D1017" t="s">
        <v>117</v>
      </c>
      <c r="E1017" t="s">
        <v>118</v>
      </c>
      <c r="F1017" t="s">
        <v>9</v>
      </c>
      <c r="G1017" t="str">
        <f>TEXT(MotionsTable[[#This Row],[MOT_COUNTY_NUM]], "000") &amp; "-" &amp; TEXT(MotionsTable[[#This Row],[MOT_CASE_NUMBER]], "0000000")</f>
        <v>001-0000074</v>
      </c>
    </row>
    <row r="1018" spans="1:7">
      <c r="A1018" s="1">
        <v>1</v>
      </c>
      <c r="B1018">
        <v>75</v>
      </c>
      <c r="C1018">
        <v>2</v>
      </c>
      <c r="D1018" t="s">
        <v>117</v>
      </c>
      <c r="E1018" t="s">
        <v>118</v>
      </c>
      <c r="F1018" t="s">
        <v>9</v>
      </c>
      <c r="G1018" t="str">
        <f>TEXT(MotionsTable[[#This Row],[MOT_COUNTY_NUM]], "000") &amp; "-" &amp; TEXT(MotionsTable[[#This Row],[MOT_CASE_NUMBER]], "0000000")</f>
        <v>001-0000075</v>
      </c>
    </row>
    <row r="1019" spans="1:7">
      <c r="A1019" s="1">
        <v>1</v>
      </c>
      <c r="B1019">
        <v>80</v>
      </c>
      <c r="C1019">
        <v>2</v>
      </c>
      <c r="D1019" t="s">
        <v>117</v>
      </c>
      <c r="E1019" t="s">
        <v>118</v>
      </c>
      <c r="F1019" t="s">
        <v>9</v>
      </c>
      <c r="G1019" t="str">
        <f>TEXT(MotionsTable[[#This Row],[MOT_COUNTY_NUM]], "000") &amp; "-" &amp; TEXT(MotionsTable[[#This Row],[MOT_CASE_NUMBER]], "0000000")</f>
        <v>001-0000080</v>
      </c>
    </row>
    <row r="1020" spans="1:7">
      <c r="A1020" s="1">
        <v>1</v>
      </c>
      <c r="B1020">
        <v>81</v>
      </c>
      <c r="C1020">
        <v>2</v>
      </c>
      <c r="D1020" t="s">
        <v>117</v>
      </c>
      <c r="E1020" t="s">
        <v>118</v>
      </c>
      <c r="F1020" t="s">
        <v>9</v>
      </c>
      <c r="G1020" t="str">
        <f>TEXT(MotionsTable[[#This Row],[MOT_COUNTY_NUM]], "000") &amp; "-" &amp; TEXT(MotionsTable[[#This Row],[MOT_CASE_NUMBER]], "0000000")</f>
        <v>001-0000081</v>
      </c>
    </row>
    <row r="1021" spans="1:7">
      <c r="A1021" s="1">
        <v>1</v>
      </c>
      <c r="B1021">
        <v>83</v>
      </c>
      <c r="C1021">
        <v>2</v>
      </c>
      <c r="D1021" t="s">
        <v>117</v>
      </c>
      <c r="E1021" t="s">
        <v>118</v>
      </c>
      <c r="F1021" t="s">
        <v>9</v>
      </c>
      <c r="G1021" t="str">
        <f>TEXT(MotionsTable[[#This Row],[MOT_COUNTY_NUM]], "000") &amp; "-" &amp; TEXT(MotionsTable[[#This Row],[MOT_CASE_NUMBER]], "0000000")</f>
        <v>001-0000083</v>
      </c>
    </row>
    <row r="1022" spans="1:7">
      <c r="A1022" s="1">
        <v>1</v>
      </c>
      <c r="B1022">
        <v>84</v>
      </c>
      <c r="C1022">
        <v>2</v>
      </c>
      <c r="D1022" t="s">
        <v>117</v>
      </c>
      <c r="E1022" t="s">
        <v>118</v>
      </c>
      <c r="F1022" t="s">
        <v>9</v>
      </c>
      <c r="G1022" t="str">
        <f>TEXT(MotionsTable[[#This Row],[MOT_COUNTY_NUM]], "000") &amp; "-" &amp; TEXT(MotionsTable[[#This Row],[MOT_CASE_NUMBER]], "0000000")</f>
        <v>001-0000084</v>
      </c>
    </row>
    <row r="1023" spans="1:7">
      <c r="A1023" s="1">
        <v>1</v>
      </c>
      <c r="B1023">
        <v>86</v>
      </c>
      <c r="C1023">
        <v>2</v>
      </c>
      <c r="D1023" t="s">
        <v>117</v>
      </c>
      <c r="E1023" t="s">
        <v>118</v>
      </c>
      <c r="F1023" t="s">
        <v>9</v>
      </c>
      <c r="G1023" t="str">
        <f>TEXT(MotionsTable[[#This Row],[MOT_COUNTY_NUM]], "000") &amp; "-" &amp; TEXT(MotionsTable[[#This Row],[MOT_CASE_NUMBER]], "0000000")</f>
        <v>001-0000086</v>
      </c>
    </row>
    <row r="1024" spans="1:7">
      <c r="A1024" s="1">
        <v>1</v>
      </c>
      <c r="B1024">
        <v>90</v>
      </c>
      <c r="C1024">
        <v>2</v>
      </c>
      <c r="D1024" t="s">
        <v>117</v>
      </c>
      <c r="E1024" t="s">
        <v>118</v>
      </c>
      <c r="F1024" t="s">
        <v>9</v>
      </c>
      <c r="G1024" t="str">
        <f>TEXT(MotionsTable[[#This Row],[MOT_COUNTY_NUM]], "000") &amp; "-" &amp; TEXT(MotionsTable[[#This Row],[MOT_CASE_NUMBER]], "0000000")</f>
        <v>001-0000090</v>
      </c>
    </row>
    <row r="1025" spans="1:7">
      <c r="A1025" s="1">
        <v>1</v>
      </c>
      <c r="B1025">
        <v>95</v>
      </c>
      <c r="C1025">
        <v>2</v>
      </c>
      <c r="D1025" t="s">
        <v>117</v>
      </c>
      <c r="E1025" t="s">
        <v>118</v>
      </c>
      <c r="F1025" t="s">
        <v>9</v>
      </c>
      <c r="G1025" t="str">
        <f>TEXT(MotionsTable[[#This Row],[MOT_COUNTY_NUM]], "000") &amp; "-" &amp; TEXT(MotionsTable[[#This Row],[MOT_CASE_NUMBER]], "0000000")</f>
        <v>001-0000095</v>
      </c>
    </row>
    <row r="1026" spans="1:7">
      <c r="A1026" s="1">
        <v>1</v>
      </c>
      <c r="B1026">
        <v>96</v>
      </c>
      <c r="C1026">
        <v>2</v>
      </c>
      <c r="D1026" t="s">
        <v>117</v>
      </c>
      <c r="E1026" t="s">
        <v>118</v>
      </c>
      <c r="F1026" t="s">
        <v>9</v>
      </c>
      <c r="G1026" t="str">
        <f>TEXT(MotionsTable[[#This Row],[MOT_COUNTY_NUM]], "000") &amp; "-" &amp; TEXT(MotionsTable[[#This Row],[MOT_CASE_NUMBER]], "0000000")</f>
        <v>001-0000096</v>
      </c>
    </row>
    <row r="1027" spans="1:7">
      <c r="A1027" s="1">
        <v>1</v>
      </c>
      <c r="B1027">
        <v>100</v>
      </c>
      <c r="C1027">
        <v>2</v>
      </c>
      <c r="D1027" t="s">
        <v>117</v>
      </c>
      <c r="E1027" t="s">
        <v>118</v>
      </c>
      <c r="F1027" t="s">
        <v>9</v>
      </c>
      <c r="G1027" t="str">
        <f>TEXT(MotionsTable[[#This Row],[MOT_COUNTY_NUM]], "000") &amp; "-" &amp; TEXT(MotionsTable[[#This Row],[MOT_CASE_NUMBER]], "0000000")</f>
        <v>001-0000100</v>
      </c>
    </row>
    <row r="1028" spans="1:7">
      <c r="A1028" s="1">
        <v>1</v>
      </c>
      <c r="B1028">
        <v>103</v>
      </c>
      <c r="C1028">
        <v>2</v>
      </c>
      <c r="D1028" t="s">
        <v>117</v>
      </c>
      <c r="E1028" t="s">
        <v>118</v>
      </c>
      <c r="F1028" t="s">
        <v>9</v>
      </c>
      <c r="G1028" t="str">
        <f>TEXT(MotionsTable[[#This Row],[MOT_COUNTY_NUM]], "000") &amp; "-" &amp; TEXT(MotionsTable[[#This Row],[MOT_CASE_NUMBER]], "0000000")</f>
        <v>001-0000103</v>
      </c>
    </row>
    <row r="1029" spans="1:7">
      <c r="A1029" s="1">
        <v>1</v>
      </c>
      <c r="B1029">
        <v>108</v>
      </c>
      <c r="C1029">
        <v>2</v>
      </c>
      <c r="D1029" t="s">
        <v>117</v>
      </c>
      <c r="E1029" t="s">
        <v>118</v>
      </c>
      <c r="F1029" t="s">
        <v>9</v>
      </c>
      <c r="G1029" t="str">
        <f>TEXT(MotionsTable[[#This Row],[MOT_COUNTY_NUM]], "000") &amp; "-" &amp; TEXT(MotionsTable[[#This Row],[MOT_CASE_NUMBER]], "0000000")</f>
        <v>001-0000108</v>
      </c>
    </row>
    <row r="1030" spans="1:7">
      <c r="A1030" s="1">
        <v>1</v>
      </c>
      <c r="B1030">
        <v>109</v>
      </c>
      <c r="C1030">
        <v>2</v>
      </c>
      <c r="D1030" t="s">
        <v>117</v>
      </c>
      <c r="E1030" t="s">
        <v>118</v>
      </c>
      <c r="F1030" t="s">
        <v>9</v>
      </c>
      <c r="G1030" t="str">
        <f>TEXT(MotionsTable[[#This Row],[MOT_COUNTY_NUM]], "000") &amp; "-" &amp; TEXT(MotionsTable[[#This Row],[MOT_CASE_NUMBER]], "0000000")</f>
        <v>001-0000109</v>
      </c>
    </row>
    <row r="1031" spans="1:7">
      <c r="A1031" s="1">
        <v>1</v>
      </c>
      <c r="B1031">
        <v>112</v>
      </c>
      <c r="C1031">
        <v>2</v>
      </c>
      <c r="D1031" t="s">
        <v>117</v>
      </c>
      <c r="E1031" t="s">
        <v>118</v>
      </c>
      <c r="F1031" t="s">
        <v>9</v>
      </c>
      <c r="G1031" t="str">
        <f>TEXT(MotionsTable[[#This Row],[MOT_COUNTY_NUM]], "000") &amp; "-" &amp; TEXT(MotionsTable[[#This Row],[MOT_CASE_NUMBER]], "0000000")</f>
        <v>001-0000112</v>
      </c>
    </row>
    <row r="1032" spans="1:7">
      <c r="A1032" s="1">
        <v>1</v>
      </c>
      <c r="B1032">
        <v>113</v>
      </c>
      <c r="C1032">
        <v>2</v>
      </c>
      <c r="D1032" t="s">
        <v>117</v>
      </c>
      <c r="E1032" t="s">
        <v>118</v>
      </c>
      <c r="F1032" t="s">
        <v>9</v>
      </c>
      <c r="G1032" t="str">
        <f>TEXT(MotionsTable[[#This Row],[MOT_COUNTY_NUM]], "000") &amp; "-" &amp; TEXT(MotionsTable[[#This Row],[MOT_CASE_NUMBER]], "0000000")</f>
        <v>001-0000113</v>
      </c>
    </row>
    <row r="1033" spans="1:7">
      <c r="A1033" s="1">
        <v>1</v>
      </c>
      <c r="B1033">
        <v>114</v>
      </c>
      <c r="C1033">
        <v>2</v>
      </c>
      <c r="D1033" t="s">
        <v>117</v>
      </c>
      <c r="E1033" t="s">
        <v>118</v>
      </c>
      <c r="F1033" t="s">
        <v>9</v>
      </c>
      <c r="G1033" t="str">
        <f>TEXT(MotionsTable[[#This Row],[MOT_COUNTY_NUM]], "000") &amp; "-" &amp; TEXT(MotionsTable[[#This Row],[MOT_CASE_NUMBER]], "0000000")</f>
        <v>001-0000114</v>
      </c>
    </row>
    <row r="1034" spans="1:7">
      <c r="A1034" s="1">
        <v>1</v>
      </c>
      <c r="B1034">
        <v>117</v>
      </c>
      <c r="C1034">
        <v>2</v>
      </c>
      <c r="D1034" t="s">
        <v>117</v>
      </c>
      <c r="E1034" t="s">
        <v>118</v>
      </c>
      <c r="F1034" t="s">
        <v>9</v>
      </c>
      <c r="G1034" t="str">
        <f>TEXT(MotionsTable[[#This Row],[MOT_COUNTY_NUM]], "000") &amp; "-" &amp; TEXT(MotionsTable[[#This Row],[MOT_CASE_NUMBER]], "0000000")</f>
        <v>001-0000117</v>
      </c>
    </row>
    <row r="1035" spans="1:7">
      <c r="A1035" s="1">
        <v>1</v>
      </c>
      <c r="B1035">
        <v>126</v>
      </c>
      <c r="C1035">
        <v>2</v>
      </c>
      <c r="D1035" t="s">
        <v>117</v>
      </c>
      <c r="E1035" t="s">
        <v>118</v>
      </c>
      <c r="F1035" t="s">
        <v>9</v>
      </c>
      <c r="G1035" t="str">
        <f>TEXT(MotionsTable[[#This Row],[MOT_COUNTY_NUM]], "000") &amp; "-" &amp; TEXT(MotionsTable[[#This Row],[MOT_CASE_NUMBER]], "0000000")</f>
        <v>001-0000126</v>
      </c>
    </row>
    <row r="1036" spans="1:7">
      <c r="A1036" s="1">
        <v>1</v>
      </c>
      <c r="B1036">
        <v>128</v>
      </c>
      <c r="C1036">
        <v>2</v>
      </c>
      <c r="D1036" t="s">
        <v>117</v>
      </c>
      <c r="E1036" t="s">
        <v>118</v>
      </c>
      <c r="F1036" t="s">
        <v>9</v>
      </c>
      <c r="G1036" t="str">
        <f>TEXT(MotionsTable[[#This Row],[MOT_COUNTY_NUM]], "000") &amp; "-" &amp; TEXT(MotionsTable[[#This Row],[MOT_CASE_NUMBER]], "0000000")</f>
        <v>001-0000128</v>
      </c>
    </row>
    <row r="1037" spans="1:7">
      <c r="A1037" s="1">
        <v>1</v>
      </c>
      <c r="B1037">
        <v>136</v>
      </c>
      <c r="C1037">
        <v>2</v>
      </c>
      <c r="D1037" t="s">
        <v>117</v>
      </c>
      <c r="E1037" t="s">
        <v>118</v>
      </c>
      <c r="F1037" t="s">
        <v>9</v>
      </c>
      <c r="G1037" t="str">
        <f>TEXT(MotionsTable[[#This Row],[MOT_COUNTY_NUM]], "000") &amp; "-" &amp; TEXT(MotionsTable[[#This Row],[MOT_CASE_NUMBER]], "0000000")</f>
        <v>001-0000136</v>
      </c>
    </row>
    <row r="1038" spans="1:7">
      <c r="A1038" s="1">
        <v>1</v>
      </c>
      <c r="B1038">
        <v>144</v>
      </c>
      <c r="C1038">
        <v>2</v>
      </c>
      <c r="D1038" t="s">
        <v>117</v>
      </c>
      <c r="E1038" t="s">
        <v>118</v>
      </c>
      <c r="F1038" t="s">
        <v>9</v>
      </c>
      <c r="G1038" t="str">
        <f>TEXT(MotionsTable[[#This Row],[MOT_COUNTY_NUM]], "000") &amp; "-" &amp; TEXT(MotionsTable[[#This Row],[MOT_CASE_NUMBER]], "0000000")</f>
        <v>001-0000144</v>
      </c>
    </row>
    <row r="1039" spans="1:7">
      <c r="A1039" s="1">
        <v>1</v>
      </c>
      <c r="B1039">
        <v>149</v>
      </c>
      <c r="C1039">
        <v>2</v>
      </c>
      <c r="D1039" t="s">
        <v>117</v>
      </c>
      <c r="E1039" t="s">
        <v>118</v>
      </c>
      <c r="F1039" t="s">
        <v>9</v>
      </c>
      <c r="G1039" t="str">
        <f>TEXT(MotionsTable[[#This Row],[MOT_COUNTY_NUM]], "000") &amp; "-" &amp; TEXT(MotionsTable[[#This Row],[MOT_CASE_NUMBER]], "0000000")</f>
        <v>001-0000149</v>
      </c>
    </row>
    <row r="1040" spans="1:7">
      <c r="A1040" s="1">
        <v>1</v>
      </c>
      <c r="B1040">
        <v>150</v>
      </c>
      <c r="C1040">
        <v>2</v>
      </c>
      <c r="D1040" t="s">
        <v>117</v>
      </c>
      <c r="E1040" t="s">
        <v>118</v>
      </c>
      <c r="F1040" t="s">
        <v>9</v>
      </c>
      <c r="G1040" t="str">
        <f>TEXT(MotionsTable[[#This Row],[MOT_COUNTY_NUM]], "000") &amp; "-" &amp; TEXT(MotionsTable[[#This Row],[MOT_CASE_NUMBER]], "0000000")</f>
        <v>001-0000150</v>
      </c>
    </row>
    <row r="1041" spans="1:7">
      <c r="A1041" s="1">
        <v>1</v>
      </c>
      <c r="B1041">
        <v>152</v>
      </c>
      <c r="C1041">
        <v>2</v>
      </c>
      <c r="D1041" t="s">
        <v>117</v>
      </c>
      <c r="E1041" t="s">
        <v>118</v>
      </c>
      <c r="F1041" t="s">
        <v>9</v>
      </c>
      <c r="G1041" t="str">
        <f>TEXT(MotionsTable[[#This Row],[MOT_COUNTY_NUM]], "000") &amp; "-" &amp; TEXT(MotionsTable[[#This Row],[MOT_CASE_NUMBER]], "0000000")</f>
        <v>001-0000152</v>
      </c>
    </row>
    <row r="1042" spans="1:7">
      <c r="A1042" s="1">
        <v>1</v>
      </c>
      <c r="B1042">
        <v>153</v>
      </c>
      <c r="C1042">
        <v>2</v>
      </c>
      <c r="D1042" t="s">
        <v>117</v>
      </c>
      <c r="E1042" t="s">
        <v>118</v>
      </c>
      <c r="F1042" t="s">
        <v>9</v>
      </c>
      <c r="G1042" t="str">
        <f>TEXT(MotionsTable[[#This Row],[MOT_COUNTY_NUM]], "000") &amp; "-" &amp; TEXT(MotionsTable[[#This Row],[MOT_CASE_NUMBER]], "0000000")</f>
        <v>001-0000153</v>
      </c>
    </row>
    <row r="1043" spans="1:7">
      <c r="A1043" s="1">
        <v>1</v>
      </c>
      <c r="B1043">
        <v>156</v>
      </c>
      <c r="C1043">
        <v>2</v>
      </c>
      <c r="D1043" t="s">
        <v>117</v>
      </c>
      <c r="E1043" t="s">
        <v>118</v>
      </c>
      <c r="F1043" t="s">
        <v>9</v>
      </c>
      <c r="G1043" t="str">
        <f>TEXT(MotionsTable[[#This Row],[MOT_COUNTY_NUM]], "000") &amp; "-" &amp; TEXT(MotionsTable[[#This Row],[MOT_CASE_NUMBER]], "0000000")</f>
        <v>001-0000156</v>
      </c>
    </row>
    <row r="1044" spans="1:7">
      <c r="A1044" s="1">
        <v>1</v>
      </c>
      <c r="B1044">
        <v>160</v>
      </c>
      <c r="C1044">
        <v>2</v>
      </c>
      <c r="D1044" t="s">
        <v>117</v>
      </c>
      <c r="E1044" t="s">
        <v>118</v>
      </c>
      <c r="F1044" t="s">
        <v>9</v>
      </c>
      <c r="G1044" t="str">
        <f>TEXT(MotionsTable[[#This Row],[MOT_COUNTY_NUM]], "000") &amp; "-" &amp; TEXT(MotionsTable[[#This Row],[MOT_CASE_NUMBER]], "0000000")</f>
        <v>001-0000160</v>
      </c>
    </row>
    <row r="1045" spans="1:7">
      <c r="A1045" s="1">
        <v>1</v>
      </c>
      <c r="B1045">
        <v>161</v>
      </c>
      <c r="C1045">
        <v>2</v>
      </c>
      <c r="D1045" t="s">
        <v>117</v>
      </c>
      <c r="E1045" t="s">
        <v>118</v>
      </c>
      <c r="F1045" t="s">
        <v>9</v>
      </c>
      <c r="G1045" t="str">
        <f>TEXT(MotionsTable[[#This Row],[MOT_COUNTY_NUM]], "000") &amp; "-" &amp; TEXT(MotionsTable[[#This Row],[MOT_CASE_NUMBER]], "0000000")</f>
        <v>001-0000161</v>
      </c>
    </row>
    <row r="1046" spans="1:7">
      <c r="A1046" s="1">
        <v>1</v>
      </c>
      <c r="B1046">
        <v>168</v>
      </c>
      <c r="C1046">
        <v>2</v>
      </c>
      <c r="D1046" t="s">
        <v>117</v>
      </c>
      <c r="E1046" t="s">
        <v>118</v>
      </c>
      <c r="F1046" t="s">
        <v>9</v>
      </c>
      <c r="G1046" t="str">
        <f>TEXT(MotionsTable[[#This Row],[MOT_COUNTY_NUM]], "000") &amp; "-" &amp; TEXT(MotionsTable[[#This Row],[MOT_CASE_NUMBER]], "0000000")</f>
        <v>001-0000168</v>
      </c>
    </row>
    <row r="1047" spans="1:7">
      <c r="A1047" s="1">
        <v>1</v>
      </c>
      <c r="B1047">
        <v>169</v>
      </c>
      <c r="C1047">
        <v>2</v>
      </c>
      <c r="D1047" t="s">
        <v>117</v>
      </c>
      <c r="E1047" t="s">
        <v>118</v>
      </c>
      <c r="F1047" t="s">
        <v>9</v>
      </c>
      <c r="G1047" t="str">
        <f>TEXT(MotionsTable[[#This Row],[MOT_COUNTY_NUM]], "000") &amp; "-" &amp; TEXT(MotionsTable[[#This Row],[MOT_CASE_NUMBER]], "0000000")</f>
        <v>001-0000169</v>
      </c>
    </row>
    <row r="1048" spans="1:7">
      <c r="A1048" s="1">
        <v>1</v>
      </c>
      <c r="B1048">
        <v>178</v>
      </c>
      <c r="C1048">
        <v>2</v>
      </c>
      <c r="D1048" t="s">
        <v>117</v>
      </c>
      <c r="E1048" t="s">
        <v>118</v>
      </c>
      <c r="F1048" t="s">
        <v>9</v>
      </c>
      <c r="G1048" t="str">
        <f>TEXT(MotionsTable[[#This Row],[MOT_COUNTY_NUM]], "000") &amp; "-" &amp; TEXT(MotionsTable[[#This Row],[MOT_CASE_NUMBER]], "0000000")</f>
        <v>001-0000178</v>
      </c>
    </row>
    <row r="1049" spans="1:7">
      <c r="A1049" s="1">
        <v>1</v>
      </c>
      <c r="B1049">
        <v>179</v>
      </c>
      <c r="C1049">
        <v>2</v>
      </c>
      <c r="D1049" t="s">
        <v>117</v>
      </c>
      <c r="E1049" t="s">
        <v>118</v>
      </c>
      <c r="F1049" t="s">
        <v>9</v>
      </c>
      <c r="G1049" t="str">
        <f>TEXT(MotionsTable[[#This Row],[MOT_COUNTY_NUM]], "000") &amp; "-" &amp; TEXT(MotionsTable[[#This Row],[MOT_CASE_NUMBER]], "0000000")</f>
        <v>001-0000179</v>
      </c>
    </row>
    <row r="1050" spans="1:7">
      <c r="A1050" s="1">
        <v>1</v>
      </c>
      <c r="B1050">
        <v>181</v>
      </c>
      <c r="C1050">
        <v>2</v>
      </c>
      <c r="D1050" t="s">
        <v>117</v>
      </c>
      <c r="E1050" t="s">
        <v>118</v>
      </c>
      <c r="F1050" t="s">
        <v>9</v>
      </c>
      <c r="G1050" t="str">
        <f>TEXT(MotionsTable[[#This Row],[MOT_COUNTY_NUM]], "000") &amp; "-" &amp; TEXT(MotionsTable[[#This Row],[MOT_CASE_NUMBER]], "0000000")</f>
        <v>001-0000181</v>
      </c>
    </row>
    <row r="1051" spans="1:7">
      <c r="A1051" s="1">
        <v>1</v>
      </c>
      <c r="B1051">
        <v>187</v>
      </c>
      <c r="C1051">
        <v>2</v>
      </c>
      <c r="D1051" t="s">
        <v>117</v>
      </c>
      <c r="E1051" t="s">
        <v>118</v>
      </c>
      <c r="F1051" t="s">
        <v>9</v>
      </c>
      <c r="G1051" t="str">
        <f>TEXT(MotionsTable[[#This Row],[MOT_COUNTY_NUM]], "000") &amp; "-" &amp; TEXT(MotionsTable[[#This Row],[MOT_CASE_NUMBER]], "0000000")</f>
        <v>001-0000187</v>
      </c>
    </row>
    <row r="1052" spans="1:7">
      <c r="A1052" s="1">
        <v>1</v>
      </c>
      <c r="B1052">
        <v>196</v>
      </c>
      <c r="C1052">
        <v>2</v>
      </c>
      <c r="D1052" t="s">
        <v>117</v>
      </c>
      <c r="E1052" t="s">
        <v>118</v>
      </c>
      <c r="F1052" t="s">
        <v>9</v>
      </c>
      <c r="G1052" t="str">
        <f>TEXT(MotionsTable[[#This Row],[MOT_COUNTY_NUM]], "000") &amp; "-" &amp; TEXT(MotionsTable[[#This Row],[MOT_CASE_NUMBER]], "0000000")</f>
        <v>001-0000196</v>
      </c>
    </row>
    <row r="1053" spans="1:7">
      <c r="A1053" s="1">
        <v>1</v>
      </c>
      <c r="B1053">
        <v>199</v>
      </c>
      <c r="C1053">
        <v>2</v>
      </c>
      <c r="D1053" t="s">
        <v>117</v>
      </c>
      <c r="E1053" t="s">
        <v>118</v>
      </c>
      <c r="F1053" t="s">
        <v>9</v>
      </c>
      <c r="G1053" t="str">
        <f>TEXT(MotionsTable[[#This Row],[MOT_COUNTY_NUM]], "000") &amp; "-" &amp; TEXT(MotionsTable[[#This Row],[MOT_CASE_NUMBER]], "0000000")</f>
        <v>001-0000199</v>
      </c>
    </row>
    <row r="1054" spans="1:7">
      <c r="A1054" s="1">
        <v>1</v>
      </c>
      <c r="B1054">
        <v>200</v>
      </c>
      <c r="C1054">
        <v>2</v>
      </c>
      <c r="D1054" t="s">
        <v>117</v>
      </c>
      <c r="E1054" t="s">
        <v>118</v>
      </c>
      <c r="F1054" t="s">
        <v>9</v>
      </c>
      <c r="G1054" t="str">
        <f>TEXT(MotionsTable[[#This Row],[MOT_COUNTY_NUM]], "000") &amp; "-" &amp; TEXT(MotionsTable[[#This Row],[MOT_CASE_NUMBER]], "0000000")</f>
        <v>001-0000200</v>
      </c>
    </row>
    <row r="1055" spans="1:7">
      <c r="A1055" s="1">
        <v>1</v>
      </c>
      <c r="B1055">
        <v>205</v>
      </c>
      <c r="C1055">
        <v>2</v>
      </c>
      <c r="D1055" t="s">
        <v>117</v>
      </c>
      <c r="E1055" t="s">
        <v>118</v>
      </c>
      <c r="F1055" t="s">
        <v>9</v>
      </c>
      <c r="G1055" t="str">
        <f>TEXT(MotionsTable[[#This Row],[MOT_COUNTY_NUM]], "000") &amp; "-" &amp; TEXT(MotionsTable[[#This Row],[MOT_CASE_NUMBER]], "0000000")</f>
        <v>001-0000205</v>
      </c>
    </row>
    <row r="1056" spans="1:7">
      <c r="A1056" s="1">
        <v>1</v>
      </c>
      <c r="B1056">
        <v>208</v>
      </c>
      <c r="C1056">
        <v>2</v>
      </c>
      <c r="D1056" t="s">
        <v>117</v>
      </c>
      <c r="E1056" t="s">
        <v>118</v>
      </c>
      <c r="F1056" t="s">
        <v>9</v>
      </c>
      <c r="G1056" t="str">
        <f>TEXT(MotionsTable[[#This Row],[MOT_COUNTY_NUM]], "000") &amp; "-" &amp; TEXT(MotionsTable[[#This Row],[MOT_CASE_NUMBER]], "0000000")</f>
        <v>001-0000208</v>
      </c>
    </row>
    <row r="1057" spans="1:7">
      <c r="A1057" s="1">
        <v>1</v>
      </c>
      <c r="B1057">
        <v>217</v>
      </c>
      <c r="C1057">
        <v>2</v>
      </c>
      <c r="D1057" t="s">
        <v>117</v>
      </c>
      <c r="E1057" t="s">
        <v>118</v>
      </c>
      <c r="F1057" t="s">
        <v>9</v>
      </c>
      <c r="G1057" t="str">
        <f>TEXT(MotionsTable[[#This Row],[MOT_COUNTY_NUM]], "000") &amp; "-" &amp; TEXT(MotionsTable[[#This Row],[MOT_CASE_NUMBER]], "0000000")</f>
        <v>001-0000217</v>
      </c>
    </row>
    <row r="1058" spans="1:7">
      <c r="A1058" s="1">
        <v>1</v>
      </c>
      <c r="B1058">
        <v>218</v>
      </c>
      <c r="C1058">
        <v>2</v>
      </c>
      <c r="D1058" t="s">
        <v>117</v>
      </c>
      <c r="E1058" t="s">
        <v>118</v>
      </c>
      <c r="F1058" t="s">
        <v>9</v>
      </c>
      <c r="G1058" t="str">
        <f>TEXT(MotionsTable[[#This Row],[MOT_COUNTY_NUM]], "000") &amp; "-" &amp; TEXT(MotionsTable[[#This Row],[MOT_CASE_NUMBER]], "0000000")</f>
        <v>001-0000218</v>
      </c>
    </row>
    <row r="1059" spans="1:7">
      <c r="A1059" s="1">
        <v>1</v>
      </c>
      <c r="B1059">
        <v>220</v>
      </c>
      <c r="C1059">
        <v>2</v>
      </c>
      <c r="D1059" t="s">
        <v>117</v>
      </c>
      <c r="E1059" t="s">
        <v>118</v>
      </c>
      <c r="F1059" t="s">
        <v>9</v>
      </c>
      <c r="G1059" t="str">
        <f>TEXT(MotionsTable[[#This Row],[MOT_COUNTY_NUM]], "000") &amp; "-" &amp; TEXT(MotionsTable[[#This Row],[MOT_CASE_NUMBER]], "0000000")</f>
        <v>001-0000220</v>
      </c>
    </row>
    <row r="1060" spans="1:7">
      <c r="A1060" s="1">
        <v>1</v>
      </c>
      <c r="B1060">
        <v>4</v>
      </c>
      <c r="C1060">
        <v>3</v>
      </c>
      <c r="D1060" t="s">
        <v>117</v>
      </c>
      <c r="E1060" t="s">
        <v>118</v>
      </c>
      <c r="F1060" t="s">
        <v>9</v>
      </c>
      <c r="G1060" t="str">
        <f>TEXT(MotionsTable[[#This Row],[MOT_COUNTY_NUM]], "000") &amp; "-" &amp; TEXT(MotionsTable[[#This Row],[MOT_CASE_NUMBER]], "0000000")</f>
        <v>001-0000004</v>
      </c>
    </row>
    <row r="1061" spans="1:7">
      <c r="A1061" s="1">
        <v>1</v>
      </c>
      <c r="B1061">
        <v>8</v>
      </c>
      <c r="C1061">
        <v>3</v>
      </c>
      <c r="D1061" t="s">
        <v>117</v>
      </c>
      <c r="E1061" t="s">
        <v>118</v>
      </c>
      <c r="F1061" t="s">
        <v>9</v>
      </c>
      <c r="G1061" t="str">
        <f>TEXT(MotionsTable[[#This Row],[MOT_COUNTY_NUM]], "000") &amp; "-" &amp; TEXT(MotionsTable[[#This Row],[MOT_CASE_NUMBER]], "0000000")</f>
        <v>001-0000008</v>
      </c>
    </row>
    <row r="1062" spans="1:7">
      <c r="A1062" s="1">
        <v>1</v>
      </c>
      <c r="B1062">
        <v>13</v>
      </c>
      <c r="C1062">
        <v>3</v>
      </c>
      <c r="D1062" t="s">
        <v>117</v>
      </c>
      <c r="E1062" t="s">
        <v>118</v>
      </c>
      <c r="F1062" t="s">
        <v>9</v>
      </c>
      <c r="G1062" t="str">
        <f>TEXT(MotionsTable[[#This Row],[MOT_COUNTY_NUM]], "000") &amp; "-" &amp; TEXT(MotionsTable[[#This Row],[MOT_CASE_NUMBER]], "0000000")</f>
        <v>001-0000013</v>
      </c>
    </row>
    <row r="1063" spans="1:7">
      <c r="A1063" s="1">
        <v>1</v>
      </c>
      <c r="B1063">
        <v>30</v>
      </c>
      <c r="C1063">
        <v>3</v>
      </c>
      <c r="D1063" t="s">
        <v>117</v>
      </c>
      <c r="E1063" t="s">
        <v>118</v>
      </c>
      <c r="F1063" t="s">
        <v>9</v>
      </c>
      <c r="G1063" t="str">
        <f>TEXT(MotionsTable[[#This Row],[MOT_COUNTY_NUM]], "000") &amp; "-" &amp; TEXT(MotionsTable[[#This Row],[MOT_CASE_NUMBER]], "0000000")</f>
        <v>001-0000030</v>
      </c>
    </row>
    <row r="1064" spans="1:7">
      <c r="A1064" s="1">
        <v>1</v>
      </c>
      <c r="B1064">
        <v>31</v>
      </c>
      <c r="C1064">
        <v>3</v>
      </c>
      <c r="D1064" t="s">
        <v>117</v>
      </c>
      <c r="E1064" t="s">
        <v>118</v>
      </c>
      <c r="F1064" t="s">
        <v>9</v>
      </c>
      <c r="G1064" t="str">
        <f>TEXT(MotionsTable[[#This Row],[MOT_COUNTY_NUM]], "000") &amp; "-" &amp; TEXT(MotionsTable[[#This Row],[MOT_CASE_NUMBER]], "0000000")</f>
        <v>001-0000031</v>
      </c>
    </row>
    <row r="1065" spans="1:7">
      <c r="A1065" s="1">
        <v>1</v>
      </c>
      <c r="B1065">
        <v>36</v>
      </c>
      <c r="C1065">
        <v>3</v>
      </c>
      <c r="D1065" t="s">
        <v>117</v>
      </c>
      <c r="E1065" t="s">
        <v>118</v>
      </c>
      <c r="F1065" t="s">
        <v>9</v>
      </c>
      <c r="G1065" t="str">
        <f>TEXT(MotionsTable[[#This Row],[MOT_COUNTY_NUM]], "000") &amp; "-" &amp; TEXT(MotionsTable[[#This Row],[MOT_CASE_NUMBER]], "0000000")</f>
        <v>001-0000036</v>
      </c>
    </row>
    <row r="1066" spans="1:7">
      <c r="A1066" s="1">
        <v>1</v>
      </c>
      <c r="B1066">
        <v>44</v>
      </c>
      <c r="C1066">
        <v>3</v>
      </c>
      <c r="D1066" t="s">
        <v>117</v>
      </c>
      <c r="E1066" t="s">
        <v>118</v>
      </c>
      <c r="F1066" t="s">
        <v>9</v>
      </c>
      <c r="G1066" t="str">
        <f>TEXT(MotionsTable[[#This Row],[MOT_COUNTY_NUM]], "000") &amp; "-" &amp; TEXT(MotionsTable[[#This Row],[MOT_CASE_NUMBER]], "0000000")</f>
        <v>001-0000044</v>
      </c>
    </row>
    <row r="1067" spans="1:7">
      <c r="A1067" s="1">
        <v>1</v>
      </c>
      <c r="B1067">
        <v>50</v>
      </c>
      <c r="C1067">
        <v>3</v>
      </c>
      <c r="D1067" t="s">
        <v>117</v>
      </c>
      <c r="E1067" t="s">
        <v>118</v>
      </c>
      <c r="F1067" t="s">
        <v>9</v>
      </c>
      <c r="G1067" t="str">
        <f>TEXT(MotionsTable[[#This Row],[MOT_COUNTY_NUM]], "000") &amp; "-" &amp; TEXT(MotionsTable[[#This Row],[MOT_CASE_NUMBER]], "0000000")</f>
        <v>001-0000050</v>
      </c>
    </row>
    <row r="1068" spans="1:7">
      <c r="A1068" s="1">
        <v>1</v>
      </c>
      <c r="B1068">
        <v>52</v>
      </c>
      <c r="C1068">
        <v>3</v>
      </c>
      <c r="D1068" t="s">
        <v>117</v>
      </c>
      <c r="E1068" t="s">
        <v>118</v>
      </c>
      <c r="F1068" t="s">
        <v>9</v>
      </c>
      <c r="G1068" t="str">
        <f>TEXT(MotionsTable[[#This Row],[MOT_COUNTY_NUM]], "000") &amp; "-" &amp; TEXT(MotionsTable[[#This Row],[MOT_CASE_NUMBER]], "0000000")</f>
        <v>001-0000052</v>
      </c>
    </row>
    <row r="1069" spans="1:7">
      <c r="A1069" s="1">
        <v>1</v>
      </c>
      <c r="B1069">
        <v>56</v>
      </c>
      <c r="C1069">
        <v>3</v>
      </c>
      <c r="D1069" t="s">
        <v>117</v>
      </c>
      <c r="E1069" t="s">
        <v>118</v>
      </c>
      <c r="F1069" t="s">
        <v>9</v>
      </c>
      <c r="G1069" t="str">
        <f>TEXT(MotionsTable[[#This Row],[MOT_COUNTY_NUM]], "000") &amp; "-" &amp; TEXT(MotionsTable[[#This Row],[MOT_CASE_NUMBER]], "0000000")</f>
        <v>001-0000056</v>
      </c>
    </row>
    <row r="1070" spans="1:7">
      <c r="A1070" s="1">
        <v>1</v>
      </c>
      <c r="B1070">
        <v>66</v>
      </c>
      <c r="C1070">
        <v>3</v>
      </c>
      <c r="D1070" t="s">
        <v>117</v>
      </c>
      <c r="E1070" t="s">
        <v>118</v>
      </c>
      <c r="F1070" t="s">
        <v>9</v>
      </c>
      <c r="G1070" t="str">
        <f>TEXT(MotionsTable[[#This Row],[MOT_COUNTY_NUM]], "000") &amp; "-" &amp; TEXT(MotionsTable[[#This Row],[MOT_CASE_NUMBER]], "0000000")</f>
        <v>001-0000066</v>
      </c>
    </row>
    <row r="1071" spans="1:7">
      <c r="A1071" s="1">
        <v>1</v>
      </c>
      <c r="B1071">
        <v>67</v>
      </c>
      <c r="C1071">
        <v>3</v>
      </c>
      <c r="D1071" t="s">
        <v>117</v>
      </c>
      <c r="E1071" t="s">
        <v>118</v>
      </c>
      <c r="F1071" t="s">
        <v>9</v>
      </c>
      <c r="G1071" t="str">
        <f>TEXT(MotionsTable[[#This Row],[MOT_COUNTY_NUM]], "000") &amp; "-" &amp; TEXT(MotionsTable[[#This Row],[MOT_CASE_NUMBER]], "0000000")</f>
        <v>001-0000067</v>
      </c>
    </row>
    <row r="1072" spans="1:7">
      <c r="A1072" s="1">
        <v>1</v>
      </c>
      <c r="B1072">
        <v>68</v>
      </c>
      <c r="C1072">
        <v>3</v>
      </c>
      <c r="D1072" t="s">
        <v>117</v>
      </c>
      <c r="E1072" t="s">
        <v>118</v>
      </c>
      <c r="F1072" t="s">
        <v>9</v>
      </c>
      <c r="G1072" t="str">
        <f>TEXT(MotionsTable[[#This Row],[MOT_COUNTY_NUM]], "000") &amp; "-" &amp; TEXT(MotionsTable[[#This Row],[MOT_CASE_NUMBER]], "0000000")</f>
        <v>001-0000068</v>
      </c>
    </row>
    <row r="1073" spans="1:7">
      <c r="A1073" s="1">
        <v>1</v>
      </c>
      <c r="B1073">
        <v>72</v>
      </c>
      <c r="C1073">
        <v>3</v>
      </c>
      <c r="D1073" t="s">
        <v>117</v>
      </c>
      <c r="E1073" t="s">
        <v>118</v>
      </c>
      <c r="F1073" t="s">
        <v>9</v>
      </c>
      <c r="G1073" t="str">
        <f>TEXT(MotionsTable[[#This Row],[MOT_COUNTY_NUM]], "000") &amp; "-" &amp; TEXT(MotionsTable[[#This Row],[MOT_CASE_NUMBER]], "0000000")</f>
        <v>001-0000072</v>
      </c>
    </row>
    <row r="1074" spans="1:7">
      <c r="A1074" s="1">
        <v>1</v>
      </c>
      <c r="B1074">
        <v>75</v>
      </c>
      <c r="C1074">
        <v>3</v>
      </c>
      <c r="D1074" t="s">
        <v>117</v>
      </c>
      <c r="E1074" t="s">
        <v>118</v>
      </c>
      <c r="F1074" t="s">
        <v>9</v>
      </c>
      <c r="G1074" t="str">
        <f>TEXT(MotionsTable[[#This Row],[MOT_COUNTY_NUM]], "000") &amp; "-" &amp; TEXT(MotionsTable[[#This Row],[MOT_CASE_NUMBER]], "0000000")</f>
        <v>001-0000075</v>
      </c>
    </row>
    <row r="1075" spans="1:7">
      <c r="A1075" s="1">
        <v>1</v>
      </c>
      <c r="B1075">
        <v>77</v>
      </c>
      <c r="C1075">
        <v>3</v>
      </c>
      <c r="D1075" t="s">
        <v>117</v>
      </c>
      <c r="E1075" t="s">
        <v>118</v>
      </c>
      <c r="F1075" t="s">
        <v>9</v>
      </c>
      <c r="G1075" t="str">
        <f>TEXT(MotionsTable[[#This Row],[MOT_COUNTY_NUM]], "000") &amp; "-" &amp; TEXT(MotionsTable[[#This Row],[MOT_CASE_NUMBER]], "0000000")</f>
        <v>001-0000077</v>
      </c>
    </row>
    <row r="1076" spans="1:7">
      <c r="A1076" s="1">
        <v>1</v>
      </c>
      <c r="B1076">
        <v>84</v>
      </c>
      <c r="C1076">
        <v>3</v>
      </c>
      <c r="D1076" t="s">
        <v>117</v>
      </c>
      <c r="E1076" t="s">
        <v>118</v>
      </c>
      <c r="F1076" t="s">
        <v>9</v>
      </c>
      <c r="G1076" t="str">
        <f>TEXT(MotionsTable[[#This Row],[MOT_COUNTY_NUM]], "000") &amp; "-" &amp; TEXT(MotionsTable[[#This Row],[MOT_CASE_NUMBER]], "0000000")</f>
        <v>001-0000084</v>
      </c>
    </row>
    <row r="1077" spans="1:7">
      <c r="A1077" s="1">
        <v>1</v>
      </c>
      <c r="B1077">
        <v>87</v>
      </c>
      <c r="C1077">
        <v>3</v>
      </c>
      <c r="D1077" t="s">
        <v>117</v>
      </c>
      <c r="E1077" t="s">
        <v>118</v>
      </c>
      <c r="F1077" t="s">
        <v>9</v>
      </c>
      <c r="G1077" t="str">
        <f>TEXT(MotionsTable[[#This Row],[MOT_COUNTY_NUM]], "000") &amp; "-" &amp; TEXT(MotionsTable[[#This Row],[MOT_CASE_NUMBER]], "0000000")</f>
        <v>001-0000087</v>
      </c>
    </row>
    <row r="1078" spans="1:7">
      <c r="A1078" s="1">
        <v>1</v>
      </c>
      <c r="B1078">
        <v>88</v>
      </c>
      <c r="C1078">
        <v>3</v>
      </c>
      <c r="D1078" t="s">
        <v>117</v>
      </c>
      <c r="E1078" t="s">
        <v>118</v>
      </c>
      <c r="F1078" t="s">
        <v>9</v>
      </c>
      <c r="G1078" t="str">
        <f>TEXT(MotionsTable[[#This Row],[MOT_COUNTY_NUM]], "000") &amp; "-" &amp; TEXT(MotionsTable[[#This Row],[MOT_CASE_NUMBER]], "0000000")</f>
        <v>001-0000088</v>
      </c>
    </row>
    <row r="1079" spans="1:7">
      <c r="A1079" s="1">
        <v>1</v>
      </c>
      <c r="B1079">
        <v>90</v>
      </c>
      <c r="C1079">
        <v>3</v>
      </c>
      <c r="D1079" t="s">
        <v>117</v>
      </c>
      <c r="E1079" t="s">
        <v>118</v>
      </c>
      <c r="F1079" t="s">
        <v>9</v>
      </c>
      <c r="G1079" t="str">
        <f>TEXT(MotionsTable[[#This Row],[MOT_COUNTY_NUM]], "000") &amp; "-" &amp; TEXT(MotionsTable[[#This Row],[MOT_CASE_NUMBER]], "0000000")</f>
        <v>001-0000090</v>
      </c>
    </row>
    <row r="1080" spans="1:7">
      <c r="A1080" s="1">
        <v>1</v>
      </c>
      <c r="B1080">
        <v>92</v>
      </c>
      <c r="C1080">
        <v>3</v>
      </c>
      <c r="D1080" t="s">
        <v>117</v>
      </c>
      <c r="E1080" t="s">
        <v>118</v>
      </c>
      <c r="F1080" t="s">
        <v>9</v>
      </c>
      <c r="G1080" t="str">
        <f>TEXT(MotionsTable[[#This Row],[MOT_COUNTY_NUM]], "000") &amp; "-" &amp; TEXT(MotionsTable[[#This Row],[MOT_CASE_NUMBER]], "0000000")</f>
        <v>001-0000092</v>
      </c>
    </row>
    <row r="1081" spans="1:7">
      <c r="A1081" s="1">
        <v>1</v>
      </c>
      <c r="B1081">
        <v>95</v>
      </c>
      <c r="C1081">
        <v>3</v>
      </c>
      <c r="D1081" t="s">
        <v>117</v>
      </c>
      <c r="E1081" t="s">
        <v>118</v>
      </c>
      <c r="F1081" t="s">
        <v>9</v>
      </c>
      <c r="G1081" t="str">
        <f>TEXT(MotionsTable[[#This Row],[MOT_COUNTY_NUM]], "000") &amp; "-" &amp; TEXT(MotionsTable[[#This Row],[MOT_CASE_NUMBER]], "0000000")</f>
        <v>001-0000095</v>
      </c>
    </row>
    <row r="1082" spans="1:7">
      <c r="A1082" s="1">
        <v>1</v>
      </c>
      <c r="B1082">
        <v>97</v>
      </c>
      <c r="C1082">
        <v>3</v>
      </c>
      <c r="D1082" t="s">
        <v>117</v>
      </c>
      <c r="E1082" t="s">
        <v>118</v>
      </c>
      <c r="F1082" t="s">
        <v>9</v>
      </c>
      <c r="G1082" t="str">
        <f>TEXT(MotionsTable[[#This Row],[MOT_COUNTY_NUM]], "000") &amp; "-" &amp; TEXT(MotionsTable[[#This Row],[MOT_CASE_NUMBER]], "0000000")</f>
        <v>001-0000097</v>
      </c>
    </row>
    <row r="1083" spans="1:7">
      <c r="A1083" s="1">
        <v>1</v>
      </c>
      <c r="B1083">
        <v>99</v>
      </c>
      <c r="C1083">
        <v>3</v>
      </c>
      <c r="D1083" t="s">
        <v>117</v>
      </c>
      <c r="E1083" t="s">
        <v>118</v>
      </c>
      <c r="F1083" t="s">
        <v>9</v>
      </c>
      <c r="G1083" t="str">
        <f>TEXT(MotionsTable[[#This Row],[MOT_COUNTY_NUM]], "000") &amp; "-" &amp; TEXT(MotionsTable[[#This Row],[MOT_CASE_NUMBER]], "0000000")</f>
        <v>001-0000099</v>
      </c>
    </row>
    <row r="1084" spans="1:7">
      <c r="A1084" s="1">
        <v>1</v>
      </c>
      <c r="B1084">
        <v>103</v>
      </c>
      <c r="C1084">
        <v>3</v>
      </c>
      <c r="D1084" t="s">
        <v>117</v>
      </c>
      <c r="E1084" t="s">
        <v>118</v>
      </c>
      <c r="F1084" t="s">
        <v>9</v>
      </c>
      <c r="G1084" t="str">
        <f>TEXT(MotionsTable[[#This Row],[MOT_COUNTY_NUM]], "000") &amp; "-" &amp; TEXT(MotionsTable[[#This Row],[MOT_CASE_NUMBER]], "0000000")</f>
        <v>001-0000103</v>
      </c>
    </row>
    <row r="1085" spans="1:7">
      <c r="A1085" s="1">
        <v>1</v>
      </c>
      <c r="B1085">
        <v>111</v>
      </c>
      <c r="C1085">
        <v>3</v>
      </c>
      <c r="D1085" t="s">
        <v>117</v>
      </c>
      <c r="E1085" t="s">
        <v>118</v>
      </c>
      <c r="F1085" t="s">
        <v>9</v>
      </c>
      <c r="G1085" t="str">
        <f>TEXT(MotionsTable[[#This Row],[MOT_COUNTY_NUM]], "000") &amp; "-" &amp; TEXT(MotionsTable[[#This Row],[MOT_CASE_NUMBER]], "0000000")</f>
        <v>001-0000111</v>
      </c>
    </row>
    <row r="1086" spans="1:7">
      <c r="A1086" s="1">
        <v>1</v>
      </c>
      <c r="B1086">
        <v>113</v>
      </c>
      <c r="C1086">
        <v>3</v>
      </c>
      <c r="D1086" t="s">
        <v>117</v>
      </c>
      <c r="E1086" t="s">
        <v>118</v>
      </c>
      <c r="F1086" t="s">
        <v>9</v>
      </c>
      <c r="G1086" t="str">
        <f>TEXT(MotionsTable[[#This Row],[MOT_COUNTY_NUM]], "000") &amp; "-" &amp; TEXT(MotionsTable[[#This Row],[MOT_CASE_NUMBER]], "0000000")</f>
        <v>001-0000113</v>
      </c>
    </row>
    <row r="1087" spans="1:7">
      <c r="A1087" s="1">
        <v>1</v>
      </c>
      <c r="B1087">
        <v>114</v>
      </c>
      <c r="C1087">
        <v>3</v>
      </c>
      <c r="D1087" t="s">
        <v>117</v>
      </c>
      <c r="E1087" t="s">
        <v>118</v>
      </c>
      <c r="F1087" t="s">
        <v>9</v>
      </c>
      <c r="G1087" t="str">
        <f>TEXT(MotionsTable[[#This Row],[MOT_COUNTY_NUM]], "000") &amp; "-" &amp; TEXT(MotionsTable[[#This Row],[MOT_CASE_NUMBER]], "0000000")</f>
        <v>001-0000114</v>
      </c>
    </row>
    <row r="1088" spans="1:7">
      <c r="A1088" s="1">
        <v>1</v>
      </c>
      <c r="B1088">
        <v>115</v>
      </c>
      <c r="C1088">
        <v>3</v>
      </c>
      <c r="D1088" t="s">
        <v>117</v>
      </c>
      <c r="E1088" t="s">
        <v>118</v>
      </c>
      <c r="F1088" t="s">
        <v>9</v>
      </c>
      <c r="G1088" t="str">
        <f>TEXT(MotionsTable[[#This Row],[MOT_COUNTY_NUM]], "000") &amp; "-" &amp; TEXT(MotionsTable[[#This Row],[MOT_CASE_NUMBER]], "0000000")</f>
        <v>001-0000115</v>
      </c>
    </row>
    <row r="1089" spans="1:7">
      <c r="A1089" s="1">
        <v>1</v>
      </c>
      <c r="B1089">
        <v>117</v>
      </c>
      <c r="C1089">
        <v>3</v>
      </c>
      <c r="D1089" t="s">
        <v>117</v>
      </c>
      <c r="E1089" t="s">
        <v>118</v>
      </c>
      <c r="F1089" t="s">
        <v>9</v>
      </c>
      <c r="G1089" t="str">
        <f>TEXT(MotionsTable[[#This Row],[MOT_COUNTY_NUM]], "000") &amp; "-" &amp; TEXT(MotionsTable[[#This Row],[MOT_CASE_NUMBER]], "0000000")</f>
        <v>001-0000117</v>
      </c>
    </row>
    <row r="1090" spans="1:7">
      <c r="A1090" s="1">
        <v>1</v>
      </c>
      <c r="B1090">
        <v>122</v>
      </c>
      <c r="C1090">
        <v>3</v>
      </c>
      <c r="D1090" t="s">
        <v>117</v>
      </c>
      <c r="E1090" t="s">
        <v>118</v>
      </c>
      <c r="F1090" t="s">
        <v>9</v>
      </c>
      <c r="G1090" t="str">
        <f>TEXT(MotionsTable[[#This Row],[MOT_COUNTY_NUM]], "000") &amp; "-" &amp; TEXT(MotionsTable[[#This Row],[MOT_CASE_NUMBER]], "0000000")</f>
        <v>001-0000122</v>
      </c>
    </row>
    <row r="1091" spans="1:7">
      <c r="A1091" s="1">
        <v>1</v>
      </c>
      <c r="B1091">
        <v>123</v>
      </c>
      <c r="C1091">
        <v>3</v>
      </c>
      <c r="D1091" t="s">
        <v>117</v>
      </c>
      <c r="E1091" t="s">
        <v>118</v>
      </c>
      <c r="F1091" t="s">
        <v>9</v>
      </c>
      <c r="G1091" t="str">
        <f>TEXT(MotionsTable[[#This Row],[MOT_COUNTY_NUM]], "000") &amp; "-" &amp; TEXT(MotionsTable[[#This Row],[MOT_CASE_NUMBER]], "0000000")</f>
        <v>001-0000123</v>
      </c>
    </row>
    <row r="1092" spans="1:7">
      <c r="A1092" s="1">
        <v>1</v>
      </c>
      <c r="B1092">
        <v>125</v>
      </c>
      <c r="C1092">
        <v>3</v>
      </c>
      <c r="D1092" t="s">
        <v>117</v>
      </c>
      <c r="E1092" t="s">
        <v>118</v>
      </c>
      <c r="F1092" t="s">
        <v>9</v>
      </c>
      <c r="G1092" t="str">
        <f>TEXT(MotionsTable[[#This Row],[MOT_COUNTY_NUM]], "000") &amp; "-" &amp; TEXT(MotionsTable[[#This Row],[MOT_CASE_NUMBER]], "0000000")</f>
        <v>001-0000125</v>
      </c>
    </row>
    <row r="1093" spans="1:7">
      <c r="A1093" s="1">
        <v>1</v>
      </c>
      <c r="B1093">
        <v>126</v>
      </c>
      <c r="C1093">
        <v>3</v>
      </c>
      <c r="D1093" t="s">
        <v>117</v>
      </c>
      <c r="E1093" t="s">
        <v>118</v>
      </c>
      <c r="F1093" t="s">
        <v>9</v>
      </c>
      <c r="G1093" t="str">
        <f>TEXT(MotionsTable[[#This Row],[MOT_COUNTY_NUM]], "000") &amp; "-" &amp; TEXT(MotionsTable[[#This Row],[MOT_CASE_NUMBER]], "0000000")</f>
        <v>001-0000126</v>
      </c>
    </row>
    <row r="1094" spans="1:7">
      <c r="A1094" s="1">
        <v>1</v>
      </c>
      <c r="B1094">
        <v>143</v>
      </c>
      <c r="C1094">
        <v>3</v>
      </c>
      <c r="D1094" t="s">
        <v>117</v>
      </c>
      <c r="E1094" t="s">
        <v>118</v>
      </c>
      <c r="F1094" t="s">
        <v>9</v>
      </c>
      <c r="G1094" t="str">
        <f>TEXT(MotionsTable[[#This Row],[MOT_COUNTY_NUM]], "000") &amp; "-" &amp; TEXT(MotionsTable[[#This Row],[MOT_CASE_NUMBER]], "0000000")</f>
        <v>001-0000143</v>
      </c>
    </row>
    <row r="1095" spans="1:7">
      <c r="A1095" s="1">
        <v>1</v>
      </c>
      <c r="B1095">
        <v>146</v>
      </c>
      <c r="C1095">
        <v>3</v>
      </c>
      <c r="D1095" t="s">
        <v>117</v>
      </c>
      <c r="E1095" t="s">
        <v>118</v>
      </c>
      <c r="F1095" t="s">
        <v>9</v>
      </c>
      <c r="G1095" t="str">
        <f>TEXT(MotionsTable[[#This Row],[MOT_COUNTY_NUM]], "000") &amp; "-" &amp; TEXT(MotionsTable[[#This Row],[MOT_CASE_NUMBER]], "0000000")</f>
        <v>001-0000146</v>
      </c>
    </row>
    <row r="1096" spans="1:7">
      <c r="A1096" s="1">
        <v>1</v>
      </c>
      <c r="B1096">
        <v>149</v>
      </c>
      <c r="C1096">
        <v>3</v>
      </c>
      <c r="D1096" t="s">
        <v>117</v>
      </c>
      <c r="E1096" t="s">
        <v>118</v>
      </c>
      <c r="F1096" t="s">
        <v>9</v>
      </c>
      <c r="G1096" t="str">
        <f>TEXT(MotionsTable[[#This Row],[MOT_COUNTY_NUM]], "000") &amp; "-" &amp; TEXT(MotionsTable[[#This Row],[MOT_CASE_NUMBER]], "0000000")</f>
        <v>001-0000149</v>
      </c>
    </row>
    <row r="1097" spans="1:7">
      <c r="A1097" s="1">
        <v>1</v>
      </c>
      <c r="B1097">
        <v>153</v>
      </c>
      <c r="C1097">
        <v>3</v>
      </c>
      <c r="D1097" t="s">
        <v>117</v>
      </c>
      <c r="E1097" t="s">
        <v>118</v>
      </c>
      <c r="F1097" t="s">
        <v>9</v>
      </c>
      <c r="G1097" t="str">
        <f>TEXT(MotionsTable[[#This Row],[MOT_COUNTY_NUM]], "000") &amp; "-" &amp; TEXT(MotionsTable[[#This Row],[MOT_CASE_NUMBER]], "0000000")</f>
        <v>001-0000153</v>
      </c>
    </row>
    <row r="1098" spans="1:7">
      <c r="A1098" s="1">
        <v>1</v>
      </c>
      <c r="B1098">
        <v>156</v>
      </c>
      <c r="C1098">
        <v>3</v>
      </c>
      <c r="D1098" t="s">
        <v>117</v>
      </c>
      <c r="E1098" t="s">
        <v>118</v>
      </c>
      <c r="F1098" t="s">
        <v>9</v>
      </c>
      <c r="G1098" t="str">
        <f>TEXT(MotionsTable[[#This Row],[MOT_COUNTY_NUM]], "000") &amp; "-" &amp; TEXT(MotionsTable[[#This Row],[MOT_CASE_NUMBER]], "0000000")</f>
        <v>001-0000156</v>
      </c>
    </row>
    <row r="1099" spans="1:7">
      <c r="A1099" s="1">
        <v>1</v>
      </c>
      <c r="B1099">
        <v>165</v>
      </c>
      <c r="C1099">
        <v>3</v>
      </c>
      <c r="D1099" t="s">
        <v>117</v>
      </c>
      <c r="E1099" t="s">
        <v>118</v>
      </c>
      <c r="F1099" t="s">
        <v>9</v>
      </c>
      <c r="G1099" t="str">
        <f>TEXT(MotionsTable[[#This Row],[MOT_COUNTY_NUM]], "000") &amp; "-" &amp; TEXT(MotionsTable[[#This Row],[MOT_CASE_NUMBER]], "0000000")</f>
        <v>001-0000165</v>
      </c>
    </row>
    <row r="1100" spans="1:7">
      <c r="A1100" s="1">
        <v>1</v>
      </c>
      <c r="B1100">
        <v>167</v>
      </c>
      <c r="C1100">
        <v>3</v>
      </c>
      <c r="D1100" t="s">
        <v>117</v>
      </c>
      <c r="E1100" t="s">
        <v>118</v>
      </c>
      <c r="F1100" t="s">
        <v>9</v>
      </c>
      <c r="G1100" t="str">
        <f>TEXT(MotionsTable[[#This Row],[MOT_COUNTY_NUM]], "000") &amp; "-" &amp; TEXT(MotionsTable[[#This Row],[MOT_CASE_NUMBER]], "0000000")</f>
        <v>001-0000167</v>
      </c>
    </row>
    <row r="1101" spans="1:7">
      <c r="A1101" s="1">
        <v>1</v>
      </c>
      <c r="B1101">
        <v>172</v>
      </c>
      <c r="C1101">
        <v>3</v>
      </c>
      <c r="D1101" t="s">
        <v>117</v>
      </c>
      <c r="E1101" t="s">
        <v>118</v>
      </c>
      <c r="F1101" t="s">
        <v>9</v>
      </c>
      <c r="G1101" t="str">
        <f>TEXT(MotionsTable[[#This Row],[MOT_COUNTY_NUM]], "000") &amp; "-" &amp; TEXT(MotionsTable[[#This Row],[MOT_CASE_NUMBER]], "0000000")</f>
        <v>001-0000172</v>
      </c>
    </row>
    <row r="1102" spans="1:7">
      <c r="A1102" s="1">
        <v>1</v>
      </c>
      <c r="B1102">
        <v>176</v>
      </c>
      <c r="C1102">
        <v>3</v>
      </c>
      <c r="D1102" t="s">
        <v>117</v>
      </c>
      <c r="E1102" t="s">
        <v>118</v>
      </c>
      <c r="F1102" t="s">
        <v>9</v>
      </c>
      <c r="G1102" t="str">
        <f>TEXT(MotionsTable[[#This Row],[MOT_COUNTY_NUM]], "000") &amp; "-" &amp; TEXT(MotionsTable[[#This Row],[MOT_CASE_NUMBER]], "0000000")</f>
        <v>001-0000176</v>
      </c>
    </row>
    <row r="1103" spans="1:7">
      <c r="A1103" s="1">
        <v>1</v>
      </c>
      <c r="B1103">
        <v>183</v>
      </c>
      <c r="C1103">
        <v>3</v>
      </c>
      <c r="D1103" t="s">
        <v>117</v>
      </c>
      <c r="E1103" t="s">
        <v>118</v>
      </c>
      <c r="F1103" t="s">
        <v>9</v>
      </c>
      <c r="G1103" t="str">
        <f>TEXT(MotionsTable[[#This Row],[MOT_COUNTY_NUM]], "000") &amp; "-" &amp; TEXT(MotionsTable[[#This Row],[MOT_CASE_NUMBER]], "0000000")</f>
        <v>001-0000183</v>
      </c>
    </row>
    <row r="1104" spans="1:7">
      <c r="A1104" s="1">
        <v>1</v>
      </c>
      <c r="B1104">
        <v>186</v>
      </c>
      <c r="C1104">
        <v>3</v>
      </c>
      <c r="D1104" t="s">
        <v>117</v>
      </c>
      <c r="E1104" t="s">
        <v>118</v>
      </c>
      <c r="F1104" t="s">
        <v>9</v>
      </c>
      <c r="G1104" t="str">
        <f>TEXT(MotionsTable[[#This Row],[MOT_COUNTY_NUM]], "000") &amp; "-" &amp; TEXT(MotionsTable[[#This Row],[MOT_CASE_NUMBER]], "0000000")</f>
        <v>001-0000186</v>
      </c>
    </row>
    <row r="1105" spans="1:7">
      <c r="A1105" s="1">
        <v>1</v>
      </c>
      <c r="B1105">
        <v>188</v>
      </c>
      <c r="C1105">
        <v>3</v>
      </c>
      <c r="D1105" t="s">
        <v>117</v>
      </c>
      <c r="E1105" t="s">
        <v>118</v>
      </c>
      <c r="F1105" t="s">
        <v>9</v>
      </c>
      <c r="G1105" t="str">
        <f>TEXT(MotionsTable[[#This Row],[MOT_COUNTY_NUM]], "000") &amp; "-" &amp; TEXT(MotionsTable[[#This Row],[MOT_CASE_NUMBER]], "0000000")</f>
        <v>001-0000188</v>
      </c>
    </row>
    <row r="1106" spans="1:7">
      <c r="A1106" s="1">
        <v>1</v>
      </c>
      <c r="B1106">
        <v>190</v>
      </c>
      <c r="C1106">
        <v>3</v>
      </c>
      <c r="D1106" t="s">
        <v>117</v>
      </c>
      <c r="E1106" t="s">
        <v>118</v>
      </c>
      <c r="F1106" t="s">
        <v>9</v>
      </c>
      <c r="G1106" t="str">
        <f>TEXT(MotionsTable[[#This Row],[MOT_COUNTY_NUM]], "000") &amp; "-" &amp; TEXT(MotionsTable[[#This Row],[MOT_CASE_NUMBER]], "0000000")</f>
        <v>001-0000190</v>
      </c>
    </row>
    <row r="1107" spans="1:7">
      <c r="A1107" s="1">
        <v>1</v>
      </c>
      <c r="B1107">
        <v>192</v>
      </c>
      <c r="C1107">
        <v>3</v>
      </c>
      <c r="D1107" t="s">
        <v>117</v>
      </c>
      <c r="E1107" t="s">
        <v>118</v>
      </c>
      <c r="F1107" t="s">
        <v>9</v>
      </c>
      <c r="G1107" t="str">
        <f>TEXT(MotionsTable[[#This Row],[MOT_COUNTY_NUM]], "000") &amp; "-" &amp; TEXT(MotionsTable[[#This Row],[MOT_CASE_NUMBER]], "0000000")</f>
        <v>001-0000192</v>
      </c>
    </row>
    <row r="1108" spans="1:7">
      <c r="A1108" s="1">
        <v>1</v>
      </c>
      <c r="B1108">
        <v>198</v>
      </c>
      <c r="C1108">
        <v>3</v>
      </c>
      <c r="D1108" t="s">
        <v>117</v>
      </c>
      <c r="E1108" t="s">
        <v>118</v>
      </c>
      <c r="F1108" t="s">
        <v>9</v>
      </c>
      <c r="G1108" t="str">
        <f>TEXT(MotionsTable[[#This Row],[MOT_COUNTY_NUM]], "000") &amp; "-" &amp; TEXT(MotionsTable[[#This Row],[MOT_CASE_NUMBER]], "0000000")</f>
        <v>001-0000198</v>
      </c>
    </row>
    <row r="1109" spans="1:7">
      <c r="A1109" s="1">
        <v>1</v>
      </c>
      <c r="B1109">
        <v>201</v>
      </c>
      <c r="C1109">
        <v>3</v>
      </c>
      <c r="D1109" t="s">
        <v>117</v>
      </c>
      <c r="E1109" t="s">
        <v>118</v>
      </c>
      <c r="F1109" t="s">
        <v>9</v>
      </c>
      <c r="G1109" t="str">
        <f>TEXT(MotionsTable[[#This Row],[MOT_COUNTY_NUM]], "000") &amp; "-" &amp; TEXT(MotionsTable[[#This Row],[MOT_CASE_NUMBER]], "0000000")</f>
        <v>001-0000201</v>
      </c>
    </row>
    <row r="1110" spans="1:7">
      <c r="A1110" s="1">
        <v>1</v>
      </c>
      <c r="B1110">
        <v>211</v>
      </c>
      <c r="C1110">
        <v>3</v>
      </c>
      <c r="D1110" t="s">
        <v>117</v>
      </c>
      <c r="E1110" t="s">
        <v>118</v>
      </c>
      <c r="F1110" t="s">
        <v>9</v>
      </c>
      <c r="G1110" t="str">
        <f>TEXT(MotionsTable[[#This Row],[MOT_COUNTY_NUM]], "000") &amp; "-" &amp; TEXT(MotionsTable[[#This Row],[MOT_CASE_NUMBER]], "0000000")</f>
        <v>001-0000211</v>
      </c>
    </row>
    <row r="1111" spans="1:7">
      <c r="A1111" s="1">
        <v>1</v>
      </c>
      <c r="B1111">
        <v>212</v>
      </c>
      <c r="C1111">
        <v>3</v>
      </c>
      <c r="D1111" t="s">
        <v>117</v>
      </c>
      <c r="E1111" t="s">
        <v>118</v>
      </c>
      <c r="F1111" t="s">
        <v>9</v>
      </c>
      <c r="G1111" t="str">
        <f>TEXT(MotionsTable[[#This Row],[MOT_COUNTY_NUM]], "000") &amp; "-" &amp; TEXT(MotionsTable[[#This Row],[MOT_CASE_NUMBER]], "0000000")</f>
        <v>001-0000212</v>
      </c>
    </row>
    <row r="1112" spans="1:7">
      <c r="A1112" s="1">
        <v>1</v>
      </c>
      <c r="B1112">
        <v>214</v>
      </c>
      <c r="C1112">
        <v>3</v>
      </c>
      <c r="D1112" t="s">
        <v>117</v>
      </c>
      <c r="E1112" t="s">
        <v>118</v>
      </c>
      <c r="F1112" t="s">
        <v>9</v>
      </c>
      <c r="G1112" t="str">
        <f>TEXT(MotionsTable[[#This Row],[MOT_COUNTY_NUM]], "000") &amp; "-" &amp; TEXT(MotionsTable[[#This Row],[MOT_CASE_NUMBER]], "0000000")</f>
        <v>001-0000214</v>
      </c>
    </row>
    <row r="1113" spans="1:7">
      <c r="A1113" s="1">
        <v>1</v>
      </c>
      <c r="B1113">
        <v>221</v>
      </c>
      <c r="C1113">
        <v>3</v>
      </c>
      <c r="D1113" t="s">
        <v>117</v>
      </c>
      <c r="E1113" t="s">
        <v>118</v>
      </c>
      <c r="F1113" t="s">
        <v>9</v>
      </c>
      <c r="G1113" t="str">
        <f>TEXT(MotionsTable[[#This Row],[MOT_COUNTY_NUM]], "000") &amp; "-" &amp; TEXT(MotionsTable[[#This Row],[MOT_CASE_NUMBER]], "0000000")</f>
        <v>001-0000221</v>
      </c>
    </row>
    <row r="1114" spans="1:7">
      <c r="A1114" s="1">
        <v>1</v>
      </c>
      <c r="B1114">
        <v>222</v>
      </c>
      <c r="C1114">
        <v>3</v>
      </c>
      <c r="D1114" t="s">
        <v>117</v>
      </c>
      <c r="E1114" t="s">
        <v>118</v>
      </c>
      <c r="F1114" t="s">
        <v>9</v>
      </c>
      <c r="G1114" t="str">
        <f>TEXT(MotionsTable[[#This Row],[MOT_COUNTY_NUM]], "000") &amp; "-" &amp; TEXT(MotionsTable[[#This Row],[MOT_CASE_NUMBER]], "0000000")</f>
        <v>001-0000222</v>
      </c>
    </row>
    <row r="1115" spans="1:7">
      <c r="A1115" s="1">
        <v>1</v>
      </c>
      <c r="B1115">
        <v>224</v>
      </c>
      <c r="C1115">
        <v>3</v>
      </c>
      <c r="D1115" t="s">
        <v>117</v>
      </c>
      <c r="E1115" t="s">
        <v>118</v>
      </c>
      <c r="F1115" t="s">
        <v>9</v>
      </c>
      <c r="G1115" t="str">
        <f>TEXT(MotionsTable[[#This Row],[MOT_COUNTY_NUM]], "000") &amp; "-" &amp; TEXT(MotionsTable[[#This Row],[MOT_CASE_NUMBER]], "0000000")</f>
        <v>001-0000224</v>
      </c>
    </row>
    <row r="1116" spans="1:7">
      <c r="A1116" s="1">
        <v>1</v>
      </c>
      <c r="B1116">
        <v>1</v>
      </c>
      <c r="C1116">
        <v>2</v>
      </c>
      <c r="D1116" t="s">
        <v>109</v>
      </c>
      <c r="E1116" t="s">
        <v>110</v>
      </c>
      <c r="F1116" t="s">
        <v>9</v>
      </c>
      <c r="G1116" t="str">
        <f>TEXT(MotionsTable[[#This Row],[MOT_COUNTY_NUM]], "000") &amp; "-" &amp; TEXT(MotionsTable[[#This Row],[MOT_CASE_NUMBER]], "0000000")</f>
        <v>001-0000001</v>
      </c>
    </row>
    <row r="1117" spans="1:7">
      <c r="A1117" s="1">
        <v>1</v>
      </c>
      <c r="B1117">
        <v>4</v>
      </c>
      <c r="C1117">
        <v>4</v>
      </c>
      <c r="D1117" t="s">
        <v>117</v>
      </c>
      <c r="E1117" t="s">
        <v>118</v>
      </c>
      <c r="F1117" t="s">
        <v>9</v>
      </c>
      <c r="G1117" t="str">
        <f>TEXT(MotionsTable[[#This Row],[MOT_COUNTY_NUM]], "000") &amp; "-" &amp; TEXT(MotionsTable[[#This Row],[MOT_CASE_NUMBER]], "0000000")</f>
        <v>001-0000004</v>
      </c>
    </row>
    <row r="1118" spans="1:7">
      <c r="A1118" s="1">
        <v>1</v>
      </c>
      <c r="B1118">
        <v>19</v>
      </c>
      <c r="C1118">
        <v>4</v>
      </c>
      <c r="D1118" t="s">
        <v>117</v>
      </c>
      <c r="E1118" t="s">
        <v>118</v>
      </c>
      <c r="F1118" t="s">
        <v>9</v>
      </c>
      <c r="G1118" t="str">
        <f>TEXT(MotionsTable[[#This Row],[MOT_COUNTY_NUM]], "000") &amp; "-" &amp; TEXT(MotionsTable[[#This Row],[MOT_CASE_NUMBER]], "0000000")</f>
        <v>001-0000019</v>
      </c>
    </row>
    <row r="1119" spans="1:7">
      <c r="A1119" s="1">
        <v>1</v>
      </c>
      <c r="B1119">
        <v>20</v>
      </c>
      <c r="C1119">
        <v>4</v>
      </c>
      <c r="D1119" t="s">
        <v>117</v>
      </c>
      <c r="E1119" t="s">
        <v>118</v>
      </c>
      <c r="F1119" t="s">
        <v>9</v>
      </c>
      <c r="G1119" t="str">
        <f>TEXT(MotionsTable[[#This Row],[MOT_COUNTY_NUM]], "000") &amp; "-" &amp; TEXT(MotionsTable[[#This Row],[MOT_CASE_NUMBER]], "0000000")</f>
        <v>001-0000020</v>
      </c>
    </row>
    <row r="1120" spans="1:7">
      <c r="A1120" s="1">
        <v>1</v>
      </c>
      <c r="B1120">
        <v>22</v>
      </c>
      <c r="C1120">
        <v>4</v>
      </c>
      <c r="D1120" t="s">
        <v>117</v>
      </c>
      <c r="E1120" t="s">
        <v>118</v>
      </c>
      <c r="F1120" t="s">
        <v>9</v>
      </c>
      <c r="G1120" t="str">
        <f>TEXT(MotionsTable[[#This Row],[MOT_COUNTY_NUM]], "000") &amp; "-" &amp; TEXT(MotionsTable[[#This Row],[MOT_CASE_NUMBER]], "0000000")</f>
        <v>001-0000022</v>
      </c>
    </row>
    <row r="1121" spans="1:7">
      <c r="A1121" s="1">
        <v>1</v>
      </c>
      <c r="B1121">
        <v>24</v>
      </c>
      <c r="C1121">
        <v>4</v>
      </c>
      <c r="D1121" t="s">
        <v>117</v>
      </c>
      <c r="E1121" t="s">
        <v>118</v>
      </c>
      <c r="F1121" t="s">
        <v>9</v>
      </c>
      <c r="G1121" t="str">
        <f>TEXT(MotionsTable[[#This Row],[MOT_COUNTY_NUM]], "000") &amp; "-" &amp; TEXT(MotionsTable[[#This Row],[MOT_CASE_NUMBER]], "0000000")</f>
        <v>001-0000024</v>
      </c>
    </row>
    <row r="1122" spans="1:7">
      <c r="A1122" s="1">
        <v>1</v>
      </c>
      <c r="B1122">
        <v>44</v>
      </c>
      <c r="C1122">
        <v>4</v>
      </c>
      <c r="D1122" t="s">
        <v>117</v>
      </c>
      <c r="E1122" t="s">
        <v>118</v>
      </c>
      <c r="F1122" t="s">
        <v>9</v>
      </c>
      <c r="G1122" t="str">
        <f>TEXT(MotionsTable[[#This Row],[MOT_COUNTY_NUM]], "000") &amp; "-" &amp; TEXT(MotionsTable[[#This Row],[MOT_CASE_NUMBER]], "0000000")</f>
        <v>001-0000044</v>
      </c>
    </row>
    <row r="1123" spans="1:7">
      <c r="A1123" s="1">
        <v>1</v>
      </c>
      <c r="B1123">
        <v>51</v>
      </c>
      <c r="C1123">
        <v>4</v>
      </c>
      <c r="D1123" t="s">
        <v>117</v>
      </c>
      <c r="E1123" t="s">
        <v>118</v>
      </c>
      <c r="F1123" t="s">
        <v>9</v>
      </c>
      <c r="G1123" t="str">
        <f>TEXT(MotionsTable[[#This Row],[MOT_COUNTY_NUM]], "000") &amp; "-" &amp; TEXT(MotionsTable[[#This Row],[MOT_CASE_NUMBER]], "0000000")</f>
        <v>001-0000051</v>
      </c>
    </row>
    <row r="1124" spans="1:7">
      <c r="A1124" s="1">
        <v>1</v>
      </c>
      <c r="B1124">
        <v>52</v>
      </c>
      <c r="C1124">
        <v>4</v>
      </c>
      <c r="D1124" t="s">
        <v>117</v>
      </c>
      <c r="E1124" t="s">
        <v>118</v>
      </c>
      <c r="F1124" t="s">
        <v>9</v>
      </c>
      <c r="G1124" t="str">
        <f>TEXT(MotionsTable[[#This Row],[MOT_COUNTY_NUM]], "000") &amp; "-" &amp; TEXT(MotionsTable[[#This Row],[MOT_CASE_NUMBER]], "0000000")</f>
        <v>001-0000052</v>
      </c>
    </row>
    <row r="1125" spans="1:7">
      <c r="A1125" s="1">
        <v>1</v>
      </c>
      <c r="B1125">
        <v>53</v>
      </c>
      <c r="C1125">
        <v>4</v>
      </c>
      <c r="D1125" t="s">
        <v>117</v>
      </c>
      <c r="E1125" t="s">
        <v>118</v>
      </c>
      <c r="F1125" t="s">
        <v>9</v>
      </c>
      <c r="G1125" t="str">
        <f>TEXT(MotionsTable[[#This Row],[MOT_COUNTY_NUM]], "000") &amp; "-" &amp; TEXT(MotionsTable[[#This Row],[MOT_CASE_NUMBER]], "0000000")</f>
        <v>001-0000053</v>
      </c>
    </row>
    <row r="1126" spans="1:7">
      <c r="A1126" s="1">
        <v>1</v>
      </c>
      <c r="B1126">
        <v>54</v>
      </c>
      <c r="C1126">
        <v>4</v>
      </c>
      <c r="D1126" t="s">
        <v>117</v>
      </c>
      <c r="E1126" t="s">
        <v>118</v>
      </c>
      <c r="F1126" t="s">
        <v>9</v>
      </c>
      <c r="G1126" t="str">
        <f>TEXT(MotionsTable[[#This Row],[MOT_COUNTY_NUM]], "000") &amp; "-" &amp; TEXT(MotionsTable[[#This Row],[MOT_CASE_NUMBER]], "0000000")</f>
        <v>001-0000054</v>
      </c>
    </row>
    <row r="1127" spans="1:7">
      <c r="A1127" s="1">
        <v>1</v>
      </c>
      <c r="B1127">
        <v>56</v>
      </c>
      <c r="C1127">
        <v>4</v>
      </c>
      <c r="D1127" t="s">
        <v>117</v>
      </c>
      <c r="E1127" t="s">
        <v>118</v>
      </c>
      <c r="F1127" t="s">
        <v>9</v>
      </c>
      <c r="G1127" t="str">
        <f>TEXT(MotionsTable[[#This Row],[MOT_COUNTY_NUM]], "000") &amp; "-" &amp; TEXT(MotionsTable[[#This Row],[MOT_CASE_NUMBER]], "0000000")</f>
        <v>001-0000056</v>
      </c>
    </row>
    <row r="1128" spans="1:7">
      <c r="A1128" s="1">
        <v>1</v>
      </c>
      <c r="B1128">
        <v>60</v>
      </c>
      <c r="C1128">
        <v>4</v>
      </c>
      <c r="D1128" t="s">
        <v>117</v>
      </c>
      <c r="E1128" t="s">
        <v>118</v>
      </c>
      <c r="F1128" t="s">
        <v>9</v>
      </c>
      <c r="G1128" t="str">
        <f>TEXT(MotionsTable[[#This Row],[MOT_COUNTY_NUM]], "000") &amp; "-" &amp; TEXT(MotionsTable[[#This Row],[MOT_CASE_NUMBER]], "0000000")</f>
        <v>001-0000060</v>
      </c>
    </row>
    <row r="1129" spans="1:7">
      <c r="A1129" s="1">
        <v>1</v>
      </c>
      <c r="B1129">
        <v>66</v>
      </c>
      <c r="C1129">
        <v>4</v>
      </c>
      <c r="D1129" t="s">
        <v>117</v>
      </c>
      <c r="E1129" t="s">
        <v>118</v>
      </c>
      <c r="F1129" t="s">
        <v>9</v>
      </c>
      <c r="G1129" t="str">
        <f>TEXT(MotionsTable[[#This Row],[MOT_COUNTY_NUM]], "000") &amp; "-" &amp; TEXT(MotionsTable[[#This Row],[MOT_CASE_NUMBER]], "0000000")</f>
        <v>001-0000066</v>
      </c>
    </row>
    <row r="1130" spans="1:7">
      <c r="A1130" s="1">
        <v>1</v>
      </c>
      <c r="B1130">
        <v>79</v>
      </c>
      <c r="C1130">
        <v>4</v>
      </c>
      <c r="D1130" t="s">
        <v>117</v>
      </c>
      <c r="E1130" t="s">
        <v>118</v>
      </c>
      <c r="F1130" t="s">
        <v>9</v>
      </c>
      <c r="G1130" t="str">
        <f>TEXT(MotionsTable[[#This Row],[MOT_COUNTY_NUM]], "000") &amp; "-" &amp; TEXT(MotionsTable[[#This Row],[MOT_CASE_NUMBER]], "0000000")</f>
        <v>001-0000079</v>
      </c>
    </row>
    <row r="1131" spans="1:7">
      <c r="A1131" s="1">
        <v>1</v>
      </c>
      <c r="B1131">
        <v>83</v>
      </c>
      <c r="C1131">
        <v>4</v>
      </c>
      <c r="D1131" t="s">
        <v>117</v>
      </c>
      <c r="E1131" t="s">
        <v>118</v>
      </c>
      <c r="F1131" t="s">
        <v>9</v>
      </c>
      <c r="G1131" t="str">
        <f>TEXT(MotionsTable[[#This Row],[MOT_COUNTY_NUM]], "000") &amp; "-" &amp; TEXT(MotionsTable[[#This Row],[MOT_CASE_NUMBER]], "0000000")</f>
        <v>001-0000083</v>
      </c>
    </row>
    <row r="1132" spans="1:7">
      <c r="A1132" s="1">
        <v>1</v>
      </c>
      <c r="B1132">
        <v>84</v>
      </c>
      <c r="C1132">
        <v>4</v>
      </c>
      <c r="D1132" t="s">
        <v>117</v>
      </c>
      <c r="E1132" t="s">
        <v>118</v>
      </c>
      <c r="F1132" t="s">
        <v>9</v>
      </c>
      <c r="G1132" t="str">
        <f>TEXT(MotionsTable[[#This Row],[MOT_COUNTY_NUM]], "000") &amp; "-" &amp; TEXT(MotionsTable[[#This Row],[MOT_CASE_NUMBER]], "0000000")</f>
        <v>001-0000084</v>
      </c>
    </row>
    <row r="1133" spans="1:7">
      <c r="A1133" s="1">
        <v>1</v>
      </c>
      <c r="B1133">
        <v>87</v>
      </c>
      <c r="C1133">
        <v>4</v>
      </c>
      <c r="D1133" t="s">
        <v>117</v>
      </c>
      <c r="E1133" t="s">
        <v>118</v>
      </c>
      <c r="F1133" t="s">
        <v>9</v>
      </c>
      <c r="G1133" t="str">
        <f>TEXT(MotionsTable[[#This Row],[MOT_COUNTY_NUM]], "000") &amp; "-" &amp; TEXT(MotionsTable[[#This Row],[MOT_CASE_NUMBER]], "0000000")</f>
        <v>001-0000087</v>
      </c>
    </row>
    <row r="1134" spans="1:7">
      <c r="A1134" s="1">
        <v>1</v>
      </c>
      <c r="B1134">
        <v>94</v>
      </c>
      <c r="C1134">
        <v>4</v>
      </c>
      <c r="D1134" t="s">
        <v>117</v>
      </c>
      <c r="E1134" t="s">
        <v>118</v>
      </c>
      <c r="F1134" t="s">
        <v>9</v>
      </c>
      <c r="G1134" t="str">
        <f>TEXT(MotionsTable[[#This Row],[MOT_COUNTY_NUM]], "000") &amp; "-" &amp; TEXT(MotionsTable[[#This Row],[MOT_CASE_NUMBER]], "0000000")</f>
        <v>001-0000094</v>
      </c>
    </row>
    <row r="1135" spans="1:7">
      <c r="A1135" s="1">
        <v>1</v>
      </c>
      <c r="B1135">
        <v>96</v>
      </c>
      <c r="C1135">
        <v>4</v>
      </c>
      <c r="D1135" t="s">
        <v>117</v>
      </c>
      <c r="E1135" t="s">
        <v>118</v>
      </c>
      <c r="F1135" t="s">
        <v>9</v>
      </c>
      <c r="G1135" t="str">
        <f>TEXT(MotionsTable[[#This Row],[MOT_COUNTY_NUM]], "000") &amp; "-" &amp; TEXT(MotionsTable[[#This Row],[MOT_CASE_NUMBER]], "0000000")</f>
        <v>001-0000096</v>
      </c>
    </row>
    <row r="1136" spans="1:7">
      <c r="A1136" s="1">
        <v>1</v>
      </c>
      <c r="B1136">
        <v>101</v>
      </c>
      <c r="C1136">
        <v>4</v>
      </c>
      <c r="D1136" t="s">
        <v>117</v>
      </c>
      <c r="E1136" t="s">
        <v>118</v>
      </c>
      <c r="F1136" t="s">
        <v>9</v>
      </c>
      <c r="G1136" t="str">
        <f>TEXT(MotionsTable[[#This Row],[MOT_COUNTY_NUM]], "000") &amp; "-" &amp; TEXT(MotionsTable[[#This Row],[MOT_CASE_NUMBER]], "0000000")</f>
        <v>001-0000101</v>
      </c>
    </row>
    <row r="1137" spans="1:7">
      <c r="A1137" s="1">
        <v>1</v>
      </c>
      <c r="B1137">
        <v>102</v>
      </c>
      <c r="C1137">
        <v>4</v>
      </c>
      <c r="D1137" t="s">
        <v>117</v>
      </c>
      <c r="E1137" t="s">
        <v>118</v>
      </c>
      <c r="F1137" t="s">
        <v>9</v>
      </c>
      <c r="G1137" t="str">
        <f>TEXT(MotionsTable[[#This Row],[MOT_COUNTY_NUM]], "000") &amp; "-" &amp; TEXT(MotionsTable[[#This Row],[MOT_CASE_NUMBER]], "0000000")</f>
        <v>001-0000102</v>
      </c>
    </row>
    <row r="1138" spans="1:7">
      <c r="A1138" s="1">
        <v>1</v>
      </c>
      <c r="B1138">
        <v>117</v>
      </c>
      <c r="C1138">
        <v>4</v>
      </c>
      <c r="D1138" t="s">
        <v>117</v>
      </c>
      <c r="E1138" t="s">
        <v>118</v>
      </c>
      <c r="F1138" t="s">
        <v>9</v>
      </c>
      <c r="G1138" t="str">
        <f>TEXT(MotionsTable[[#This Row],[MOT_COUNTY_NUM]], "000") &amp; "-" &amp; TEXT(MotionsTable[[#This Row],[MOT_CASE_NUMBER]], "0000000")</f>
        <v>001-0000117</v>
      </c>
    </row>
    <row r="1139" spans="1:7">
      <c r="A1139" s="1">
        <v>1</v>
      </c>
      <c r="B1139">
        <v>119</v>
      </c>
      <c r="C1139">
        <v>4</v>
      </c>
      <c r="D1139" t="s">
        <v>117</v>
      </c>
      <c r="E1139" t="s">
        <v>118</v>
      </c>
      <c r="F1139" t="s">
        <v>9</v>
      </c>
      <c r="G1139" t="str">
        <f>TEXT(MotionsTable[[#This Row],[MOT_COUNTY_NUM]], "000") &amp; "-" &amp; TEXT(MotionsTable[[#This Row],[MOT_CASE_NUMBER]], "0000000")</f>
        <v>001-0000119</v>
      </c>
    </row>
    <row r="1140" spans="1:7">
      <c r="A1140" s="1">
        <v>1</v>
      </c>
      <c r="B1140">
        <v>121</v>
      </c>
      <c r="C1140">
        <v>4</v>
      </c>
      <c r="D1140" t="s">
        <v>117</v>
      </c>
      <c r="E1140" t="s">
        <v>118</v>
      </c>
      <c r="F1140" t="s">
        <v>9</v>
      </c>
      <c r="G1140" t="str">
        <f>TEXT(MotionsTable[[#This Row],[MOT_COUNTY_NUM]], "000") &amp; "-" &amp; TEXT(MotionsTable[[#This Row],[MOT_CASE_NUMBER]], "0000000")</f>
        <v>001-0000121</v>
      </c>
    </row>
    <row r="1141" spans="1:7">
      <c r="A1141" s="1">
        <v>1</v>
      </c>
      <c r="B1141">
        <v>124</v>
      </c>
      <c r="C1141">
        <v>4</v>
      </c>
      <c r="D1141" t="s">
        <v>117</v>
      </c>
      <c r="E1141" t="s">
        <v>118</v>
      </c>
      <c r="F1141" t="s">
        <v>9</v>
      </c>
      <c r="G1141" t="str">
        <f>TEXT(MotionsTable[[#This Row],[MOT_COUNTY_NUM]], "000") &amp; "-" &amp; TEXT(MotionsTable[[#This Row],[MOT_CASE_NUMBER]], "0000000")</f>
        <v>001-0000124</v>
      </c>
    </row>
    <row r="1142" spans="1:7">
      <c r="A1142" s="1">
        <v>1</v>
      </c>
      <c r="B1142">
        <v>130</v>
      </c>
      <c r="C1142">
        <v>4</v>
      </c>
      <c r="D1142" t="s">
        <v>117</v>
      </c>
      <c r="E1142" t="s">
        <v>118</v>
      </c>
      <c r="F1142" t="s">
        <v>9</v>
      </c>
      <c r="G1142" t="str">
        <f>TEXT(MotionsTable[[#This Row],[MOT_COUNTY_NUM]], "000") &amp; "-" &amp; TEXT(MotionsTable[[#This Row],[MOT_CASE_NUMBER]], "0000000")</f>
        <v>001-0000130</v>
      </c>
    </row>
    <row r="1143" spans="1:7">
      <c r="A1143" s="1">
        <v>1</v>
      </c>
      <c r="B1143">
        <v>133</v>
      </c>
      <c r="C1143">
        <v>4</v>
      </c>
      <c r="D1143" t="s">
        <v>117</v>
      </c>
      <c r="E1143" t="s">
        <v>118</v>
      </c>
      <c r="F1143" t="s">
        <v>9</v>
      </c>
      <c r="G1143" t="str">
        <f>TEXT(MotionsTable[[#This Row],[MOT_COUNTY_NUM]], "000") &amp; "-" &amp; TEXT(MotionsTable[[#This Row],[MOT_CASE_NUMBER]], "0000000")</f>
        <v>001-0000133</v>
      </c>
    </row>
    <row r="1144" spans="1:7">
      <c r="A1144" s="1">
        <v>1</v>
      </c>
      <c r="B1144">
        <v>139</v>
      </c>
      <c r="C1144">
        <v>4</v>
      </c>
      <c r="D1144" t="s">
        <v>117</v>
      </c>
      <c r="E1144" t="s">
        <v>118</v>
      </c>
      <c r="F1144" t="s">
        <v>9</v>
      </c>
      <c r="G1144" t="str">
        <f>TEXT(MotionsTable[[#This Row],[MOT_COUNTY_NUM]], "000") &amp; "-" &amp; TEXT(MotionsTable[[#This Row],[MOT_CASE_NUMBER]], "0000000")</f>
        <v>001-0000139</v>
      </c>
    </row>
    <row r="1145" spans="1:7">
      <c r="A1145" s="1">
        <v>1</v>
      </c>
      <c r="B1145">
        <v>143</v>
      </c>
      <c r="C1145">
        <v>4</v>
      </c>
      <c r="D1145" t="s">
        <v>117</v>
      </c>
      <c r="E1145" t="s">
        <v>118</v>
      </c>
      <c r="F1145" t="s">
        <v>9</v>
      </c>
      <c r="G1145" t="str">
        <f>TEXT(MotionsTable[[#This Row],[MOT_COUNTY_NUM]], "000") &amp; "-" &amp; TEXT(MotionsTable[[#This Row],[MOT_CASE_NUMBER]], "0000000")</f>
        <v>001-0000143</v>
      </c>
    </row>
    <row r="1146" spans="1:7">
      <c r="A1146" s="1">
        <v>1</v>
      </c>
      <c r="B1146">
        <v>145</v>
      </c>
      <c r="C1146">
        <v>4</v>
      </c>
      <c r="D1146" t="s">
        <v>117</v>
      </c>
      <c r="E1146" t="s">
        <v>118</v>
      </c>
      <c r="F1146" t="s">
        <v>9</v>
      </c>
      <c r="G1146" t="str">
        <f>TEXT(MotionsTable[[#This Row],[MOT_COUNTY_NUM]], "000") &amp; "-" &amp; TEXT(MotionsTable[[#This Row],[MOT_CASE_NUMBER]], "0000000")</f>
        <v>001-0000145</v>
      </c>
    </row>
    <row r="1147" spans="1:7">
      <c r="A1147" s="1">
        <v>1</v>
      </c>
      <c r="B1147">
        <v>146</v>
      </c>
      <c r="C1147">
        <v>4</v>
      </c>
      <c r="D1147" t="s">
        <v>117</v>
      </c>
      <c r="E1147" t="s">
        <v>118</v>
      </c>
      <c r="F1147" t="s">
        <v>9</v>
      </c>
      <c r="G1147" t="str">
        <f>TEXT(MotionsTable[[#This Row],[MOT_COUNTY_NUM]], "000") &amp; "-" &amp; TEXT(MotionsTable[[#This Row],[MOT_CASE_NUMBER]], "0000000")</f>
        <v>001-0000146</v>
      </c>
    </row>
    <row r="1148" spans="1:7">
      <c r="A1148" s="1">
        <v>1</v>
      </c>
      <c r="B1148">
        <v>155</v>
      </c>
      <c r="C1148">
        <v>4</v>
      </c>
      <c r="D1148" t="s">
        <v>117</v>
      </c>
      <c r="E1148" t="s">
        <v>118</v>
      </c>
      <c r="F1148" t="s">
        <v>9</v>
      </c>
      <c r="G1148" t="str">
        <f>TEXT(MotionsTable[[#This Row],[MOT_COUNTY_NUM]], "000") &amp; "-" &amp; TEXT(MotionsTable[[#This Row],[MOT_CASE_NUMBER]], "0000000")</f>
        <v>001-0000155</v>
      </c>
    </row>
    <row r="1149" spans="1:7">
      <c r="A1149" s="1">
        <v>1</v>
      </c>
      <c r="B1149">
        <v>161</v>
      </c>
      <c r="C1149">
        <v>4</v>
      </c>
      <c r="D1149" t="s">
        <v>117</v>
      </c>
      <c r="E1149" t="s">
        <v>118</v>
      </c>
      <c r="F1149" t="s">
        <v>9</v>
      </c>
      <c r="G1149" t="str">
        <f>TEXT(MotionsTable[[#This Row],[MOT_COUNTY_NUM]], "000") &amp; "-" &amp; TEXT(MotionsTable[[#This Row],[MOT_CASE_NUMBER]], "0000000")</f>
        <v>001-0000161</v>
      </c>
    </row>
    <row r="1150" spans="1:7">
      <c r="A1150" s="1">
        <v>1</v>
      </c>
      <c r="B1150">
        <v>167</v>
      </c>
      <c r="C1150">
        <v>4</v>
      </c>
      <c r="D1150" t="s">
        <v>117</v>
      </c>
      <c r="E1150" t="s">
        <v>118</v>
      </c>
      <c r="F1150" t="s">
        <v>9</v>
      </c>
      <c r="G1150" t="str">
        <f>TEXT(MotionsTable[[#This Row],[MOT_COUNTY_NUM]], "000") &amp; "-" &amp; TEXT(MotionsTable[[#This Row],[MOT_CASE_NUMBER]], "0000000")</f>
        <v>001-0000167</v>
      </c>
    </row>
    <row r="1151" spans="1:7">
      <c r="A1151" s="1">
        <v>1</v>
      </c>
      <c r="B1151">
        <v>172</v>
      </c>
      <c r="C1151">
        <v>4</v>
      </c>
      <c r="D1151" t="s">
        <v>117</v>
      </c>
      <c r="E1151" t="s">
        <v>118</v>
      </c>
      <c r="F1151" t="s">
        <v>9</v>
      </c>
      <c r="G1151" t="str">
        <f>TEXT(MotionsTable[[#This Row],[MOT_COUNTY_NUM]], "000") &amp; "-" &amp; TEXT(MotionsTable[[#This Row],[MOT_CASE_NUMBER]], "0000000")</f>
        <v>001-0000172</v>
      </c>
    </row>
    <row r="1152" spans="1:7">
      <c r="A1152" s="1">
        <v>1</v>
      </c>
      <c r="B1152">
        <v>178</v>
      </c>
      <c r="C1152">
        <v>4</v>
      </c>
      <c r="D1152" t="s">
        <v>117</v>
      </c>
      <c r="E1152" t="s">
        <v>118</v>
      </c>
      <c r="F1152" t="s">
        <v>9</v>
      </c>
      <c r="G1152" t="str">
        <f>TEXT(MotionsTable[[#This Row],[MOT_COUNTY_NUM]], "000") &amp; "-" &amp; TEXT(MotionsTable[[#This Row],[MOT_CASE_NUMBER]], "0000000")</f>
        <v>001-0000178</v>
      </c>
    </row>
    <row r="1153" spans="1:7">
      <c r="A1153" s="1">
        <v>1</v>
      </c>
      <c r="B1153">
        <v>179</v>
      </c>
      <c r="C1153">
        <v>4</v>
      </c>
      <c r="D1153" t="s">
        <v>117</v>
      </c>
      <c r="E1153" t="s">
        <v>118</v>
      </c>
      <c r="F1153" t="s">
        <v>9</v>
      </c>
      <c r="G1153" t="str">
        <f>TEXT(MotionsTable[[#This Row],[MOT_COUNTY_NUM]], "000") &amp; "-" &amp; TEXT(MotionsTable[[#This Row],[MOT_CASE_NUMBER]], "0000000")</f>
        <v>001-0000179</v>
      </c>
    </row>
    <row r="1154" spans="1:7">
      <c r="A1154" s="1">
        <v>1</v>
      </c>
      <c r="B1154">
        <v>186</v>
      </c>
      <c r="C1154">
        <v>4</v>
      </c>
      <c r="D1154" t="s">
        <v>117</v>
      </c>
      <c r="E1154" t="s">
        <v>118</v>
      </c>
      <c r="F1154" t="s">
        <v>9</v>
      </c>
      <c r="G1154" t="str">
        <f>TEXT(MotionsTable[[#This Row],[MOT_COUNTY_NUM]], "000") &amp; "-" &amp; TEXT(MotionsTable[[#This Row],[MOT_CASE_NUMBER]], "0000000")</f>
        <v>001-0000186</v>
      </c>
    </row>
    <row r="1155" spans="1:7">
      <c r="A1155" s="1">
        <v>1</v>
      </c>
      <c r="B1155">
        <v>190</v>
      </c>
      <c r="C1155">
        <v>4</v>
      </c>
      <c r="D1155" t="s">
        <v>117</v>
      </c>
      <c r="E1155" t="s">
        <v>118</v>
      </c>
      <c r="F1155" t="s">
        <v>9</v>
      </c>
      <c r="G1155" t="str">
        <f>TEXT(MotionsTable[[#This Row],[MOT_COUNTY_NUM]], "000") &amp; "-" &amp; TEXT(MotionsTable[[#This Row],[MOT_CASE_NUMBER]], "0000000")</f>
        <v>001-0000190</v>
      </c>
    </row>
    <row r="1156" spans="1:7">
      <c r="A1156" s="1">
        <v>1</v>
      </c>
      <c r="B1156">
        <v>196</v>
      </c>
      <c r="C1156">
        <v>4</v>
      </c>
      <c r="D1156" t="s">
        <v>117</v>
      </c>
      <c r="E1156" t="s">
        <v>118</v>
      </c>
      <c r="F1156" t="s">
        <v>9</v>
      </c>
      <c r="G1156" t="str">
        <f>TEXT(MotionsTable[[#This Row],[MOT_COUNTY_NUM]], "000") &amp; "-" &amp; TEXT(MotionsTable[[#This Row],[MOT_CASE_NUMBER]], "0000000")</f>
        <v>001-0000196</v>
      </c>
    </row>
    <row r="1157" spans="1:7">
      <c r="A1157" s="1">
        <v>1</v>
      </c>
      <c r="B1157">
        <v>199</v>
      </c>
      <c r="C1157">
        <v>4</v>
      </c>
      <c r="D1157" t="s">
        <v>117</v>
      </c>
      <c r="E1157" t="s">
        <v>118</v>
      </c>
      <c r="F1157" t="s">
        <v>9</v>
      </c>
      <c r="G1157" t="str">
        <f>TEXT(MotionsTable[[#This Row],[MOT_COUNTY_NUM]], "000") &amp; "-" &amp; TEXT(MotionsTable[[#This Row],[MOT_CASE_NUMBER]], "0000000")</f>
        <v>001-0000199</v>
      </c>
    </row>
    <row r="1158" spans="1:7">
      <c r="A1158" s="1">
        <v>1</v>
      </c>
      <c r="B1158">
        <v>207</v>
      </c>
      <c r="C1158">
        <v>4</v>
      </c>
      <c r="D1158" t="s">
        <v>117</v>
      </c>
      <c r="E1158" t="s">
        <v>118</v>
      </c>
      <c r="F1158" t="s">
        <v>9</v>
      </c>
      <c r="G1158" t="str">
        <f>TEXT(MotionsTable[[#This Row],[MOT_COUNTY_NUM]], "000") &amp; "-" &amp; TEXT(MotionsTable[[#This Row],[MOT_CASE_NUMBER]], "0000000")</f>
        <v>001-0000207</v>
      </c>
    </row>
    <row r="1159" spans="1:7">
      <c r="A1159" s="1">
        <v>1</v>
      </c>
      <c r="B1159">
        <v>217</v>
      </c>
      <c r="C1159">
        <v>4</v>
      </c>
      <c r="D1159" t="s">
        <v>117</v>
      </c>
      <c r="E1159" t="s">
        <v>118</v>
      </c>
      <c r="F1159" t="s">
        <v>9</v>
      </c>
      <c r="G1159" t="str">
        <f>TEXT(MotionsTable[[#This Row],[MOT_COUNTY_NUM]], "000") &amp; "-" &amp; TEXT(MotionsTable[[#This Row],[MOT_CASE_NUMBER]], "0000000")</f>
        <v>001-0000217</v>
      </c>
    </row>
    <row r="1160" spans="1:7">
      <c r="A1160" s="1">
        <v>1</v>
      </c>
      <c r="B1160">
        <v>219</v>
      </c>
      <c r="C1160">
        <v>4</v>
      </c>
      <c r="D1160" t="s">
        <v>117</v>
      </c>
      <c r="E1160" t="s">
        <v>118</v>
      </c>
      <c r="F1160" t="s">
        <v>9</v>
      </c>
      <c r="G1160" t="str">
        <f>TEXT(MotionsTable[[#This Row],[MOT_COUNTY_NUM]], "000") &amp; "-" &amp; TEXT(MotionsTable[[#This Row],[MOT_CASE_NUMBER]], "0000000")</f>
        <v>001-0000219</v>
      </c>
    </row>
    <row r="1161" spans="1:7">
      <c r="A1161" s="1">
        <v>1</v>
      </c>
      <c r="B1161">
        <v>222</v>
      </c>
      <c r="C1161">
        <v>4</v>
      </c>
      <c r="D1161" t="s">
        <v>117</v>
      </c>
      <c r="E1161" t="s">
        <v>118</v>
      </c>
      <c r="F1161" t="s">
        <v>9</v>
      </c>
      <c r="G1161" t="str">
        <f>TEXT(MotionsTable[[#This Row],[MOT_COUNTY_NUM]], "000") &amp; "-" &amp; TEXT(MotionsTable[[#This Row],[MOT_CASE_NUMBER]], "0000000")</f>
        <v>001-0000222</v>
      </c>
    </row>
    <row r="1162" spans="1:7">
      <c r="A1162" s="1">
        <v>1</v>
      </c>
      <c r="B1162">
        <v>223</v>
      </c>
      <c r="C1162">
        <v>4</v>
      </c>
      <c r="D1162" t="s">
        <v>117</v>
      </c>
      <c r="E1162" t="s">
        <v>118</v>
      </c>
      <c r="F1162" t="s">
        <v>9</v>
      </c>
      <c r="G1162" t="str">
        <f>TEXT(MotionsTable[[#This Row],[MOT_COUNTY_NUM]], "000") &amp; "-" &amp; TEXT(MotionsTable[[#This Row],[MOT_CASE_NUMBER]], "0000000")</f>
        <v>001-0000223</v>
      </c>
    </row>
    <row r="1163" spans="1:7">
      <c r="A1163" s="1">
        <v>1</v>
      </c>
      <c r="B1163">
        <v>1</v>
      </c>
      <c r="C1163">
        <v>3</v>
      </c>
      <c r="D1163" t="s">
        <v>109</v>
      </c>
      <c r="E1163" t="s">
        <v>110</v>
      </c>
      <c r="F1163" t="s">
        <v>9</v>
      </c>
      <c r="G1163" t="str">
        <f>TEXT(MotionsTable[[#This Row],[MOT_COUNTY_NUM]], "000") &amp; "-" &amp; TEXT(MotionsTable[[#This Row],[MOT_CASE_NUMBER]], "0000000")</f>
        <v>001-0000001</v>
      </c>
    </row>
    <row r="1164" spans="1:7">
      <c r="A1164" s="1">
        <v>1</v>
      </c>
      <c r="B1164">
        <v>11</v>
      </c>
      <c r="C1164">
        <v>5</v>
      </c>
      <c r="D1164" t="s">
        <v>117</v>
      </c>
      <c r="E1164" t="s">
        <v>118</v>
      </c>
      <c r="F1164" t="s">
        <v>9</v>
      </c>
      <c r="G1164" t="str">
        <f>TEXT(MotionsTable[[#This Row],[MOT_COUNTY_NUM]], "000") &amp; "-" &amp; TEXT(MotionsTable[[#This Row],[MOT_CASE_NUMBER]], "0000000")</f>
        <v>001-0000011</v>
      </c>
    </row>
    <row r="1165" spans="1:7">
      <c r="A1165" s="1">
        <v>1</v>
      </c>
      <c r="B1165">
        <v>20</v>
      </c>
      <c r="C1165">
        <v>5</v>
      </c>
      <c r="D1165" t="s">
        <v>117</v>
      </c>
      <c r="E1165" t="s">
        <v>118</v>
      </c>
      <c r="F1165" t="s">
        <v>9</v>
      </c>
      <c r="G1165" t="str">
        <f>TEXT(MotionsTable[[#This Row],[MOT_COUNTY_NUM]], "000") &amp; "-" &amp; TEXT(MotionsTable[[#This Row],[MOT_CASE_NUMBER]], "0000000")</f>
        <v>001-0000020</v>
      </c>
    </row>
    <row r="1166" spans="1:7">
      <c r="A1166" s="1">
        <v>1</v>
      </c>
      <c r="B1166">
        <v>32</v>
      </c>
      <c r="C1166">
        <v>5</v>
      </c>
      <c r="D1166" t="s">
        <v>117</v>
      </c>
      <c r="E1166" t="s">
        <v>118</v>
      </c>
      <c r="F1166" t="s">
        <v>9</v>
      </c>
      <c r="G1166" t="str">
        <f>TEXT(MotionsTable[[#This Row],[MOT_COUNTY_NUM]], "000") &amp; "-" &amp; TEXT(MotionsTable[[#This Row],[MOT_CASE_NUMBER]], "0000000")</f>
        <v>001-0000032</v>
      </c>
    </row>
    <row r="1167" spans="1:7">
      <c r="A1167" s="1">
        <v>1</v>
      </c>
      <c r="B1167">
        <v>42</v>
      </c>
      <c r="C1167">
        <v>5</v>
      </c>
      <c r="D1167" t="s">
        <v>117</v>
      </c>
      <c r="E1167" t="s">
        <v>118</v>
      </c>
      <c r="F1167" t="s">
        <v>9</v>
      </c>
      <c r="G1167" t="str">
        <f>TEXT(MotionsTable[[#This Row],[MOT_COUNTY_NUM]], "000") &amp; "-" &amp; TEXT(MotionsTable[[#This Row],[MOT_CASE_NUMBER]], "0000000")</f>
        <v>001-0000042</v>
      </c>
    </row>
    <row r="1168" spans="1:7">
      <c r="A1168" s="1">
        <v>1</v>
      </c>
      <c r="B1168">
        <v>43</v>
      </c>
      <c r="C1168">
        <v>5</v>
      </c>
      <c r="D1168" t="s">
        <v>117</v>
      </c>
      <c r="E1168" t="s">
        <v>118</v>
      </c>
      <c r="F1168" t="s">
        <v>9</v>
      </c>
      <c r="G1168" t="str">
        <f>TEXT(MotionsTable[[#This Row],[MOT_COUNTY_NUM]], "000") &amp; "-" &amp; TEXT(MotionsTable[[#This Row],[MOT_CASE_NUMBER]], "0000000")</f>
        <v>001-0000043</v>
      </c>
    </row>
    <row r="1169" spans="1:7">
      <c r="A1169" s="1">
        <v>1</v>
      </c>
      <c r="B1169">
        <v>49</v>
      </c>
      <c r="C1169">
        <v>5</v>
      </c>
      <c r="D1169" t="s">
        <v>117</v>
      </c>
      <c r="E1169" t="s">
        <v>118</v>
      </c>
      <c r="F1169" t="s">
        <v>9</v>
      </c>
      <c r="G1169" t="str">
        <f>TEXT(MotionsTable[[#This Row],[MOT_COUNTY_NUM]], "000") &amp; "-" &amp; TEXT(MotionsTable[[#This Row],[MOT_CASE_NUMBER]], "0000000")</f>
        <v>001-0000049</v>
      </c>
    </row>
    <row r="1170" spans="1:7">
      <c r="A1170" s="1">
        <v>1</v>
      </c>
      <c r="B1170">
        <v>55</v>
      </c>
      <c r="C1170">
        <v>5</v>
      </c>
      <c r="D1170" t="s">
        <v>117</v>
      </c>
      <c r="E1170" t="s">
        <v>118</v>
      </c>
      <c r="F1170" t="s">
        <v>9</v>
      </c>
      <c r="G1170" t="str">
        <f>TEXT(MotionsTable[[#This Row],[MOT_COUNTY_NUM]], "000") &amp; "-" &amp; TEXT(MotionsTable[[#This Row],[MOT_CASE_NUMBER]], "0000000")</f>
        <v>001-0000055</v>
      </c>
    </row>
    <row r="1171" spans="1:7">
      <c r="A1171" s="1">
        <v>1</v>
      </c>
      <c r="B1171">
        <v>59</v>
      </c>
      <c r="C1171">
        <v>5</v>
      </c>
      <c r="D1171" t="s">
        <v>117</v>
      </c>
      <c r="E1171" t="s">
        <v>118</v>
      </c>
      <c r="F1171" t="s">
        <v>9</v>
      </c>
      <c r="G1171" t="str">
        <f>TEXT(MotionsTable[[#This Row],[MOT_COUNTY_NUM]], "000") &amp; "-" &amp; TEXT(MotionsTable[[#This Row],[MOT_CASE_NUMBER]], "0000000")</f>
        <v>001-0000059</v>
      </c>
    </row>
    <row r="1172" spans="1:7">
      <c r="A1172" s="1">
        <v>1</v>
      </c>
      <c r="B1172">
        <v>61</v>
      </c>
      <c r="C1172">
        <v>5</v>
      </c>
      <c r="D1172" t="s">
        <v>117</v>
      </c>
      <c r="E1172" t="s">
        <v>118</v>
      </c>
      <c r="F1172" t="s">
        <v>9</v>
      </c>
      <c r="G1172" t="str">
        <f>TEXT(MotionsTable[[#This Row],[MOT_COUNTY_NUM]], "000") &amp; "-" &amp; TEXT(MotionsTable[[#This Row],[MOT_CASE_NUMBER]], "0000000")</f>
        <v>001-0000061</v>
      </c>
    </row>
    <row r="1173" spans="1:7">
      <c r="A1173" s="1">
        <v>1</v>
      </c>
      <c r="B1173">
        <v>66</v>
      </c>
      <c r="C1173">
        <v>5</v>
      </c>
      <c r="D1173" t="s">
        <v>117</v>
      </c>
      <c r="E1173" t="s">
        <v>118</v>
      </c>
      <c r="F1173" t="s">
        <v>9</v>
      </c>
      <c r="G1173" t="str">
        <f>TEXT(MotionsTable[[#This Row],[MOT_COUNTY_NUM]], "000") &amp; "-" &amp; TEXT(MotionsTable[[#This Row],[MOT_CASE_NUMBER]], "0000000")</f>
        <v>001-0000066</v>
      </c>
    </row>
    <row r="1174" spans="1:7">
      <c r="A1174" s="1">
        <v>1</v>
      </c>
      <c r="B1174">
        <v>68</v>
      </c>
      <c r="C1174">
        <v>5</v>
      </c>
      <c r="D1174" t="s">
        <v>117</v>
      </c>
      <c r="E1174" t="s">
        <v>118</v>
      </c>
      <c r="F1174" t="s">
        <v>9</v>
      </c>
      <c r="G1174" t="str">
        <f>TEXT(MotionsTable[[#This Row],[MOT_COUNTY_NUM]], "000") &amp; "-" &amp; TEXT(MotionsTable[[#This Row],[MOT_CASE_NUMBER]], "0000000")</f>
        <v>001-0000068</v>
      </c>
    </row>
    <row r="1175" spans="1:7">
      <c r="A1175" s="1">
        <v>1</v>
      </c>
      <c r="B1175">
        <v>72</v>
      </c>
      <c r="C1175">
        <v>5</v>
      </c>
      <c r="D1175" t="s">
        <v>117</v>
      </c>
      <c r="E1175" t="s">
        <v>118</v>
      </c>
      <c r="F1175" t="s">
        <v>9</v>
      </c>
      <c r="G1175" t="str">
        <f>TEXT(MotionsTable[[#This Row],[MOT_COUNTY_NUM]], "000") &amp; "-" &amp; TEXT(MotionsTable[[#This Row],[MOT_CASE_NUMBER]], "0000000")</f>
        <v>001-0000072</v>
      </c>
    </row>
    <row r="1176" spans="1:7">
      <c r="A1176" s="1">
        <v>1</v>
      </c>
      <c r="B1176">
        <v>76</v>
      </c>
      <c r="C1176">
        <v>5</v>
      </c>
      <c r="D1176" t="s">
        <v>117</v>
      </c>
      <c r="E1176" t="s">
        <v>118</v>
      </c>
      <c r="F1176" t="s">
        <v>9</v>
      </c>
      <c r="G1176" t="str">
        <f>TEXT(MotionsTable[[#This Row],[MOT_COUNTY_NUM]], "000") &amp; "-" &amp; TEXT(MotionsTable[[#This Row],[MOT_CASE_NUMBER]], "0000000")</f>
        <v>001-0000076</v>
      </c>
    </row>
    <row r="1177" spans="1:7">
      <c r="A1177" s="1">
        <v>1</v>
      </c>
      <c r="B1177">
        <v>78</v>
      </c>
      <c r="C1177">
        <v>5</v>
      </c>
      <c r="D1177" t="s">
        <v>117</v>
      </c>
      <c r="E1177" t="s">
        <v>118</v>
      </c>
      <c r="F1177" t="s">
        <v>9</v>
      </c>
      <c r="G1177" t="str">
        <f>TEXT(MotionsTable[[#This Row],[MOT_COUNTY_NUM]], "000") &amp; "-" &amp; TEXT(MotionsTable[[#This Row],[MOT_CASE_NUMBER]], "0000000")</f>
        <v>001-0000078</v>
      </c>
    </row>
    <row r="1178" spans="1:7">
      <c r="A1178" s="1">
        <v>1</v>
      </c>
      <c r="B1178">
        <v>83</v>
      </c>
      <c r="C1178">
        <v>5</v>
      </c>
      <c r="D1178" t="s">
        <v>117</v>
      </c>
      <c r="E1178" t="s">
        <v>118</v>
      </c>
      <c r="F1178" t="s">
        <v>9</v>
      </c>
      <c r="G1178" t="str">
        <f>TEXT(MotionsTable[[#This Row],[MOT_COUNTY_NUM]], "000") &amp; "-" &amp; TEXT(MotionsTable[[#This Row],[MOT_CASE_NUMBER]], "0000000")</f>
        <v>001-0000083</v>
      </c>
    </row>
    <row r="1179" spans="1:7">
      <c r="A1179" s="1">
        <v>1</v>
      </c>
      <c r="B1179">
        <v>85</v>
      </c>
      <c r="C1179">
        <v>5</v>
      </c>
      <c r="D1179" t="s">
        <v>117</v>
      </c>
      <c r="E1179" t="s">
        <v>118</v>
      </c>
      <c r="F1179" t="s">
        <v>9</v>
      </c>
      <c r="G1179" t="str">
        <f>TEXT(MotionsTable[[#This Row],[MOT_COUNTY_NUM]], "000") &amp; "-" &amp; TEXT(MotionsTable[[#This Row],[MOT_CASE_NUMBER]], "0000000")</f>
        <v>001-0000085</v>
      </c>
    </row>
    <row r="1180" spans="1:7">
      <c r="A1180" s="1">
        <v>1</v>
      </c>
      <c r="B1180">
        <v>88</v>
      </c>
      <c r="C1180">
        <v>5</v>
      </c>
      <c r="D1180" t="s">
        <v>117</v>
      </c>
      <c r="E1180" t="s">
        <v>118</v>
      </c>
      <c r="F1180" t="s">
        <v>9</v>
      </c>
      <c r="G1180" t="str">
        <f>TEXT(MotionsTable[[#This Row],[MOT_COUNTY_NUM]], "000") &amp; "-" &amp; TEXT(MotionsTable[[#This Row],[MOT_CASE_NUMBER]], "0000000")</f>
        <v>001-0000088</v>
      </c>
    </row>
    <row r="1181" spans="1:7">
      <c r="A1181" s="1">
        <v>1</v>
      </c>
      <c r="B1181">
        <v>99</v>
      </c>
      <c r="C1181">
        <v>5</v>
      </c>
      <c r="D1181" t="s">
        <v>117</v>
      </c>
      <c r="E1181" t="s">
        <v>118</v>
      </c>
      <c r="F1181" t="s">
        <v>9</v>
      </c>
      <c r="G1181" t="str">
        <f>TEXT(MotionsTable[[#This Row],[MOT_COUNTY_NUM]], "000") &amp; "-" &amp; TEXT(MotionsTable[[#This Row],[MOT_CASE_NUMBER]], "0000000")</f>
        <v>001-0000099</v>
      </c>
    </row>
    <row r="1182" spans="1:7">
      <c r="A1182" s="1">
        <v>1</v>
      </c>
      <c r="B1182">
        <v>100</v>
      </c>
      <c r="C1182">
        <v>5</v>
      </c>
      <c r="D1182" t="s">
        <v>117</v>
      </c>
      <c r="E1182" t="s">
        <v>118</v>
      </c>
      <c r="F1182" t="s">
        <v>9</v>
      </c>
      <c r="G1182" t="str">
        <f>TEXT(MotionsTable[[#This Row],[MOT_COUNTY_NUM]], "000") &amp; "-" &amp; TEXT(MotionsTable[[#This Row],[MOT_CASE_NUMBER]], "0000000")</f>
        <v>001-0000100</v>
      </c>
    </row>
    <row r="1183" spans="1:7">
      <c r="A1183" s="1">
        <v>1</v>
      </c>
      <c r="B1183">
        <v>108</v>
      </c>
      <c r="C1183">
        <v>5</v>
      </c>
      <c r="D1183" t="s">
        <v>117</v>
      </c>
      <c r="E1183" t="s">
        <v>118</v>
      </c>
      <c r="F1183" t="s">
        <v>9</v>
      </c>
      <c r="G1183" t="str">
        <f>TEXT(MotionsTable[[#This Row],[MOT_COUNTY_NUM]], "000") &amp; "-" &amp; TEXT(MotionsTable[[#This Row],[MOT_CASE_NUMBER]], "0000000")</f>
        <v>001-0000108</v>
      </c>
    </row>
    <row r="1184" spans="1:7">
      <c r="A1184" s="1">
        <v>1</v>
      </c>
      <c r="B1184">
        <v>120</v>
      </c>
      <c r="C1184">
        <v>5</v>
      </c>
      <c r="D1184" t="s">
        <v>117</v>
      </c>
      <c r="E1184" t="s">
        <v>118</v>
      </c>
      <c r="F1184" t="s">
        <v>9</v>
      </c>
      <c r="G1184" t="str">
        <f>TEXT(MotionsTable[[#This Row],[MOT_COUNTY_NUM]], "000") &amp; "-" &amp; TEXT(MotionsTable[[#This Row],[MOT_CASE_NUMBER]], "0000000")</f>
        <v>001-0000120</v>
      </c>
    </row>
    <row r="1185" spans="1:7">
      <c r="A1185" s="1">
        <v>1</v>
      </c>
      <c r="B1185">
        <v>123</v>
      </c>
      <c r="C1185">
        <v>5</v>
      </c>
      <c r="D1185" t="s">
        <v>117</v>
      </c>
      <c r="E1185" t="s">
        <v>118</v>
      </c>
      <c r="F1185" t="s">
        <v>9</v>
      </c>
      <c r="G1185" t="str">
        <f>TEXT(MotionsTable[[#This Row],[MOT_COUNTY_NUM]], "000") &amp; "-" &amp; TEXT(MotionsTable[[#This Row],[MOT_CASE_NUMBER]], "0000000")</f>
        <v>001-0000123</v>
      </c>
    </row>
    <row r="1186" spans="1:7">
      <c r="A1186" s="1">
        <v>1</v>
      </c>
      <c r="B1186">
        <v>128</v>
      </c>
      <c r="C1186">
        <v>5</v>
      </c>
      <c r="D1186" t="s">
        <v>117</v>
      </c>
      <c r="E1186" t="s">
        <v>118</v>
      </c>
      <c r="F1186" t="s">
        <v>9</v>
      </c>
      <c r="G1186" t="str">
        <f>TEXT(MotionsTable[[#This Row],[MOT_COUNTY_NUM]], "000") &amp; "-" &amp; TEXT(MotionsTable[[#This Row],[MOT_CASE_NUMBER]], "0000000")</f>
        <v>001-0000128</v>
      </c>
    </row>
    <row r="1187" spans="1:7">
      <c r="A1187" s="1">
        <v>1</v>
      </c>
      <c r="B1187">
        <v>130</v>
      </c>
      <c r="C1187">
        <v>5</v>
      </c>
      <c r="D1187" t="s">
        <v>117</v>
      </c>
      <c r="E1187" t="s">
        <v>118</v>
      </c>
      <c r="F1187" t="s">
        <v>9</v>
      </c>
      <c r="G1187" t="str">
        <f>TEXT(MotionsTable[[#This Row],[MOT_COUNTY_NUM]], "000") &amp; "-" &amp; TEXT(MotionsTable[[#This Row],[MOT_CASE_NUMBER]], "0000000")</f>
        <v>001-0000130</v>
      </c>
    </row>
    <row r="1188" spans="1:7">
      <c r="A1188" s="1">
        <v>1</v>
      </c>
      <c r="B1188">
        <v>132</v>
      </c>
      <c r="C1188">
        <v>5</v>
      </c>
      <c r="D1188" t="s">
        <v>117</v>
      </c>
      <c r="E1188" t="s">
        <v>118</v>
      </c>
      <c r="F1188" t="s">
        <v>9</v>
      </c>
      <c r="G1188" t="str">
        <f>TEXT(MotionsTable[[#This Row],[MOT_COUNTY_NUM]], "000") &amp; "-" &amp; TEXT(MotionsTable[[#This Row],[MOT_CASE_NUMBER]], "0000000")</f>
        <v>001-0000132</v>
      </c>
    </row>
    <row r="1189" spans="1:7">
      <c r="A1189" s="1">
        <v>1</v>
      </c>
      <c r="B1189">
        <v>133</v>
      </c>
      <c r="C1189">
        <v>5</v>
      </c>
      <c r="D1189" t="s">
        <v>117</v>
      </c>
      <c r="E1189" t="s">
        <v>118</v>
      </c>
      <c r="F1189" t="s">
        <v>9</v>
      </c>
      <c r="G1189" t="str">
        <f>TEXT(MotionsTable[[#This Row],[MOT_COUNTY_NUM]], "000") &amp; "-" &amp; TEXT(MotionsTable[[#This Row],[MOT_CASE_NUMBER]], "0000000")</f>
        <v>001-0000133</v>
      </c>
    </row>
    <row r="1190" spans="1:7">
      <c r="A1190" s="1">
        <v>1</v>
      </c>
      <c r="B1190">
        <v>140</v>
      </c>
      <c r="C1190">
        <v>5</v>
      </c>
      <c r="D1190" t="s">
        <v>117</v>
      </c>
      <c r="E1190" t="s">
        <v>118</v>
      </c>
      <c r="F1190" t="s">
        <v>9</v>
      </c>
      <c r="G1190" t="str">
        <f>TEXT(MotionsTable[[#This Row],[MOT_COUNTY_NUM]], "000") &amp; "-" &amp; TEXT(MotionsTable[[#This Row],[MOT_CASE_NUMBER]], "0000000")</f>
        <v>001-0000140</v>
      </c>
    </row>
    <row r="1191" spans="1:7">
      <c r="A1191" s="1">
        <v>1</v>
      </c>
      <c r="B1191">
        <v>143</v>
      </c>
      <c r="C1191">
        <v>5</v>
      </c>
      <c r="D1191" t="s">
        <v>117</v>
      </c>
      <c r="E1191" t="s">
        <v>118</v>
      </c>
      <c r="F1191" t="s">
        <v>9</v>
      </c>
      <c r="G1191" t="str">
        <f>TEXT(MotionsTable[[#This Row],[MOT_COUNTY_NUM]], "000") &amp; "-" &amp; TEXT(MotionsTable[[#This Row],[MOT_CASE_NUMBER]], "0000000")</f>
        <v>001-0000143</v>
      </c>
    </row>
    <row r="1192" spans="1:7">
      <c r="A1192" s="1">
        <v>1</v>
      </c>
      <c r="B1192">
        <v>147</v>
      </c>
      <c r="C1192">
        <v>5</v>
      </c>
      <c r="D1192" t="s">
        <v>117</v>
      </c>
      <c r="E1192" t="s">
        <v>118</v>
      </c>
      <c r="F1192" t="s">
        <v>9</v>
      </c>
      <c r="G1192" t="str">
        <f>TEXT(MotionsTable[[#This Row],[MOT_COUNTY_NUM]], "000") &amp; "-" &amp; TEXT(MotionsTable[[#This Row],[MOT_CASE_NUMBER]], "0000000")</f>
        <v>001-0000147</v>
      </c>
    </row>
    <row r="1193" spans="1:7">
      <c r="A1193" s="1">
        <v>1</v>
      </c>
      <c r="B1193">
        <v>155</v>
      </c>
      <c r="C1193">
        <v>5</v>
      </c>
      <c r="D1193" t="s">
        <v>117</v>
      </c>
      <c r="E1193" t="s">
        <v>118</v>
      </c>
      <c r="F1193" t="s">
        <v>9</v>
      </c>
      <c r="G1193" t="str">
        <f>TEXT(MotionsTable[[#This Row],[MOT_COUNTY_NUM]], "000") &amp; "-" &amp; TEXT(MotionsTable[[#This Row],[MOT_CASE_NUMBER]], "0000000")</f>
        <v>001-0000155</v>
      </c>
    </row>
    <row r="1194" spans="1:7">
      <c r="A1194" s="1">
        <v>1</v>
      </c>
      <c r="B1194">
        <v>161</v>
      </c>
      <c r="C1194">
        <v>5</v>
      </c>
      <c r="D1194" t="s">
        <v>117</v>
      </c>
      <c r="E1194" t="s">
        <v>118</v>
      </c>
      <c r="F1194" t="s">
        <v>9</v>
      </c>
      <c r="G1194" t="str">
        <f>TEXT(MotionsTable[[#This Row],[MOT_COUNTY_NUM]], "000") &amp; "-" &amp; TEXT(MotionsTable[[#This Row],[MOT_CASE_NUMBER]], "0000000")</f>
        <v>001-0000161</v>
      </c>
    </row>
    <row r="1195" spans="1:7">
      <c r="A1195" s="1">
        <v>1</v>
      </c>
      <c r="B1195">
        <v>167</v>
      </c>
      <c r="C1195">
        <v>5</v>
      </c>
      <c r="D1195" t="s">
        <v>117</v>
      </c>
      <c r="E1195" t="s">
        <v>118</v>
      </c>
      <c r="F1195" t="s">
        <v>9</v>
      </c>
      <c r="G1195" t="str">
        <f>TEXT(MotionsTable[[#This Row],[MOT_COUNTY_NUM]], "000") &amp; "-" &amp; TEXT(MotionsTable[[#This Row],[MOT_CASE_NUMBER]], "0000000")</f>
        <v>001-0000167</v>
      </c>
    </row>
    <row r="1196" spans="1:7">
      <c r="A1196" s="1">
        <v>1</v>
      </c>
      <c r="B1196">
        <v>173</v>
      </c>
      <c r="C1196">
        <v>5</v>
      </c>
      <c r="D1196" t="s">
        <v>117</v>
      </c>
      <c r="E1196" t="s">
        <v>118</v>
      </c>
      <c r="F1196" t="s">
        <v>9</v>
      </c>
      <c r="G1196" t="str">
        <f>TEXT(MotionsTable[[#This Row],[MOT_COUNTY_NUM]], "000") &amp; "-" &amp; TEXT(MotionsTable[[#This Row],[MOT_CASE_NUMBER]], "0000000")</f>
        <v>001-0000173</v>
      </c>
    </row>
    <row r="1197" spans="1:7">
      <c r="A1197" s="1">
        <v>1</v>
      </c>
      <c r="B1197">
        <v>181</v>
      </c>
      <c r="C1197">
        <v>5</v>
      </c>
      <c r="D1197" t="s">
        <v>117</v>
      </c>
      <c r="E1197" t="s">
        <v>118</v>
      </c>
      <c r="F1197" t="s">
        <v>9</v>
      </c>
      <c r="G1197" t="str">
        <f>TEXT(MotionsTable[[#This Row],[MOT_COUNTY_NUM]], "000") &amp; "-" &amp; TEXT(MotionsTable[[#This Row],[MOT_CASE_NUMBER]], "0000000")</f>
        <v>001-0000181</v>
      </c>
    </row>
    <row r="1198" spans="1:7">
      <c r="A1198" s="1">
        <v>1</v>
      </c>
      <c r="B1198">
        <v>186</v>
      </c>
      <c r="C1198">
        <v>5</v>
      </c>
      <c r="D1198" t="s">
        <v>117</v>
      </c>
      <c r="E1198" t="s">
        <v>118</v>
      </c>
      <c r="F1198" t="s">
        <v>9</v>
      </c>
      <c r="G1198" t="str">
        <f>TEXT(MotionsTable[[#This Row],[MOT_COUNTY_NUM]], "000") &amp; "-" &amp; TEXT(MotionsTable[[#This Row],[MOT_CASE_NUMBER]], "0000000")</f>
        <v>001-0000186</v>
      </c>
    </row>
    <row r="1199" spans="1:7">
      <c r="A1199" s="1">
        <v>1</v>
      </c>
      <c r="B1199">
        <v>188</v>
      </c>
      <c r="C1199">
        <v>5</v>
      </c>
      <c r="D1199" t="s">
        <v>117</v>
      </c>
      <c r="E1199" t="s">
        <v>118</v>
      </c>
      <c r="F1199" t="s">
        <v>9</v>
      </c>
      <c r="G1199" t="str">
        <f>TEXT(MotionsTable[[#This Row],[MOT_COUNTY_NUM]], "000") &amp; "-" &amp; TEXT(MotionsTable[[#This Row],[MOT_CASE_NUMBER]], "0000000")</f>
        <v>001-0000188</v>
      </c>
    </row>
    <row r="1200" spans="1:7">
      <c r="A1200" s="1">
        <v>1</v>
      </c>
      <c r="B1200">
        <v>196</v>
      </c>
      <c r="C1200">
        <v>5</v>
      </c>
      <c r="D1200" t="s">
        <v>117</v>
      </c>
      <c r="E1200" t="s">
        <v>118</v>
      </c>
      <c r="F1200" t="s">
        <v>9</v>
      </c>
      <c r="G1200" t="str">
        <f>TEXT(MotionsTable[[#This Row],[MOT_COUNTY_NUM]], "000") &amp; "-" &amp; TEXT(MotionsTable[[#This Row],[MOT_CASE_NUMBER]], "0000000")</f>
        <v>001-0000196</v>
      </c>
    </row>
    <row r="1201" spans="1:7">
      <c r="A1201" s="1">
        <v>1</v>
      </c>
      <c r="B1201">
        <v>213</v>
      </c>
      <c r="C1201">
        <v>5</v>
      </c>
      <c r="D1201" t="s">
        <v>117</v>
      </c>
      <c r="E1201" t="s">
        <v>118</v>
      </c>
      <c r="F1201" t="s">
        <v>9</v>
      </c>
      <c r="G1201" t="str">
        <f>TEXT(MotionsTable[[#This Row],[MOT_COUNTY_NUM]], "000") &amp; "-" &amp; TEXT(MotionsTable[[#This Row],[MOT_CASE_NUMBER]], "0000000")</f>
        <v>001-0000213</v>
      </c>
    </row>
    <row r="1202" spans="1:7">
      <c r="A1202" s="1">
        <v>1</v>
      </c>
      <c r="B1202">
        <v>220</v>
      </c>
      <c r="C1202">
        <v>5</v>
      </c>
      <c r="D1202" t="s">
        <v>117</v>
      </c>
      <c r="E1202" t="s">
        <v>118</v>
      </c>
      <c r="F1202" t="s">
        <v>9</v>
      </c>
      <c r="G1202" t="str">
        <f>TEXT(MotionsTable[[#This Row],[MOT_COUNTY_NUM]], "000") &amp; "-" &amp; TEXT(MotionsTable[[#This Row],[MOT_CASE_NUMBER]], "0000000")</f>
        <v>001-0000220</v>
      </c>
    </row>
    <row r="1203" spans="1:7">
      <c r="A1203" s="1">
        <v>1</v>
      </c>
      <c r="B1203">
        <v>226</v>
      </c>
      <c r="C1203">
        <v>5</v>
      </c>
      <c r="D1203" t="s">
        <v>117</v>
      </c>
      <c r="E1203" t="s">
        <v>118</v>
      </c>
      <c r="F1203" t="s">
        <v>9</v>
      </c>
      <c r="G1203" t="str">
        <f>TEXT(MotionsTable[[#This Row],[MOT_COUNTY_NUM]], "000") &amp; "-" &amp; TEXT(MotionsTable[[#This Row],[MOT_CASE_NUMBER]], "0000000")</f>
        <v>001-0000226</v>
      </c>
    </row>
    <row r="1204" spans="1:7">
      <c r="A1204" s="1">
        <v>1</v>
      </c>
      <c r="B1204">
        <v>1</v>
      </c>
      <c r="C1204">
        <v>4</v>
      </c>
      <c r="D1204" t="s">
        <v>117</v>
      </c>
      <c r="E1204" t="s">
        <v>118</v>
      </c>
      <c r="F1204" t="s">
        <v>9</v>
      </c>
      <c r="G1204" t="str">
        <f>TEXT(MotionsTable[[#This Row],[MOT_COUNTY_NUM]], "000") &amp; "-" &amp; TEXT(MotionsTable[[#This Row],[MOT_CASE_NUMBER]], "0000000")</f>
        <v>001-0000001</v>
      </c>
    </row>
    <row r="1205" spans="1:7">
      <c r="A1205" s="1">
        <v>1</v>
      </c>
      <c r="B1205">
        <v>5</v>
      </c>
      <c r="C1205">
        <v>6</v>
      </c>
      <c r="D1205" t="s">
        <v>117</v>
      </c>
      <c r="E1205" t="s">
        <v>118</v>
      </c>
      <c r="F1205" t="s">
        <v>9</v>
      </c>
      <c r="G1205" t="str">
        <f>TEXT(MotionsTable[[#This Row],[MOT_COUNTY_NUM]], "000") &amp; "-" &amp; TEXT(MotionsTable[[#This Row],[MOT_CASE_NUMBER]], "0000000")</f>
        <v>001-0000005</v>
      </c>
    </row>
    <row r="1206" spans="1:7">
      <c r="A1206" s="1">
        <v>1</v>
      </c>
      <c r="B1206">
        <v>9</v>
      </c>
      <c r="C1206">
        <v>6</v>
      </c>
      <c r="D1206" t="s">
        <v>117</v>
      </c>
      <c r="E1206" t="s">
        <v>118</v>
      </c>
      <c r="F1206" t="s">
        <v>9</v>
      </c>
      <c r="G1206" t="str">
        <f>TEXT(MotionsTable[[#This Row],[MOT_COUNTY_NUM]], "000") &amp; "-" &amp; TEXT(MotionsTable[[#This Row],[MOT_CASE_NUMBER]], "0000000")</f>
        <v>001-0000009</v>
      </c>
    </row>
    <row r="1207" spans="1:7">
      <c r="A1207" s="1">
        <v>1</v>
      </c>
      <c r="B1207">
        <v>18</v>
      </c>
      <c r="C1207">
        <v>6</v>
      </c>
      <c r="D1207" t="s">
        <v>117</v>
      </c>
      <c r="E1207" t="s">
        <v>118</v>
      </c>
      <c r="F1207" t="s">
        <v>9</v>
      </c>
      <c r="G1207" t="str">
        <f>TEXT(MotionsTable[[#This Row],[MOT_COUNTY_NUM]], "000") &amp; "-" &amp; TEXT(MotionsTable[[#This Row],[MOT_CASE_NUMBER]], "0000000")</f>
        <v>001-0000018</v>
      </c>
    </row>
    <row r="1208" spans="1:7">
      <c r="A1208" s="1">
        <v>1</v>
      </c>
      <c r="B1208">
        <v>45</v>
      </c>
      <c r="C1208">
        <v>6</v>
      </c>
      <c r="D1208" t="s">
        <v>117</v>
      </c>
      <c r="E1208" t="s">
        <v>118</v>
      </c>
      <c r="F1208" t="s">
        <v>9</v>
      </c>
      <c r="G1208" t="str">
        <f>TEXT(MotionsTable[[#This Row],[MOT_COUNTY_NUM]], "000") &amp; "-" &amp; TEXT(MotionsTable[[#This Row],[MOT_CASE_NUMBER]], "0000000")</f>
        <v>001-0000045</v>
      </c>
    </row>
    <row r="1209" spans="1:7">
      <c r="A1209" s="1">
        <v>1</v>
      </c>
      <c r="B1209">
        <v>46</v>
      </c>
      <c r="C1209">
        <v>6</v>
      </c>
      <c r="D1209" t="s">
        <v>117</v>
      </c>
      <c r="E1209" t="s">
        <v>118</v>
      </c>
      <c r="F1209" t="s">
        <v>9</v>
      </c>
      <c r="G1209" t="str">
        <f>TEXT(MotionsTable[[#This Row],[MOT_COUNTY_NUM]], "000") &amp; "-" &amp; TEXT(MotionsTable[[#This Row],[MOT_CASE_NUMBER]], "0000000")</f>
        <v>001-0000046</v>
      </c>
    </row>
    <row r="1210" spans="1:7">
      <c r="A1210" s="1">
        <v>1</v>
      </c>
      <c r="B1210">
        <v>59</v>
      </c>
      <c r="C1210">
        <v>6</v>
      </c>
      <c r="D1210" t="s">
        <v>117</v>
      </c>
      <c r="E1210" t="s">
        <v>118</v>
      </c>
      <c r="F1210" t="s">
        <v>9</v>
      </c>
      <c r="G1210" t="str">
        <f>TEXT(MotionsTable[[#This Row],[MOT_COUNTY_NUM]], "000") &amp; "-" &amp; TEXT(MotionsTable[[#This Row],[MOT_CASE_NUMBER]], "0000000")</f>
        <v>001-0000059</v>
      </c>
    </row>
    <row r="1211" spans="1:7">
      <c r="A1211" s="1">
        <v>1</v>
      </c>
      <c r="B1211">
        <v>61</v>
      </c>
      <c r="C1211">
        <v>6</v>
      </c>
      <c r="D1211" t="s">
        <v>117</v>
      </c>
      <c r="E1211" t="s">
        <v>118</v>
      </c>
      <c r="F1211" t="s">
        <v>9</v>
      </c>
      <c r="G1211" t="str">
        <f>TEXT(MotionsTable[[#This Row],[MOT_COUNTY_NUM]], "000") &amp; "-" &amp; TEXT(MotionsTable[[#This Row],[MOT_CASE_NUMBER]], "0000000")</f>
        <v>001-0000061</v>
      </c>
    </row>
    <row r="1212" spans="1:7">
      <c r="A1212" s="1">
        <v>1</v>
      </c>
      <c r="B1212">
        <v>68</v>
      </c>
      <c r="C1212">
        <v>6</v>
      </c>
      <c r="D1212" t="s">
        <v>117</v>
      </c>
      <c r="E1212" t="s">
        <v>118</v>
      </c>
      <c r="F1212" t="s">
        <v>9</v>
      </c>
      <c r="G1212" t="str">
        <f>TEXT(MotionsTable[[#This Row],[MOT_COUNTY_NUM]], "000") &amp; "-" &amp; TEXT(MotionsTable[[#This Row],[MOT_CASE_NUMBER]], "0000000")</f>
        <v>001-0000068</v>
      </c>
    </row>
    <row r="1213" spans="1:7">
      <c r="A1213" s="1">
        <v>1</v>
      </c>
      <c r="B1213">
        <v>72</v>
      </c>
      <c r="C1213">
        <v>6</v>
      </c>
      <c r="D1213" t="s">
        <v>117</v>
      </c>
      <c r="E1213" t="s">
        <v>118</v>
      </c>
      <c r="F1213" t="s">
        <v>9</v>
      </c>
      <c r="G1213" t="str">
        <f>TEXT(MotionsTable[[#This Row],[MOT_COUNTY_NUM]], "000") &amp; "-" &amp; TEXT(MotionsTable[[#This Row],[MOT_CASE_NUMBER]], "0000000")</f>
        <v>001-0000072</v>
      </c>
    </row>
    <row r="1214" spans="1:7">
      <c r="A1214" s="1">
        <v>1</v>
      </c>
      <c r="B1214">
        <v>82</v>
      </c>
      <c r="C1214">
        <v>6</v>
      </c>
      <c r="D1214" t="s">
        <v>117</v>
      </c>
      <c r="E1214" t="s">
        <v>118</v>
      </c>
      <c r="F1214" t="s">
        <v>9</v>
      </c>
      <c r="G1214" t="str">
        <f>TEXT(MotionsTable[[#This Row],[MOT_COUNTY_NUM]], "000") &amp; "-" &amp; TEXT(MotionsTable[[#This Row],[MOT_CASE_NUMBER]], "0000000")</f>
        <v>001-0000082</v>
      </c>
    </row>
    <row r="1215" spans="1:7">
      <c r="A1215" s="1">
        <v>1</v>
      </c>
      <c r="B1215">
        <v>87</v>
      </c>
      <c r="C1215">
        <v>6</v>
      </c>
      <c r="D1215" t="s">
        <v>117</v>
      </c>
      <c r="E1215" t="s">
        <v>118</v>
      </c>
      <c r="F1215" t="s">
        <v>9</v>
      </c>
      <c r="G1215" t="str">
        <f>TEXT(MotionsTable[[#This Row],[MOT_COUNTY_NUM]], "000") &amp; "-" &amp; TEXT(MotionsTable[[#This Row],[MOT_CASE_NUMBER]], "0000000")</f>
        <v>001-0000087</v>
      </c>
    </row>
    <row r="1216" spans="1:7">
      <c r="A1216" s="1">
        <v>1</v>
      </c>
      <c r="B1216">
        <v>94</v>
      </c>
      <c r="C1216">
        <v>6</v>
      </c>
      <c r="D1216" t="s">
        <v>117</v>
      </c>
      <c r="E1216" t="s">
        <v>118</v>
      </c>
      <c r="F1216" t="s">
        <v>9</v>
      </c>
      <c r="G1216" t="str">
        <f>TEXT(MotionsTable[[#This Row],[MOT_COUNTY_NUM]], "000") &amp; "-" &amp; TEXT(MotionsTable[[#This Row],[MOT_CASE_NUMBER]], "0000000")</f>
        <v>001-0000094</v>
      </c>
    </row>
    <row r="1217" spans="1:7">
      <c r="A1217" s="1">
        <v>1</v>
      </c>
      <c r="B1217">
        <v>105</v>
      </c>
      <c r="C1217">
        <v>6</v>
      </c>
      <c r="D1217" t="s">
        <v>117</v>
      </c>
      <c r="E1217" t="s">
        <v>118</v>
      </c>
      <c r="F1217" t="s">
        <v>9</v>
      </c>
      <c r="G1217" t="str">
        <f>TEXT(MotionsTable[[#This Row],[MOT_COUNTY_NUM]], "000") &amp; "-" &amp; TEXT(MotionsTable[[#This Row],[MOT_CASE_NUMBER]], "0000000")</f>
        <v>001-0000105</v>
      </c>
    </row>
    <row r="1218" spans="1:7">
      <c r="A1218" s="1">
        <v>1</v>
      </c>
      <c r="B1218">
        <v>112</v>
      </c>
      <c r="C1218">
        <v>6</v>
      </c>
      <c r="D1218" t="s">
        <v>117</v>
      </c>
      <c r="E1218" t="s">
        <v>118</v>
      </c>
      <c r="F1218" t="s">
        <v>9</v>
      </c>
      <c r="G1218" t="str">
        <f>TEXT(MotionsTable[[#This Row],[MOT_COUNTY_NUM]], "000") &amp; "-" &amp; TEXT(MotionsTable[[#This Row],[MOT_CASE_NUMBER]], "0000000")</f>
        <v>001-0000112</v>
      </c>
    </row>
    <row r="1219" spans="1:7">
      <c r="A1219" s="1">
        <v>1</v>
      </c>
      <c r="B1219">
        <v>120</v>
      </c>
      <c r="C1219">
        <v>6</v>
      </c>
      <c r="D1219" t="s">
        <v>117</v>
      </c>
      <c r="E1219" t="s">
        <v>118</v>
      </c>
      <c r="F1219" t="s">
        <v>9</v>
      </c>
      <c r="G1219" t="str">
        <f>TEXT(MotionsTable[[#This Row],[MOT_COUNTY_NUM]], "000") &amp; "-" &amp; TEXT(MotionsTable[[#This Row],[MOT_CASE_NUMBER]], "0000000")</f>
        <v>001-0000120</v>
      </c>
    </row>
    <row r="1220" spans="1:7">
      <c r="A1220" s="1">
        <v>1</v>
      </c>
      <c r="B1220">
        <v>139</v>
      </c>
      <c r="C1220">
        <v>6</v>
      </c>
      <c r="D1220" t="s">
        <v>117</v>
      </c>
      <c r="E1220" t="s">
        <v>118</v>
      </c>
      <c r="F1220" t="s">
        <v>9</v>
      </c>
      <c r="G1220" t="str">
        <f>TEXT(MotionsTable[[#This Row],[MOT_COUNTY_NUM]], "000") &amp; "-" &amp; TEXT(MotionsTable[[#This Row],[MOT_CASE_NUMBER]], "0000000")</f>
        <v>001-0000139</v>
      </c>
    </row>
    <row r="1221" spans="1:7">
      <c r="A1221" s="1">
        <v>1</v>
      </c>
      <c r="B1221">
        <v>187</v>
      </c>
      <c r="C1221">
        <v>6</v>
      </c>
      <c r="D1221" t="s">
        <v>117</v>
      </c>
      <c r="E1221" t="s">
        <v>118</v>
      </c>
      <c r="F1221" t="s">
        <v>9</v>
      </c>
      <c r="G1221" t="str">
        <f>TEXT(MotionsTable[[#This Row],[MOT_COUNTY_NUM]], "000") &amp; "-" &amp; TEXT(MotionsTable[[#This Row],[MOT_CASE_NUMBER]], "0000000")</f>
        <v>001-0000187</v>
      </c>
    </row>
    <row r="1222" spans="1:7">
      <c r="A1222" s="1">
        <v>1</v>
      </c>
      <c r="B1222">
        <v>194</v>
      </c>
      <c r="C1222">
        <v>6</v>
      </c>
      <c r="D1222" t="s">
        <v>117</v>
      </c>
      <c r="E1222" t="s">
        <v>118</v>
      </c>
      <c r="F1222" t="s">
        <v>9</v>
      </c>
      <c r="G1222" t="str">
        <f>TEXT(MotionsTable[[#This Row],[MOT_COUNTY_NUM]], "000") &amp; "-" &amp; TEXT(MotionsTable[[#This Row],[MOT_CASE_NUMBER]], "0000000")</f>
        <v>001-0000194</v>
      </c>
    </row>
    <row r="1223" spans="1:7">
      <c r="A1223" s="1">
        <v>1</v>
      </c>
      <c r="B1223">
        <v>196</v>
      </c>
      <c r="C1223">
        <v>6</v>
      </c>
      <c r="D1223" t="s">
        <v>117</v>
      </c>
      <c r="E1223" t="s">
        <v>118</v>
      </c>
      <c r="F1223" t="s">
        <v>9</v>
      </c>
      <c r="G1223" t="str">
        <f>TEXT(MotionsTable[[#This Row],[MOT_COUNTY_NUM]], "000") &amp; "-" &amp; TEXT(MotionsTable[[#This Row],[MOT_CASE_NUMBER]], "0000000")</f>
        <v>001-0000196</v>
      </c>
    </row>
    <row r="1224" spans="1:7">
      <c r="A1224" s="1">
        <v>1</v>
      </c>
      <c r="B1224">
        <v>222</v>
      </c>
      <c r="C1224">
        <v>6</v>
      </c>
      <c r="D1224" t="s">
        <v>117</v>
      </c>
      <c r="E1224" t="s">
        <v>118</v>
      </c>
      <c r="F1224" t="s">
        <v>9</v>
      </c>
      <c r="G1224" t="str">
        <f>TEXT(MotionsTable[[#This Row],[MOT_COUNTY_NUM]], "000") &amp; "-" &amp; TEXT(MotionsTable[[#This Row],[MOT_CASE_NUMBER]], "0000000")</f>
        <v>001-0000222</v>
      </c>
    </row>
    <row r="1225" spans="1:7">
      <c r="A1225" s="1">
        <v>1</v>
      </c>
      <c r="B1225">
        <v>226</v>
      </c>
      <c r="C1225">
        <v>6</v>
      </c>
      <c r="D1225" t="s">
        <v>117</v>
      </c>
      <c r="E1225" t="s">
        <v>118</v>
      </c>
      <c r="F1225" t="s">
        <v>9</v>
      </c>
      <c r="G1225" t="str">
        <f>TEXT(MotionsTable[[#This Row],[MOT_COUNTY_NUM]], "000") &amp; "-" &amp; TEXT(MotionsTable[[#This Row],[MOT_CASE_NUMBER]], "0000000")</f>
        <v>001-0000226</v>
      </c>
    </row>
    <row r="1226" spans="1:7">
      <c r="A1226" s="1">
        <v>1</v>
      </c>
      <c r="B1226">
        <v>227</v>
      </c>
      <c r="C1226">
        <v>6</v>
      </c>
      <c r="D1226" t="s">
        <v>117</v>
      </c>
      <c r="E1226" t="s">
        <v>118</v>
      </c>
      <c r="F1226" t="s">
        <v>9</v>
      </c>
      <c r="G1226" t="str">
        <f>TEXT(MotionsTable[[#This Row],[MOT_COUNTY_NUM]], "000") &amp; "-" &amp; TEXT(MotionsTable[[#This Row],[MOT_CASE_NUMBER]], "0000000")</f>
        <v>001-0000227</v>
      </c>
    </row>
    <row r="1227" spans="1:7">
      <c r="A1227" s="1">
        <v>1</v>
      </c>
      <c r="B1227">
        <v>10</v>
      </c>
      <c r="C1227">
        <v>7</v>
      </c>
      <c r="D1227" t="s">
        <v>117</v>
      </c>
      <c r="E1227" t="s">
        <v>118</v>
      </c>
      <c r="F1227" t="s">
        <v>9</v>
      </c>
      <c r="G1227" t="str">
        <f>TEXT(MotionsTable[[#This Row],[MOT_COUNTY_NUM]], "000") &amp; "-" &amp; TEXT(MotionsTable[[#This Row],[MOT_CASE_NUMBER]], "0000000")</f>
        <v>001-0000010</v>
      </c>
    </row>
    <row r="1228" spans="1:7">
      <c r="A1228" s="1">
        <v>1</v>
      </c>
      <c r="B1228">
        <v>61</v>
      </c>
      <c r="C1228">
        <v>7</v>
      </c>
      <c r="D1228" t="s">
        <v>117</v>
      </c>
      <c r="E1228" t="s">
        <v>118</v>
      </c>
      <c r="F1228" t="s">
        <v>9</v>
      </c>
      <c r="G1228" t="str">
        <f>TEXT(MotionsTable[[#This Row],[MOT_COUNTY_NUM]], "000") &amp; "-" &amp; TEXT(MotionsTable[[#This Row],[MOT_CASE_NUMBER]], "0000000")</f>
        <v>001-0000061</v>
      </c>
    </row>
    <row r="1229" spans="1:7">
      <c r="A1229" s="1">
        <v>1</v>
      </c>
      <c r="B1229">
        <v>147</v>
      </c>
      <c r="C1229">
        <v>7</v>
      </c>
      <c r="D1229" t="s">
        <v>117</v>
      </c>
      <c r="E1229" t="s">
        <v>118</v>
      </c>
      <c r="F1229" t="s">
        <v>9</v>
      </c>
      <c r="G1229" t="str">
        <f>TEXT(MotionsTable[[#This Row],[MOT_COUNTY_NUM]], "000") &amp; "-" &amp; TEXT(MotionsTable[[#This Row],[MOT_CASE_NUMBER]], "0000000")</f>
        <v>001-0000147</v>
      </c>
    </row>
    <row r="1230" spans="1:7">
      <c r="A1230" s="1">
        <v>1</v>
      </c>
      <c r="B1230">
        <v>167</v>
      </c>
      <c r="C1230">
        <v>7</v>
      </c>
      <c r="D1230" t="s">
        <v>117</v>
      </c>
      <c r="E1230" t="s">
        <v>118</v>
      </c>
      <c r="F1230" t="s">
        <v>9</v>
      </c>
      <c r="G1230" t="str">
        <f>TEXT(MotionsTable[[#This Row],[MOT_COUNTY_NUM]], "000") &amp; "-" &amp; TEXT(MotionsTable[[#This Row],[MOT_CASE_NUMBER]], "0000000")</f>
        <v>001-0000167</v>
      </c>
    </row>
    <row r="1231" spans="1:7">
      <c r="A1231" s="1">
        <v>1</v>
      </c>
      <c r="B1231">
        <v>186</v>
      </c>
      <c r="C1231">
        <v>7</v>
      </c>
      <c r="D1231" t="s">
        <v>117</v>
      </c>
      <c r="E1231" t="s">
        <v>118</v>
      </c>
      <c r="F1231" t="s">
        <v>9</v>
      </c>
      <c r="G1231" t="str">
        <f>TEXT(MotionsTable[[#This Row],[MOT_COUNTY_NUM]], "000") &amp; "-" &amp; TEXT(MotionsTable[[#This Row],[MOT_CASE_NUMBER]], "0000000")</f>
        <v>001-0000186</v>
      </c>
    </row>
    <row r="1232" spans="1:7">
      <c r="A1232" s="1">
        <v>1</v>
      </c>
      <c r="B1232">
        <v>196</v>
      </c>
      <c r="C1232">
        <v>7</v>
      </c>
      <c r="D1232" t="s">
        <v>117</v>
      </c>
      <c r="E1232" t="s">
        <v>118</v>
      </c>
      <c r="F1232" t="s">
        <v>9</v>
      </c>
      <c r="G1232" t="str">
        <f>TEXT(MotionsTable[[#This Row],[MOT_COUNTY_NUM]], "000") &amp; "-" &amp; TEXT(MotionsTable[[#This Row],[MOT_CASE_NUMBER]], "0000000")</f>
        <v>001-0000196</v>
      </c>
    </row>
    <row r="1233" spans="1:7">
      <c r="A1233" s="1">
        <v>1</v>
      </c>
      <c r="B1233">
        <v>221</v>
      </c>
      <c r="C1233">
        <v>7</v>
      </c>
      <c r="D1233" t="s">
        <v>117</v>
      </c>
      <c r="E1233" t="s">
        <v>118</v>
      </c>
      <c r="F1233" t="s">
        <v>9</v>
      </c>
      <c r="G1233" t="str">
        <f>TEXT(MotionsTable[[#This Row],[MOT_COUNTY_NUM]], "000") &amp; "-" &amp; TEXT(MotionsTable[[#This Row],[MOT_CASE_NUMBER]], "0000000")</f>
        <v>001-0000221</v>
      </c>
    </row>
    <row r="1234" spans="1:7">
      <c r="A1234" s="1">
        <v>1</v>
      </c>
      <c r="B1234">
        <v>99</v>
      </c>
      <c r="C1234">
        <v>8</v>
      </c>
      <c r="D1234" t="s">
        <v>117</v>
      </c>
      <c r="E1234" t="s">
        <v>118</v>
      </c>
      <c r="F1234" t="s">
        <v>9</v>
      </c>
      <c r="G1234" t="str">
        <f>TEXT(MotionsTable[[#This Row],[MOT_COUNTY_NUM]], "000") &amp; "-" &amp; TEXT(MotionsTable[[#This Row],[MOT_CASE_NUMBER]], "0000000")</f>
        <v>001-0000099</v>
      </c>
    </row>
    <row r="1235" spans="1:7">
      <c r="A1235" s="1">
        <v>1</v>
      </c>
      <c r="B1235">
        <v>147</v>
      </c>
      <c r="C1235">
        <v>8</v>
      </c>
      <c r="D1235" t="s">
        <v>117</v>
      </c>
      <c r="E1235" t="s">
        <v>118</v>
      </c>
      <c r="F1235" t="s">
        <v>9</v>
      </c>
      <c r="G1235" t="str">
        <f>TEXT(MotionsTable[[#This Row],[MOT_COUNTY_NUM]], "000") &amp; "-" &amp; TEXT(MotionsTable[[#This Row],[MOT_CASE_NUMBER]], "0000000")</f>
        <v>001-0000147</v>
      </c>
    </row>
    <row r="1236" spans="1:7">
      <c r="A1236" s="1">
        <v>1</v>
      </c>
      <c r="B1236">
        <v>196</v>
      </c>
      <c r="C1236">
        <v>8</v>
      </c>
      <c r="D1236" t="s">
        <v>117</v>
      </c>
      <c r="E1236" t="s">
        <v>118</v>
      </c>
      <c r="F1236" t="s">
        <v>9</v>
      </c>
      <c r="G1236" t="str">
        <f>TEXT(MotionsTable[[#This Row],[MOT_COUNTY_NUM]], "000") &amp; "-" &amp; TEXT(MotionsTable[[#This Row],[MOT_CASE_NUMBER]], "0000000")</f>
        <v>001-0000196</v>
      </c>
    </row>
    <row r="1237" spans="1:7">
      <c r="A1237" s="1">
        <v>1</v>
      </c>
      <c r="B1237">
        <v>99</v>
      </c>
      <c r="C1237">
        <v>9</v>
      </c>
      <c r="D1237" t="s">
        <v>117</v>
      </c>
      <c r="E1237" t="s">
        <v>118</v>
      </c>
      <c r="F1237" t="s">
        <v>9</v>
      </c>
      <c r="G1237" t="str">
        <f>TEXT(MotionsTable[[#This Row],[MOT_COUNTY_NUM]], "000") &amp; "-" &amp; TEXT(MotionsTable[[#This Row],[MOT_CASE_NUMBER]], "0000000")</f>
        <v>001-0000099</v>
      </c>
    </row>
    <row r="1238" spans="1:7">
      <c r="A1238" s="1">
        <v>2</v>
      </c>
      <c r="B1238">
        <v>5</v>
      </c>
      <c r="C1238">
        <v>1</v>
      </c>
      <c r="D1238" t="s">
        <v>117</v>
      </c>
      <c r="E1238" t="s">
        <v>118</v>
      </c>
      <c r="F1238" t="s">
        <v>16</v>
      </c>
      <c r="G1238" t="str">
        <f>TEXT(MotionsTable[[#This Row],[MOT_COUNTY_NUM]], "000") &amp; "-" &amp; TEXT(MotionsTable[[#This Row],[MOT_CASE_NUMBER]], "0000000")</f>
        <v>002-0000005</v>
      </c>
    </row>
    <row r="1239" spans="1:7">
      <c r="A1239" s="1">
        <v>2</v>
      </c>
      <c r="B1239">
        <v>27</v>
      </c>
      <c r="C1239">
        <v>1</v>
      </c>
      <c r="D1239" t="s">
        <v>117</v>
      </c>
      <c r="E1239" t="s">
        <v>118</v>
      </c>
      <c r="F1239" t="s">
        <v>16</v>
      </c>
      <c r="G1239" t="str">
        <f>TEXT(MotionsTable[[#This Row],[MOT_COUNTY_NUM]], "000") &amp; "-" &amp; TEXT(MotionsTable[[#This Row],[MOT_CASE_NUMBER]], "0000000")</f>
        <v>002-0000027</v>
      </c>
    </row>
    <row r="1240" spans="1:7">
      <c r="A1240" s="1">
        <v>2</v>
      </c>
      <c r="B1240">
        <v>59</v>
      </c>
      <c r="C1240">
        <v>1</v>
      </c>
      <c r="D1240" t="s">
        <v>117</v>
      </c>
      <c r="E1240" t="s">
        <v>118</v>
      </c>
      <c r="F1240" t="s">
        <v>16</v>
      </c>
      <c r="G1240" t="str">
        <f>TEXT(MotionsTable[[#This Row],[MOT_COUNTY_NUM]], "000") &amp; "-" &amp; TEXT(MotionsTable[[#This Row],[MOT_CASE_NUMBER]], "0000000")</f>
        <v>002-0000059</v>
      </c>
    </row>
    <row r="1241" spans="1:7">
      <c r="A1241" s="1">
        <v>2</v>
      </c>
      <c r="B1241">
        <v>1</v>
      </c>
      <c r="C1241">
        <v>2</v>
      </c>
      <c r="D1241" t="s">
        <v>117</v>
      </c>
      <c r="E1241" t="s">
        <v>118</v>
      </c>
      <c r="F1241" t="s">
        <v>16</v>
      </c>
      <c r="G1241" t="str">
        <f>TEXT(MotionsTable[[#This Row],[MOT_COUNTY_NUM]], "000") &amp; "-" &amp; TEXT(MotionsTable[[#This Row],[MOT_CASE_NUMBER]], "0000000")</f>
        <v>002-0000001</v>
      </c>
    </row>
    <row r="1242" spans="1:7">
      <c r="A1242" s="1">
        <v>2</v>
      </c>
      <c r="B1242">
        <v>3</v>
      </c>
      <c r="C1242">
        <v>2</v>
      </c>
      <c r="D1242" t="s">
        <v>117</v>
      </c>
      <c r="E1242" t="s">
        <v>118</v>
      </c>
      <c r="F1242" t="s">
        <v>16</v>
      </c>
      <c r="G1242" t="str">
        <f>TEXT(MotionsTable[[#This Row],[MOT_COUNTY_NUM]], "000") &amp; "-" &amp; TEXT(MotionsTable[[#This Row],[MOT_CASE_NUMBER]], "0000000")</f>
        <v>002-0000003</v>
      </c>
    </row>
    <row r="1243" spans="1:7">
      <c r="A1243" s="1">
        <v>2</v>
      </c>
      <c r="B1243">
        <v>6</v>
      </c>
      <c r="C1243">
        <v>2</v>
      </c>
      <c r="D1243" t="s">
        <v>117</v>
      </c>
      <c r="E1243" t="s">
        <v>118</v>
      </c>
      <c r="F1243" t="s">
        <v>16</v>
      </c>
      <c r="G1243" t="str">
        <f>TEXT(MotionsTable[[#This Row],[MOT_COUNTY_NUM]], "000") &amp; "-" &amp; TEXT(MotionsTable[[#This Row],[MOT_CASE_NUMBER]], "0000000")</f>
        <v>002-0000006</v>
      </c>
    </row>
    <row r="1244" spans="1:7">
      <c r="A1244" s="1">
        <v>2</v>
      </c>
      <c r="B1244">
        <v>7</v>
      </c>
      <c r="C1244">
        <v>2</v>
      </c>
      <c r="D1244" t="s">
        <v>117</v>
      </c>
      <c r="E1244" t="s">
        <v>118</v>
      </c>
      <c r="F1244" t="s">
        <v>16</v>
      </c>
      <c r="G1244" t="str">
        <f>TEXT(MotionsTable[[#This Row],[MOT_COUNTY_NUM]], "000") &amp; "-" &amp; TEXT(MotionsTable[[#This Row],[MOT_CASE_NUMBER]], "0000000")</f>
        <v>002-0000007</v>
      </c>
    </row>
    <row r="1245" spans="1:7">
      <c r="A1245" s="1">
        <v>2</v>
      </c>
      <c r="B1245">
        <v>11</v>
      </c>
      <c r="C1245">
        <v>2</v>
      </c>
      <c r="D1245" t="s">
        <v>117</v>
      </c>
      <c r="E1245" t="s">
        <v>118</v>
      </c>
      <c r="F1245" t="s">
        <v>16</v>
      </c>
      <c r="G1245" t="str">
        <f>TEXT(MotionsTable[[#This Row],[MOT_COUNTY_NUM]], "000") &amp; "-" &amp; TEXT(MotionsTable[[#This Row],[MOT_CASE_NUMBER]], "0000000")</f>
        <v>002-0000011</v>
      </c>
    </row>
    <row r="1246" spans="1:7">
      <c r="A1246" s="1">
        <v>2</v>
      </c>
      <c r="B1246">
        <v>12</v>
      </c>
      <c r="C1246">
        <v>2</v>
      </c>
      <c r="D1246" t="s">
        <v>117</v>
      </c>
      <c r="E1246" t="s">
        <v>118</v>
      </c>
      <c r="F1246" t="s">
        <v>16</v>
      </c>
      <c r="G1246" t="str">
        <f>TEXT(MotionsTable[[#This Row],[MOT_COUNTY_NUM]], "000") &amp; "-" &amp; TEXT(MotionsTable[[#This Row],[MOT_CASE_NUMBER]], "0000000")</f>
        <v>002-0000012</v>
      </c>
    </row>
    <row r="1247" spans="1:7">
      <c r="A1247" s="1">
        <v>2</v>
      </c>
      <c r="B1247">
        <v>14</v>
      </c>
      <c r="C1247">
        <v>2</v>
      </c>
      <c r="D1247" t="s">
        <v>117</v>
      </c>
      <c r="E1247" t="s">
        <v>118</v>
      </c>
      <c r="F1247" t="s">
        <v>16</v>
      </c>
      <c r="G1247" t="str">
        <f>TEXT(MotionsTable[[#This Row],[MOT_COUNTY_NUM]], "000") &amp; "-" &amp; TEXT(MotionsTable[[#This Row],[MOT_CASE_NUMBER]], "0000000")</f>
        <v>002-0000014</v>
      </c>
    </row>
    <row r="1248" spans="1:7">
      <c r="A1248" s="1">
        <v>2</v>
      </c>
      <c r="B1248">
        <v>18</v>
      </c>
      <c r="C1248">
        <v>2</v>
      </c>
      <c r="D1248" t="s">
        <v>117</v>
      </c>
      <c r="E1248" t="s">
        <v>118</v>
      </c>
      <c r="F1248" t="s">
        <v>16</v>
      </c>
      <c r="G1248" t="str">
        <f>TEXT(MotionsTable[[#This Row],[MOT_COUNTY_NUM]], "000") &amp; "-" &amp; TEXT(MotionsTable[[#This Row],[MOT_CASE_NUMBER]], "0000000")</f>
        <v>002-0000018</v>
      </c>
    </row>
    <row r="1249" spans="1:7">
      <c r="A1249" s="1">
        <v>2</v>
      </c>
      <c r="B1249">
        <v>20</v>
      </c>
      <c r="C1249">
        <v>2</v>
      </c>
      <c r="D1249" t="s">
        <v>117</v>
      </c>
      <c r="E1249" t="s">
        <v>118</v>
      </c>
      <c r="F1249" t="s">
        <v>16</v>
      </c>
      <c r="G1249" t="str">
        <f>TEXT(MotionsTable[[#This Row],[MOT_COUNTY_NUM]], "000") &amp; "-" &amp; TEXT(MotionsTable[[#This Row],[MOT_CASE_NUMBER]], "0000000")</f>
        <v>002-0000020</v>
      </c>
    </row>
    <row r="1250" spans="1:7">
      <c r="A1250" s="1">
        <v>2</v>
      </c>
      <c r="B1250">
        <v>21</v>
      </c>
      <c r="C1250">
        <v>2</v>
      </c>
      <c r="D1250" t="s">
        <v>117</v>
      </c>
      <c r="E1250" t="s">
        <v>118</v>
      </c>
      <c r="F1250" t="s">
        <v>16</v>
      </c>
      <c r="G1250" t="str">
        <f>TEXT(MotionsTable[[#This Row],[MOT_COUNTY_NUM]], "000") &amp; "-" &amp; TEXT(MotionsTable[[#This Row],[MOT_CASE_NUMBER]], "0000000")</f>
        <v>002-0000021</v>
      </c>
    </row>
    <row r="1251" spans="1:7">
      <c r="A1251" s="1">
        <v>2</v>
      </c>
      <c r="B1251">
        <v>24</v>
      </c>
      <c r="C1251">
        <v>2</v>
      </c>
      <c r="D1251" t="s">
        <v>117</v>
      </c>
      <c r="E1251" t="s">
        <v>118</v>
      </c>
      <c r="F1251" t="s">
        <v>16</v>
      </c>
      <c r="G1251" t="str">
        <f>TEXT(MotionsTable[[#This Row],[MOT_COUNTY_NUM]], "000") &amp; "-" &amp; TEXT(MotionsTable[[#This Row],[MOT_CASE_NUMBER]], "0000000")</f>
        <v>002-0000024</v>
      </c>
    </row>
    <row r="1252" spans="1:7">
      <c r="A1252" s="1">
        <v>2</v>
      </c>
      <c r="B1252">
        <v>28</v>
      </c>
      <c r="C1252">
        <v>2</v>
      </c>
      <c r="D1252" t="s">
        <v>117</v>
      </c>
      <c r="E1252" t="s">
        <v>118</v>
      </c>
      <c r="F1252" t="s">
        <v>16</v>
      </c>
      <c r="G1252" t="str">
        <f>TEXT(MotionsTable[[#This Row],[MOT_COUNTY_NUM]], "000") &amp; "-" &amp; TEXT(MotionsTable[[#This Row],[MOT_CASE_NUMBER]], "0000000")</f>
        <v>002-0000028</v>
      </c>
    </row>
    <row r="1253" spans="1:7">
      <c r="A1253" s="1">
        <v>2</v>
      </c>
      <c r="B1253">
        <v>30</v>
      </c>
      <c r="C1253">
        <v>2</v>
      </c>
      <c r="D1253" t="s">
        <v>117</v>
      </c>
      <c r="E1253" t="s">
        <v>118</v>
      </c>
      <c r="F1253" t="s">
        <v>16</v>
      </c>
      <c r="G1253" t="str">
        <f>TEXT(MotionsTable[[#This Row],[MOT_COUNTY_NUM]], "000") &amp; "-" &amp; TEXT(MotionsTable[[#This Row],[MOT_CASE_NUMBER]], "0000000")</f>
        <v>002-0000030</v>
      </c>
    </row>
    <row r="1254" spans="1:7">
      <c r="A1254" s="1">
        <v>2</v>
      </c>
      <c r="B1254">
        <v>32</v>
      </c>
      <c r="C1254">
        <v>2</v>
      </c>
      <c r="D1254" t="s">
        <v>117</v>
      </c>
      <c r="E1254" t="s">
        <v>118</v>
      </c>
      <c r="F1254" t="s">
        <v>16</v>
      </c>
      <c r="G1254" t="str">
        <f>TEXT(MotionsTable[[#This Row],[MOT_COUNTY_NUM]], "000") &amp; "-" &amp; TEXT(MotionsTable[[#This Row],[MOT_CASE_NUMBER]], "0000000")</f>
        <v>002-0000032</v>
      </c>
    </row>
    <row r="1255" spans="1:7">
      <c r="A1255" s="1">
        <v>2</v>
      </c>
      <c r="B1255">
        <v>34</v>
      </c>
      <c r="C1255">
        <v>2</v>
      </c>
      <c r="D1255" t="s">
        <v>117</v>
      </c>
      <c r="E1255" t="s">
        <v>118</v>
      </c>
      <c r="F1255" t="s">
        <v>16</v>
      </c>
      <c r="G1255" t="str">
        <f>TEXT(MotionsTable[[#This Row],[MOT_COUNTY_NUM]], "000") &amp; "-" &amp; TEXT(MotionsTable[[#This Row],[MOT_CASE_NUMBER]], "0000000")</f>
        <v>002-0000034</v>
      </c>
    </row>
    <row r="1256" spans="1:7">
      <c r="A1256" s="1">
        <v>2</v>
      </c>
      <c r="B1256">
        <v>37</v>
      </c>
      <c r="C1256">
        <v>2</v>
      </c>
      <c r="D1256" t="s">
        <v>117</v>
      </c>
      <c r="E1256" t="s">
        <v>118</v>
      </c>
      <c r="F1256" t="s">
        <v>16</v>
      </c>
      <c r="G1256" t="str">
        <f>TEXT(MotionsTable[[#This Row],[MOT_COUNTY_NUM]], "000") &amp; "-" &amp; TEXT(MotionsTable[[#This Row],[MOT_CASE_NUMBER]], "0000000")</f>
        <v>002-0000037</v>
      </c>
    </row>
    <row r="1257" spans="1:7">
      <c r="A1257" s="1">
        <v>2</v>
      </c>
      <c r="B1257">
        <v>38</v>
      </c>
      <c r="C1257">
        <v>2</v>
      </c>
      <c r="D1257" t="s">
        <v>117</v>
      </c>
      <c r="E1257" t="s">
        <v>118</v>
      </c>
      <c r="F1257" t="s">
        <v>16</v>
      </c>
      <c r="G1257" t="str">
        <f>TEXT(MotionsTable[[#This Row],[MOT_COUNTY_NUM]], "000") &amp; "-" &amp; TEXT(MotionsTable[[#This Row],[MOT_CASE_NUMBER]], "0000000")</f>
        <v>002-0000038</v>
      </c>
    </row>
    <row r="1258" spans="1:7">
      <c r="A1258" s="1">
        <v>2</v>
      </c>
      <c r="B1258">
        <v>39</v>
      </c>
      <c r="C1258">
        <v>2</v>
      </c>
      <c r="D1258" t="s">
        <v>117</v>
      </c>
      <c r="E1258" t="s">
        <v>118</v>
      </c>
      <c r="F1258" t="s">
        <v>16</v>
      </c>
      <c r="G1258" t="str">
        <f>TEXT(MotionsTable[[#This Row],[MOT_COUNTY_NUM]], "000") &amp; "-" &amp; TEXT(MotionsTable[[#This Row],[MOT_CASE_NUMBER]], "0000000")</f>
        <v>002-0000039</v>
      </c>
    </row>
    <row r="1259" spans="1:7">
      <c r="A1259" s="1">
        <v>2</v>
      </c>
      <c r="B1259">
        <v>42</v>
      </c>
      <c r="C1259">
        <v>2</v>
      </c>
      <c r="D1259" t="s">
        <v>117</v>
      </c>
      <c r="E1259" t="s">
        <v>118</v>
      </c>
      <c r="F1259" t="s">
        <v>16</v>
      </c>
      <c r="G1259" t="str">
        <f>TEXT(MotionsTable[[#This Row],[MOT_COUNTY_NUM]], "000") &amp; "-" &amp; TEXT(MotionsTable[[#This Row],[MOT_CASE_NUMBER]], "0000000")</f>
        <v>002-0000042</v>
      </c>
    </row>
    <row r="1260" spans="1:7">
      <c r="A1260" s="1">
        <v>2</v>
      </c>
      <c r="B1260">
        <v>45</v>
      </c>
      <c r="C1260">
        <v>2</v>
      </c>
      <c r="D1260" t="s">
        <v>117</v>
      </c>
      <c r="E1260" t="s">
        <v>118</v>
      </c>
      <c r="F1260" t="s">
        <v>16</v>
      </c>
      <c r="G1260" t="str">
        <f>TEXT(MotionsTable[[#This Row],[MOT_COUNTY_NUM]], "000") &amp; "-" &amp; TEXT(MotionsTable[[#This Row],[MOT_CASE_NUMBER]], "0000000")</f>
        <v>002-0000045</v>
      </c>
    </row>
    <row r="1261" spans="1:7">
      <c r="A1261" s="1">
        <v>2</v>
      </c>
      <c r="B1261">
        <v>51</v>
      </c>
      <c r="C1261">
        <v>2</v>
      </c>
      <c r="D1261" t="s">
        <v>117</v>
      </c>
      <c r="E1261" t="s">
        <v>118</v>
      </c>
      <c r="F1261" t="s">
        <v>16</v>
      </c>
      <c r="G1261" t="str">
        <f>TEXT(MotionsTable[[#This Row],[MOT_COUNTY_NUM]], "000") &amp; "-" &amp; TEXT(MotionsTable[[#This Row],[MOT_CASE_NUMBER]], "0000000")</f>
        <v>002-0000051</v>
      </c>
    </row>
    <row r="1262" spans="1:7">
      <c r="A1262" s="1">
        <v>2</v>
      </c>
      <c r="B1262">
        <v>59</v>
      </c>
      <c r="C1262">
        <v>2</v>
      </c>
      <c r="D1262" t="s">
        <v>117</v>
      </c>
      <c r="E1262" t="s">
        <v>118</v>
      </c>
      <c r="F1262" t="s">
        <v>16</v>
      </c>
      <c r="G1262" t="str">
        <f>TEXT(MotionsTable[[#This Row],[MOT_COUNTY_NUM]], "000") &amp; "-" &amp; TEXT(MotionsTable[[#This Row],[MOT_CASE_NUMBER]], "0000000")</f>
        <v>002-0000059</v>
      </c>
    </row>
    <row r="1263" spans="1:7">
      <c r="A1263" s="1">
        <v>2</v>
      </c>
      <c r="B1263">
        <v>61</v>
      </c>
      <c r="C1263">
        <v>2</v>
      </c>
      <c r="D1263" t="s">
        <v>117</v>
      </c>
      <c r="E1263" t="s">
        <v>118</v>
      </c>
      <c r="F1263" t="s">
        <v>16</v>
      </c>
      <c r="G1263" t="str">
        <f>TEXT(MotionsTable[[#This Row],[MOT_COUNTY_NUM]], "000") &amp; "-" &amp; TEXT(MotionsTable[[#This Row],[MOT_CASE_NUMBER]], "0000000")</f>
        <v>002-0000061</v>
      </c>
    </row>
    <row r="1264" spans="1:7">
      <c r="A1264" s="1">
        <v>2</v>
      </c>
      <c r="B1264">
        <v>62</v>
      </c>
      <c r="C1264">
        <v>2</v>
      </c>
      <c r="D1264" t="s">
        <v>117</v>
      </c>
      <c r="E1264" t="s">
        <v>118</v>
      </c>
      <c r="F1264" t="s">
        <v>16</v>
      </c>
      <c r="G1264" t="str">
        <f>TEXT(MotionsTable[[#This Row],[MOT_COUNTY_NUM]], "000") &amp; "-" &amp; TEXT(MotionsTable[[#This Row],[MOT_CASE_NUMBER]], "0000000")</f>
        <v>002-0000062</v>
      </c>
    </row>
    <row r="1265" spans="1:7">
      <c r="A1265" s="1">
        <v>2</v>
      </c>
      <c r="B1265">
        <v>65</v>
      </c>
      <c r="C1265">
        <v>2</v>
      </c>
      <c r="D1265" t="s">
        <v>117</v>
      </c>
      <c r="E1265" t="s">
        <v>118</v>
      </c>
      <c r="F1265" t="s">
        <v>16</v>
      </c>
      <c r="G1265" t="str">
        <f>TEXT(MotionsTable[[#This Row],[MOT_COUNTY_NUM]], "000") &amp; "-" &amp; TEXT(MotionsTable[[#This Row],[MOT_CASE_NUMBER]], "0000000")</f>
        <v>002-0000065</v>
      </c>
    </row>
    <row r="1266" spans="1:7">
      <c r="A1266" s="1">
        <v>2</v>
      </c>
      <c r="B1266">
        <v>66</v>
      </c>
      <c r="C1266">
        <v>2</v>
      </c>
      <c r="D1266" t="s">
        <v>117</v>
      </c>
      <c r="E1266" t="s">
        <v>118</v>
      </c>
      <c r="F1266" t="s">
        <v>16</v>
      </c>
      <c r="G1266" t="str">
        <f>TEXT(MotionsTable[[#This Row],[MOT_COUNTY_NUM]], "000") &amp; "-" &amp; TEXT(MotionsTable[[#This Row],[MOT_CASE_NUMBER]], "0000000")</f>
        <v>002-0000066</v>
      </c>
    </row>
    <row r="1267" spans="1:7">
      <c r="A1267" s="1">
        <v>2</v>
      </c>
      <c r="B1267">
        <v>70</v>
      </c>
      <c r="C1267">
        <v>2</v>
      </c>
      <c r="D1267" t="s">
        <v>117</v>
      </c>
      <c r="E1267" t="s">
        <v>118</v>
      </c>
      <c r="F1267" t="s">
        <v>16</v>
      </c>
      <c r="G1267" t="str">
        <f>TEXT(MotionsTable[[#This Row],[MOT_COUNTY_NUM]], "000") &amp; "-" &amp; TEXT(MotionsTable[[#This Row],[MOT_CASE_NUMBER]], "0000000")</f>
        <v>002-0000070</v>
      </c>
    </row>
    <row r="1268" spans="1:7">
      <c r="A1268" s="1">
        <v>2</v>
      </c>
      <c r="B1268">
        <v>73</v>
      </c>
      <c r="C1268">
        <v>2</v>
      </c>
      <c r="D1268" t="s">
        <v>117</v>
      </c>
      <c r="E1268" t="s">
        <v>118</v>
      </c>
      <c r="F1268" t="s">
        <v>16</v>
      </c>
      <c r="G1268" t="str">
        <f>TEXT(MotionsTable[[#This Row],[MOT_COUNTY_NUM]], "000") &amp; "-" &amp; TEXT(MotionsTable[[#This Row],[MOT_CASE_NUMBER]], "0000000")</f>
        <v>002-0000073</v>
      </c>
    </row>
    <row r="1269" spans="1:7">
      <c r="A1269" s="1">
        <v>2</v>
      </c>
      <c r="B1269">
        <v>74</v>
      </c>
      <c r="C1269">
        <v>2</v>
      </c>
      <c r="D1269" t="s">
        <v>117</v>
      </c>
      <c r="E1269" t="s">
        <v>118</v>
      </c>
      <c r="F1269" t="s">
        <v>16</v>
      </c>
      <c r="G1269" t="str">
        <f>TEXT(MotionsTable[[#This Row],[MOT_COUNTY_NUM]], "000") &amp; "-" &amp; TEXT(MotionsTable[[#This Row],[MOT_CASE_NUMBER]], "0000000")</f>
        <v>002-0000074</v>
      </c>
    </row>
    <row r="1270" spans="1:7">
      <c r="A1270" s="1">
        <v>2</v>
      </c>
      <c r="B1270">
        <v>78</v>
      </c>
      <c r="C1270">
        <v>2</v>
      </c>
      <c r="D1270" t="s">
        <v>117</v>
      </c>
      <c r="E1270" t="s">
        <v>118</v>
      </c>
      <c r="F1270" t="s">
        <v>16</v>
      </c>
      <c r="G1270" t="str">
        <f>TEXT(MotionsTable[[#This Row],[MOT_COUNTY_NUM]], "000") &amp; "-" &amp; TEXT(MotionsTable[[#This Row],[MOT_CASE_NUMBER]], "0000000")</f>
        <v>002-0000078</v>
      </c>
    </row>
    <row r="1271" spans="1:7">
      <c r="A1271" s="1">
        <v>2</v>
      </c>
      <c r="B1271">
        <v>82</v>
      </c>
      <c r="C1271">
        <v>2</v>
      </c>
      <c r="D1271" t="s">
        <v>117</v>
      </c>
      <c r="E1271" t="s">
        <v>118</v>
      </c>
      <c r="F1271" t="s">
        <v>16</v>
      </c>
      <c r="G1271" t="str">
        <f>TEXT(MotionsTable[[#This Row],[MOT_COUNTY_NUM]], "000") &amp; "-" &amp; TEXT(MotionsTable[[#This Row],[MOT_CASE_NUMBER]], "0000000")</f>
        <v>002-0000082</v>
      </c>
    </row>
    <row r="1272" spans="1:7">
      <c r="A1272" s="1">
        <v>2</v>
      </c>
      <c r="B1272">
        <v>86</v>
      </c>
      <c r="C1272">
        <v>2</v>
      </c>
      <c r="D1272" t="s">
        <v>117</v>
      </c>
      <c r="E1272" t="s">
        <v>118</v>
      </c>
      <c r="F1272" t="s">
        <v>16</v>
      </c>
      <c r="G1272" t="str">
        <f>TEXT(MotionsTable[[#This Row],[MOT_COUNTY_NUM]], "000") &amp; "-" &amp; TEXT(MotionsTable[[#This Row],[MOT_CASE_NUMBER]], "0000000")</f>
        <v>002-0000086</v>
      </c>
    </row>
    <row r="1273" spans="1:7">
      <c r="A1273" s="1">
        <v>2</v>
      </c>
      <c r="B1273">
        <v>1</v>
      </c>
      <c r="C1273">
        <v>3</v>
      </c>
      <c r="D1273" t="s">
        <v>117</v>
      </c>
      <c r="E1273" t="s">
        <v>118</v>
      </c>
      <c r="F1273" t="s">
        <v>16</v>
      </c>
      <c r="G1273" t="str">
        <f>TEXT(MotionsTable[[#This Row],[MOT_COUNTY_NUM]], "000") &amp; "-" &amp; TEXT(MotionsTable[[#This Row],[MOT_CASE_NUMBER]], "0000000")</f>
        <v>002-0000001</v>
      </c>
    </row>
    <row r="1274" spans="1:7">
      <c r="A1274" s="1">
        <v>2</v>
      </c>
      <c r="B1274">
        <v>7</v>
      </c>
      <c r="C1274">
        <v>3</v>
      </c>
      <c r="D1274" t="s">
        <v>117</v>
      </c>
      <c r="E1274" t="s">
        <v>118</v>
      </c>
      <c r="F1274" t="s">
        <v>16</v>
      </c>
      <c r="G1274" t="str">
        <f>TEXT(MotionsTable[[#This Row],[MOT_COUNTY_NUM]], "000") &amp; "-" &amp; TEXT(MotionsTable[[#This Row],[MOT_CASE_NUMBER]], "0000000")</f>
        <v>002-0000007</v>
      </c>
    </row>
    <row r="1275" spans="1:7">
      <c r="A1275" s="1">
        <v>2</v>
      </c>
      <c r="B1275">
        <v>9</v>
      </c>
      <c r="C1275">
        <v>3</v>
      </c>
      <c r="D1275" t="s">
        <v>117</v>
      </c>
      <c r="E1275" t="s">
        <v>118</v>
      </c>
      <c r="F1275" t="s">
        <v>16</v>
      </c>
      <c r="G1275" t="str">
        <f>TEXT(MotionsTable[[#This Row],[MOT_COUNTY_NUM]], "000") &amp; "-" &amp; TEXT(MotionsTable[[#This Row],[MOT_CASE_NUMBER]], "0000000")</f>
        <v>002-0000009</v>
      </c>
    </row>
    <row r="1276" spans="1:7">
      <c r="A1276" s="1">
        <v>2</v>
      </c>
      <c r="B1276">
        <v>12</v>
      </c>
      <c r="C1276">
        <v>3</v>
      </c>
      <c r="D1276" t="s">
        <v>117</v>
      </c>
      <c r="E1276" t="s">
        <v>118</v>
      </c>
      <c r="F1276" t="s">
        <v>16</v>
      </c>
      <c r="G1276" t="str">
        <f>TEXT(MotionsTable[[#This Row],[MOT_COUNTY_NUM]], "000") &amp; "-" &amp; TEXT(MotionsTable[[#This Row],[MOT_CASE_NUMBER]], "0000000")</f>
        <v>002-0000012</v>
      </c>
    </row>
    <row r="1277" spans="1:7">
      <c r="A1277" s="1">
        <v>2</v>
      </c>
      <c r="B1277">
        <v>14</v>
      </c>
      <c r="C1277">
        <v>3</v>
      </c>
      <c r="D1277" t="s">
        <v>117</v>
      </c>
      <c r="E1277" t="s">
        <v>118</v>
      </c>
      <c r="F1277" t="s">
        <v>16</v>
      </c>
      <c r="G1277" t="str">
        <f>TEXT(MotionsTable[[#This Row],[MOT_COUNTY_NUM]], "000") &amp; "-" &amp; TEXT(MotionsTable[[#This Row],[MOT_CASE_NUMBER]], "0000000")</f>
        <v>002-0000014</v>
      </c>
    </row>
    <row r="1278" spans="1:7">
      <c r="A1278" s="1">
        <v>2</v>
      </c>
      <c r="B1278">
        <v>18</v>
      </c>
      <c r="C1278">
        <v>3</v>
      </c>
      <c r="D1278" t="s">
        <v>117</v>
      </c>
      <c r="E1278" t="s">
        <v>118</v>
      </c>
      <c r="F1278" t="s">
        <v>16</v>
      </c>
      <c r="G1278" t="str">
        <f>TEXT(MotionsTable[[#This Row],[MOT_COUNTY_NUM]], "000") &amp; "-" &amp; TEXT(MotionsTable[[#This Row],[MOT_CASE_NUMBER]], "0000000")</f>
        <v>002-0000018</v>
      </c>
    </row>
    <row r="1279" spans="1:7">
      <c r="A1279" s="1">
        <v>2</v>
      </c>
      <c r="B1279">
        <v>20</v>
      </c>
      <c r="C1279">
        <v>3</v>
      </c>
      <c r="D1279" t="s">
        <v>117</v>
      </c>
      <c r="E1279" t="s">
        <v>118</v>
      </c>
      <c r="F1279" t="s">
        <v>16</v>
      </c>
      <c r="G1279" t="str">
        <f>TEXT(MotionsTable[[#This Row],[MOT_COUNTY_NUM]], "000") &amp; "-" &amp; TEXT(MotionsTable[[#This Row],[MOT_CASE_NUMBER]], "0000000")</f>
        <v>002-0000020</v>
      </c>
    </row>
    <row r="1280" spans="1:7">
      <c r="A1280" s="1">
        <v>2</v>
      </c>
      <c r="B1280">
        <v>23</v>
      </c>
      <c r="C1280">
        <v>3</v>
      </c>
      <c r="D1280" t="s">
        <v>117</v>
      </c>
      <c r="E1280" t="s">
        <v>118</v>
      </c>
      <c r="F1280" t="s">
        <v>16</v>
      </c>
      <c r="G1280" t="str">
        <f>TEXT(MotionsTable[[#This Row],[MOT_COUNTY_NUM]], "000") &amp; "-" &amp; TEXT(MotionsTable[[#This Row],[MOT_CASE_NUMBER]], "0000000")</f>
        <v>002-0000023</v>
      </c>
    </row>
    <row r="1281" spans="1:7">
      <c r="A1281" s="1">
        <v>2</v>
      </c>
      <c r="B1281">
        <v>24</v>
      </c>
      <c r="C1281">
        <v>3</v>
      </c>
      <c r="D1281" t="s">
        <v>117</v>
      </c>
      <c r="E1281" t="s">
        <v>118</v>
      </c>
      <c r="F1281" t="s">
        <v>16</v>
      </c>
      <c r="G1281" t="str">
        <f>TEXT(MotionsTable[[#This Row],[MOT_COUNTY_NUM]], "000") &amp; "-" &amp; TEXT(MotionsTable[[#This Row],[MOT_CASE_NUMBER]], "0000000")</f>
        <v>002-0000024</v>
      </c>
    </row>
    <row r="1282" spans="1:7">
      <c r="A1282" s="1">
        <v>2</v>
      </c>
      <c r="B1282">
        <v>25</v>
      </c>
      <c r="C1282">
        <v>3</v>
      </c>
      <c r="D1282" t="s">
        <v>117</v>
      </c>
      <c r="E1282" t="s">
        <v>118</v>
      </c>
      <c r="F1282" t="s">
        <v>16</v>
      </c>
      <c r="G1282" t="str">
        <f>TEXT(MotionsTable[[#This Row],[MOT_COUNTY_NUM]], "000") &amp; "-" &amp; TEXT(MotionsTable[[#This Row],[MOT_CASE_NUMBER]], "0000000")</f>
        <v>002-0000025</v>
      </c>
    </row>
    <row r="1283" spans="1:7">
      <c r="A1283" s="1">
        <v>2</v>
      </c>
      <c r="B1283">
        <v>32</v>
      </c>
      <c r="C1283">
        <v>3</v>
      </c>
      <c r="D1283" t="s">
        <v>117</v>
      </c>
      <c r="E1283" t="s">
        <v>118</v>
      </c>
      <c r="F1283" t="s">
        <v>16</v>
      </c>
      <c r="G1283" t="str">
        <f>TEXT(MotionsTable[[#This Row],[MOT_COUNTY_NUM]], "000") &amp; "-" &amp; TEXT(MotionsTable[[#This Row],[MOT_CASE_NUMBER]], "0000000")</f>
        <v>002-0000032</v>
      </c>
    </row>
    <row r="1284" spans="1:7">
      <c r="A1284" s="1">
        <v>2</v>
      </c>
      <c r="B1284">
        <v>38</v>
      </c>
      <c r="C1284">
        <v>3</v>
      </c>
      <c r="D1284" t="s">
        <v>117</v>
      </c>
      <c r="E1284" t="s">
        <v>118</v>
      </c>
      <c r="F1284" t="s">
        <v>16</v>
      </c>
      <c r="G1284" t="str">
        <f>TEXT(MotionsTable[[#This Row],[MOT_COUNTY_NUM]], "000") &amp; "-" &amp; TEXT(MotionsTable[[#This Row],[MOT_CASE_NUMBER]], "0000000")</f>
        <v>002-0000038</v>
      </c>
    </row>
    <row r="1285" spans="1:7">
      <c r="A1285" s="1">
        <v>2</v>
      </c>
      <c r="B1285">
        <v>39</v>
      </c>
      <c r="C1285">
        <v>3</v>
      </c>
      <c r="D1285" t="s">
        <v>117</v>
      </c>
      <c r="E1285" t="s">
        <v>118</v>
      </c>
      <c r="F1285" t="s">
        <v>16</v>
      </c>
      <c r="G1285" t="str">
        <f>TEXT(MotionsTable[[#This Row],[MOT_COUNTY_NUM]], "000") &amp; "-" &amp; TEXT(MotionsTable[[#This Row],[MOT_CASE_NUMBER]], "0000000")</f>
        <v>002-0000039</v>
      </c>
    </row>
    <row r="1286" spans="1:7">
      <c r="A1286" s="1">
        <v>2</v>
      </c>
      <c r="B1286">
        <v>41</v>
      </c>
      <c r="C1286">
        <v>3</v>
      </c>
      <c r="D1286" t="s">
        <v>117</v>
      </c>
      <c r="E1286" t="s">
        <v>118</v>
      </c>
      <c r="F1286" t="s">
        <v>16</v>
      </c>
      <c r="G1286" t="str">
        <f>TEXT(MotionsTable[[#This Row],[MOT_COUNTY_NUM]], "000") &amp; "-" &amp; TEXT(MotionsTable[[#This Row],[MOT_CASE_NUMBER]], "0000000")</f>
        <v>002-0000041</v>
      </c>
    </row>
    <row r="1287" spans="1:7">
      <c r="A1287" s="1">
        <v>2</v>
      </c>
      <c r="B1287">
        <v>43</v>
      </c>
      <c r="C1287">
        <v>3</v>
      </c>
      <c r="D1287" t="s">
        <v>117</v>
      </c>
      <c r="E1287" t="s">
        <v>118</v>
      </c>
      <c r="F1287" t="s">
        <v>16</v>
      </c>
      <c r="G1287" t="str">
        <f>TEXT(MotionsTable[[#This Row],[MOT_COUNTY_NUM]], "000") &amp; "-" &amp; TEXT(MotionsTable[[#This Row],[MOT_CASE_NUMBER]], "0000000")</f>
        <v>002-0000043</v>
      </c>
    </row>
    <row r="1288" spans="1:7">
      <c r="A1288" s="1">
        <v>2</v>
      </c>
      <c r="B1288">
        <v>46</v>
      </c>
      <c r="C1288">
        <v>3</v>
      </c>
      <c r="D1288" t="s">
        <v>117</v>
      </c>
      <c r="E1288" t="s">
        <v>118</v>
      </c>
      <c r="F1288" t="s">
        <v>16</v>
      </c>
      <c r="G1288" t="str">
        <f>TEXT(MotionsTable[[#This Row],[MOT_COUNTY_NUM]], "000") &amp; "-" &amp; TEXT(MotionsTable[[#This Row],[MOT_CASE_NUMBER]], "0000000")</f>
        <v>002-0000046</v>
      </c>
    </row>
    <row r="1289" spans="1:7">
      <c r="A1289" s="1">
        <v>2</v>
      </c>
      <c r="B1289">
        <v>48</v>
      </c>
      <c r="C1289">
        <v>3</v>
      </c>
      <c r="D1289" t="s">
        <v>117</v>
      </c>
      <c r="E1289" t="s">
        <v>118</v>
      </c>
      <c r="F1289" t="s">
        <v>16</v>
      </c>
      <c r="G1289" t="str">
        <f>TEXT(MotionsTable[[#This Row],[MOT_COUNTY_NUM]], "000") &amp; "-" &amp; TEXT(MotionsTable[[#This Row],[MOT_CASE_NUMBER]], "0000000")</f>
        <v>002-0000048</v>
      </c>
    </row>
    <row r="1290" spans="1:7">
      <c r="A1290" s="1">
        <v>2</v>
      </c>
      <c r="B1290">
        <v>51</v>
      </c>
      <c r="C1290">
        <v>3</v>
      </c>
      <c r="D1290" t="s">
        <v>117</v>
      </c>
      <c r="E1290" t="s">
        <v>118</v>
      </c>
      <c r="F1290" t="s">
        <v>16</v>
      </c>
      <c r="G1290" t="str">
        <f>TEXT(MotionsTable[[#This Row],[MOT_COUNTY_NUM]], "000") &amp; "-" &amp; TEXT(MotionsTable[[#This Row],[MOT_CASE_NUMBER]], "0000000")</f>
        <v>002-0000051</v>
      </c>
    </row>
    <row r="1291" spans="1:7">
      <c r="A1291" s="1">
        <v>2</v>
      </c>
      <c r="B1291">
        <v>53</v>
      </c>
      <c r="C1291">
        <v>3</v>
      </c>
      <c r="D1291" t="s">
        <v>117</v>
      </c>
      <c r="E1291" t="s">
        <v>118</v>
      </c>
      <c r="F1291" t="s">
        <v>16</v>
      </c>
      <c r="G1291" t="str">
        <f>TEXT(MotionsTable[[#This Row],[MOT_COUNTY_NUM]], "000") &amp; "-" &amp; TEXT(MotionsTable[[#This Row],[MOT_CASE_NUMBER]], "0000000")</f>
        <v>002-0000053</v>
      </c>
    </row>
    <row r="1292" spans="1:7">
      <c r="A1292" s="1">
        <v>2</v>
      </c>
      <c r="B1292">
        <v>54</v>
      </c>
      <c r="C1292">
        <v>3</v>
      </c>
      <c r="D1292" t="s">
        <v>117</v>
      </c>
      <c r="E1292" t="s">
        <v>118</v>
      </c>
      <c r="F1292" t="s">
        <v>16</v>
      </c>
      <c r="G1292" t="str">
        <f>TEXT(MotionsTable[[#This Row],[MOT_COUNTY_NUM]], "000") &amp; "-" &amp; TEXT(MotionsTable[[#This Row],[MOT_CASE_NUMBER]], "0000000")</f>
        <v>002-0000054</v>
      </c>
    </row>
    <row r="1293" spans="1:7">
      <c r="A1293" s="1">
        <v>2</v>
      </c>
      <c r="B1293">
        <v>60</v>
      </c>
      <c r="C1293">
        <v>3</v>
      </c>
      <c r="D1293" t="s">
        <v>117</v>
      </c>
      <c r="E1293" t="s">
        <v>118</v>
      </c>
      <c r="F1293" t="s">
        <v>16</v>
      </c>
      <c r="G1293" t="str">
        <f>TEXT(MotionsTable[[#This Row],[MOT_COUNTY_NUM]], "000") &amp; "-" &amp; TEXT(MotionsTable[[#This Row],[MOT_CASE_NUMBER]], "0000000")</f>
        <v>002-0000060</v>
      </c>
    </row>
    <row r="1294" spans="1:7">
      <c r="A1294" s="1">
        <v>2</v>
      </c>
      <c r="B1294">
        <v>62</v>
      </c>
      <c r="C1294">
        <v>3</v>
      </c>
      <c r="D1294" t="s">
        <v>117</v>
      </c>
      <c r="E1294" t="s">
        <v>118</v>
      </c>
      <c r="F1294" t="s">
        <v>16</v>
      </c>
      <c r="G1294" t="str">
        <f>TEXT(MotionsTable[[#This Row],[MOT_COUNTY_NUM]], "000") &amp; "-" &amp; TEXT(MotionsTable[[#This Row],[MOT_CASE_NUMBER]], "0000000")</f>
        <v>002-0000062</v>
      </c>
    </row>
    <row r="1295" spans="1:7">
      <c r="A1295" s="1">
        <v>2</v>
      </c>
      <c r="B1295">
        <v>72</v>
      </c>
      <c r="C1295">
        <v>3</v>
      </c>
      <c r="D1295" t="s">
        <v>117</v>
      </c>
      <c r="E1295" t="s">
        <v>118</v>
      </c>
      <c r="F1295" t="s">
        <v>16</v>
      </c>
      <c r="G1295" t="str">
        <f>TEXT(MotionsTable[[#This Row],[MOT_COUNTY_NUM]], "000") &amp; "-" &amp; TEXT(MotionsTable[[#This Row],[MOT_CASE_NUMBER]], "0000000")</f>
        <v>002-0000072</v>
      </c>
    </row>
    <row r="1296" spans="1:7">
      <c r="A1296" s="1">
        <v>2</v>
      </c>
      <c r="B1296">
        <v>74</v>
      </c>
      <c r="C1296">
        <v>3</v>
      </c>
      <c r="D1296" t="s">
        <v>117</v>
      </c>
      <c r="E1296" t="s">
        <v>118</v>
      </c>
      <c r="F1296" t="s">
        <v>16</v>
      </c>
      <c r="G1296" t="str">
        <f>TEXT(MotionsTable[[#This Row],[MOT_COUNTY_NUM]], "000") &amp; "-" &amp; TEXT(MotionsTable[[#This Row],[MOT_CASE_NUMBER]], "0000000")</f>
        <v>002-0000074</v>
      </c>
    </row>
    <row r="1297" spans="1:7">
      <c r="A1297" s="1">
        <v>2</v>
      </c>
      <c r="B1297">
        <v>76</v>
      </c>
      <c r="C1297">
        <v>3</v>
      </c>
      <c r="D1297" t="s">
        <v>117</v>
      </c>
      <c r="E1297" t="s">
        <v>118</v>
      </c>
      <c r="F1297" t="s">
        <v>16</v>
      </c>
      <c r="G1297" t="str">
        <f>TEXT(MotionsTable[[#This Row],[MOT_COUNTY_NUM]], "000") &amp; "-" &amp; TEXT(MotionsTable[[#This Row],[MOT_CASE_NUMBER]], "0000000")</f>
        <v>002-0000076</v>
      </c>
    </row>
    <row r="1298" spans="1:7">
      <c r="A1298" s="1">
        <v>2</v>
      </c>
      <c r="B1298">
        <v>77</v>
      </c>
      <c r="C1298">
        <v>3</v>
      </c>
      <c r="D1298" t="s">
        <v>117</v>
      </c>
      <c r="E1298" t="s">
        <v>118</v>
      </c>
      <c r="F1298" t="s">
        <v>16</v>
      </c>
      <c r="G1298" t="str">
        <f>TEXT(MotionsTable[[#This Row],[MOT_COUNTY_NUM]], "000") &amp; "-" &amp; TEXT(MotionsTable[[#This Row],[MOT_CASE_NUMBER]], "0000000")</f>
        <v>002-0000077</v>
      </c>
    </row>
    <row r="1299" spans="1:7">
      <c r="A1299" s="1">
        <v>2</v>
      </c>
      <c r="B1299">
        <v>78</v>
      </c>
      <c r="C1299">
        <v>3</v>
      </c>
      <c r="D1299" t="s">
        <v>117</v>
      </c>
      <c r="E1299" t="s">
        <v>118</v>
      </c>
      <c r="F1299" t="s">
        <v>16</v>
      </c>
      <c r="G1299" t="str">
        <f>TEXT(MotionsTable[[#This Row],[MOT_COUNTY_NUM]], "000") &amp; "-" &amp; TEXT(MotionsTable[[#This Row],[MOT_CASE_NUMBER]], "0000000")</f>
        <v>002-0000078</v>
      </c>
    </row>
    <row r="1300" spans="1:7">
      <c r="A1300" s="1">
        <v>2</v>
      </c>
      <c r="B1300">
        <v>82</v>
      </c>
      <c r="C1300">
        <v>3</v>
      </c>
      <c r="D1300" t="s">
        <v>117</v>
      </c>
      <c r="E1300" t="s">
        <v>118</v>
      </c>
      <c r="F1300" t="s">
        <v>16</v>
      </c>
      <c r="G1300" t="str">
        <f>TEXT(MotionsTable[[#This Row],[MOT_COUNTY_NUM]], "000") &amp; "-" &amp; TEXT(MotionsTable[[#This Row],[MOT_CASE_NUMBER]], "0000000")</f>
        <v>002-0000082</v>
      </c>
    </row>
    <row r="1301" spans="1:7">
      <c r="A1301" s="1">
        <v>2</v>
      </c>
      <c r="B1301">
        <v>14</v>
      </c>
      <c r="C1301">
        <v>4</v>
      </c>
      <c r="D1301" t="s">
        <v>117</v>
      </c>
      <c r="E1301" t="s">
        <v>118</v>
      </c>
      <c r="F1301" t="s">
        <v>16</v>
      </c>
      <c r="G1301" t="str">
        <f>TEXT(MotionsTable[[#This Row],[MOT_COUNTY_NUM]], "000") &amp; "-" &amp; TEXT(MotionsTable[[#This Row],[MOT_CASE_NUMBER]], "0000000")</f>
        <v>002-0000014</v>
      </c>
    </row>
    <row r="1302" spans="1:7">
      <c r="A1302" s="1">
        <v>2</v>
      </c>
      <c r="B1302">
        <v>16</v>
      </c>
      <c r="C1302">
        <v>4</v>
      </c>
      <c r="D1302" t="s">
        <v>117</v>
      </c>
      <c r="E1302" t="s">
        <v>118</v>
      </c>
      <c r="F1302" t="s">
        <v>16</v>
      </c>
      <c r="G1302" t="str">
        <f>TEXT(MotionsTable[[#This Row],[MOT_COUNTY_NUM]], "000") &amp; "-" &amp; TEXT(MotionsTable[[#This Row],[MOT_CASE_NUMBER]], "0000000")</f>
        <v>002-0000016</v>
      </c>
    </row>
    <row r="1303" spans="1:7">
      <c r="A1303" s="1">
        <v>2</v>
      </c>
      <c r="B1303">
        <v>23</v>
      </c>
      <c r="C1303">
        <v>4</v>
      </c>
      <c r="D1303" t="s">
        <v>117</v>
      </c>
      <c r="E1303" t="s">
        <v>118</v>
      </c>
      <c r="F1303" t="s">
        <v>16</v>
      </c>
      <c r="G1303" t="str">
        <f>TEXT(MotionsTable[[#This Row],[MOT_COUNTY_NUM]], "000") &amp; "-" &amp; TEXT(MotionsTable[[#This Row],[MOT_CASE_NUMBER]], "0000000")</f>
        <v>002-0000023</v>
      </c>
    </row>
    <row r="1304" spans="1:7">
      <c r="A1304" s="1">
        <v>2</v>
      </c>
      <c r="B1304">
        <v>26</v>
      </c>
      <c r="C1304">
        <v>4</v>
      </c>
      <c r="D1304" t="s">
        <v>117</v>
      </c>
      <c r="E1304" t="s">
        <v>118</v>
      </c>
      <c r="F1304" t="s">
        <v>16</v>
      </c>
      <c r="G1304" t="str">
        <f>TEXT(MotionsTable[[#This Row],[MOT_COUNTY_NUM]], "000") &amp; "-" &amp; TEXT(MotionsTable[[#This Row],[MOT_CASE_NUMBER]], "0000000")</f>
        <v>002-0000026</v>
      </c>
    </row>
    <row r="1305" spans="1:7">
      <c r="A1305" s="1">
        <v>2</v>
      </c>
      <c r="B1305">
        <v>33</v>
      </c>
      <c r="C1305">
        <v>4</v>
      </c>
      <c r="D1305" t="s">
        <v>117</v>
      </c>
      <c r="E1305" t="s">
        <v>118</v>
      </c>
      <c r="F1305" t="s">
        <v>16</v>
      </c>
      <c r="G1305" t="str">
        <f>TEXT(MotionsTable[[#This Row],[MOT_COUNTY_NUM]], "000") &amp; "-" &amp; TEXT(MotionsTable[[#This Row],[MOT_CASE_NUMBER]], "0000000")</f>
        <v>002-0000033</v>
      </c>
    </row>
    <row r="1306" spans="1:7">
      <c r="A1306" s="1">
        <v>2</v>
      </c>
      <c r="B1306">
        <v>39</v>
      </c>
      <c r="C1306">
        <v>4</v>
      </c>
      <c r="D1306" t="s">
        <v>117</v>
      </c>
      <c r="E1306" t="s">
        <v>118</v>
      </c>
      <c r="F1306" t="s">
        <v>16</v>
      </c>
      <c r="G1306" t="str">
        <f>TEXT(MotionsTable[[#This Row],[MOT_COUNTY_NUM]], "000") &amp; "-" &amp; TEXT(MotionsTable[[#This Row],[MOT_CASE_NUMBER]], "0000000")</f>
        <v>002-0000039</v>
      </c>
    </row>
    <row r="1307" spans="1:7">
      <c r="A1307" s="1">
        <v>2</v>
      </c>
      <c r="B1307">
        <v>40</v>
      </c>
      <c r="C1307">
        <v>4</v>
      </c>
      <c r="D1307" t="s">
        <v>117</v>
      </c>
      <c r="E1307" t="s">
        <v>118</v>
      </c>
      <c r="F1307" t="s">
        <v>16</v>
      </c>
      <c r="G1307" t="str">
        <f>TEXT(MotionsTable[[#This Row],[MOT_COUNTY_NUM]], "000") &amp; "-" &amp; TEXT(MotionsTable[[#This Row],[MOT_CASE_NUMBER]], "0000000")</f>
        <v>002-0000040</v>
      </c>
    </row>
    <row r="1308" spans="1:7">
      <c r="A1308" s="1">
        <v>2</v>
      </c>
      <c r="B1308">
        <v>48</v>
      </c>
      <c r="C1308">
        <v>4</v>
      </c>
      <c r="D1308" t="s">
        <v>117</v>
      </c>
      <c r="E1308" t="s">
        <v>118</v>
      </c>
      <c r="F1308" t="s">
        <v>16</v>
      </c>
      <c r="G1308" t="str">
        <f>TEXT(MotionsTable[[#This Row],[MOT_COUNTY_NUM]], "000") &amp; "-" &amp; TEXT(MotionsTable[[#This Row],[MOT_CASE_NUMBER]], "0000000")</f>
        <v>002-0000048</v>
      </c>
    </row>
    <row r="1309" spans="1:7">
      <c r="A1309" s="1">
        <v>2</v>
      </c>
      <c r="B1309">
        <v>53</v>
      </c>
      <c r="C1309">
        <v>4</v>
      </c>
      <c r="D1309" t="s">
        <v>117</v>
      </c>
      <c r="E1309" t="s">
        <v>118</v>
      </c>
      <c r="F1309" t="s">
        <v>16</v>
      </c>
      <c r="G1309" t="str">
        <f>TEXT(MotionsTable[[#This Row],[MOT_COUNTY_NUM]], "000") &amp; "-" &amp; TEXT(MotionsTable[[#This Row],[MOT_CASE_NUMBER]], "0000000")</f>
        <v>002-0000053</v>
      </c>
    </row>
    <row r="1310" spans="1:7">
      <c r="A1310" s="1">
        <v>2</v>
      </c>
      <c r="B1310">
        <v>69</v>
      </c>
      <c r="C1310">
        <v>4</v>
      </c>
      <c r="D1310" t="s">
        <v>117</v>
      </c>
      <c r="E1310" t="s">
        <v>118</v>
      </c>
      <c r="F1310" t="s">
        <v>16</v>
      </c>
      <c r="G1310" t="str">
        <f>TEXT(MotionsTable[[#This Row],[MOT_COUNTY_NUM]], "000") &amp; "-" &amp; TEXT(MotionsTable[[#This Row],[MOT_CASE_NUMBER]], "0000000")</f>
        <v>002-0000069</v>
      </c>
    </row>
    <row r="1311" spans="1:7">
      <c r="A1311" s="1">
        <v>2</v>
      </c>
      <c r="B1311">
        <v>73</v>
      </c>
      <c r="C1311">
        <v>4</v>
      </c>
      <c r="D1311" t="s">
        <v>117</v>
      </c>
      <c r="E1311" t="s">
        <v>118</v>
      </c>
      <c r="F1311" t="s">
        <v>16</v>
      </c>
      <c r="G1311" t="str">
        <f>TEXT(MotionsTable[[#This Row],[MOT_COUNTY_NUM]], "000") &amp; "-" &amp; TEXT(MotionsTable[[#This Row],[MOT_CASE_NUMBER]], "0000000")</f>
        <v>002-0000073</v>
      </c>
    </row>
    <row r="1312" spans="1:7">
      <c r="A1312" s="1">
        <v>2</v>
      </c>
      <c r="B1312">
        <v>82</v>
      </c>
      <c r="C1312">
        <v>4</v>
      </c>
      <c r="D1312" t="s">
        <v>117</v>
      </c>
      <c r="E1312" t="s">
        <v>118</v>
      </c>
      <c r="F1312" t="s">
        <v>16</v>
      </c>
      <c r="G1312" t="str">
        <f>TEXT(MotionsTable[[#This Row],[MOT_COUNTY_NUM]], "000") &amp; "-" &amp; TEXT(MotionsTable[[#This Row],[MOT_CASE_NUMBER]], "0000000")</f>
        <v>002-0000082</v>
      </c>
    </row>
    <row r="1313" spans="1:7">
      <c r="A1313" s="1">
        <v>2</v>
      </c>
      <c r="B1313">
        <v>3</v>
      </c>
      <c r="C1313">
        <v>5</v>
      </c>
      <c r="D1313" t="s">
        <v>117</v>
      </c>
      <c r="E1313" t="s">
        <v>118</v>
      </c>
      <c r="F1313" t="s">
        <v>16</v>
      </c>
      <c r="G1313" t="str">
        <f>TEXT(MotionsTable[[#This Row],[MOT_COUNTY_NUM]], "000") &amp; "-" &amp; TEXT(MotionsTable[[#This Row],[MOT_CASE_NUMBER]], "0000000")</f>
        <v>002-0000003</v>
      </c>
    </row>
    <row r="1314" spans="1:7">
      <c r="A1314" s="1">
        <v>2</v>
      </c>
      <c r="B1314">
        <v>16</v>
      </c>
      <c r="C1314">
        <v>5</v>
      </c>
      <c r="D1314" t="s">
        <v>117</v>
      </c>
      <c r="E1314" t="s">
        <v>118</v>
      </c>
      <c r="F1314" t="s">
        <v>16</v>
      </c>
      <c r="G1314" t="str">
        <f>TEXT(MotionsTable[[#This Row],[MOT_COUNTY_NUM]], "000") &amp; "-" &amp; TEXT(MotionsTable[[#This Row],[MOT_CASE_NUMBER]], "0000000")</f>
        <v>002-0000016</v>
      </c>
    </row>
    <row r="1315" spans="1:7">
      <c r="A1315" s="1">
        <v>2</v>
      </c>
      <c r="B1315">
        <v>34</v>
      </c>
      <c r="C1315">
        <v>5</v>
      </c>
      <c r="D1315" t="s">
        <v>117</v>
      </c>
      <c r="E1315" t="s">
        <v>118</v>
      </c>
      <c r="F1315" t="s">
        <v>16</v>
      </c>
      <c r="G1315" t="str">
        <f>TEXT(MotionsTable[[#This Row],[MOT_COUNTY_NUM]], "000") &amp; "-" &amp; TEXT(MotionsTable[[#This Row],[MOT_CASE_NUMBER]], "0000000")</f>
        <v>002-0000034</v>
      </c>
    </row>
    <row r="1316" spans="1:7">
      <c r="A1316" s="1">
        <v>2</v>
      </c>
      <c r="B1316">
        <v>39</v>
      </c>
      <c r="C1316">
        <v>5</v>
      </c>
      <c r="D1316" t="s">
        <v>117</v>
      </c>
      <c r="E1316" t="s">
        <v>118</v>
      </c>
      <c r="F1316" t="s">
        <v>16</v>
      </c>
      <c r="G1316" t="str">
        <f>TEXT(MotionsTable[[#This Row],[MOT_COUNTY_NUM]], "000") &amp; "-" &amp; TEXT(MotionsTable[[#This Row],[MOT_CASE_NUMBER]], "0000000")</f>
        <v>002-0000039</v>
      </c>
    </row>
    <row r="1317" spans="1:7">
      <c r="A1317" s="1">
        <v>2</v>
      </c>
      <c r="B1317">
        <v>57</v>
      </c>
      <c r="C1317">
        <v>5</v>
      </c>
      <c r="D1317" t="s">
        <v>117</v>
      </c>
      <c r="E1317" t="s">
        <v>118</v>
      </c>
      <c r="F1317" t="s">
        <v>16</v>
      </c>
      <c r="G1317" t="str">
        <f>TEXT(MotionsTable[[#This Row],[MOT_COUNTY_NUM]], "000") &amp; "-" &amp; TEXT(MotionsTable[[#This Row],[MOT_CASE_NUMBER]], "0000000")</f>
        <v>002-0000057</v>
      </c>
    </row>
    <row r="1318" spans="1:7">
      <c r="A1318" s="1">
        <v>2</v>
      </c>
      <c r="B1318">
        <v>65</v>
      </c>
      <c r="C1318">
        <v>5</v>
      </c>
      <c r="D1318" t="s">
        <v>117</v>
      </c>
      <c r="E1318" t="s">
        <v>118</v>
      </c>
      <c r="F1318" t="s">
        <v>16</v>
      </c>
      <c r="G1318" t="str">
        <f>TEXT(MotionsTable[[#This Row],[MOT_COUNTY_NUM]], "000") &amp; "-" &amp; TEXT(MotionsTable[[#This Row],[MOT_CASE_NUMBER]], "0000000")</f>
        <v>002-0000065</v>
      </c>
    </row>
    <row r="1319" spans="1:7">
      <c r="A1319" s="1">
        <v>2</v>
      </c>
      <c r="B1319">
        <v>14</v>
      </c>
      <c r="C1319">
        <v>6</v>
      </c>
      <c r="D1319" t="s">
        <v>117</v>
      </c>
      <c r="E1319" t="s">
        <v>118</v>
      </c>
      <c r="F1319" t="s">
        <v>16</v>
      </c>
      <c r="G1319" t="str">
        <f>TEXT(MotionsTable[[#This Row],[MOT_COUNTY_NUM]], "000") &amp; "-" &amp; TEXT(MotionsTable[[#This Row],[MOT_CASE_NUMBER]], "0000000")</f>
        <v>002-0000014</v>
      </c>
    </row>
    <row r="1320" spans="1:7">
      <c r="A1320" s="1">
        <v>2</v>
      </c>
      <c r="B1320">
        <v>23</v>
      </c>
      <c r="C1320">
        <v>6</v>
      </c>
      <c r="D1320" t="s">
        <v>117</v>
      </c>
      <c r="E1320" t="s">
        <v>118</v>
      </c>
      <c r="F1320" t="s">
        <v>16</v>
      </c>
      <c r="G1320" t="str">
        <f>TEXT(MotionsTable[[#This Row],[MOT_COUNTY_NUM]], "000") &amp; "-" &amp; TEXT(MotionsTable[[#This Row],[MOT_CASE_NUMBER]], "0000000")</f>
        <v>002-0000023</v>
      </c>
    </row>
    <row r="1321" spans="1:7">
      <c r="A1321" s="1">
        <v>2</v>
      </c>
      <c r="B1321">
        <v>64</v>
      </c>
      <c r="C1321">
        <v>6</v>
      </c>
      <c r="D1321" t="s">
        <v>117</v>
      </c>
      <c r="E1321" t="s">
        <v>118</v>
      </c>
      <c r="F1321" t="s">
        <v>16</v>
      </c>
      <c r="G1321" t="str">
        <f>TEXT(MotionsTable[[#This Row],[MOT_COUNTY_NUM]], "000") &amp; "-" &amp; TEXT(MotionsTable[[#This Row],[MOT_CASE_NUMBER]], "0000000")</f>
        <v>002-0000064</v>
      </c>
    </row>
    <row r="1322" spans="1:7">
      <c r="A1322" s="1">
        <v>2</v>
      </c>
      <c r="B1322">
        <v>82</v>
      </c>
      <c r="C1322">
        <v>7</v>
      </c>
      <c r="D1322" t="s">
        <v>117</v>
      </c>
      <c r="E1322" t="s">
        <v>118</v>
      </c>
      <c r="F1322" t="s">
        <v>16</v>
      </c>
      <c r="G1322" t="str">
        <f>TEXT(MotionsTable[[#This Row],[MOT_COUNTY_NUM]], "000") &amp; "-" &amp; TEXT(MotionsTable[[#This Row],[MOT_CASE_NUMBER]], "0000000")</f>
        <v>002-0000082</v>
      </c>
    </row>
    <row r="1323" spans="1:7">
      <c r="A1323" s="1">
        <v>2</v>
      </c>
      <c r="B1323">
        <v>84</v>
      </c>
      <c r="C1323">
        <v>7</v>
      </c>
      <c r="D1323" t="s">
        <v>117</v>
      </c>
      <c r="E1323" t="s">
        <v>118</v>
      </c>
      <c r="F1323" t="s">
        <v>16</v>
      </c>
      <c r="G1323" t="str">
        <f>TEXT(MotionsTable[[#This Row],[MOT_COUNTY_NUM]], "000") &amp; "-" &amp; TEXT(MotionsTable[[#This Row],[MOT_CASE_NUMBER]], "0000000")</f>
        <v>002-0000084</v>
      </c>
    </row>
    <row r="1324" spans="1:7">
      <c r="A1324" s="1">
        <v>2</v>
      </c>
      <c r="B1324">
        <v>64</v>
      </c>
      <c r="C1324">
        <v>8</v>
      </c>
      <c r="D1324" t="s">
        <v>117</v>
      </c>
      <c r="E1324" t="s">
        <v>118</v>
      </c>
      <c r="F1324" t="s">
        <v>16</v>
      </c>
      <c r="G1324" t="str">
        <f>TEXT(MotionsTable[[#This Row],[MOT_COUNTY_NUM]], "000") &amp; "-" &amp; TEXT(MotionsTable[[#This Row],[MOT_CASE_NUMBER]], "0000000")</f>
        <v>002-0000064</v>
      </c>
    </row>
    <row r="1325" spans="1:7">
      <c r="A1325" s="1">
        <v>2</v>
      </c>
      <c r="B1325">
        <v>35</v>
      </c>
      <c r="C1325">
        <v>9</v>
      </c>
      <c r="D1325" t="s">
        <v>117</v>
      </c>
      <c r="E1325" t="s">
        <v>118</v>
      </c>
      <c r="F1325" t="s">
        <v>16</v>
      </c>
      <c r="G1325" t="str">
        <f>TEXT(MotionsTable[[#This Row],[MOT_COUNTY_NUM]], "000") &amp; "-" &amp; TEXT(MotionsTable[[#This Row],[MOT_CASE_NUMBER]], "0000000")</f>
        <v>002-0000035</v>
      </c>
    </row>
    <row r="1326" spans="1:7">
      <c r="A1326" s="1">
        <v>3</v>
      </c>
      <c r="B1326">
        <v>19</v>
      </c>
      <c r="C1326">
        <v>1</v>
      </c>
      <c r="D1326" t="s">
        <v>117</v>
      </c>
      <c r="E1326" t="s">
        <v>118</v>
      </c>
      <c r="F1326" t="s">
        <v>17</v>
      </c>
      <c r="G1326" t="str">
        <f>TEXT(MotionsTable[[#This Row],[MOT_COUNTY_NUM]], "000") &amp; "-" &amp; TEXT(MotionsTable[[#This Row],[MOT_CASE_NUMBER]], "0000000")</f>
        <v>003-0000019</v>
      </c>
    </row>
    <row r="1327" spans="1:7">
      <c r="A1327" s="1">
        <v>3</v>
      </c>
      <c r="B1327">
        <v>47</v>
      </c>
      <c r="C1327">
        <v>1</v>
      </c>
      <c r="D1327" t="s">
        <v>117</v>
      </c>
      <c r="E1327" t="s">
        <v>118</v>
      </c>
      <c r="F1327" t="s">
        <v>17</v>
      </c>
      <c r="G1327" t="str">
        <f>TEXT(MotionsTable[[#This Row],[MOT_COUNTY_NUM]], "000") &amp; "-" &amp; TEXT(MotionsTable[[#This Row],[MOT_CASE_NUMBER]], "0000000")</f>
        <v>003-0000047</v>
      </c>
    </row>
    <row r="1328" spans="1:7">
      <c r="A1328" s="1">
        <v>3</v>
      </c>
      <c r="B1328">
        <v>9</v>
      </c>
      <c r="C1328">
        <v>2</v>
      </c>
      <c r="D1328" t="s">
        <v>117</v>
      </c>
      <c r="E1328" t="s">
        <v>118</v>
      </c>
      <c r="F1328" t="s">
        <v>17</v>
      </c>
      <c r="G1328" t="str">
        <f>TEXT(MotionsTable[[#This Row],[MOT_COUNTY_NUM]], "000") &amp; "-" &amp; TEXT(MotionsTable[[#This Row],[MOT_CASE_NUMBER]], "0000000")</f>
        <v>003-0000009</v>
      </c>
    </row>
    <row r="1329" spans="1:7">
      <c r="A1329" s="1">
        <v>3</v>
      </c>
      <c r="B1329">
        <v>16</v>
      </c>
      <c r="C1329">
        <v>2</v>
      </c>
      <c r="D1329" t="s">
        <v>117</v>
      </c>
      <c r="E1329" t="s">
        <v>118</v>
      </c>
      <c r="F1329" t="s">
        <v>17</v>
      </c>
      <c r="G1329" t="str">
        <f>TEXT(MotionsTable[[#This Row],[MOT_COUNTY_NUM]], "000") &amp; "-" &amp; TEXT(MotionsTable[[#This Row],[MOT_CASE_NUMBER]], "0000000")</f>
        <v>003-0000016</v>
      </c>
    </row>
    <row r="1330" spans="1:7">
      <c r="A1330" s="1">
        <v>3</v>
      </c>
      <c r="B1330">
        <v>19</v>
      </c>
      <c r="C1330">
        <v>2</v>
      </c>
      <c r="D1330" t="s">
        <v>117</v>
      </c>
      <c r="E1330" t="s">
        <v>118</v>
      </c>
      <c r="F1330" t="s">
        <v>17</v>
      </c>
      <c r="G1330" t="str">
        <f>TEXT(MotionsTable[[#This Row],[MOT_COUNTY_NUM]], "000") &amp; "-" &amp; TEXT(MotionsTable[[#This Row],[MOT_CASE_NUMBER]], "0000000")</f>
        <v>003-0000019</v>
      </c>
    </row>
    <row r="1331" spans="1:7">
      <c r="A1331" s="1">
        <v>3</v>
      </c>
      <c r="B1331">
        <v>21</v>
      </c>
      <c r="C1331">
        <v>2</v>
      </c>
      <c r="D1331" t="s">
        <v>117</v>
      </c>
      <c r="E1331" t="s">
        <v>118</v>
      </c>
      <c r="F1331" t="s">
        <v>17</v>
      </c>
      <c r="G1331" t="str">
        <f>TEXT(MotionsTable[[#This Row],[MOT_COUNTY_NUM]], "000") &amp; "-" &amp; TEXT(MotionsTable[[#This Row],[MOT_CASE_NUMBER]], "0000000")</f>
        <v>003-0000021</v>
      </c>
    </row>
    <row r="1332" spans="1:7">
      <c r="A1332" s="1">
        <v>3</v>
      </c>
      <c r="B1332">
        <v>24</v>
      </c>
      <c r="C1332">
        <v>2</v>
      </c>
      <c r="D1332" t="s">
        <v>117</v>
      </c>
      <c r="E1332" t="s">
        <v>118</v>
      </c>
      <c r="F1332" t="s">
        <v>17</v>
      </c>
      <c r="G1332" t="str">
        <f>TEXT(MotionsTable[[#This Row],[MOT_COUNTY_NUM]], "000") &amp; "-" &amp; TEXT(MotionsTable[[#This Row],[MOT_CASE_NUMBER]], "0000000")</f>
        <v>003-0000024</v>
      </c>
    </row>
    <row r="1333" spans="1:7">
      <c r="A1333" s="1">
        <v>3</v>
      </c>
      <c r="B1333">
        <v>29</v>
      </c>
      <c r="C1333">
        <v>2</v>
      </c>
      <c r="D1333" t="s">
        <v>117</v>
      </c>
      <c r="E1333" t="s">
        <v>118</v>
      </c>
      <c r="F1333" t="s">
        <v>17</v>
      </c>
      <c r="G1333" t="str">
        <f>TEXT(MotionsTable[[#This Row],[MOT_COUNTY_NUM]], "000") &amp; "-" &amp; TEXT(MotionsTable[[#This Row],[MOT_CASE_NUMBER]], "0000000")</f>
        <v>003-0000029</v>
      </c>
    </row>
    <row r="1334" spans="1:7">
      <c r="A1334" s="1">
        <v>3</v>
      </c>
      <c r="B1334">
        <v>30</v>
      </c>
      <c r="C1334">
        <v>2</v>
      </c>
      <c r="D1334" t="s">
        <v>117</v>
      </c>
      <c r="E1334" t="s">
        <v>118</v>
      </c>
      <c r="F1334" t="s">
        <v>17</v>
      </c>
      <c r="G1334" t="str">
        <f>TEXT(MotionsTable[[#This Row],[MOT_COUNTY_NUM]], "000") &amp; "-" &amp; TEXT(MotionsTable[[#This Row],[MOT_CASE_NUMBER]], "0000000")</f>
        <v>003-0000030</v>
      </c>
    </row>
    <row r="1335" spans="1:7">
      <c r="A1335" s="1">
        <v>3</v>
      </c>
      <c r="B1335">
        <v>45</v>
      </c>
      <c r="C1335">
        <v>2</v>
      </c>
      <c r="D1335" t="s">
        <v>117</v>
      </c>
      <c r="E1335" t="s">
        <v>118</v>
      </c>
      <c r="F1335" t="s">
        <v>17</v>
      </c>
      <c r="G1335" t="str">
        <f>TEXT(MotionsTable[[#This Row],[MOT_COUNTY_NUM]], "000") &amp; "-" &amp; TEXT(MotionsTable[[#This Row],[MOT_CASE_NUMBER]], "0000000")</f>
        <v>003-0000045</v>
      </c>
    </row>
    <row r="1336" spans="1:7">
      <c r="A1336" s="1">
        <v>3</v>
      </c>
      <c r="B1336">
        <v>48</v>
      </c>
      <c r="C1336">
        <v>2</v>
      </c>
      <c r="D1336" t="s">
        <v>117</v>
      </c>
      <c r="E1336" t="s">
        <v>118</v>
      </c>
      <c r="F1336" t="s">
        <v>17</v>
      </c>
      <c r="G1336" t="str">
        <f>TEXT(MotionsTable[[#This Row],[MOT_COUNTY_NUM]], "000") &amp; "-" &amp; TEXT(MotionsTable[[#This Row],[MOT_CASE_NUMBER]], "0000000")</f>
        <v>003-0000048</v>
      </c>
    </row>
    <row r="1337" spans="1:7">
      <c r="A1337" s="1">
        <v>3</v>
      </c>
      <c r="B1337">
        <v>2</v>
      </c>
      <c r="C1337">
        <v>3</v>
      </c>
      <c r="D1337" t="s">
        <v>117</v>
      </c>
      <c r="E1337" t="s">
        <v>118</v>
      </c>
      <c r="F1337" t="s">
        <v>17</v>
      </c>
      <c r="G1337" t="str">
        <f>TEXT(MotionsTable[[#This Row],[MOT_COUNTY_NUM]], "000") &amp; "-" &amp; TEXT(MotionsTable[[#This Row],[MOT_CASE_NUMBER]], "0000000")</f>
        <v>003-0000002</v>
      </c>
    </row>
    <row r="1338" spans="1:7">
      <c r="A1338" s="1">
        <v>3</v>
      </c>
      <c r="B1338">
        <v>17</v>
      </c>
      <c r="C1338">
        <v>3</v>
      </c>
      <c r="D1338" t="s">
        <v>117</v>
      </c>
      <c r="E1338" t="s">
        <v>118</v>
      </c>
      <c r="F1338" t="s">
        <v>17</v>
      </c>
      <c r="G1338" t="str">
        <f>TEXT(MotionsTable[[#This Row],[MOT_COUNTY_NUM]], "000") &amp; "-" &amp; TEXT(MotionsTable[[#This Row],[MOT_CASE_NUMBER]], "0000000")</f>
        <v>003-0000017</v>
      </c>
    </row>
    <row r="1339" spans="1:7">
      <c r="A1339" s="1">
        <v>3</v>
      </c>
      <c r="B1339">
        <v>19</v>
      </c>
      <c r="C1339">
        <v>3</v>
      </c>
      <c r="D1339" t="s">
        <v>117</v>
      </c>
      <c r="E1339" t="s">
        <v>118</v>
      </c>
      <c r="F1339" t="s">
        <v>17</v>
      </c>
      <c r="G1339" t="str">
        <f>TEXT(MotionsTable[[#This Row],[MOT_COUNTY_NUM]], "000") &amp; "-" &amp; TEXT(MotionsTable[[#This Row],[MOT_CASE_NUMBER]], "0000000")</f>
        <v>003-0000019</v>
      </c>
    </row>
    <row r="1340" spans="1:7">
      <c r="A1340" s="1">
        <v>3</v>
      </c>
      <c r="B1340">
        <v>23</v>
      </c>
      <c r="C1340">
        <v>3</v>
      </c>
      <c r="D1340" t="s">
        <v>117</v>
      </c>
      <c r="E1340" t="s">
        <v>118</v>
      </c>
      <c r="F1340" t="s">
        <v>17</v>
      </c>
      <c r="G1340" t="str">
        <f>TEXT(MotionsTable[[#This Row],[MOT_COUNTY_NUM]], "000") &amp; "-" &amp; TEXT(MotionsTable[[#This Row],[MOT_CASE_NUMBER]], "0000000")</f>
        <v>003-0000023</v>
      </c>
    </row>
    <row r="1341" spans="1:7">
      <c r="A1341" s="1">
        <v>3</v>
      </c>
      <c r="B1341">
        <v>24</v>
      </c>
      <c r="C1341">
        <v>3</v>
      </c>
      <c r="D1341" t="s">
        <v>117</v>
      </c>
      <c r="E1341" t="s">
        <v>118</v>
      </c>
      <c r="F1341" t="s">
        <v>17</v>
      </c>
      <c r="G1341" t="str">
        <f>TEXT(MotionsTable[[#This Row],[MOT_COUNTY_NUM]], "000") &amp; "-" &amp; TEXT(MotionsTable[[#This Row],[MOT_CASE_NUMBER]], "0000000")</f>
        <v>003-0000024</v>
      </c>
    </row>
    <row r="1342" spans="1:7">
      <c r="A1342" s="1">
        <v>3</v>
      </c>
      <c r="B1342">
        <v>25</v>
      </c>
      <c r="C1342">
        <v>3</v>
      </c>
      <c r="D1342" t="s">
        <v>117</v>
      </c>
      <c r="E1342" t="s">
        <v>118</v>
      </c>
      <c r="F1342" t="s">
        <v>17</v>
      </c>
      <c r="G1342" t="str">
        <f>TEXT(MotionsTable[[#This Row],[MOT_COUNTY_NUM]], "000") &amp; "-" &amp; TEXT(MotionsTable[[#This Row],[MOT_CASE_NUMBER]], "0000000")</f>
        <v>003-0000025</v>
      </c>
    </row>
    <row r="1343" spans="1:7">
      <c r="A1343" s="1">
        <v>3</v>
      </c>
      <c r="B1343">
        <v>28</v>
      </c>
      <c r="C1343">
        <v>3</v>
      </c>
      <c r="D1343" t="s">
        <v>117</v>
      </c>
      <c r="E1343" t="s">
        <v>118</v>
      </c>
      <c r="F1343" t="s">
        <v>17</v>
      </c>
      <c r="G1343" t="str">
        <f>TEXT(MotionsTable[[#This Row],[MOT_COUNTY_NUM]], "000") &amp; "-" &amp; TEXT(MotionsTable[[#This Row],[MOT_CASE_NUMBER]], "0000000")</f>
        <v>003-0000028</v>
      </c>
    </row>
    <row r="1344" spans="1:7">
      <c r="A1344" s="1">
        <v>3</v>
      </c>
      <c r="B1344">
        <v>34</v>
      </c>
      <c r="C1344">
        <v>3</v>
      </c>
      <c r="D1344" t="s">
        <v>117</v>
      </c>
      <c r="E1344" t="s">
        <v>118</v>
      </c>
      <c r="F1344" t="s">
        <v>17</v>
      </c>
      <c r="G1344" t="str">
        <f>TEXT(MotionsTable[[#This Row],[MOT_COUNTY_NUM]], "000") &amp; "-" &amp; TEXT(MotionsTable[[#This Row],[MOT_CASE_NUMBER]], "0000000")</f>
        <v>003-0000034</v>
      </c>
    </row>
    <row r="1345" spans="1:7">
      <c r="A1345" s="1">
        <v>3</v>
      </c>
      <c r="B1345">
        <v>38</v>
      </c>
      <c r="C1345">
        <v>3</v>
      </c>
      <c r="D1345" t="s">
        <v>117</v>
      </c>
      <c r="E1345" t="s">
        <v>118</v>
      </c>
      <c r="F1345" t="s">
        <v>17</v>
      </c>
      <c r="G1345" t="str">
        <f>TEXT(MotionsTable[[#This Row],[MOT_COUNTY_NUM]], "000") &amp; "-" &amp; TEXT(MotionsTable[[#This Row],[MOT_CASE_NUMBER]], "0000000")</f>
        <v>003-0000038</v>
      </c>
    </row>
    <row r="1346" spans="1:7">
      <c r="A1346" s="1">
        <v>3</v>
      </c>
      <c r="B1346">
        <v>39</v>
      </c>
      <c r="C1346">
        <v>3</v>
      </c>
      <c r="D1346" t="s">
        <v>117</v>
      </c>
      <c r="E1346" t="s">
        <v>118</v>
      </c>
      <c r="F1346" t="s">
        <v>17</v>
      </c>
      <c r="G1346" t="str">
        <f>TEXT(MotionsTable[[#This Row],[MOT_COUNTY_NUM]], "000") &amp; "-" &amp; TEXT(MotionsTable[[#This Row],[MOT_CASE_NUMBER]], "0000000")</f>
        <v>003-0000039</v>
      </c>
    </row>
    <row r="1347" spans="1:7">
      <c r="A1347" s="1">
        <v>3</v>
      </c>
      <c r="B1347">
        <v>41</v>
      </c>
      <c r="C1347">
        <v>3</v>
      </c>
      <c r="D1347" t="s">
        <v>117</v>
      </c>
      <c r="E1347" t="s">
        <v>118</v>
      </c>
      <c r="F1347" t="s">
        <v>17</v>
      </c>
      <c r="G1347" t="str">
        <f>TEXT(MotionsTable[[#This Row],[MOT_COUNTY_NUM]], "000") &amp; "-" &amp; TEXT(MotionsTable[[#This Row],[MOT_CASE_NUMBER]], "0000000")</f>
        <v>003-0000041</v>
      </c>
    </row>
    <row r="1348" spans="1:7">
      <c r="A1348" s="1">
        <v>3</v>
      </c>
      <c r="B1348">
        <v>42</v>
      </c>
      <c r="C1348">
        <v>3</v>
      </c>
      <c r="D1348" t="s">
        <v>117</v>
      </c>
      <c r="E1348" t="s">
        <v>118</v>
      </c>
      <c r="F1348" t="s">
        <v>17</v>
      </c>
      <c r="G1348" t="str">
        <f>TEXT(MotionsTable[[#This Row],[MOT_COUNTY_NUM]], "000") &amp; "-" &amp; TEXT(MotionsTable[[#This Row],[MOT_CASE_NUMBER]], "0000000")</f>
        <v>003-0000042</v>
      </c>
    </row>
    <row r="1349" spans="1:7">
      <c r="A1349" s="1">
        <v>3</v>
      </c>
      <c r="B1349">
        <v>45</v>
      </c>
      <c r="C1349">
        <v>3</v>
      </c>
      <c r="D1349" t="s">
        <v>117</v>
      </c>
      <c r="E1349" t="s">
        <v>118</v>
      </c>
      <c r="F1349" t="s">
        <v>17</v>
      </c>
      <c r="G1349" t="str">
        <f>TEXT(MotionsTable[[#This Row],[MOT_COUNTY_NUM]], "000") &amp; "-" &amp; TEXT(MotionsTable[[#This Row],[MOT_CASE_NUMBER]], "0000000")</f>
        <v>003-0000045</v>
      </c>
    </row>
    <row r="1350" spans="1:7">
      <c r="A1350" s="1">
        <v>3</v>
      </c>
      <c r="B1350">
        <v>2</v>
      </c>
      <c r="C1350">
        <v>4</v>
      </c>
      <c r="D1350" t="s">
        <v>117</v>
      </c>
      <c r="E1350" t="s">
        <v>118</v>
      </c>
      <c r="F1350" t="s">
        <v>17</v>
      </c>
      <c r="G1350" t="str">
        <f>TEXT(MotionsTable[[#This Row],[MOT_COUNTY_NUM]], "000") &amp; "-" &amp; TEXT(MotionsTable[[#This Row],[MOT_CASE_NUMBER]], "0000000")</f>
        <v>003-0000002</v>
      </c>
    </row>
    <row r="1351" spans="1:7">
      <c r="A1351" s="1">
        <v>3</v>
      </c>
      <c r="B1351">
        <v>17</v>
      </c>
      <c r="C1351">
        <v>4</v>
      </c>
      <c r="D1351" t="s">
        <v>117</v>
      </c>
      <c r="E1351" t="s">
        <v>118</v>
      </c>
      <c r="F1351" t="s">
        <v>17</v>
      </c>
      <c r="G1351" t="str">
        <f>TEXT(MotionsTable[[#This Row],[MOT_COUNTY_NUM]], "000") &amp; "-" &amp; TEXT(MotionsTable[[#This Row],[MOT_CASE_NUMBER]], "0000000")</f>
        <v>003-0000017</v>
      </c>
    </row>
    <row r="1352" spans="1:7">
      <c r="A1352" s="1">
        <v>3</v>
      </c>
      <c r="B1352">
        <v>23</v>
      </c>
      <c r="C1352">
        <v>4</v>
      </c>
      <c r="D1352" t="s">
        <v>117</v>
      </c>
      <c r="E1352" t="s">
        <v>118</v>
      </c>
      <c r="F1352" t="s">
        <v>17</v>
      </c>
      <c r="G1352" t="str">
        <f>TEXT(MotionsTable[[#This Row],[MOT_COUNTY_NUM]], "000") &amp; "-" &amp; TEXT(MotionsTable[[#This Row],[MOT_CASE_NUMBER]], "0000000")</f>
        <v>003-0000023</v>
      </c>
    </row>
    <row r="1353" spans="1:7">
      <c r="A1353" s="1">
        <v>3</v>
      </c>
      <c r="B1353">
        <v>29</v>
      </c>
      <c r="C1353">
        <v>4</v>
      </c>
      <c r="D1353" t="s">
        <v>117</v>
      </c>
      <c r="E1353" t="s">
        <v>118</v>
      </c>
      <c r="F1353" t="s">
        <v>17</v>
      </c>
      <c r="G1353" t="str">
        <f>TEXT(MotionsTable[[#This Row],[MOT_COUNTY_NUM]], "000") &amp; "-" &amp; TEXT(MotionsTable[[#This Row],[MOT_CASE_NUMBER]], "0000000")</f>
        <v>003-0000029</v>
      </c>
    </row>
    <row r="1354" spans="1:7">
      <c r="A1354" s="1">
        <v>3</v>
      </c>
      <c r="B1354">
        <v>37</v>
      </c>
      <c r="C1354">
        <v>4</v>
      </c>
      <c r="D1354" t="s">
        <v>117</v>
      </c>
      <c r="E1354" t="s">
        <v>118</v>
      </c>
      <c r="F1354" t="s">
        <v>17</v>
      </c>
      <c r="G1354" t="str">
        <f>TEXT(MotionsTable[[#This Row],[MOT_COUNTY_NUM]], "000") &amp; "-" &amp; TEXT(MotionsTable[[#This Row],[MOT_CASE_NUMBER]], "0000000")</f>
        <v>003-0000037</v>
      </c>
    </row>
    <row r="1355" spans="1:7">
      <c r="A1355" s="1">
        <v>3</v>
      </c>
      <c r="B1355">
        <v>39</v>
      </c>
      <c r="C1355">
        <v>4</v>
      </c>
      <c r="D1355" t="s">
        <v>117</v>
      </c>
      <c r="E1355" t="s">
        <v>118</v>
      </c>
      <c r="F1355" t="s">
        <v>17</v>
      </c>
      <c r="G1355" t="str">
        <f>TEXT(MotionsTable[[#This Row],[MOT_COUNTY_NUM]], "000") &amp; "-" &amp; TEXT(MotionsTable[[#This Row],[MOT_CASE_NUMBER]], "0000000")</f>
        <v>003-0000039</v>
      </c>
    </row>
    <row r="1356" spans="1:7">
      <c r="A1356" s="1">
        <v>3</v>
      </c>
      <c r="B1356">
        <v>41</v>
      </c>
      <c r="C1356">
        <v>4</v>
      </c>
      <c r="D1356" t="s">
        <v>117</v>
      </c>
      <c r="E1356" t="s">
        <v>118</v>
      </c>
      <c r="F1356" t="s">
        <v>17</v>
      </c>
      <c r="G1356" t="str">
        <f>TEXT(MotionsTable[[#This Row],[MOT_COUNTY_NUM]], "000") &amp; "-" &amp; TEXT(MotionsTable[[#This Row],[MOT_CASE_NUMBER]], "0000000")</f>
        <v>003-0000041</v>
      </c>
    </row>
    <row r="1357" spans="1:7">
      <c r="A1357" s="1">
        <v>3</v>
      </c>
      <c r="B1357">
        <v>42</v>
      </c>
      <c r="C1357">
        <v>4</v>
      </c>
      <c r="D1357" t="s">
        <v>117</v>
      </c>
      <c r="E1357" t="s">
        <v>118</v>
      </c>
      <c r="F1357" t="s">
        <v>17</v>
      </c>
      <c r="G1357" t="str">
        <f>TEXT(MotionsTable[[#This Row],[MOT_COUNTY_NUM]], "000") &amp; "-" &amp; TEXT(MotionsTable[[#This Row],[MOT_CASE_NUMBER]], "0000000")</f>
        <v>003-0000042</v>
      </c>
    </row>
    <row r="1358" spans="1:7">
      <c r="A1358" s="1">
        <v>3</v>
      </c>
      <c r="B1358">
        <v>43</v>
      </c>
      <c r="C1358">
        <v>4</v>
      </c>
      <c r="D1358" t="s">
        <v>117</v>
      </c>
      <c r="E1358" t="s">
        <v>118</v>
      </c>
      <c r="F1358" t="s">
        <v>17</v>
      </c>
      <c r="G1358" t="str">
        <f>TEXT(MotionsTable[[#This Row],[MOT_COUNTY_NUM]], "000") &amp; "-" &amp; TEXT(MotionsTable[[#This Row],[MOT_CASE_NUMBER]], "0000000")</f>
        <v>003-0000043</v>
      </c>
    </row>
    <row r="1359" spans="1:7">
      <c r="A1359" s="1">
        <v>3</v>
      </c>
      <c r="B1359">
        <v>44</v>
      </c>
      <c r="C1359">
        <v>4</v>
      </c>
      <c r="D1359" t="s">
        <v>117</v>
      </c>
      <c r="E1359" t="s">
        <v>118</v>
      </c>
      <c r="F1359" t="s">
        <v>17</v>
      </c>
      <c r="G1359" t="str">
        <f>TEXT(MotionsTable[[#This Row],[MOT_COUNTY_NUM]], "000") &amp; "-" &amp; TEXT(MotionsTable[[#This Row],[MOT_CASE_NUMBER]], "0000000")</f>
        <v>003-0000044</v>
      </c>
    </row>
    <row r="1360" spans="1:7">
      <c r="A1360" s="1">
        <v>3</v>
      </c>
      <c r="B1360">
        <v>45</v>
      </c>
      <c r="C1360">
        <v>4</v>
      </c>
      <c r="D1360" t="s">
        <v>117</v>
      </c>
      <c r="E1360" t="s">
        <v>118</v>
      </c>
      <c r="F1360" t="s">
        <v>17</v>
      </c>
      <c r="G1360" t="str">
        <f>TEXT(MotionsTable[[#This Row],[MOT_COUNTY_NUM]], "000") &amp; "-" &amp; TEXT(MotionsTable[[#This Row],[MOT_CASE_NUMBER]], "0000000")</f>
        <v>003-0000045</v>
      </c>
    </row>
    <row r="1361" spans="1:7">
      <c r="A1361" s="1">
        <v>3</v>
      </c>
      <c r="B1361">
        <v>5</v>
      </c>
      <c r="C1361">
        <v>5</v>
      </c>
      <c r="D1361" t="s">
        <v>117</v>
      </c>
      <c r="E1361" t="s">
        <v>118</v>
      </c>
      <c r="F1361" t="s">
        <v>17</v>
      </c>
      <c r="G1361" t="str">
        <f>TEXT(MotionsTable[[#This Row],[MOT_COUNTY_NUM]], "000") &amp; "-" &amp; TEXT(MotionsTable[[#This Row],[MOT_CASE_NUMBER]], "0000000")</f>
        <v>003-0000005</v>
      </c>
    </row>
    <row r="1362" spans="1:7">
      <c r="A1362" s="1">
        <v>3</v>
      </c>
      <c r="B1362">
        <v>7</v>
      </c>
      <c r="C1362">
        <v>5</v>
      </c>
      <c r="D1362" t="s">
        <v>117</v>
      </c>
      <c r="E1362" t="s">
        <v>118</v>
      </c>
      <c r="F1362" t="s">
        <v>17</v>
      </c>
      <c r="G1362" t="str">
        <f>TEXT(MotionsTable[[#This Row],[MOT_COUNTY_NUM]], "000") &amp; "-" &amp; TEXT(MotionsTable[[#This Row],[MOT_CASE_NUMBER]], "0000000")</f>
        <v>003-0000007</v>
      </c>
    </row>
    <row r="1363" spans="1:7">
      <c r="A1363" s="1">
        <v>3</v>
      </c>
      <c r="B1363">
        <v>9</v>
      </c>
      <c r="C1363">
        <v>5</v>
      </c>
      <c r="D1363" t="s">
        <v>117</v>
      </c>
      <c r="E1363" t="s">
        <v>118</v>
      </c>
      <c r="F1363" t="s">
        <v>17</v>
      </c>
      <c r="G1363" t="str">
        <f>TEXT(MotionsTable[[#This Row],[MOT_COUNTY_NUM]], "000") &amp; "-" &amp; TEXT(MotionsTable[[#This Row],[MOT_CASE_NUMBER]], "0000000")</f>
        <v>003-0000009</v>
      </c>
    </row>
    <row r="1364" spans="1:7">
      <c r="A1364" s="1">
        <v>3</v>
      </c>
      <c r="B1364">
        <v>12</v>
      </c>
      <c r="C1364">
        <v>5</v>
      </c>
      <c r="D1364" t="s">
        <v>117</v>
      </c>
      <c r="E1364" t="s">
        <v>118</v>
      </c>
      <c r="F1364" t="s">
        <v>17</v>
      </c>
      <c r="G1364" t="str">
        <f>TEXT(MotionsTable[[#This Row],[MOT_COUNTY_NUM]], "000") &amp; "-" &amp; TEXT(MotionsTable[[#This Row],[MOT_CASE_NUMBER]], "0000000")</f>
        <v>003-0000012</v>
      </c>
    </row>
    <row r="1365" spans="1:7">
      <c r="A1365" s="1">
        <v>3</v>
      </c>
      <c r="B1365">
        <v>15</v>
      </c>
      <c r="C1365">
        <v>5</v>
      </c>
      <c r="D1365" t="s">
        <v>117</v>
      </c>
      <c r="E1365" t="s">
        <v>118</v>
      </c>
      <c r="F1365" t="s">
        <v>17</v>
      </c>
      <c r="G1365" t="str">
        <f>TEXT(MotionsTable[[#This Row],[MOT_COUNTY_NUM]], "000") &amp; "-" &amp; TEXT(MotionsTable[[#This Row],[MOT_CASE_NUMBER]], "0000000")</f>
        <v>003-0000015</v>
      </c>
    </row>
    <row r="1366" spans="1:7">
      <c r="A1366" s="1">
        <v>3</v>
      </c>
      <c r="B1366">
        <v>16</v>
      </c>
      <c r="C1366">
        <v>5</v>
      </c>
      <c r="D1366" t="s">
        <v>117</v>
      </c>
      <c r="E1366" t="s">
        <v>118</v>
      </c>
      <c r="F1366" t="s">
        <v>17</v>
      </c>
      <c r="G1366" t="str">
        <f>TEXT(MotionsTable[[#This Row],[MOT_COUNTY_NUM]], "000") &amp; "-" &amp; TEXT(MotionsTable[[#This Row],[MOT_CASE_NUMBER]], "0000000")</f>
        <v>003-0000016</v>
      </c>
    </row>
    <row r="1367" spans="1:7">
      <c r="A1367" s="1">
        <v>3</v>
      </c>
      <c r="B1367">
        <v>18</v>
      </c>
      <c r="C1367">
        <v>5</v>
      </c>
      <c r="D1367" t="s">
        <v>117</v>
      </c>
      <c r="E1367" t="s">
        <v>118</v>
      </c>
      <c r="F1367" t="s">
        <v>17</v>
      </c>
      <c r="G1367" t="str">
        <f>TEXT(MotionsTable[[#This Row],[MOT_COUNTY_NUM]], "000") &amp; "-" &amp; TEXT(MotionsTable[[#This Row],[MOT_CASE_NUMBER]], "0000000")</f>
        <v>003-0000018</v>
      </c>
    </row>
    <row r="1368" spans="1:7">
      <c r="A1368" s="1">
        <v>3</v>
      </c>
      <c r="B1368">
        <v>19</v>
      </c>
      <c r="C1368">
        <v>5</v>
      </c>
      <c r="D1368" t="s">
        <v>117</v>
      </c>
      <c r="E1368" t="s">
        <v>118</v>
      </c>
      <c r="F1368" t="s">
        <v>17</v>
      </c>
      <c r="G1368" t="str">
        <f>TEXT(MotionsTable[[#This Row],[MOT_COUNTY_NUM]], "000") &amp; "-" &amp; TEXT(MotionsTable[[#This Row],[MOT_CASE_NUMBER]], "0000000")</f>
        <v>003-0000019</v>
      </c>
    </row>
    <row r="1369" spans="1:7">
      <c r="A1369" s="1">
        <v>3</v>
      </c>
      <c r="B1369">
        <v>22</v>
      </c>
      <c r="C1369">
        <v>5</v>
      </c>
      <c r="D1369" t="s">
        <v>117</v>
      </c>
      <c r="E1369" t="s">
        <v>118</v>
      </c>
      <c r="F1369" t="s">
        <v>17</v>
      </c>
      <c r="G1369" t="str">
        <f>TEXT(MotionsTable[[#This Row],[MOT_COUNTY_NUM]], "000") &amp; "-" &amp; TEXT(MotionsTable[[#This Row],[MOT_CASE_NUMBER]], "0000000")</f>
        <v>003-0000022</v>
      </c>
    </row>
    <row r="1370" spans="1:7">
      <c r="A1370" s="1">
        <v>3</v>
      </c>
      <c r="B1370">
        <v>25</v>
      </c>
      <c r="C1370">
        <v>5</v>
      </c>
      <c r="D1370" t="s">
        <v>117</v>
      </c>
      <c r="E1370" t="s">
        <v>118</v>
      </c>
      <c r="F1370" t="s">
        <v>17</v>
      </c>
      <c r="G1370" t="str">
        <f>TEXT(MotionsTable[[#This Row],[MOT_COUNTY_NUM]], "000") &amp; "-" &amp; TEXT(MotionsTable[[#This Row],[MOT_CASE_NUMBER]], "0000000")</f>
        <v>003-0000025</v>
      </c>
    </row>
    <row r="1371" spans="1:7">
      <c r="A1371" s="1">
        <v>3</v>
      </c>
      <c r="B1371">
        <v>28</v>
      </c>
      <c r="C1371">
        <v>5</v>
      </c>
      <c r="D1371" t="s">
        <v>117</v>
      </c>
      <c r="E1371" t="s">
        <v>118</v>
      </c>
      <c r="F1371" t="s">
        <v>17</v>
      </c>
      <c r="G1371" t="str">
        <f>TEXT(MotionsTable[[#This Row],[MOT_COUNTY_NUM]], "000") &amp; "-" &amp; TEXT(MotionsTable[[#This Row],[MOT_CASE_NUMBER]], "0000000")</f>
        <v>003-0000028</v>
      </c>
    </row>
    <row r="1372" spans="1:7">
      <c r="A1372" s="1">
        <v>3</v>
      </c>
      <c r="B1372">
        <v>34</v>
      </c>
      <c r="C1372">
        <v>5</v>
      </c>
      <c r="D1372" t="s">
        <v>117</v>
      </c>
      <c r="E1372" t="s">
        <v>118</v>
      </c>
      <c r="F1372" t="s">
        <v>17</v>
      </c>
      <c r="G1372" t="str">
        <f>TEXT(MotionsTable[[#This Row],[MOT_COUNTY_NUM]], "000") &amp; "-" &amp; TEXT(MotionsTable[[#This Row],[MOT_CASE_NUMBER]], "0000000")</f>
        <v>003-0000034</v>
      </c>
    </row>
    <row r="1373" spans="1:7">
      <c r="A1373" s="1">
        <v>3</v>
      </c>
      <c r="B1373">
        <v>36</v>
      </c>
      <c r="C1373">
        <v>5</v>
      </c>
      <c r="D1373" t="s">
        <v>117</v>
      </c>
      <c r="E1373" t="s">
        <v>118</v>
      </c>
      <c r="F1373" t="s">
        <v>17</v>
      </c>
      <c r="G1373" t="str">
        <f>TEXT(MotionsTable[[#This Row],[MOT_COUNTY_NUM]], "000") &amp; "-" &amp; TEXT(MotionsTable[[#This Row],[MOT_CASE_NUMBER]], "0000000")</f>
        <v>003-0000036</v>
      </c>
    </row>
    <row r="1374" spans="1:7">
      <c r="A1374" s="1">
        <v>3</v>
      </c>
      <c r="B1374">
        <v>37</v>
      </c>
      <c r="C1374">
        <v>5</v>
      </c>
      <c r="D1374" t="s">
        <v>117</v>
      </c>
      <c r="E1374" t="s">
        <v>118</v>
      </c>
      <c r="F1374" t="s">
        <v>17</v>
      </c>
      <c r="G1374" t="str">
        <f>TEXT(MotionsTable[[#This Row],[MOT_COUNTY_NUM]], "000") &amp; "-" &amp; TEXT(MotionsTable[[#This Row],[MOT_CASE_NUMBER]], "0000000")</f>
        <v>003-0000037</v>
      </c>
    </row>
    <row r="1375" spans="1:7">
      <c r="A1375" s="1">
        <v>3</v>
      </c>
      <c r="B1375">
        <v>44</v>
      </c>
      <c r="C1375">
        <v>5</v>
      </c>
      <c r="D1375" t="s">
        <v>117</v>
      </c>
      <c r="E1375" t="s">
        <v>118</v>
      </c>
      <c r="F1375" t="s">
        <v>17</v>
      </c>
      <c r="G1375" t="str">
        <f>TEXT(MotionsTable[[#This Row],[MOT_COUNTY_NUM]], "000") &amp; "-" &amp; TEXT(MotionsTable[[#This Row],[MOT_CASE_NUMBER]], "0000000")</f>
        <v>003-0000044</v>
      </c>
    </row>
    <row r="1376" spans="1:7">
      <c r="A1376" s="1">
        <v>3</v>
      </c>
      <c r="B1376">
        <v>1</v>
      </c>
      <c r="C1376">
        <v>6</v>
      </c>
      <c r="D1376" t="s">
        <v>117</v>
      </c>
      <c r="E1376" t="s">
        <v>118</v>
      </c>
      <c r="F1376" t="s">
        <v>17</v>
      </c>
      <c r="G1376" t="str">
        <f>TEXT(MotionsTable[[#This Row],[MOT_COUNTY_NUM]], "000") &amp; "-" &amp; TEXT(MotionsTable[[#This Row],[MOT_CASE_NUMBER]], "0000000")</f>
        <v>003-0000001</v>
      </c>
    </row>
    <row r="1377" spans="1:7">
      <c r="A1377" s="1">
        <v>3</v>
      </c>
      <c r="B1377">
        <v>2</v>
      </c>
      <c r="C1377">
        <v>6</v>
      </c>
      <c r="D1377" t="s">
        <v>117</v>
      </c>
      <c r="E1377" t="s">
        <v>118</v>
      </c>
      <c r="F1377" t="s">
        <v>17</v>
      </c>
      <c r="G1377" t="str">
        <f>TEXT(MotionsTable[[#This Row],[MOT_COUNTY_NUM]], "000") &amp; "-" &amp; TEXT(MotionsTable[[#This Row],[MOT_CASE_NUMBER]], "0000000")</f>
        <v>003-0000002</v>
      </c>
    </row>
    <row r="1378" spans="1:7">
      <c r="A1378" s="1">
        <v>3</v>
      </c>
      <c r="B1378">
        <v>8</v>
      </c>
      <c r="C1378">
        <v>6</v>
      </c>
      <c r="D1378" t="s">
        <v>117</v>
      </c>
      <c r="E1378" t="s">
        <v>118</v>
      </c>
      <c r="F1378" t="s">
        <v>17</v>
      </c>
      <c r="G1378" t="str">
        <f>TEXT(MotionsTable[[#This Row],[MOT_COUNTY_NUM]], "000") &amp; "-" &amp; TEXT(MotionsTable[[#This Row],[MOT_CASE_NUMBER]], "0000000")</f>
        <v>003-0000008</v>
      </c>
    </row>
    <row r="1379" spans="1:7">
      <c r="A1379" s="1">
        <v>3</v>
      </c>
      <c r="B1379">
        <v>9</v>
      </c>
      <c r="C1379">
        <v>6</v>
      </c>
      <c r="D1379" t="s">
        <v>117</v>
      </c>
      <c r="E1379" t="s">
        <v>118</v>
      </c>
      <c r="F1379" t="s">
        <v>17</v>
      </c>
      <c r="G1379" t="str">
        <f>TEXT(MotionsTable[[#This Row],[MOT_COUNTY_NUM]], "000") &amp; "-" &amp; TEXT(MotionsTable[[#This Row],[MOT_CASE_NUMBER]], "0000000")</f>
        <v>003-0000009</v>
      </c>
    </row>
    <row r="1380" spans="1:7">
      <c r="A1380" s="1">
        <v>3</v>
      </c>
      <c r="B1380">
        <v>10</v>
      </c>
      <c r="C1380">
        <v>6</v>
      </c>
      <c r="D1380" t="s">
        <v>117</v>
      </c>
      <c r="E1380" t="s">
        <v>118</v>
      </c>
      <c r="F1380" t="s">
        <v>17</v>
      </c>
      <c r="G1380" t="str">
        <f>TEXT(MotionsTable[[#This Row],[MOT_COUNTY_NUM]], "000") &amp; "-" &amp; TEXT(MotionsTable[[#This Row],[MOT_CASE_NUMBER]], "0000000")</f>
        <v>003-0000010</v>
      </c>
    </row>
    <row r="1381" spans="1:7">
      <c r="A1381" s="1">
        <v>3</v>
      </c>
      <c r="B1381">
        <v>12</v>
      </c>
      <c r="C1381">
        <v>6</v>
      </c>
      <c r="D1381" t="s">
        <v>117</v>
      </c>
      <c r="E1381" t="s">
        <v>118</v>
      </c>
      <c r="F1381" t="s">
        <v>17</v>
      </c>
      <c r="G1381" t="str">
        <f>TEXT(MotionsTable[[#This Row],[MOT_COUNTY_NUM]], "000") &amp; "-" &amp; TEXT(MotionsTable[[#This Row],[MOT_CASE_NUMBER]], "0000000")</f>
        <v>003-0000012</v>
      </c>
    </row>
    <row r="1382" spans="1:7">
      <c r="A1382" s="1">
        <v>3</v>
      </c>
      <c r="B1382">
        <v>14</v>
      </c>
      <c r="C1382">
        <v>6</v>
      </c>
      <c r="D1382" t="s">
        <v>117</v>
      </c>
      <c r="E1382" t="s">
        <v>118</v>
      </c>
      <c r="F1382" t="s">
        <v>17</v>
      </c>
      <c r="G1382" t="str">
        <f>TEXT(MotionsTable[[#This Row],[MOT_COUNTY_NUM]], "000") &amp; "-" &amp; TEXT(MotionsTable[[#This Row],[MOT_CASE_NUMBER]], "0000000")</f>
        <v>003-0000014</v>
      </c>
    </row>
    <row r="1383" spans="1:7">
      <c r="A1383" s="1">
        <v>3</v>
      </c>
      <c r="B1383">
        <v>15</v>
      </c>
      <c r="C1383">
        <v>6</v>
      </c>
      <c r="D1383" t="s">
        <v>117</v>
      </c>
      <c r="E1383" t="s">
        <v>118</v>
      </c>
      <c r="F1383" t="s">
        <v>17</v>
      </c>
      <c r="G1383" t="str">
        <f>TEXT(MotionsTable[[#This Row],[MOT_COUNTY_NUM]], "000") &amp; "-" &amp; TEXT(MotionsTable[[#This Row],[MOT_CASE_NUMBER]], "0000000")</f>
        <v>003-0000015</v>
      </c>
    </row>
    <row r="1384" spans="1:7">
      <c r="A1384" s="1">
        <v>3</v>
      </c>
      <c r="B1384">
        <v>20</v>
      </c>
      <c r="C1384">
        <v>6</v>
      </c>
      <c r="D1384" t="s">
        <v>117</v>
      </c>
      <c r="E1384" t="s">
        <v>118</v>
      </c>
      <c r="F1384" t="s">
        <v>17</v>
      </c>
      <c r="G1384" t="str">
        <f>TEXT(MotionsTable[[#This Row],[MOT_COUNTY_NUM]], "000") &amp; "-" &amp; TEXT(MotionsTable[[#This Row],[MOT_CASE_NUMBER]], "0000000")</f>
        <v>003-0000020</v>
      </c>
    </row>
    <row r="1385" spans="1:7">
      <c r="A1385" s="1">
        <v>3</v>
      </c>
      <c r="B1385">
        <v>21</v>
      </c>
      <c r="C1385">
        <v>6</v>
      </c>
      <c r="D1385" t="s">
        <v>117</v>
      </c>
      <c r="E1385" t="s">
        <v>118</v>
      </c>
      <c r="F1385" t="s">
        <v>17</v>
      </c>
      <c r="G1385" t="str">
        <f>TEXT(MotionsTable[[#This Row],[MOT_COUNTY_NUM]], "000") &amp; "-" &amp; TEXT(MotionsTable[[#This Row],[MOT_CASE_NUMBER]], "0000000")</f>
        <v>003-0000021</v>
      </c>
    </row>
    <row r="1386" spans="1:7">
      <c r="A1386" s="1">
        <v>3</v>
      </c>
      <c r="B1386">
        <v>22</v>
      </c>
      <c r="C1386">
        <v>6</v>
      </c>
      <c r="D1386" t="s">
        <v>117</v>
      </c>
      <c r="E1386" t="s">
        <v>118</v>
      </c>
      <c r="F1386" t="s">
        <v>17</v>
      </c>
      <c r="G1386" t="str">
        <f>TEXT(MotionsTable[[#This Row],[MOT_COUNTY_NUM]], "000") &amp; "-" &amp; TEXT(MotionsTable[[#This Row],[MOT_CASE_NUMBER]], "0000000")</f>
        <v>003-0000022</v>
      </c>
    </row>
    <row r="1387" spans="1:7">
      <c r="A1387" s="1">
        <v>3</v>
      </c>
      <c r="B1387">
        <v>23</v>
      </c>
      <c r="C1387">
        <v>6</v>
      </c>
      <c r="D1387" t="s">
        <v>117</v>
      </c>
      <c r="E1387" t="s">
        <v>118</v>
      </c>
      <c r="F1387" t="s">
        <v>17</v>
      </c>
      <c r="G1387" t="str">
        <f>TEXT(MotionsTable[[#This Row],[MOT_COUNTY_NUM]], "000") &amp; "-" &amp; TEXT(MotionsTable[[#This Row],[MOT_CASE_NUMBER]], "0000000")</f>
        <v>003-0000023</v>
      </c>
    </row>
    <row r="1388" spans="1:7">
      <c r="A1388" s="1">
        <v>3</v>
      </c>
      <c r="B1388">
        <v>36</v>
      </c>
      <c r="C1388">
        <v>6</v>
      </c>
      <c r="D1388" t="s">
        <v>117</v>
      </c>
      <c r="E1388" t="s">
        <v>118</v>
      </c>
      <c r="F1388" t="s">
        <v>17</v>
      </c>
      <c r="G1388" t="str">
        <f>TEXT(MotionsTable[[#This Row],[MOT_COUNTY_NUM]], "000") &amp; "-" &amp; TEXT(MotionsTable[[#This Row],[MOT_CASE_NUMBER]], "0000000")</f>
        <v>003-0000036</v>
      </c>
    </row>
    <row r="1389" spans="1:7">
      <c r="A1389" s="1">
        <v>3</v>
      </c>
      <c r="B1389">
        <v>43</v>
      </c>
      <c r="C1389">
        <v>6</v>
      </c>
      <c r="D1389" t="s">
        <v>117</v>
      </c>
      <c r="E1389" t="s">
        <v>118</v>
      </c>
      <c r="F1389" t="s">
        <v>17</v>
      </c>
      <c r="G1389" t="str">
        <f>TEXT(MotionsTable[[#This Row],[MOT_COUNTY_NUM]], "000") &amp; "-" &amp; TEXT(MotionsTable[[#This Row],[MOT_CASE_NUMBER]], "0000000")</f>
        <v>003-0000043</v>
      </c>
    </row>
    <row r="1390" spans="1:7">
      <c r="A1390" s="1">
        <v>3</v>
      </c>
      <c r="B1390">
        <v>47</v>
      </c>
      <c r="C1390">
        <v>6</v>
      </c>
      <c r="D1390" t="s">
        <v>117</v>
      </c>
      <c r="E1390" t="s">
        <v>118</v>
      </c>
      <c r="F1390" t="s">
        <v>17</v>
      </c>
      <c r="G1390" t="str">
        <f>TEXT(MotionsTable[[#This Row],[MOT_COUNTY_NUM]], "000") &amp; "-" &amp; TEXT(MotionsTable[[#This Row],[MOT_CASE_NUMBER]], "0000000")</f>
        <v>003-0000047</v>
      </c>
    </row>
    <row r="1391" spans="1:7">
      <c r="A1391" s="1">
        <v>3</v>
      </c>
      <c r="B1391">
        <v>1</v>
      </c>
      <c r="C1391">
        <v>7</v>
      </c>
      <c r="D1391" t="s">
        <v>117</v>
      </c>
      <c r="E1391" t="s">
        <v>118</v>
      </c>
      <c r="F1391" t="s">
        <v>17</v>
      </c>
      <c r="G1391" t="str">
        <f>TEXT(MotionsTable[[#This Row],[MOT_COUNTY_NUM]], "000") &amp; "-" &amp; TEXT(MotionsTable[[#This Row],[MOT_CASE_NUMBER]], "0000000")</f>
        <v>003-0000001</v>
      </c>
    </row>
    <row r="1392" spans="1:7">
      <c r="A1392" s="1">
        <v>3</v>
      </c>
      <c r="B1392">
        <v>4</v>
      </c>
      <c r="C1392">
        <v>7</v>
      </c>
      <c r="D1392" t="s">
        <v>117</v>
      </c>
      <c r="E1392" t="s">
        <v>118</v>
      </c>
      <c r="F1392" t="s">
        <v>17</v>
      </c>
      <c r="G1392" t="str">
        <f>TEXT(MotionsTable[[#This Row],[MOT_COUNTY_NUM]], "000") &amp; "-" &amp; TEXT(MotionsTable[[#This Row],[MOT_CASE_NUMBER]], "0000000")</f>
        <v>003-0000004</v>
      </c>
    </row>
    <row r="1393" spans="1:7">
      <c r="A1393" s="1">
        <v>3</v>
      </c>
      <c r="B1393">
        <v>11</v>
      </c>
      <c r="C1393">
        <v>7</v>
      </c>
      <c r="D1393" t="s">
        <v>117</v>
      </c>
      <c r="E1393" t="s">
        <v>118</v>
      </c>
      <c r="F1393" t="s">
        <v>17</v>
      </c>
      <c r="G1393" t="str">
        <f>TEXT(MotionsTable[[#This Row],[MOT_COUNTY_NUM]], "000") &amp; "-" &amp; TEXT(MotionsTable[[#This Row],[MOT_CASE_NUMBER]], "0000000")</f>
        <v>003-0000011</v>
      </c>
    </row>
    <row r="1394" spans="1:7">
      <c r="A1394" s="1">
        <v>3</v>
      </c>
      <c r="B1394">
        <v>13</v>
      </c>
      <c r="C1394">
        <v>7</v>
      </c>
      <c r="D1394" t="s">
        <v>117</v>
      </c>
      <c r="E1394" t="s">
        <v>118</v>
      </c>
      <c r="F1394" t="s">
        <v>17</v>
      </c>
      <c r="G1394" t="str">
        <f>TEXT(MotionsTable[[#This Row],[MOT_COUNTY_NUM]], "000") &amp; "-" &amp; TEXT(MotionsTable[[#This Row],[MOT_CASE_NUMBER]], "0000000")</f>
        <v>003-0000013</v>
      </c>
    </row>
    <row r="1395" spans="1:7">
      <c r="A1395" s="1">
        <v>3</v>
      </c>
      <c r="B1395">
        <v>15</v>
      </c>
      <c r="C1395">
        <v>7</v>
      </c>
      <c r="D1395" t="s">
        <v>117</v>
      </c>
      <c r="E1395" t="s">
        <v>118</v>
      </c>
      <c r="F1395" t="s">
        <v>17</v>
      </c>
      <c r="G1395" t="str">
        <f>TEXT(MotionsTable[[#This Row],[MOT_COUNTY_NUM]], "000") &amp; "-" &amp; TEXT(MotionsTable[[#This Row],[MOT_CASE_NUMBER]], "0000000")</f>
        <v>003-0000015</v>
      </c>
    </row>
    <row r="1396" spans="1:7">
      <c r="A1396" s="1">
        <v>3</v>
      </c>
      <c r="B1396">
        <v>19</v>
      </c>
      <c r="C1396">
        <v>7</v>
      </c>
      <c r="D1396" t="s">
        <v>117</v>
      </c>
      <c r="E1396" t="s">
        <v>118</v>
      </c>
      <c r="F1396" t="s">
        <v>17</v>
      </c>
      <c r="G1396" t="str">
        <f>TEXT(MotionsTable[[#This Row],[MOT_COUNTY_NUM]], "000") &amp; "-" &amp; TEXT(MotionsTable[[#This Row],[MOT_CASE_NUMBER]], "0000000")</f>
        <v>003-0000019</v>
      </c>
    </row>
    <row r="1397" spans="1:7">
      <c r="A1397" s="1">
        <v>3</v>
      </c>
      <c r="B1397">
        <v>20</v>
      </c>
      <c r="C1397">
        <v>7</v>
      </c>
      <c r="D1397" t="s">
        <v>117</v>
      </c>
      <c r="E1397" t="s">
        <v>118</v>
      </c>
      <c r="F1397" t="s">
        <v>17</v>
      </c>
      <c r="G1397" t="str">
        <f>TEXT(MotionsTable[[#This Row],[MOT_COUNTY_NUM]], "000") &amp; "-" &amp; TEXT(MotionsTable[[#This Row],[MOT_CASE_NUMBER]], "0000000")</f>
        <v>003-0000020</v>
      </c>
    </row>
    <row r="1398" spans="1:7">
      <c r="A1398" s="1">
        <v>3</v>
      </c>
      <c r="B1398">
        <v>21</v>
      </c>
      <c r="C1398">
        <v>7</v>
      </c>
      <c r="D1398" t="s">
        <v>117</v>
      </c>
      <c r="E1398" t="s">
        <v>118</v>
      </c>
      <c r="F1398" t="s">
        <v>17</v>
      </c>
      <c r="G1398" t="str">
        <f>TEXT(MotionsTable[[#This Row],[MOT_COUNTY_NUM]], "000") &amp; "-" &amp; TEXT(MotionsTable[[#This Row],[MOT_CASE_NUMBER]], "0000000")</f>
        <v>003-0000021</v>
      </c>
    </row>
    <row r="1399" spans="1:7">
      <c r="A1399" s="1">
        <v>3</v>
      </c>
      <c r="B1399">
        <v>22</v>
      </c>
      <c r="C1399">
        <v>7</v>
      </c>
      <c r="D1399" t="s">
        <v>117</v>
      </c>
      <c r="E1399" t="s">
        <v>118</v>
      </c>
      <c r="F1399" t="s">
        <v>17</v>
      </c>
      <c r="G1399" t="str">
        <f>TEXT(MotionsTable[[#This Row],[MOT_COUNTY_NUM]], "000") &amp; "-" &amp; TEXT(MotionsTable[[#This Row],[MOT_CASE_NUMBER]], "0000000")</f>
        <v>003-0000022</v>
      </c>
    </row>
    <row r="1400" spans="1:7">
      <c r="A1400" s="1">
        <v>3</v>
      </c>
      <c r="B1400">
        <v>24</v>
      </c>
      <c r="C1400">
        <v>7</v>
      </c>
      <c r="D1400" t="s">
        <v>117</v>
      </c>
      <c r="E1400" t="s">
        <v>118</v>
      </c>
      <c r="F1400" t="s">
        <v>17</v>
      </c>
      <c r="G1400" t="str">
        <f>TEXT(MotionsTable[[#This Row],[MOT_COUNTY_NUM]], "000") &amp; "-" &amp; TEXT(MotionsTable[[#This Row],[MOT_CASE_NUMBER]], "0000000")</f>
        <v>003-0000024</v>
      </c>
    </row>
    <row r="1401" spans="1:7">
      <c r="A1401" s="1">
        <v>3</v>
      </c>
      <c r="B1401">
        <v>26</v>
      </c>
      <c r="C1401">
        <v>7</v>
      </c>
      <c r="D1401" t="s">
        <v>117</v>
      </c>
      <c r="E1401" t="s">
        <v>118</v>
      </c>
      <c r="F1401" t="s">
        <v>17</v>
      </c>
      <c r="G1401" t="str">
        <f>TEXT(MotionsTable[[#This Row],[MOT_COUNTY_NUM]], "000") &amp; "-" &amp; TEXT(MotionsTable[[#This Row],[MOT_CASE_NUMBER]], "0000000")</f>
        <v>003-0000026</v>
      </c>
    </row>
    <row r="1402" spans="1:7">
      <c r="A1402" s="1">
        <v>3</v>
      </c>
      <c r="B1402">
        <v>30</v>
      </c>
      <c r="C1402">
        <v>7</v>
      </c>
      <c r="D1402" t="s">
        <v>117</v>
      </c>
      <c r="E1402" t="s">
        <v>118</v>
      </c>
      <c r="F1402" t="s">
        <v>17</v>
      </c>
      <c r="G1402" t="str">
        <f>TEXT(MotionsTable[[#This Row],[MOT_COUNTY_NUM]], "000") &amp; "-" &amp; TEXT(MotionsTable[[#This Row],[MOT_CASE_NUMBER]], "0000000")</f>
        <v>003-0000030</v>
      </c>
    </row>
    <row r="1403" spans="1:7">
      <c r="A1403" s="1">
        <v>3</v>
      </c>
      <c r="B1403">
        <v>34</v>
      </c>
      <c r="C1403">
        <v>7</v>
      </c>
      <c r="D1403" t="s">
        <v>117</v>
      </c>
      <c r="E1403" t="s">
        <v>118</v>
      </c>
      <c r="F1403" t="s">
        <v>17</v>
      </c>
      <c r="G1403" t="str">
        <f>TEXT(MotionsTable[[#This Row],[MOT_COUNTY_NUM]], "000") &amp; "-" &amp; TEXT(MotionsTable[[#This Row],[MOT_CASE_NUMBER]], "0000000")</f>
        <v>003-0000034</v>
      </c>
    </row>
    <row r="1404" spans="1:7">
      <c r="A1404" s="1">
        <v>3</v>
      </c>
      <c r="B1404">
        <v>35</v>
      </c>
      <c r="C1404">
        <v>7</v>
      </c>
      <c r="D1404" t="s">
        <v>117</v>
      </c>
      <c r="E1404" t="s">
        <v>118</v>
      </c>
      <c r="F1404" t="s">
        <v>17</v>
      </c>
      <c r="G1404" t="str">
        <f>TEXT(MotionsTable[[#This Row],[MOT_COUNTY_NUM]], "000") &amp; "-" &amp; TEXT(MotionsTable[[#This Row],[MOT_CASE_NUMBER]], "0000000")</f>
        <v>003-0000035</v>
      </c>
    </row>
    <row r="1405" spans="1:7">
      <c r="A1405" s="1">
        <v>3</v>
      </c>
      <c r="B1405">
        <v>37</v>
      </c>
      <c r="C1405">
        <v>7</v>
      </c>
      <c r="D1405" t="s">
        <v>117</v>
      </c>
      <c r="E1405" t="s">
        <v>118</v>
      </c>
      <c r="F1405" t="s">
        <v>17</v>
      </c>
      <c r="G1405" t="str">
        <f>TEXT(MotionsTable[[#This Row],[MOT_COUNTY_NUM]], "000") &amp; "-" &amp; TEXT(MotionsTable[[#This Row],[MOT_CASE_NUMBER]], "0000000")</f>
        <v>003-0000037</v>
      </c>
    </row>
    <row r="1406" spans="1:7">
      <c r="A1406" s="1">
        <v>3</v>
      </c>
      <c r="B1406">
        <v>44</v>
      </c>
      <c r="C1406">
        <v>7</v>
      </c>
      <c r="D1406" t="s">
        <v>117</v>
      </c>
      <c r="E1406" t="s">
        <v>118</v>
      </c>
      <c r="F1406" t="s">
        <v>17</v>
      </c>
      <c r="G1406" t="str">
        <f>TEXT(MotionsTable[[#This Row],[MOT_COUNTY_NUM]], "000") &amp; "-" &amp; TEXT(MotionsTable[[#This Row],[MOT_CASE_NUMBER]], "0000000")</f>
        <v>003-0000044</v>
      </c>
    </row>
    <row r="1407" spans="1:7">
      <c r="A1407" s="1">
        <v>3</v>
      </c>
      <c r="B1407">
        <v>47</v>
      </c>
      <c r="C1407">
        <v>7</v>
      </c>
      <c r="D1407" t="s">
        <v>117</v>
      </c>
      <c r="E1407" t="s">
        <v>118</v>
      </c>
      <c r="F1407" t="s">
        <v>17</v>
      </c>
      <c r="G1407" t="str">
        <f>TEXT(MotionsTable[[#This Row],[MOT_COUNTY_NUM]], "000") &amp; "-" &amp; TEXT(MotionsTable[[#This Row],[MOT_CASE_NUMBER]], "0000000")</f>
        <v>003-0000047</v>
      </c>
    </row>
    <row r="1408" spans="1:7">
      <c r="A1408" s="1">
        <v>3</v>
      </c>
      <c r="B1408">
        <v>48</v>
      </c>
      <c r="C1408">
        <v>7</v>
      </c>
      <c r="D1408" t="s">
        <v>117</v>
      </c>
      <c r="E1408" t="s">
        <v>118</v>
      </c>
      <c r="F1408" t="s">
        <v>17</v>
      </c>
      <c r="G1408" t="str">
        <f>TEXT(MotionsTable[[#This Row],[MOT_COUNTY_NUM]], "000") &amp; "-" &amp; TEXT(MotionsTable[[#This Row],[MOT_CASE_NUMBER]], "0000000")</f>
        <v>003-0000048</v>
      </c>
    </row>
    <row r="1409" spans="1:7">
      <c r="A1409" s="1">
        <v>3</v>
      </c>
      <c r="B1409">
        <v>2</v>
      </c>
      <c r="C1409">
        <v>8</v>
      </c>
      <c r="D1409" t="s">
        <v>117</v>
      </c>
      <c r="E1409" t="s">
        <v>118</v>
      </c>
      <c r="F1409" t="s">
        <v>17</v>
      </c>
      <c r="G1409" t="str">
        <f>TEXT(MotionsTable[[#This Row],[MOT_COUNTY_NUM]], "000") &amp; "-" &amp; TEXT(MotionsTable[[#This Row],[MOT_CASE_NUMBER]], "0000000")</f>
        <v>003-0000002</v>
      </c>
    </row>
    <row r="1410" spans="1:7">
      <c r="A1410" s="1">
        <v>3</v>
      </c>
      <c r="B1410">
        <v>9</v>
      </c>
      <c r="C1410">
        <v>8</v>
      </c>
      <c r="D1410" t="s">
        <v>117</v>
      </c>
      <c r="E1410" t="s">
        <v>118</v>
      </c>
      <c r="F1410" t="s">
        <v>17</v>
      </c>
      <c r="G1410" t="str">
        <f>TEXT(MotionsTable[[#This Row],[MOT_COUNTY_NUM]], "000") &amp; "-" &amp; TEXT(MotionsTable[[#This Row],[MOT_CASE_NUMBER]], "0000000")</f>
        <v>003-0000009</v>
      </c>
    </row>
    <row r="1411" spans="1:7">
      <c r="A1411" s="1">
        <v>3</v>
      </c>
      <c r="B1411">
        <v>11</v>
      </c>
      <c r="C1411">
        <v>8</v>
      </c>
      <c r="D1411" t="s">
        <v>117</v>
      </c>
      <c r="E1411" t="s">
        <v>118</v>
      </c>
      <c r="F1411" t="s">
        <v>17</v>
      </c>
      <c r="G1411" t="str">
        <f>TEXT(MotionsTable[[#This Row],[MOT_COUNTY_NUM]], "000") &amp; "-" &amp; TEXT(MotionsTable[[#This Row],[MOT_CASE_NUMBER]], "0000000")</f>
        <v>003-0000011</v>
      </c>
    </row>
    <row r="1412" spans="1:7">
      <c r="A1412" s="1">
        <v>3</v>
      </c>
      <c r="B1412">
        <v>15</v>
      </c>
      <c r="C1412">
        <v>8</v>
      </c>
      <c r="D1412" t="s">
        <v>117</v>
      </c>
      <c r="E1412" t="s">
        <v>118</v>
      </c>
      <c r="F1412" t="s">
        <v>17</v>
      </c>
      <c r="G1412" t="str">
        <f>TEXT(MotionsTable[[#This Row],[MOT_COUNTY_NUM]], "000") &amp; "-" &amp; TEXT(MotionsTable[[#This Row],[MOT_CASE_NUMBER]], "0000000")</f>
        <v>003-0000015</v>
      </c>
    </row>
    <row r="1413" spans="1:7">
      <c r="A1413" s="1">
        <v>3</v>
      </c>
      <c r="B1413">
        <v>16</v>
      </c>
      <c r="C1413">
        <v>8</v>
      </c>
      <c r="D1413" t="s">
        <v>117</v>
      </c>
      <c r="E1413" t="s">
        <v>118</v>
      </c>
      <c r="F1413" t="s">
        <v>17</v>
      </c>
      <c r="G1413" t="str">
        <f>TEXT(MotionsTable[[#This Row],[MOT_COUNTY_NUM]], "000") &amp; "-" &amp; TEXT(MotionsTable[[#This Row],[MOT_CASE_NUMBER]], "0000000")</f>
        <v>003-0000016</v>
      </c>
    </row>
    <row r="1414" spans="1:7">
      <c r="A1414" s="1">
        <v>3</v>
      </c>
      <c r="B1414">
        <v>22</v>
      </c>
      <c r="C1414">
        <v>8</v>
      </c>
      <c r="D1414" t="s">
        <v>117</v>
      </c>
      <c r="E1414" t="s">
        <v>118</v>
      </c>
      <c r="F1414" t="s">
        <v>17</v>
      </c>
      <c r="G1414" t="str">
        <f>TEXT(MotionsTable[[#This Row],[MOT_COUNTY_NUM]], "000") &amp; "-" &amp; TEXT(MotionsTable[[#This Row],[MOT_CASE_NUMBER]], "0000000")</f>
        <v>003-0000022</v>
      </c>
    </row>
    <row r="1415" spans="1:7">
      <c r="A1415" s="1">
        <v>3</v>
      </c>
      <c r="B1415">
        <v>24</v>
      </c>
      <c r="C1415">
        <v>8</v>
      </c>
      <c r="D1415" t="s">
        <v>117</v>
      </c>
      <c r="E1415" t="s">
        <v>118</v>
      </c>
      <c r="F1415" t="s">
        <v>17</v>
      </c>
      <c r="G1415" t="str">
        <f>TEXT(MotionsTable[[#This Row],[MOT_COUNTY_NUM]], "000") &amp; "-" &amp; TEXT(MotionsTable[[#This Row],[MOT_CASE_NUMBER]], "0000000")</f>
        <v>003-0000024</v>
      </c>
    </row>
    <row r="1416" spans="1:7">
      <c r="A1416" s="1">
        <v>3</v>
      </c>
      <c r="B1416">
        <v>26</v>
      </c>
      <c r="C1416">
        <v>8</v>
      </c>
      <c r="D1416" t="s">
        <v>117</v>
      </c>
      <c r="E1416" t="s">
        <v>118</v>
      </c>
      <c r="F1416" t="s">
        <v>17</v>
      </c>
      <c r="G1416" t="str">
        <f>TEXT(MotionsTable[[#This Row],[MOT_COUNTY_NUM]], "000") &amp; "-" &amp; TEXT(MotionsTable[[#This Row],[MOT_CASE_NUMBER]], "0000000")</f>
        <v>003-0000026</v>
      </c>
    </row>
    <row r="1417" spans="1:7">
      <c r="A1417" s="1">
        <v>3</v>
      </c>
      <c r="B1417">
        <v>29</v>
      </c>
      <c r="C1417">
        <v>8</v>
      </c>
      <c r="D1417" t="s">
        <v>117</v>
      </c>
      <c r="E1417" t="s">
        <v>118</v>
      </c>
      <c r="F1417" t="s">
        <v>17</v>
      </c>
      <c r="G1417" t="str">
        <f>TEXT(MotionsTable[[#This Row],[MOT_COUNTY_NUM]], "000") &amp; "-" &amp; TEXT(MotionsTable[[#This Row],[MOT_CASE_NUMBER]], "0000000")</f>
        <v>003-0000029</v>
      </c>
    </row>
    <row r="1418" spans="1:7">
      <c r="A1418" s="1">
        <v>3</v>
      </c>
      <c r="B1418">
        <v>30</v>
      </c>
      <c r="C1418">
        <v>8</v>
      </c>
      <c r="D1418" t="s">
        <v>117</v>
      </c>
      <c r="E1418" t="s">
        <v>118</v>
      </c>
      <c r="F1418" t="s">
        <v>17</v>
      </c>
      <c r="G1418" t="str">
        <f>TEXT(MotionsTable[[#This Row],[MOT_COUNTY_NUM]], "000") &amp; "-" &amp; TEXT(MotionsTable[[#This Row],[MOT_CASE_NUMBER]], "0000000")</f>
        <v>003-0000030</v>
      </c>
    </row>
    <row r="1419" spans="1:7">
      <c r="A1419" s="1">
        <v>3</v>
      </c>
      <c r="B1419">
        <v>34</v>
      </c>
      <c r="C1419">
        <v>8</v>
      </c>
      <c r="D1419" t="s">
        <v>117</v>
      </c>
      <c r="E1419" t="s">
        <v>118</v>
      </c>
      <c r="F1419" t="s">
        <v>17</v>
      </c>
      <c r="G1419" t="str">
        <f>TEXT(MotionsTable[[#This Row],[MOT_COUNTY_NUM]], "000") &amp; "-" &amp; TEXT(MotionsTable[[#This Row],[MOT_CASE_NUMBER]], "0000000")</f>
        <v>003-0000034</v>
      </c>
    </row>
    <row r="1420" spans="1:7">
      <c r="A1420" s="1">
        <v>3</v>
      </c>
      <c r="B1420">
        <v>35</v>
      </c>
      <c r="C1420">
        <v>8</v>
      </c>
      <c r="D1420" t="s">
        <v>117</v>
      </c>
      <c r="E1420" t="s">
        <v>118</v>
      </c>
      <c r="F1420" t="s">
        <v>17</v>
      </c>
      <c r="G1420" t="str">
        <f>TEXT(MotionsTable[[#This Row],[MOT_COUNTY_NUM]], "000") &amp; "-" &amp; TEXT(MotionsTable[[#This Row],[MOT_CASE_NUMBER]], "0000000")</f>
        <v>003-0000035</v>
      </c>
    </row>
    <row r="1421" spans="1:7">
      <c r="A1421" s="1">
        <v>3</v>
      </c>
      <c r="B1421">
        <v>42</v>
      </c>
      <c r="C1421">
        <v>8</v>
      </c>
      <c r="D1421" t="s">
        <v>117</v>
      </c>
      <c r="E1421" t="s">
        <v>118</v>
      </c>
      <c r="F1421" t="s">
        <v>17</v>
      </c>
      <c r="G1421" t="str">
        <f>TEXT(MotionsTable[[#This Row],[MOT_COUNTY_NUM]], "000") &amp; "-" &amp; TEXT(MotionsTable[[#This Row],[MOT_CASE_NUMBER]], "0000000")</f>
        <v>003-0000042</v>
      </c>
    </row>
    <row r="1422" spans="1:7">
      <c r="A1422" s="1">
        <v>3</v>
      </c>
      <c r="B1422">
        <v>44</v>
      </c>
      <c r="C1422">
        <v>8</v>
      </c>
      <c r="D1422" t="s">
        <v>117</v>
      </c>
      <c r="E1422" t="s">
        <v>118</v>
      </c>
      <c r="F1422" t="s">
        <v>17</v>
      </c>
      <c r="G1422" t="str">
        <f>TEXT(MotionsTable[[#This Row],[MOT_COUNTY_NUM]], "000") &amp; "-" &amp; TEXT(MotionsTable[[#This Row],[MOT_CASE_NUMBER]], "0000000")</f>
        <v>003-0000044</v>
      </c>
    </row>
    <row r="1423" spans="1:7">
      <c r="A1423" s="1">
        <v>3</v>
      </c>
      <c r="B1423">
        <v>46</v>
      </c>
      <c r="C1423">
        <v>8</v>
      </c>
      <c r="D1423" t="s">
        <v>117</v>
      </c>
      <c r="E1423" t="s">
        <v>118</v>
      </c>
      <c r="F1423" t="s">
        <v>17</v>
      </c>
      <c r="G1423" t="str">
        <f>TEXT(MotionsTable[[#This Row],[MOT_COUNTY_NUM]], "000") &amp; "-" &amp; TEXT(MotionsTable[[#This Row],[MOT_CASE_NUMBER]], "0000000")</f>
        <v>003-0000046</v>
      </c>
    </row>
    <row r="1424" spans="1:7">
      <c r="A1424" s="1">
        <v>3</v>
      </c>
      <c r="B1424">
        <v>47</v>
      </c>
      <c r="C1424">
        <v>8</v>
      </c>
      <c r="D1424" t="s">
        <v>117</v>
      </c>
      <c r="E1424" t="s">
        <v>118</v>
      </c>
      <c r="F1424" t="s">
        <v>17</v>
      </c>
      <c r="G1424" t="str">
        <f>TEXT(MotionsTable[[#This Row],[MOT_COUNTY_NUM]], "000") &amp; "-" &amp; TEXT(MotionsTable[[#This Row],[MOT_CASE_NUMBER]], "0000000")</f>
        <v>003-0000047</v>
      </c>
    </row>
    <row r="1425" spans="1:7">
      <c r="A1425" s="1">
        <v>3</v>
      </c>
      <c r="B1425">
        <v>48</v>
      </c>
      <c r="C1425">
        <v>8</v>
      </c>
      <c r="D1425" t="s">
        <v>117</v>
      </c>
      <c r="E1425" t="s">
        <v>118</v>
      </c>
      <c r="F1425" t="s">
        <v>17</v>
      </c>
      <c r="G1425" t="str">
        <f>TEXT(MotionsTable[[#This Row],[MOT_COUNTY_NUM]], "000") &amp; "-" &amp; TEXT(MotionsTable[[#This Row],[MOT_CASE_NUMBER]], "0000000")</f>
        <v>003-0000048</v>
      </c>
    </row>
    <row r="1426" spans="1:7">
      <c r="A1426" s="1">
        <v>3</v>
      </c>
      <c r="B1426">
        <v>2</v>
      </c>
      <c r="C1426">
        <v>9</v>
      </c>
      <c r="D1426" t="s">
        <v>117</v>
      </c>
      <c r="E1426" t="s">
        <v>118</v>
      </c>
      <c r="F1426" t="s">
        <v>17</v>
      </c>
      <c r="G1426" t="str">
        <f>TEXT(MotionsTable[[#This Row],[MOT_COUNTY_NUM]], "000") &amp; "-" &amp; TEXT(MotionsTable[[#This Row],[MOT_CASE_NUMBER]], "0000000")</f>
        <v>003-0000002</v>
      </c>
    </row>
    <row r="1427" spans="1:7">
      <c r="A1427" s="1">
        <v>3</v>
      </c>
      <c r="B1427">
        <v>13</v>
      </c>
      <c r="C1427">
        <v>9</v>
      </c>
      <c r="D1427" t="s">
        <v>117</v>
      </c>
      <c r="E1427" t="s">
        <v>118</v>
      </c>
      <c r="F1427" t="s">
        <v>17</v>
      </c>
      <c r="G1427" t="str">
        <f>TEXT(MotionsTable[[#This Row],[MOT_COUNTY_NUM]], "000") &amp; "-" &amp; TEXT(MotionsTable[[#This Row],[MOT_CASE_NUMBER]], "0000000")</f>
        <v>003-0000013</v>
      </c>
    </row>
    <row r="1428" spans="1:7">
      <c r="A1428" s="1">
        <v>3</v>
      </c>
      <c r="B1428">
        <v>17</v>
      </c>
      <c r="C1428">
        <v>9</v>
      </c>
      <c r="D1428" t="s">
        <v>117</v>
      </c>
      <c r="E1428" t="s">
        <v>118</v>
      </c>
      <c r="F1428" t="s">
        <v>17</v>
      </c>
      <c r="G1428" t="str">
        <f>TEXT(MotionsTable[[#This Row],[MOT_COUNTY_NUM]], "000") &amp; "-" &amp; TEXT(MotionsTable[[#This Row],[MOT_CASE_NUMBER]], "0000000")</f>
        <v>003-0000017</v>
      </c>
    </row>
    <row r="1429" spans="1:7">
      <c r="A1429" s="1">
        <v>3</v>
      </c>
      <c r="B1429">
        <v>18</v>
      </c>
      <c r="C1429">
        <v>9</v>
      </c>
      <c r="D1429" t="s">
        <v>117</v>
      </c>
      <c r="E1429" t="s">
        <v>118</v>
      </c>
      <c r="F1429" t="s">
        <v>17</v>
      </c>
      <c r="G1429" t="str">
        <f>TEXT(MotionsTable[[#This Row],[MOT_COUNTY_NUM]], "000") &amp; "-" &amp; TEXT(MotionsTable[[#This Row],[MOT_CASE_NUMBER]], "0000000")</f>
        <v>003-0000018</v>
      </c>
    </row>
    <row r="1430" spans="1:7">
      <c r="A1430" s="1">
        <v>3</v>
      </c>
      <c r="B1430">
        <v>20</v>
      </c>
      <c r="C1430">
        <v>9</v>
      </c>
      <c r="D1430" t="s">
        <v>117</v>
      </c>
      <c r="E1430" t="s">
        <v>118</v>
      </c>
      <c r="F1430" t="s">
        <v>17</v>
      </c>
      <c r="G1430" t="str">
        <f>TEXT(MotionsTable[[#This Row],[MOT_COUNTY_NUM]], "000") &amp; "-" &amp; TEXT(MotionsTable[[#This Row],[MOT_CASE_NUMBER]], "0000000")</f>
        <v>003-0000020</v>
      </c>
    </row>
    <row r="1431" spans="1:7">
      <c r="A1431" s="1">
        <v>3</v>
      </c>
      <c r="B1431">
        <v>21</v>
      </c>
      <c r="C1431">
        <v>9</v>
      </c>
      <c r="D1431" t="s">
        <v>117</v>
      </c>
      <c r="E1431" t="s">
        <v>118</v>
      </c>
      <c r="F1431" t="s">
        <v>17</v>
      </c>
      <c r="G1431" t="str">
        <f>TEXT(MotionsTable[[#This Row],[MOT_COUNTY_NUM]], "000") &amp; "-" &amp; TEXT(MotionsTable[[#This Row],[MOT_CASE_NUMBER]], "0000000")</f>
        <v>003-0000021</v>
      </c>
    </row>
    <row r="1432" spans="1:7">
      <c r="A1432" s="1">
        <v>3</v>
      </c>
      <c r="B1432">
        <v>23</v>
      </c>
      <c r="C1432">
        <v>9</v>
      </c>
      <c r="D1432" t="s">
        <v>117</v>
      </c>
      <c r="E1432" t="s">
        <v>118</v>
      </c>
      <c r="F1432" t="s">
        <v>17</v>
      </c>
      <c r="G1432" t="str">
        <f>TEXT(MotionsTable[[#This Row],[MOT_COUNTY_NUM]], "000") &amp; "-" &amp; TEXT(MotionsTable[[#This Row],[MOT_CASE_NUMBER]], "0000000")</f>
        <v>003-0000023</v>
      </c>
    </row>
    <row r="1433" spans="1:7">
      <c r="A1433" s="1">
        <v>3</v>
      </c>
      <c r="B1433">
        <v>31</v>
      </c>
      <c r="C1433">
        <v>9</v>
      </c>
      <c r="D1433" t="s">
        <v>117</v>
      </c>
      <c r="E1433" t="s">
        <v>118</v>
      </c>
      <c r="F1433" t="s">
        <v>17</v>
      </c>
      <c r="G1433" t="str">
        <f>TEXT(MotionsTable[[#This Row],[MOT_COUNTY_NUM]], "000") &amp; "-" &amp; TEXT(MotionsTable[[#This Row],[MOT_CASE_NUMBER]], "0000000")</f>
        <v>003-0000031</v>
      </c>
    </row>
    <row r="1434" spans="1:7">
      <c r="A1434" s="1">
        <v>3</v>
      </c>
      <c r="B1434">
        <v>33</v>
      </c>
      <c r="C1434">
        <v>9</v>
      </c>
      <c r="D1434" t="s">
        <v>117</v>
      </c>
      <c r="E1434" t="s">
        <v>118</v>
      </c>
      <c r="F1434" t="s">
        <v>17</v>
      </c>
      <c r="G1434" t="str">
        <f>TEXT(MotionsTable[[#This Row],[MOT_COUNTY_NUM]], "000") &amp; "-" &amp; TEXT(MotionsTable[[#This Row],[MOT_CASE_NUMBER]], "0000000")</f>
        <v>003-0000033</v>
      </c>
    </row>
    <row r="1435" spans="1:7">
      <c r="A1435" s="1">
        <v>3</v>
      </c>
      <c r="B1435">
        <v>36</v>
      </c>
      <c r="C1435">
        <v>9</v>
      </c>
      <c r="D1435" t="s">
        <v>117</v>
      </c>
      <c r="E1435" t="s">
        <v>118</v>
      </c>
      <c r="F1435" t="s">
        <v>17</v>
      </c>
      <c r="G1435" t="str">
        <f>TEXT(MotionsTable[[#This Row],[MOT_COUNTY_NUM]], "000") &amp; "-" &amp; TEXT(MotionsTable[[#This Row],[MOT_CASE_NUMBER]], "0000000")</f>
        <v>003-0000036</v>
      </c>
    </row>
    <row r="1436" spans="1:7">
      <c r="A1436" s="1">
        <v>3</v>
      </c>
      <c r="B1436">
        <v>40</v>
      </c>
      <c r="C1436">
        <v>9</v>
      </c>
      <c r="D1436" t="s">
        <v>117</v>
      </c>
      <c r="E1436" t="s">
        <v>118</v>
      </c>
      <c r="F1436" t="s">
        <v>17</v>
      </c>
      <c r="G1436" t="str">
        <f>TEXT(MotionsTable[[#This Row],[MOT_COUNTY_NUM]], "000") &amp; "-" &amp; TEXT(MotionsTable[[#This Row],[MOT_CASE_NUMBER]], "0000000")</f>
        <v>003-0000040</v>
      </c>
    </row>
    <row r="1437" spans="1:7">
      <c r="A1437" s="1">
        <v>3</v>
      </c>
      <c r="B1437">
        <v>45</v>
      </c>
      <c r="C1437">
        <v>9</v>
      </c>
      <c r="D1437" t="s">
        <v>117</v>
      </c>
      <c r="E1437" t="s">
        <v>118</v>
      </c>
      <c r="F1437" t="s">
        <v>17</v>
      </c>
      <c r="G1437" t="str">
        <f>TEXT(MotionsTable[[#This Row],[MOT_COUNTY_NUM]], "000") &amp; "-" &amp; TEXT(MotionsTable[[#This Row],[MOT_CASE_NUMBER]], "0000000")</f>
        <v>003-0000045</v>
      </c>
    </row>
    <row r="1438" spans="1:7">
      <c r="A1438" s="1">
        <v>3</v>
      </c>
      <c r="B1438">
        <v>46</v>
      </c>
      <c r="C1438">
        <v>9</v>
      </c>
      <c r="D1438" t="s">
        <v>117</v>
      </c>
      <c r="E1438" t="s">
        <v>118</v>
      </c>
      <c r="F1438" t="s">
        <v>17</v>
      </c>
      <c r="G1438" t="str">
        <f>TEXT(MotionsTable[[#This Row],[MOT_COUNTY_NUM]], "000") &amp; "-" &amp; TEXT(MotionsTable[[#This Row],[MOT_CASE_NUMBER]], "0000000")</f>
        <v>003-0000046</v>
      </c>
    </row>
    <row r="1439" spans="1:7">
      <c r="A1439" s="1">
        <v>3</v>
      </c>
      <c r="B1439">
        <v>48</v>
      </c>
      <c r="C1439">
        <v>9</v>
      </c>
      <c r="D1439" t="s">
        <v>117</v>
      </c>
      <c r="E1439" t="s">
        <v>118</v>
      </c>
      <c r="F1439" t="s">
        <v>17</v>
      </c>
      <c r="G1439" t="str">
        <f>TEXT(MotionsTable[[#This Row],[MOT_COUNTY_NUM]], "000") &amp; "-" &amp; TEXT(MotionsTable[[#This Row],[MOT_CASE_NUMBER]], "0000000")</f>
        <v>003-0000048</v>
      </c>
    </row>
    <row r="1440" spans="1:7">
      <c r="A1440" s="1">
        <v>3</v>
      </c>
      <c r="B1440">
        <v>13</v>
      </c>
      <c r="C1440">
        <v>10</v>
      </c>
      <c r="D1440" t="s">
        <v>117</v>
      </c>
      <c r="E1440" t="s">
        <v>118</v>
      </c>
      <c r="F1440" t="s">
        <v>17</v>
      </c>
      <c r="G1440" t="str">
        <f>TEXT(MotionsTable[[#This Row],[MOT_COUNTY_NUM]], "000") &amp; "-" &amp; TEXT(MotionsTable[[#This Row],[MOT_CASE_NUMBER]], "0000000")</f>
        <v>003-0000013</v>
      </c>
    </row>
    <row r="1441" spans="1:7">
      <c r="A1441" s="1">
        <v>3</v>
      </c>
      <c r="B1441">
        <v>19</v>
      </c>
      <c r="C1441">
        <v>10</v>
      </c>
      <c r="D1441" t="s">
        <v>117</v>
      </c>
      <c r="E1441" t="s">
        <v>118</v>
      </c>
      <c r="F1441" t="s">
        <v>17</v>
      </c>
      <c r="G1441" t="str">
        <f>TEXT(MotionsTable[[#This Row],[MOT_COUNTY_NUM]], "000") &amp; "-" &amp; TEXT(MotionsTable[[#This Row],[MOT_CASE_NUMBER]], "0000000")</f>
        <v>003-0000019</v>
      </c>
    </row>
    <row r="1442" spans="1:7">
      <c r="A1442" s="1">
        <v>3</v>
      </c>
      <c r="B1442">
        <v>21</v>
      </c>
      <c r="C1442">
        <v>10</v>
      </c>
      <c r="D1442" t="s">
        <v>117</v>
      </c>
      <c r="E1442" t="s">
        <v>118</v>
      </c>
      <c r="F1442" t="s">
        <v>17</v>
      </c>
      <c r="G1442" t="str">
        <f>TEXT(MotionsTable[[#This Row],[MOT_COUNTY_NUM]], "000") &amp; "-" &amp; TEXT(MotionsTable[[#This Row],[MOT_CASE_NUMBER]], "0000000")</f>
        <v>003-0000021</v>
      </c>
    </row>
    <row r="1443" spans="1:7">
      <c r="A1443" s="1">
        <v>3</v>
      </c>
      <c r="B1443">
        <v>30</v>
      </c>
      <c r="C1443">
        <v>10</v>
      </c>
      <c r="D1443" t="s">
        <v>117</v>
      </c>
      <c r="E1443" t="s">
        <v>118</v>
      </c>
      <c r="F1443" t="s">
        <v>17</v>
      </c>
      <c r="G1443" t="str">
        <f>TEXT(MotionsTable[[#This Row],[MOT_COUNTY_NUM]], "000") &amp; "-" &amp; TEXT(MotionsTable[[#This Row],[MOT_CASE_NUMBER]], "0000000")</f>
        <v>003-0000030</v>
      </c>
    </row>
    <row r="1444" spans="1:7">
      <c r="A1444" s="1">
        <v>3</v>
      </c>
      <c r="B1444">
        <v>33</v>
      </c>
      <c r="C1444">
        <v>10</v>
      </c>
      <c r="D1444" t="s">
        <v>117</v>
      </c>
      <c r="E1444" t="s">
        <v>118</v>
      </c>
      <c r="F1444" t="s">
        <v>17</v>
      </c>
      <c r="G1444" t="str">
        <f>TEXT(MotionsTable[[#This Row],[MOT_COUNTY_NUM]], "000") &amp; "-" &amp; TEXT(MotionsTable[[#This Row],[MOT_CASE_NUMBER]], "0000000")</f>
        <v>003-0000033</v>
      </c>
    </row>
    <row r="1445" spans="1:7">
      <c r="A1445" s="1">
        <v>3</v>
      </c>
      <c r="B1445">
        <v>38</v>
      </c>
      <c r="C1445">
        <v>10</v>
      </c>
      <c r="D1445" t="s">
        <v>117</v>
      </c>
      <c r="E1445" t="s">
        <v>118</v>
      </c>
      <c r="F1445" t="s">
        <v>17</v>
      </c>
      <c r="G1445" t="str">
        <f>TEXT(MotionsTable[[#This Row],[MOT_COUNTY_NUM]], "000") &amp; "-" &amp; TEXT(MotionsTable[[#This Row],[MOT_CASE_NUMBER]], "0000000")</f>
        <v>003-0000038</v>
      </c>
    </row>
    <row r="1446" spans="1:7">
      <c r="A1446" s="1">
        <v>3</v>
      </c>
      <c r="B1446">
        <v>43</v>
      </c>
      <c r="C1446">
        <v>10</v>
      </c>
      <c r="D1446" t="s">
        <v>117</v>
      </c>
      <c r="E1446" t="s">
        <v>118</v>
      </c>
      <c r="F1446" t="s">
        <v>17</v>
      </c>
      <c r="G1446" t="str">
        <f>TEXT(MotionsTable[[#This Row],[MOT_COUNTY_NUM]], "000") &amp; "-" &amp; TEXT(MotionsTable[[#This Row],[MOT_CASE_NUMBER]], "0000000")</f>
        <v>003-0000043</v>
      </c>
    </row>
    <row r="1447" spans="1:7">
      <c r="A1447" s="1">
        <v>3</v>
      </c>
      <c r="B1447">
        <v>14</v>
      </c>
      <c r="C1447">
        <v>11</v>
      </c>
      <c r="D1447" t="s">
        <v>117</v>
      </c>
      <c r="E1447" t="s">
        <v>118</v>
      </c>
      <c r="F1447" t="s">
        <v>17</v>
      </c>
      <c r="G1447" t="str">
        <f>TEXT(MotionsTable[[#This Row],[MOT_COUNTY_NUM]], "000") &amp; "-" &amp; TEXT(MotionsTable[[#This Row],[MOT_CASE_NUMBER]], "0000000")</f>
        <v>003-0000014</v>
      </c>
    </row>
    <row r="1448" spans="1:7">
      <c r="A1448" s="1">
        <v>3</v>
      </c>
      <c r="B1448">
        <v>18</v>
      </c>
      <c r="C1448">
        <v>11</v>
      </c>
      <c r="D1448" t="s">
        <v>117</v>
      </c>
      <c r="E1448" t="s">
        <v>118</v>
      </c>
      <c r="F1448" t="s">
        <v>17</v>
      </c>
      <c r="G1448" t="str">
        <f>TEXT(MotionsTable[[#This Row],[MOT_COUNTY_NUM]], "000") &amp; "-" &amp; TEXT(MotionsTable[[#This Row],[MOT_CASE_NUMBER]], "0000000")</f>
        <v>003-0000018</v>
      </c>
    </row>
    <row r="1449" spans="1:7">
      <c r="A1449" s="1">
        <v>3</v>
      </c>
      <c r="B1449">
        <v>22</v>
      </c>
      <c r="C1449">
        <v>11</v>
      </c>
      <c r="D1449" t="s">
        <v>117</v>
      </c>
      <c r="E1449" t="s">
        <v>118</v>
      </c>
      <c r="F1449" t="s">
        <v>17</v>
      </c>
      <c r="G1449" t="str">
        <f>TEXT(MotionsTable[[#This Row],[MOT_COUNTY_NUM]], "000") &amp; "-" &amp; TEXT(MotionsTable[[#This Row],[MOT_CASE_NUMBER]], "0000000")</f>
        <v>003-0000022</v>
      </c>
    </row>
    <row r="1450" spans="1:7">
      <c r="A1450" s="1">
        <v>3</v>
      </c>
      <c r="B1450">
        <v>25</v>
      </c>
      <c r="C1450">
        <v>11</v>
      </c>
      <c r="D1450" t="s">
        <v>117</v>
      </c>
      <c r="E1450" t="s">
        <v>118</v>
      </c>
      <c r="F1450" t="s">
        <v>17</v>
      </c>
      <c r="G1450" t="str">
        <f>TEXT(MotionsTable[[#This Row],[MOT_COUNTY_NUM]], "000") &amp; "-" &amp; TEXT(MotionsTable[[#This Row],[MOT_CASE_NUMBER]], "0000000")</f>
        <v>003-0000025</v>
      </c>
    </row>
    <row r="1451" spans="1:7">
      <c r="A1451" s="1">
        <v>3</v>
      </c>
      <c r="B1451">
        <v>37</v>
      </c>
      <c r="C1451">
        <v>11</v>
      </c>
      <c r="D1451" t="s">
        <v>117</v>
      </c>
      <c r="E1451" t="s">
        <v>118</v>
      </c>
      <c r="F1451" t="s">
        <v>17</v>
      </c>
      <c r="G1451" t="str">
        <f>TEXT(MotionsTable[[#This Row],[MOT_COUNTY_NUM]], "000") &amp; "-" &amp; TEXT(MotionsTable[[#This Row],[MOT_CASE_NUMBER]], "0000000")</f>
        <v>003-0000037</v>
      </c>
    </row>
    <row r="1452" spans="1:7">
      <c r="A1452" s="1">
        <v>3</v>
      </c>
      <c r="B1452">
        <v>38</v>
      </c>
      <c r="C1452">
        <v>11</v>
      </c>
      <c r="D1452" t="s">
        <v>117</v>
      </c>
      <c r="E1452" t="s">
        <v>118</v>
      </c>
      <c r="F1452" t="s">
        <v>17</v>
      </c>
      <c r="G1452" t="str">
        <f>TEXT(MotionsTable[[#This Row],[MOT_COUNTY_NUM]], "000") &amp; "-" &amp; TEXT(MotionsTable[[#This Row],[MOT_CASE_NUMBER]], "0000000")</f>
        <v>003-0000038</v>
      </c>
    </row>
    <row r="1453" spans="1:7">
      <c r="A1453" s="1">
        <v>3</v>
      </c>
      <c r="B1453">
        <v>43</v>
      </c>
      <c r="C1453">
        <v>11</v>
      </c>
      <c r="D1453" t="s">
        <v>117</v>
      </c>
      <c r="E1453" t="s">
        <v>118</v>
      </c>
      <c r="F1453" t="s">
        <v>17</v>
      </c>
      <c r="G1453" t="str">
        <f>TEXT(MotionsTable[[#This Row],[MOT_COUNTY_NUM]], "000") &amp; "-" &amp; TEXT(MotionsTable[[#This Row],[MOT_CASE_NUMBER]], "0000000")</f>
        <v>003-0000043</v>
      </c>
    </row>
    <row r="1454" spans="1:7">
      <c r="A1454" s="1">
        <v>3</v>
      </c>
      <c r="B1454">
        <v>45</v>
      </c>
      <c r="C1454">
        <v>11</v>
      </c>
      <c r="D1454" t="s">
        <v>117</v>
      </c>
      <c r="E1454" t="s">
        <v>118</v>
      </c>
      <c r="F1454" t="s">
        <v>17</v>
      </c>
      <c r="G1454" t="str">
        <f>TEXT(MotionsTable[[#This Row],[MOT_COUNTY_NUM]], "000") &amp; "-" &amp; TEXT(MotionsTable[[#This Row],[MOT_CASE_NUMBER]], "0000000")</f>
        <v>003-0000045</v>
      </c>
    </row>
    <row r="1455" spans="1:7">
      <c r="A1455" s="1">
        <v>3</v>
      </c>
      <c r="B1455">
        <v>46</v>
      </c>
      <c r="C1455">
        <v>11</v>
      </c>
      <c r="D1455" t="s">
        <v>117</v>
      </c>
      <c r="E1455" t="s">
        <v>118</v>
      </c>
      <c r="F1455" t="s">
        <v>17</v>
      </c>
      <c r="G1455" t="str">
        <f>TEXT(MotionsTable[[#This Row],[MOT_COUNTY_NUM]], "000") &amp; "-" &amp; TEXT(MotionsTable[[#This Row],[MOT_CASE_NUMBER]], "0000000")</f>
        <v>003-0000046</v>
      </c>
    </row>
    <row r="1456" spans="1:7">
      <c r="A1456" s="1">
        <v>3</v>
      </c>
      <c r="B1456">
        <v>48</v>
      </c>
      <c r="C1456">
        <v>11</v>
      </c>
      <c r="D1456" t="s">
        <v>117</v>
      </c>
      <c r="E1456" t="s">
        <v>118</v>
      </c>
      <c r="F1456" t="s">
        <v>17</v>
      </c>
      <c r="G1456" t="str">
        <f>TEXT(MotionsTable[[#This Row],[MOT_COUNTY_NUM]], "000") &amp; "-" &amp; TEXT(MotionsTable[[#This Row],[MOT_CASE_NUMBER]], "0000000")</f>
        <v>003-0000048</v>
      </c>
    </row>
    <row r="1457" spans="1:7">
      <c r="A1457" s="1">
        <v>3</v>
      </c>
      <c r="B1457">
        <v>2</v>
      </c>
      <c r="C1457">
        <v>12</v>
      </c>
      <c r="D1457" t="s">
        <v>117</v>
      </c>
      <c r="E1457" t="s">
        <v>118</v>
      </c>
      <c r="F1457" t="s">
        <v>17</v>
      </c>
      <c r="G1457" t="str">
        <f>TEXT(MotionsTable[[#This Row],[MOT_COUNTY_NUM]], "000") &amp; "-" &amp; TEXT(MotionsTable[[#This Row],[MOT_CASE_NUMBER]], "0000000")</f>
        <v>003-0000002</v>
      </c>
    </row>
    <row r="1458" spans="1:7">
      <c r="A1458" s="1">
        <v>3</v>
      </c>
      <c r="B1458">
        <v>4</v>
      </c>
      <c r="C1458">
        <v>12</v>
      </c>
      <c r="D1458" t="s">
        <v>117</v>
      </c>
      <c r="E1458" t="s">
        <v>118</v>
      </c>
      <c r="F1458" t="s">
        <v>17</v>
      </c>
      <c r="G1458" t="str">
        <f>TEXT(MotionsTable[[#This Row],[MOT_COUNTY_NUM]], "000") &amp; "-" &amp; TEXT(MotionsTable[[#This Row],[MOT_CASE_NUMBER]], "0000000")</f>
        <v>003-0000004</v>
      </c>
    </row>
    <row r="1459" spans="1:7">
      <c r="A1459" s="1">
        <v>3</v>
      </c>
      <c r="B1459">
        <v>15</v>
      </c>
      <c r="C1459">
        <v>12</v>
      </c>
      <c r="D1459" t="s">
        <v>117</v>
      </c>
      <c r="E1459" t="s">
        <v>118</v>
      </c>
      <c r="F1459" t="s">
        <v>17</v>
      </c>
      <c r="G1459" t="str">
        <f>TEXT(MotionsTable[[#This Row],[MOT_COUNTY_NUM]], "000") &amp; "-" &amp; TEXT(MotionsTable[[#This Row],[MOT_CASE_NUMBER]], "0000000")</f>
        <v>003-0000015</v>
      </c>
    </row>
    <row r="1460" spans="1:7">
      <c r="A1460" s="1">
        <v>3</v>
      </c>
      <c r="B1460">
        <v>22</v>
      </c>
      <c r="C1460">
        <v>12</v>
      </c>
      <c r="D1460" t="s">
        <v>117</v>
      </c>
      <c r="E1460" t="s">
        <v>118</v>
      </c>
      <c r="F1460" t="s">
        <v>17</v>
      </c>
      <c r="G1460" t="str">
        <f>TEXT(MotionsTable[[#This Row],[MOT_COUNTY_NUM]], "000") &amp; "-" &amp; TEXT(MotionsTable[[#This Row],[MOT_CASE_NUMBER]], "0000000")</f>
        <v>003-0000022</v>
      </c>
    </row>
    <row r="1461" spans="1:7">
      <c r="A1461" s="1">
        <v>3</v>
      </c>
      <c r="B1461">
        <v>29</v>
      </c>
      <c r="C1461">
        <v>12</v>
      </c>
      <c r="D1461" t="s">
        <v>117</v>
      </c>
      <c r="E1461" t="s">
        <v>118</v>
      </c>
      <c r="F1461" t="s">
        <v>17</v>
      </c>
      <c r="G1461" t="str">
        <f>TEXT(MotionsTable[[#This Row],[MOT_COUNTY_NUM]], "000") &amp; "-" &amp; TEXT(MotionsTable[[#This Row],[MOT_CASE_NUMBER]], "0000000")</f>
        <v>003-0000029</v>
      </c>
    </row>
    <row r="1462" spans="1:7">
      <c r="A1462" s="1">
        <v>3</v>
      </c>
      <c r="B1462">
        <v>37</v>
      </c>
      <c r="C1462">
        <v>12</v>
      </c>
      <c r="D1462" t="s">
        <v>117</v>
      </c>
      <c r="E1462" t="s">
        <v>118</v>
      </c>
      <c r="F1462" t="s">
        <v>17</v>
      </c>
      <c r="G1462" t="str">
        <f>TEXT(MotionsTable[[#This Row],[MOT_COUNTY_NUM]], "000") &amp; "-" &amp; TEXT(MotionsTable[[#This Row],[MOT_CASE_NUMBER]], "0000000")</f>
        <v>003-0000037</v>
      </c>
    </row>
    <row r="1463" spans="1:7">
      <c r="A1463" s="1">
        <v>3</v>
      </c>
      <c r="B1463">
        <v>43</v>
      </c>
      <c r="C1463">
        <v>12</v>
      </c>
      <c r="D1463" t="s">
        <v>117</v>
      </c>
      <c r="E1463" t="s">
        <v>118</v>
      </c>
      <c r="F1463" t="s">
        <v>17</v>
      </c>
      <c r="G1463" t="str">
        <f>TEXT(MotionsTable[[#This Row],[MOT_COUNTY_NUM]], "000") &amp; "-" &amp; TEXT(MotionsTable[[#This Row],[MOT_CASE_NUMBER]], "0000000")</f>
        <v>003-0000043</v>
      </c>
    </row>
    <row r="1464" spans="1:7">
      <c r="A1464" s="1">
        <v>3</v>
      </c>
      <c r="B1464">
        <v>45</v>
      </c>
      <c r="C1464">
        <v>12</v>
      </c>
      <c r="D1464" t="s">
        <v>117</v>
      </c>
      <c r="E1464" t="s">
        <v>118</v>
      </c>
      <c r="F1464" t="s">
        <v>17</v>
      </c>
      <c r="G1464" t="str">
        <f>TEXT(MotionsTable[[#This Row],[MOT_COUNTY_NUM]], "000") &amp; "-" &amp; TEXT(MotionsTable[[#This Row],[MOT_CASE_NUMBER]], "0000000")</f>
        <v>003-0000045</v>
      </c>
    </row>
    <row r="1465" spans="1:7">
      <c r="A1465" s="1">
        <v>3</v>
      </c>
      <c r="B1465">
        <v>46</v>
      </c>
      <c r="C1465">
        <v>12</v>
      </c>
      <c r="D1465" t="s">
        <v>117</v>
      </c>
      <c r="E1465" t="s">
        <v>118</v>
      </c>
      <c r="F1465" t="s">
        <v>17</v>
      </c>
      <c r="G1465" t="str">
        <f>TEXT(MotionsTable[[#This Row],[MOT_COUNTY_NUM]], "000") &amp; "-" &amp; TEXT(MotionsTable[[#This Row],[MOT_CASE_NUMBER]], "0000000")</f>
        <v>003-0000046</v>
      </c>
    </row>
    <row r="1466" spans="1:7">
      <c r="A1466" s="1">
        <v>3</v>
      </c>
      <c r="B1466">
        <v>2</v>
      </c>
      <c r="C1466">
        <v>13</v>
      </c>
      <c r="D1466" t="s">
        <v>117</v>
      </c>
      <c r="E1466" t="s">
        <v>118</v>
      </c>
      <c r="F1466" t="s">
        <v>17</v>
      </c>
      <c r="G1466" t="str">
        <f>TEXT(MotionsTable[[#This Row],[MOT_COUNTY_NUM]], "000") &amp; "-" &amp; TEXT(MotionsTable[[#This Row],[MOT_CASE_NUMBER]], "0000000")</f>
        <v>003-0000002</v>
      </c>
    </row>
    <row r="1467" spans="1:7">
      <c r="A1467" s="1">
        <v>3</v>
      </c>
      <c r="B1467">
        <v>4</v>
      </c>
      <c r="C1467">
        <v>13</v>
      </c>
      <c r="D1467" t="s">
        <v>117</v>
      </c>
      <c r="E1467" t="s">
        <v>118</v>
      </c>
      <c r="F1467" t="s">
        <v>17</v>
      </c>
      <c r="G1467" t="str">
        <f>TEXT(MotionsTable[[#This Row],[MOT_COUNTY_NUM]], "000") &amp; "-" &amp; TEXT(MotionsTable[[#This Row],[MOT_CASE_NUMBER]], "0000000")</f>
        <v>003-0000004</v>
      </c>
    </row>
    <row r="1468" spans="1:7">
      <c r="A1468" s="1">
        <v>3</v>
      </c>
      <c r="B1468">
        <v>37</v>
      </c>
      <c r="C1468">
        <v>13</v>
      </c>
      <c r="D1468" t="s">
        <v>117</v>
      </c>
      <c r="E1468" t="s">
        <v>118</v>
      </c>
      <c r="F1468" t="s">
        <v>17</v>
      </c>
      <c r="G1468" t="str">
        <f>TEXT(MotionsTable[[#This Row],[MOT_COUNTY_NUM]], "000") &amp; "-" &amp; TEXT(MotionsTable[[#This Row],[MOT_CASE_NUMBER]], "0000000")</f>
        <v>003-0000037</v>
      </c>
    </row>
    <row r="1469" spans="1:7">
      <c r="A1469" s="1">
        <v>3</v>
      </c>
      <c r="B1469">
        <v>48</v>
      </c>
      <c r="C1469">
        <v>13</v>
      </c>
      <c r="D1469" t="s">
        <v>117</v>
      </c>
      <c r="E1469" t="s">
        <v>118</v>
      </c>
      <c r="F1469" t="s">
        <v>17</v>
      </c>
      <c r="G1469" t="str">
        <f>TEXT(MotionsTable[[#This Row],[MOT_COUNTY_NUM]], "000") &amp; "-" &amp; TEXT(MotionsTable[[#This Row],[MOT_CASE_NUMBER]], "0000000")</f>
        <v>003-0000048</v>
      </c>
    </row>
    <row r="1470" spans="1:7">
      <c r="A1470" s="1">
        <v>3</v>
      </c>
      <c r="B1470">
        <v>29</v>
      </c>
      <c r="C1470">
        <v>14</v>
      </c>
      <c r="D1470" t="s">
        <v>117</v>
      </c>
      <c r="E1470" t="s">
        <v>118</v>
      </c>
      <c r="F1470" t="s">
        <v>17</v>
      </c>
      <c r="G1470" t="str">
        <f>TEXT(MotionsTable[[#This Row],[MOT_COUNTY_NUM]], "000") &amp; "-" &amp; TEXT(MotionsTable[[#This Row],[MOT_CASE_NUMBER]], "0000000")</f>
        <v>003-0000029</v>
      </c>
    </row>
    <row r="1471" spans="1:7">
      <c r="A1471" s="1">
        <v>3</v>
      </c>
      <c r="B1471">
        <v>45</v>
      </c>
      <c r="C1471">
        <v>14</v>
      </c>
      <c r="D1471" t="s">
        <v>117</v>
      </c>
      <c r="E1471" t="s">
        <v>118</v>
      </c>
      <c r="F1471" t="s">
        <v>17</v>
      </c>
      <c r="G1471" t="str">
        <f>TEXT(MotionsTable[[#This Row],[MOT_COUNTY_NUM]], "000") &amp; "-" &amp; TEXT(MotionsTable[[#This Row],[MOT_CASE_NUMBER]], "0000000")</f>
        <v>003-0000045</v>
      </c>
    </row>
    <row r="1472" spans="1:7">
      <c r="A1472" s="1">
        <v>3</v>
      </c>
      <c r="B1472">
        <v>29</v>
      </c>
      <c r="C1472">
        <v>15</v>
      </c>
      <c r="D1472" t="s">
        <v>117</v>
      </c>
      <c r="E1472" t="s">
        <v>118</v>
      </c>
      <c r="F1472" t="s">
        <v>17</v>
      </c>
      <c r="G1472" t="str">
        <f>TEXT(MotionsTable[[#This Row],[MOT_COUNTY_NUM]], "000") &amp; "-" &amp; TEXT(MotionsTable[[#This Row],[MOT_CASE_NUMBER]], "0000000")</f>
        <v>003-0000029</v>
      </c>
    </row>
    <row r="1473" spans="1:7">
      <c r="A1473" s="1">
        <v>4</v>
      </c>
      <c r="B1473">
        <v>83</v>
      </c>
      <c r="C1473">
        <v>1</v>
      </c>
      <c r="D1473" t="s">
        <v>117</v>
      </c>
      <c r="E1473" t="s">
        <v>118</v>
      </c>
      <c r="F1473" t="s">
        <v>18</v>
      </c>
      <c r="G1473" t="str">
        <f>TEXT(MotionsTable[[#This Row],[MOT_COUNTY_NUM]], "000") &amp; "-" &amp; TEXT(MotionsTable[[#This Row],[MOT_CASE_NUMBER]], "0000000")</f>
        <v>004-0000083</v>
      </c>
    </row>
    <row r="1474" spans="1:7">
      <c r="A1474" s="1">
        <v>4</v>
      </c>
      <c r="B1474">
        <v>2</v>
      </c>
      <c r="C1474">
        <v>2</v>
      </c>
      <c r="D1474" t="s">
        <v>117</v>
      </c>
      <c r="E1474" t="s">
        <v>118</v>
      </c>
      <c r="F1474" t="s">
        <v>18</v>
      </c>
      <c r="G1474" t="str">
        <f>TEXT(MotionsTable[[#This Row],[MOT_COUNTY_NUM]], "000") &amp; "-" &amp; TEXT(MotionsTable[[#This Row],[MOT_CASE_NUMBER]], "0000000")</f>
        <v>004-0000002</v>
      </c>
    </row>
    <row r="1475" spans="1:7">
      <c r="A1475" s="1">
        <v>4</v>
      </c>
      <c r="B1475">
        <v>3</v>
      </c>
      <c r="C1475">
        <v>2</v>
      </c>
      <c r="D1475" t="s">
        <v>117</v>
      </c>
      <c r="E1475" t="s">
        <v>118</v>
      </c>
      <c r="F1475" t="s">
        <v>18</v>
      </c>
      <c r="G1475" t="str">
        <f>TEXT(MotionsTable[[#This Row],[MOT_COUNTY_NUM]], "000") &amp; "-" &amp; TEXT(MotionsTable[[#This Row],[MOT_CASE_NUMBER]], "0000000")</f>
        <v>004-0000003</v>
      </c>
    </row>
    <row r="1476" spans="1:7">
      <c r="A1476" s="1">
        <v>4</v>
      </c>
      <c r="B1476">
        <v>5</v>
      </c>
      <c r="C1476">
        <v>2</v>
      </c>
      <c r="D1476" t="s">
        <v>117</v>
      </c>
      <c r="E1476" t="s">
        <v>118</v>
      </c>
      <c r="F1476" t="s">
        <v>18</v>
      </c>
      <c r="G1476" t="str">
        <f>TEXT(MotionsTable[[#This Row],[MOT_COUNTY_NUM]], "000") &amp; "-" &amp; TEXT(MotionsTable[[#This Row],[MOT_CASE_NUMBER]], "0000000")</f>
        <v>004-0000005</v>
      </c>
    </row>
    <row r="1477" spans="1:7">
      <c r="A1477" s="1">
        <v>4</v>
      </c>
      <c r="B1477">
        <v>6</v>
      </c>
      <c r="C1477">
        <v>2</v>
      </c>
      <c r="D1477" t="s">
        <v>117</v>
      </c>
      <c r="E1477" t="s">
        <v>118</v>
      </c>
      <c r="F1477" t="s">
        <v>18</v>
      </c>
      <c r="G1477" t="str">
        <f>TEXT(MotionsTable[[#This Row],[MOT_COUNTY_NUM]], "000") &amp; "-" &amp; TEXT(MotionsTable[[#This Row],[MOT_CASE_NUMBER]], "0000000")</f>
        <v>004-0000006</v>
      </c>
    </row>
    <row r="1478" spans="1:7">
      <c r="A1478" s="1">
        <v>4</v>
      </c>
      <c r="B1478">
        <v>7</v>
      </c>
      <c r="C1478">
        <v>2</v>
      </c>
      <c r="D1478" t="s">
        <v>117</v>
      </c>
      <c r="E1478" t="s">
        <v>118</v>
      </c>
      <c r="F1478" t="s">
        <v>18</v>
      </c>
      <c r="G1478" t="str">
        <f>TEXT(MotionsTable[[#This Row],[MOT_COUNTY_NUM]], "000") &amp; "-" &amp; TEXT(MotionsTable[[#This Row],[MOT_CASE_NUMBER]], "0000000")</f>
        <v>004-0000007</v>
      </c>
    </row>
    <row r="1479" spans="1:7">
      <c r="A1479" s="1">
        <v>4</v>
      </c>
      <c r="B1479">
        <v>10</v>
      </c>
      <c r="C1479">
        <v>2</v>
      </c>
      <c r="D1479" t="s">
        <v>117</v>
      </c>
      <c r="E1479" t="s">
        <v>118</v>
      </c>
      <c r="F1479" t="s">
        <v>18</v>
      </c>
      <c r="G1479" t="str">
        <f>TEXT(MotionsTable[[#This Row],[MOT_COUNTY_NUM]], "000") &amp; "-" &amp; TEXT(MotionsTable[[#This Row],[MOT_CASE_NUMBER]], "0000000")</f>
        <v>004-0000010</v>
      </c>
    </row>
    <row r="1480" spans="1:7">
      <c r="A1480" s="1">
        <v>4</v>
      </c>
      <c r="B1480">
        <v>11</v>
      </c>
      <c r="C1480">
        <v>2</v>
      </c>
      <c r="D1480" t="s">
        <v>117</v>
      </c>
      <c r="E1480" t="s">
        <v>118</v>
      </c>
      <c r="F1480" t="s">
        <v>18</v>
      </c>
      <c r="G1480" t="str">
        <f>TEXT(MotionsTable[[#This Row],[MOT_COUNTY_NUM]], "000") &amp; "-" &amp; TEXT(MotionsTable[[#This Row],[MOT_CASE_NUMBER]], "0000000")</f>
        <v>004-0000011</v>
      </c>
    </row>
    <row r="1481" spans="1:7">
      <c r="A1481" s="1">
        <v>4</v>
      </c>
      <c r="B1481">
        <v>14</v>
      </c>
      <c r="C1481">
        <v>2</v>
      </c>
      <c r="D1481" t="s">
        <v>117</v>
      </c>
      <c r="E1481" t="s">
        <v>118</v>
      </c>
      <c r="F1481" t="s">
        <v>18</v>
      </c>
      <c r="G1481" t="str">
        <f>TEXT(MotionsTable[[#This Row],[MOT_COUNTY_NUM]], "000") &amp; "-" &amp; TEXT(MotionsTable[[#This Row],[MOT_CASE_NUMBER]], "0000000")</f>
        <v>004-0000014</v>
      </c>
    </row>
    <row r="1482" spans="1:7">
      <c r="A1482" s="1">
        <v>4</v>
      </c>
      <c r="B1482">
        <v>15</v>
      </c>
      <c r="C1482">
        <v>2</v>
      </c>
      <c r="D1482" t="s">
        <v>117</v>
      </c>
      <c r="E1482" t="s">
        <v>118</v>
      </c>
      <c r="F1482" t="s">
        <v>18</v>
      </c>
      <c r="G1482" t="str">
        <f>TEXT(MotionsTable[[#This Row],[MOT_COUNTY_NUM]], "000") &amp; "-" &amp; TEXT(MotionsTable[[#This Row],[MOT_CASE_NUMBER]], "0000000")</f>
        <v>004-0000015</v>
      </c>
    </row>
    <row r="1483" spans="1:7">
      <c r="A1483" s="1">
        <v>4</v>
      </c>
      <c r="B1483">
        <v>16</v>
      </c>
      <c r="C1483">
        <v>2</v>
      </c>
      <c r="D1483" t="s">
        <v>117</v>
      </c>
      <c r="E1483" t="s">
        <v>118</v>
      </c>
      <c r="F1483" t="s">
        <v>18</v>
      </c>
      <c r="G1483" t="str">
        <f>TEXT(MotionsTable[[#This Row],[MOT_COUNTY_NUM]], "000") &amp; "-" &amp; TEXT(MotionsTable[[#This Row],[MOT_CASE_NUMBER]], "0000000")</f>
        <v>004-0000016</v>
      </c>
    </row>
    <row r="1484" spans="1:7">
      <c r="A1484" s="1">
        <v>4</v>
      </c>
      <c r="B1484">
        <v>17</v>
      </c>
      <c r="C1484">
        <v>2</v>
      </c>
      <c r="D1484" t="s">
        <v>117</v>
      </c>
      <c r="E1484" t="s">
        <v>118</v>
      </c>
      <c r="F1484" t="s">
        <v>18</v>
      </c>
      <c r="G1484" t="str">
        <f>TEXT(MotionsTable[[#This Row],[MOT_COUNTY_NUM]], "000") &amp; "-" &amp; TEXT(MotionsTable[[#This Row],[MOT_CASE_NUMBER]], "0000000")</f>
        <v>004-0000017</v>
      </c>
    </row>
    <row r="1485" spans="1:7">
      <c r="A1485" s="1">
        <v>4</v>
      </c>
      <c r="B1485">
        <v>27</v>
      </c>
      <c r="C1485">
        <v>2</v>
      </c>
      <c r="D1485" t="s">
        <v>117</v>
      </c>
      <c r="E1485" t="s">
        <v>118</v>
      </c>
      <c r="F1485" t="s">
        <v>18</v>
      </c>
      <c r="G1485" t="str">
        <f>TEXT(MotionsTable[[#This Row],[MOT_COUNTY_NUM]], "000") &amp; "-" &amp; TEXT(MotionsTable[[#This Row],[MOT_CASE_NUMBER]], "0000000")</f>
        <v>004-0000027</v>
      </c>
    </row>
    <row r="1486" spans="1:7">
      <c r="A1486" s="1">
        <v>4</v>
      </c>
      <c r="B1486">
        <v>28</v>
      </c>
      <c r="C1486">
        <v>2</v>
      </c>
      <c r="D1486" t="s">
        <v>117</v>
      </c>
      <c r="E1486" t="s">
        <v>118</v>
      </c>
      <c r="F1486" t="s">
        <v>18</v>
      </c>
      <c r="G1486" t="str">
        <f>TEXT(MotionsTable[[#This Row],[MOT_COUNTY_NUM]], "000") &amp; "-" &amp; TEXT(MotionsTable[[#This Row],[MOT_CASE_NUMBER]], "0000000")</f>
        <v>004-0000028</v>
      </c>
    </row>
    <row r="1487" spans="1:7">
      <c r="A1487" s="1">
        <v>4</v>
      </c>
      <c r="B1487">
        <v>32</v>
      </c>
      <c r="C1487">
        <v>2</v>
      </c>
      <c r="D1487" t="s">
        <v>117</v>
      </c>
      <c r="E1487" t="s">
        <v>118</v>
      </c>
      <c r="F1487" t="s">
        <v>18</v>
      </c>
      <c r="G1487" t="str">
        <f>TEXT(MotionsTable[[#This Row],[MOT_COUNTY_NUM]], "000") &amp; "-" &amp; TEXT(MotionsTable[[#This Row],[MOT_CASE_NUMBER]], "0000000")</f>
        <v>004-0000032</v>
      </c>
    </row>
    <row r="1488" spans="1:7">
      <c r="A1488" s="1">
        <v>4</v>
      </c>
      <c r="B1488">
        <v>35</v>
      </c>
      <c r="C1488">
        <v>2</v>
      </c>
      <c r="D1488" t="s">
        <v>117</v>
      </c>
      <c r="E1488" t="s">
        <v>118</v>
      </c>
      <c r="F1488" t="s">
        <v>18</v>
      </c>
      <c r="G1488" t="str">
        <f>TEXT(MotionsTable[[#This Row],[MOT_COUNTY_NUM]], "000") &amp; "-" &amp; TEXT(MotionsTable[[#This Row],[MOT_CASE_NUMBER]], "0000000")</f>
        <v>004-0000035</v>
      </c>
    </row>
    <row r="1489" spans="1:7">
      <c r="A1489" s="1">
        <v>4</v>
      </c>
      <c r="B1489">
        <v>36</v>
      </c>
      <c r="C1489">
        <v>2</v>
      </c>
      <c r="D1489" t="s">
        <v>117</v>
      </c>
      <c r="E1489" t="s">
        <v>118</v>
      </c>
      <c r="F1489" t="s">
        <v>18</v>
      </c>
      <c r="G1489" t="str">
        <f>TEXT(MotionsTable[[#This Row],[MOT_COUNTY_NUM]], "000") &amp; "-" &amp; TEXT(MotionsTable[[#This Row],[MOT_CASE_NUMBER]], "0000000")</f>
        <v>004-0000036</v>
      </c>
    </row>
    <row r="1490" spans="1:7">
      <c r="A1490" s="1">
        <v>4</v>
      </c>
      <c r="B1490">
        <v>39</v>
      </c>
      <c r="C1490">
        <v>2</v>
      </c>
      <c r="D1490" t="s">
        <v>117</v>
      </c>
      <c r="E1490" t="s">
        <v>118</v>
      </c>
      <c r="F1490" t="s">
        <v>18</v>
      </c>
      <c r="G1490" t="str">
        <f>TEXT(MotionsTable[[#This Row],[MOT_COUNTY_NUM]], "000") &amp; "-" &amp; TEXT(MotionsTable[[#This Row],[MOT_CASE_NUMBER]], "0000000")</f>
        <v>004-0000039</v>
      </c>
    </row>
    <row r="1491" spans="1:7">
      <c r="A1491" s="1">
        <v>4</v>
      </c>
      <c r="B1491">
        <v>40</v>
      </c>
      <c r="C1491">
        <v>2</v>
      </c>
      <c r="D1491" t="s">
        <v>117</v>
      </c>
      <c r="E1491" t="s">
        <v>118</v>
      </c>
      <c r="F1491" t="s">
        <v>18</v>
      </c>
      <c r="G1491" t="str">
        <f>TEXT(MotionsTable[[#This Row],[MOT_COUNTY_NUM]], "000") &amp; "-" &amp; TEXT(MotionsTable[[#This Row],[MOT_CASE_NUMBER]], "0000000")</f>
        <v>004-0000040</v>
      </c>
    </row>
    <row r="1492" spans="1:7">
      <c r="A1492" s="1">
        <v>4</v>
      </c>
      <c r="B1492">
        <v>41</v>
      </c>
      <c r="C1492">
        <v>2</v>
      </c>
      <c r="D1492" t="s">
        <v>117</v>
      </c>
      <c r="E1492" t="s">
        <v>118</v>
      </c>
      <c r="F1492" t="s">
        <v>18</v>
      </c>
      <c r="G1492" t="str">
        <f>TEXT(MotionsTable[[#This Row],[MOT_COUNTY_NUM]], "000") &amp; "-" &amp; TEXT(MotionsTable[[#This Row],[MOT_CASE_NUMBER]], "0000000")</f>
        <v>004-0000041</v>
      </c>
    </row>
    <row r="1493" spans="1:7">
      <c r="A1493" s="1">
        <v>4</v>
      </c>
      <c r="B1493">
        <v>49</v>
      </c>
      <c r="C1493">
        <v>2</v>
      </c>
      <c r="D1493" t="s">
        <v>117</v>
      </c>
      <c r="E1493" t="s">
        <v>118</v>
      </c>
      <c r="F1493" t="s">
        <v>18</v>
      </c>
      <c r="G1493" t="str">
        <f>TEXT(MotionsTable[[#This Row],[MOT_COUNTY_NUM]], "000") &amp; "-" &amp; TEXT(MotionsTable[[#This Row],[MOT_CASE_NUMBER]], "0000000")</f>
        <v>004-0000049</v>
      </c>
    </row>
    <row r="1494" spans="1:7">
      <c r="A1494" s="1">
        <v>4</v>
      </c>
      <c r="B1494">
        <v>51</v>
      </c>
      <c r="C1494">
        <v>2</v>
      </c>
      <c r="D1494" t="s">
        <v>117</v>
      </c>
      <c r="E1494" t="s">
        <v>118</v>
      </c>
      <c r="F1494" t="s">
        <v>18</v>
      </c>
      <c r="G1494" t="str">
        <f>TEXT(MotionsTable[[#This Row],[MOT_COUNTY_NUM]], "000") &amp; "-" &amp; TEXT(MotionsTable[[#This Row],[MOT_CASE_NUMBER]], "0000000")</f>
        <v>004-0000051</v>
      </c>
    </row>
    <row r="1495" spans="1:7">
      <c r="A1495" s="1">
        <v>4</v>
      </c>
      <c r="B1495">
        <v>53</v>
      </c>
      <c r="C1495">
        <v>2</v>
      </c>
      <c r="D1495" t="s">
        <v>117</v>
      </c>
      <c r="E1495" t="s">
        <v>118</v>
      </c>
      <c r="F1495" t="s">
        <v>18</v>
      </c>
      <c r="G1495" t="str">
        <f>TEXT(MotionsTable[[#This Row],[MOT_COUNTY_NUM]], "000") &amp; "-" &amp; TEXT(MotionsTable[[#This Row],[MOT_CASE_NUMBER]], "0000000")</f>
        <v>004-0000053</v>
      </c>
    </row>
    <row r="1496" spans="1:7">
      <c r="A1496" s="1">
        <v>4</v>
      </c>
      <c r="B1496">
        <v>58</v>
      </c>
      <c r="C1496">
        <v>2</v>
      </c>
      <c r="D1496" t="s">
        <v>117</v>
      </c>
      <c r="E1496" t="s">
        <v>118</v>
      </c>
      <c r="F1496" t="s">
        <v>18</v>
      </c>
      <c r="G1496" t="str">
        <f>TEXT(MotionsTable[[#This Row],[MOT_COUNTY_NUM]], "000") &amp; "-" &amp; TEXT(MotionsTable[[#This Row],[MOT_CASE_NUMBER]], "0000000")</f>
        <v>004-0000058</v>
      </c>
    </row>
    <row r="1497" spans="1:7">
      <c r="A1497" s="1">
        <v>4</v>
      </c>
      <c r="B1497">
        <v>59</v>
      </c>
      <c r="C1497">
        <v>2</v>
      </c>
      <c r="D1497" t="s">
        <v>117</v>
      </c>
      <c r="E1497" t="s">
        <v>118</v>
      </c>
      <c r="F1497" t="s">
        <v>18</v>
      </c>
      <c r="G1497" t="str">
        <f>TEXT(MotionsTable[[#This Row],[MOT_COUNTY_NUM]], "000") &amp; "-" &amp; TEXT(MotionsTable[[#This Row],[MOT_CASE_NUMBER]], "0000000")</f>
        <v>004-0000059</v>
      </c>
    </row>
    <row r="1498" spans="1:7">
      <c r="A1498" s="1">
        <v>4</v>
      </c>
      <c r="B1498">
        <v>62</v>
      </c>
      <c r="C1498">
        <v>2</v>
      </c>
      <c r="D1498" t="s">
        <v>117</v>
      </c>
      <c r="E1498" t="s">
        <v>118</v>
      </c>
      <c r="F1498" t="s">
        <v>18</v>
      </c>
      <c r="G1498" t="str">
        <f>TEXT(MotionsTable[[#This Row],[MOT_COUNTY_NUM]], "000") &amp; "-" &amp; TEXT(MotionsTable[[#This Row],[MOT_CASE_NUMBER]], "0000000")</f>
        <v>004-0000062</v>
      </c>
    </row>
    <row r="1499" spans="1:7">
      <c r="A1499" s="1">
        <v>4</v>
      </c>
      <c r="B1499">
        <v>74</v>
      </c>
      <c r="C1499">
        <v>2</v>
      </c>
      <c r="D1499" t="s">
        <v>117</v>
      </c>
      <c r="E1499" t="s">
        <v>118</v>
      </c>
      <c r="F1499" t="s">
        <v>18</v>
      </c>
      <c r="G1499" t="str">
        <f>TEXT(MotionsTable[[#This Row],[MOT_COUNTY_NUM]], "000") &amp; "-" &amp; TEXT(MotionsTable[[#This Row],[MOT_CASE_NUMBER]], "0000000")</f>
        <v>004-0000074</v>
      </c>
    </row>
    <row r="1500" spans="1:7">
      <c r="A1500" s="1">
        <v>4</v>
      </c>
      <c r="B1500">
        <v>75</v>
      </c>
      <c r="C1500">
        <v>2</v>
      </c>
      <c r="D1500" t="s">
        <v>117</v>
      </c>
      <c r="E1500" t="s">
        <v>118</v>
      </c>
      <c r="F1500" t="s">
        <v>18</v>
      </c>
      <c r="G1500" t="str">
        <f>TEXT(MotionsTable[[#This Row],[MOT_COUNTY_NUM]], "000") &amp; "-" &amp; TEXT(MotionsTable[[#This Row],[MOT_CASE_NUMBER]], "0000000")</f>
        <v>004-0000075</v>
      </c>
    </row>
    <row r="1501" spans="1:7">
      <c r="A1501" s="1">
        <v>4</v>
      </c>
      <c r="B1501">
        <v>76</v>
      </c>
      <c r="C1501">
        <v>2</v>
      </c>
      <c r="D1501" t="s">
        <v>117</v>
      </c>
      <c r="E1501" t="s">
        <v>118</v>
      </c>
      <c r="F1501" t="s">
        <v>18</v>
      </c>
      <c r="G1501" t="str">
        <f>TEXT(MotionsTable[[#This Row],[MOT_COUNTY_NUM]], "000") &amp; "-" &amp; TEXT(MotionsTable[[#This Row],[MOT_CASE_NUMBER]], "0000000")</f>
        <v>004-0000076</v>
      </c>
    </row>
    <row r="1502" spans="1:7">
      <c r="A1502" s="1">
        <v>4</v>
      </c>
      <c r="B1502">
        <v>79</v>
      </c>
      <c r="C1502">
        <v>2</v>
      </c>
      <c r="D1502" t="s">
        <v>117</v>
      </c>
      <c r="E1502" t="s">
        <v>118</v>
      </c>
      <c r="F1502" t="s">
        <v>18</v>
      </c>
      <c r="G1502" t="str">
        <f>TEXT(MotionsTable[[#This Row],[MOT_COUNTY_NUM]], "000") &amp; "-" &amp; TEXT(MotionsTable[[#This Row],[MOT_CASE_NUMBER]], "0000000")</f>
        <v>004-0000079</v>
      </c>
    </row>
    <row r="1503" spans="1:7">
      <c r="A1503" s="1">
        <v>4</v>
      </c>
      <c r="B1503">
        <v>81</v>
      </c>
      <c r="C1503">
        <v>2</v>
      </c>
      <c r="D1503" t="s">
        <v>117</v>
      </c>
      <c r="E1503" t="s">
        <v>118</v>
      </c>
      <c r="F1503" t="s">
        <v>18</v>
      </c>
      <c r="G1503" t="str">
        <f>TEXT(MotionsTable[[#This Row],[MOT_COUNTY_NUM]], "000") &amp; "-" &amp; TEXT(MotionsTable[[#This Row],[MOT_CASE_NUMBER]], "0000000")</f>
        <v>004-0000081</v>
      </c>
    </row>
    <row r="1504" spans="1:7">
      <c r="A1504" s="1">
        <v>4</v>
      </c>
      <c r="B1504">
        <v>83</v>
      </c>
      <c r="C1504">
        <v>2</v>
      </c>
      <c r="D1504" t="s">
        <v>117</v>
      </c>
      <c r="E1504" t="s">
        <v>118</v>
      </c>
      <c r="F1504" t="s">
        <v>18</v>
      </c>
      <c r="G1504" t="str">
        <f>TEXT(MotionsTable[[#This Row],[MOT_COUNTY_NUM]], "000") &amp; "-" &amp; TEXT(MotionsTable[[#This Row],[MOT_CASE_NUMBER]], "0000000")</f>
        <v>004-0000083</v>
      </c>
    </row>
    <row r="1505" spans="1:7">
      <c r="A1505" s="1">
        <v>4</v>
      </c>
      <c r="B1505">
        <v>84</v>
      </c>
      <c r="C1505">
        <v>2</v>
      </c>
      <c r="D1505" t="s">
        <v>117</v>
      </c>
      <c r="E1505" t="s">
        <v>118</v>
      </c>
      <c r="F1505" t="s">
        <v>18</v>
      </c>
      <c r="G1505" t="str">
        <f>TEXT(MotionsTable[[#This Row],[MOT_COUNTY_NUM]], "000") &amp; "-" &amp; TEXT(MotionsTable[[#This Row],[MOT_CASE_NUMBER]], "0000000")</f>
        <v>004-0000084</v>
      </c>
    </row>
    <row r="1506" spans="1:7">
      <c r="A1506" s="1">
        <v>4</v>
      </c>
      <c r="B1506">
        <v>86</v>
      </c>
      <c r="C1506">
        <v>2</v>
      </c>
      <c r="D1506" t="s">
        <v>117</v>
      </c>
      <c r="E1506" t="s">
        <v>118</v>
      </c>
      <c r="F1506" t="s">
        <v>18</v>
      </c>
      <c r="G1506" t="str">
        <f>TEXT(MotionsTable[[#This Row],[MOT_COUNTY_NUM]], "000") &amp; "-" &amp; TEXT(MotionsTable[[#This Row],[MOT_CASE_NUMBER]], "0000000")</f>
        <v>004-0000086</v>
      </c>
    </row>
    <row r="1507" spans="1:7">
      <c r="A1507" s="1">
        <v>4</v>
      </c>
      <c r="B1507">
        <v>87</v>
      </c>
      <c r="C1507">
        <v>2</v>
      </c>
      <c r="D1507" t="s">
        <v>117</v>
      </c>
      <c r="E1507" t="s">
        <v>118</v>
      </c>
      <c r="F1507" t="s">
        <v>18</v>
      </c>
      <c r="G1507" t="str">
        <f>TEXT(MotionsTable[[#This Row],[MOT_COUNTY_NUM]], "000") &amp; "-" &amp; TEXT(MotionsTable[[#This Row],[MOT_CASE_NUMBER]], "0000000")</f>
        <v>004-0000087</v>
      </c>
    </row>
    <row r="1508" spans="1:7">
      <c r="A1508" s="1">
        <v>4</v>
      </c>
      <c r="B1508">
        <v>89</v>
      </c>
      <c r="C1508">
        <v>2</v>
      </c>
      <c r="D1508" t="s">
        <v>117</v>
      </c>
      <c r="E1508" t="s">
        <v>118</v>
      </c>
      <c r="F1508" t="s">
        <v>18</v>
      </c>
      <c r="G1508" t="str">
        <f>TEXT(MotionsTable[[#This Row],[MOT_COUNTY_NUM]], "000") &amp; "-" &amp; TEXT(MotionsTable[[#This Row],[MOT_CASE_NUMBER]], "0000000")</f>
        <v>004-0000089</v>
      </c>
    </row>
    <row r="1509" spans="1:7">
      <c r="A1509" s="1">
        <v>4</v>
      </c>
      <c r="B1509">
        <v>92</v>
      </c>
      <c r="C1509">
        <v>2</v>
      </c>
      <c r="D1509" t="s">
        <v>117</v>
      </c>
      <c r="E1509" t="s">
        <v>118</v>
      </c>
      <c r="F1509" t="s">
        <v>18</v>
      </c>
      <c r="G1509" t="str">
        <f>TEXT(MotionsTable[[#This Row],[MOT_COUNTY_NUM]], "000") &amp; "-" &amp; TEXT(MotionsTable[[#This Row],[MOT_CASE_NUMBER]], "0000000")</f>
        <v>004-0000092</v>
      </c>
    </row>
    <row r="1510" spans="1:7">
      <c r="A1510" s="1">
        <v>4</v>
      </c>
      <c r="B1510">
        <v>95</v>
      </c>
      <c r="C1510">
        <v>2</v>
      </c>
      <c r="D1510" t="s">
        <v>117</v>
      </c>
      <c r="E1510" t="s">
        <v>118</v>
      </c>
      <c r="F1510" t="s">
        <v>18</v>
      </c>
      <c r="G1510" t="str">
        <f>TEXT(MotionsTable[[#This Row],[MOT_COUNTY_NUM]], "000") &amp; "-" &amp; TEXT(MotionsTable[[#This Row],[MOT_CASE_NUMBER]], "0000000")</f>
        <v>004-0000095</v>
      </c>
    </row>
    <row r="1511" spans="1:7">
      <c r="A1511" s="1">
        <v>4</v>
      </c>
      <c r="B1511">
        <v>98</v>
      </c>
      <c r="C1511">
        <v>2</v>
      </c>
      <c r="D1511" t="s">
        <v>117</v>
      </c>
      <c r="E1511" t="s">
        <v>118</v>
      </c>
      <c r="F1511" t="s">
        <v>18</v>
      </c>
      <c r="G1511" t="str">
        <f>TEXT(MotionsTable[[#This Row],[MOT_COUNTY_NUM]], "000") &amp; "-" &amp; TEXT(MotionsTable[[#This Row],[MOT_CASE_NUMBER]], "0000000")</f>
        <v>004-0000098</v>
      </c>
    </row>
    <row r="1512" spans="1:7">
      <c r="A1512" s="1">
        <v>4</v>
      </c>
      <c r="B1512">
        <v>100</v>
      </c>
      <c r="C1512">
        <v>2</v>
      </c>
      <c r="D1512" t="s">
        <v>117</v>
      </c>
      <c r="E1512" t="s">
        <v>118</v>
      </c>
      <c r="F1512" t="s">
        <v>18</v>
      </c>
      <c r="G1512" t="str">
        <f>TEXT(MotionsTable[[#This Row],[MOT_COUNTY_NUM]], "000") &amp; "-" &amp; TEXT(MotionsTable[[#This Row],[MOT_CASE_NUMBER]], "0000000")</f>
        <v>004-0000100</v>
      </c>
    </row>
    <row r="1513" spans="1:7">
      <c r="A1513" s="1">
        <v>4</v>
      </c>
      <c r="B1513">
        <v>101</v>
      </c>
      <c r="C1513">
        <v>2</v>
      </c>
      <c r="D1513" t="s">
        <v>117</v>
      </c>
      <c r="E1513" t="s">
        <v>118</v>
      </c>
      <c r="F1513" t="s">
        <v>18</v>
      </c>
      <c r="G1513" t="str">
        <f>TEXT(MotionsTable[[#This Row],[MOT_COUNTY_NUM]], "000") &amp; "-" &amp; TEXT(MotionsTable[[#This Row],[MOT_CASE_NUMBER]], "0000000")</f>
        <v>004-0000101</v>
      </c>
    </row>
    <row r="1514" spans="1:7">
      <c r="A1514" s="1">
        <v>4</v>
      </c>
      <c r="B1514">
        <v>103</v>
      </c>
      <c r="C1514">
        <v>2</v>
      </c>
      <c r="D1514" t="s">
        <v>117</v>
      </c>
      <c r="E1514" t="s">
        <v>118</v>
      </c>
      <c r="F1514" t="s">
        <v>18</v>
      </c>
      <c r="G1514" t="str">
        <f>TEXT(MotionsTable[[#This Row],[MOT_COUNTY_NUM]], "000") &amp; "-" &amp; TEXT(MotionsTable[[#This Row],[MOT_CASE_NUMBER]], "0000000")</f>
        <v>004-0000103</v>
      </c>
    </row>
    <row r="1515" spans="1:7">
      <c r="A1515" s="1">
        <v>4</v>
      </c>
      <c r="B1515">
        <v>105</v>
      </c>
      <c r="C1515">
        <v>2</v>
      </c>
      <c r="D1515" t="s">
        <v>117</v>
      </c>
      <c r="E1515" t="s">
        <v>118</v>
      </c>
      <c r="F1515" t="s">
        <v>18</v>
      </c>
      <c r="G1515" t="str">
        <f>TEXT(MotionsTable[[#This Row],[MOT_COUNTY_NUM]], "000") &amp; "-" &amp; TEXT(MotionsTable[[#This Row],[MOT_CASE_NUMBER]], "0000000")</f>
        <v>004-0000105</v>
      </c>
    </row>
    <row r="1516" spans="1:7">
      <c r="A1516" s="1">
        <v>4</v>
      </c>
      <c r="B1516">
        <v>107</v>
      </c>
      <c r="C1516">
        <v>2</v>
      </c>
      <c r="D1516" t="s">
        <v>117</v>
      </c>
      <c r="E1516" t="s">
        <v>118</v>
      </c>
      <c r="F1516" t="s">
        <v>18</v>
      </c>
      <c r="G1516" t="str">
        <f>TEXT(MotionsTable[[#This Row],[MOT_COUNTY_NUM]], "000") &amp; "-" &amp; TEXT(MotionsTable[[#This Row],[MOT_CASE_NUMBER]], "0000000")</f>
        <v>004-0000107</v>
      </c>
    </row>
    <row r="1517" spans="1:7">
      <c r="A1517" s="1">
        <v>4</v>
      </c>
      <c r="B1517">
        <v>108</v>
      </c>
      <c r="C1517">
        <v>2</v>
      </c>
      <c r="D1517" t="s">
        <v>117</v>
      </c>
      <c r="E1517" t="s">
        <v>118</v>
      </c>
      <c r="F1517" t="s">
        <v>18</v>
      </c>
      <c r="G1517" t="str">
        <f>TEXT(MotionsTable[[#This Row],[MOT_COUNTY_NUM]], "000") &amp; "-" &amp; TEXT(MotionsTable[[#This Row],[MOT_CASE_NUMBER]], "0000000")</f>
        <v>004-0000108</v>
      </c>
    </row>
    <row r="1518" spans="1:7">
      <c r="A1518" s="1">
        <v>4</v>
      </c>
      <c r="B1518">
        <v>110</v>
      </c>
      <c r="C1518">
        <v>2</v>
      </c>
      <c r="D1518" t="s">
        <v>117</v>
      </c>
      <c r="E1518" t="s">
        <v>118</v>
      </c>
      <c r="F1518" t="s">
        <v>18</v>
      </c>
      <c r="G1518" t="str">
        <f>TEXT(MotionsTable[[#This Row],[MOT_COUNTY_NUM]], "000") &amp; "-" &amp; TEXT(MotionsTable[[#This Row],[MOT_CASE_NUMBER]], "0000000")</f>
        <v>004-0000110</v>
      </c>
    </row>
    <row r="1519" spans="1:7">
      <c r="A1519" s="1">
        <v>4</v>
      </c>
      <c r="B1519">
        <v>3</v>
      </c>
      <c r="C1519">
        <v>3</v>
      </c>
      <c r="D1519" t="s">
        <v>117</v>
      </c>
      <c r="E1519" t="s">
        <v>118</v>
      </c>
      <c r="F1519" t="s">
        <v>18</v>
      </c>
      <c r="G1519" t="str">
        <f>TEXT(MotionsTable[[#This Row],[MOT_COUNTY_NUM]], "000") &amp; "-" &amp; TEXT(MotionsTable[[#This Row],[MOT_CASE_NUMBER]], "0000000")</f>
        <v>004-0000003</v>
      </c>
    </row>
    <row r="1520" spans="1:7">
      <c r="A1520" s="1">
        <v>4</v>
      </c>
      <c r="B1520">
        <v>6</v>
      </c>
      <c r="C1520">
        <v>3</v>
      </c>
      <c r="D1520" t="s">
        <v>117</v>
      </c>
      <c r="E1520" t="s">
        <v>118</v>
      </c>
      <c r="F1520" t="s">
        <v>18</v>
      </c>
      <c r="G1520" t="str">
        <f>TEXT(MotionsTable[[#This Row],[MOT_COUNTY_NUM]], "000") &amp; "-" &amp; TEXT(MotionsTable[[#This Row],[MOT_CASE_NUMBER]], "0000000")</f>
        <v>004-0000006</v>
      </c>
    </row>
    <row r="1521" spans="1:7">
      <c r="A1521" s="1">
        <v>4</v>
      </c>
      <c r="B1521">
        <v>7</v>
      </c>
      <c r="C1521">
        <v>3</v>
      </c>
      <c r="D1521" t="s">
        <v>117</v>
      </c>
      <c r="E1521" t="s">
        <v>118</v>
      </c>
      <c r="F1521" t="s">
        <v>18</v>
      </c>
      <c r="G1521" t="str">
        <f>TEXT(MotionsTable[[#This Row],[MOT_COUNTY_NUM]], "000") &amp; "-" &amp; TEXT(MotionsTable[[#This Row],[MOT_CASE_NUMBER]], "0000000")</f>
        <v>004-0000007</v>
      </c>
    </row>
    <row r="1522" spans="1:7">
      <c r="A1522" s="1">
        <v>4</v>
      </c>
      <c r="B1522">
        <v>9</v>
      </c>
      <c r="C1522">
        <v>3</v>
      </c>
      <c r="D1522" t="s">
        <v>117</v>
      </c>
      <c r="E1522" t="s">
        <v>118</v>
      </c>
      <c r="F1522" t="s">
        <v>18</v>
      </c>
      <c r="G1522" t="str">
        <f>TEXT(MotionsTable[[#This Row],[MOT_COUNTY_NUM]], "000") &amp; "-" &amp; TEXT(MotionsTable[[#This Row],[MOT_CASE_NUMBER]], "0000000")</f>
        <v>004-0000009</v>
      </c>
    </row>
    <row r="1523" spans="1:7">
      <c r="A1523" s="1">
        <v>4</v>
      </c>
      <c r="B1523">
        <v>14</v>
      </c>
      <c r="C1523">
        <v>3</v>
      </c>
      <c r="D1523" t="s">
        <v>117</v>
      </c>
      <c r="E1523" t="s">
        <v>118</v>
      </c>
      <c r="F1523" t="s">
        <v>18</v>
      </c>
      <c r="G1523" t="str">
        <f>TEXT(MotionsTable[[#This Row],[MOT_COUNTY_NUM]], "000") &amp; "-" &amp; TEXT(MotionsTable[[#This Row],[MOT_CASE_NUMBER]], "0000000")</f>
        <v>004-0000014</v>
      </c>
    </row>
    <row r="1524" spans="1:7">
      <c r="A1524" s="1">
        <v>4</v>
      </c>
      <c r="B1524">
        <v>16</v>
      </c>
      <c r="C1524">
        <v>3</v>
      </c>
      <c r="D1524" t="s">
        <v>117</v>
      </c>
      <c r="E1524" t="s">
        <v>118</v>
      </c>
      <c r="F1524" t="s">
        <v>18</v>
      </c>
      <c r="G1524" t="str">
        <f>TEXT(MotionsTable[[#This Row],[MOT_COUNTY_NUM]], "000") &amp; "-" &amp; TEXT(MotionsTable[[#This Row],[MOT_CASE_NUMBER]], "0000000")</f>
        <v>004-0000016</v>
      </c>
    </row>
    <row r="1525" spans="1:7">
      <c r="A1525" s="1">
        <v>4</v>
      </c>
      <c r="B1525">
        <v>19</v>
      </c>
      <c r="C1525">
        <v>3</v>
      </c>
      <c r="D1525" t="s">
        <v>117</v>
      </c>
      <c r="E1525" t="s">
        <v>118</v>
      </c>
      <c r="F1525" t="s">
        <v>18</v>
      </c>
      <c r="G1525" t="str">
        <f>TEXT(MotionsTable[[#This Row],[MOT_COUNTY_NUM]], "000") &amp; "-" &amp; TEXT(MotionsTable[[#This Row],[MOT_CASE_NUMBER]], "0000000")</f>
        <v>004-0000019</v>
      </c>
    </row>
    <row r="1526" spans="1:7">
      <c r="A1526" s="1">
        <v>4</v>
      </c>
      <c r="B1526">
        <v>22</v>
      </c>
      <c r="C1526">
        <v>3</v>
      </c>
      <c r="D1526" t="s">
        <v>117</v>
      </c>
      <c r="E1526" t="s">
        <v>118</v>
      </c>
      <c r="F1526" t="s">
        <v>18</v>
      </c>
      <c r="G1526" t="str">
        <f>TEXT(MotionsTable[[#This Row],[MOT_COUNTY_NUM]], "000") &amp; "-" &amp; TEXT(MotionsTable[[#This Row],[MOT_CASE_NUMBER]], "0000000")</f>
        <v>004-0000022</v>
      </c>
    </row>
    <row r="1527" spans="1:7">
      <c r="A1527" s="1">
        <v>4</v>
      </c>
      <c r="B1527">
        <v>23</v>
      </c>
      <c r="C1527">
        <v>3</v>
      </c>
      <c r="D1527" t="s">
        <v>117</v>
      </c>
      <c r="E1527" t="s">
        <v>118</v>
      </c>
      <c r="F1527" t="s">
        <v>18</v>
      </c>
      <c r="G1527" t="str">
        <f>TEXT(MotionsTable[[#This Row],[MOT_COUNTY_NUM]], "000") &amp; "-" &amp; TEXT(MotionsTable[[#This Row],[MOT_CASE_NUMBER]], "0000000")</f>
        <v>004-0000023</v>
      </c>
    </row>
    <row r="1528" spans="1:7">
      <c r="A1528" s="1">
        <v>4</v>
      </c>
      <c r="B1528">
        <v>27</v>
      </c>
      <c r="C1528">
        <v>3</v>
      </c>
      <c r="D1528" t="s">
        <v>117</v>
      </c>
      <c r="E1528" t="s">
        <v>118</v>
      </c>
      <c r="F1528" t="s">
        <v>18</v>
      </c>
      <c r="G1528" t="str">
        <f>TEXT(MotionsTable[[#This Row],[MOT_COUNTY_NUM]], "000") &amp; "-" &amp; TEXT(MotionsTable[[#This Row],[MOT_CASE_NUMBER]], "0000000")</f>
        <v>004-0000027</v>
      </c>
    </row>
    <row r="1529" spans="1:7">
      <c r="A1529" s="1">
        <v>4</v>
      </c>
      <c r="B1529">
        <v>31</v>
      </c>
      <c r="C1529">
        <v>3</v>
      </c>
      <c r="D1529" t="s">
        <v>117</v>
      </c>
      <c r="E1529" t="s">
        <v>118</v>
      </c>
      <c r="F1529" t="s">
        <v>18</v>
      </c>
      <c r="G1529" t="str">
        <f>TEXT(MotionsTable[[#This Row],[MOT_COUNTY_NUM]], "000") &amp; "-" &amp; TEXT(MotionsTable[[#This Row],[MOT_CASE_NUMBER]], "0000000")</f>
        <v>004-0000031</v>
      </c>
    </row>
    <row r="1530" spans="1:7">
      <c r="A1530" s="1">
        <v>4</v>
      </c>
      <c r="B1530">
        <v>36</v>
      </c>
      <c r="C1530">
        <v>3</v>
      </c>
      <c r="D1530" t="s">
        <v>117</v>
      </c>
      <c r="E1530" t="s">
        <v>118</v>
      </c>
      <c r="F1530" t="s">
        <v>18</v>
      </c>
      <c r="G1530" t="str">
        <f>TEXT(MotionsTable[[#This Row],[MOT_COUNTY_NUM]], "000") &amp; "-" &amp; TEXT(MotionsTable[[#This Row],[MOT_CASE_NUMBER]], "0000000")</f>
        <v>004-0000036</v>
      </c>
    </row>
    <row r="1531" spans="1:7">
      <c r="A1531" s="1">
        <v>4</v>
      </c>
      <c r="B1531">
        <v>42</v>
      </c>
      <c r="C1531">
        <v>3</v>
      </c>
      <c r="D1531" t="s">
        <v>117</v>
      </c>
      <c r="E1531" t="s">
        <v>118</v>
      </c>
      <c r="F1531" t="s">
        <v>18</v>
      </c>
      <c r="G1531" t="str">
        <f>TEXT(MotionsTable[[#This Row],[MOT_COUNTY_NUM]], "000") &amp; "-" &amp; TEXT(MotionsTable[[#This Row],[MOT_CASE_NUMBER]], "0000000")</f>
        <v>004-0000042</v>
      </c>
    </row>
    <row r="1532" spans="1:7">
      <c r="A1532" s="1">
        <v>4</v>
      </c>
      <c r="B1532">
        <v>45</v>
      </c>
      <c r="C1532">
        <v>3</v>
      </c>
      <c r="D1532" t="s">
        <v>117</v>
      </c>
      <c r="E1532" t="s">
        <v>118</v>
      </c>
      <c r="F1532" t="s">
        <v>18</v>
      </c>
      <c r="G1532" t="str">
        <f>TEXT(MotionsTable[[#This Row],[MOT_COUNTY_NUM]], "000") &amp; "-" &amp; TEXT(MotionsTable[[#This Row],[MOT_CASE_NUMBER]], "0000000")</f>
        <v>004-0000045</v>
      </c>
    </row>
    <row r="1533" spans="1:7">
      <c r="A1533" s="1">
        <v>4</v>
      </c>
      <c r="B1533">
        <v>46</v>
      </c>
      <c r="C1533">
        <v>3</v>
      </c>
      <c r="D1533" t="s">
        <v>117</v>
      </c>
      <c r="E1533" t="s">
        <v>118</v>
      </c>
      <c r="F1533" t="s">
        <v>18</v>
      </c>
      <c r="G1533" t="str">
        <f>TEXT(MotionsTable[[#This Row],[MOT_COUNTY_NUM]], "000") &amp; "-" &amp; TEXT(MotionsTable[[#This Row],[MOT_CASE_NUMBER]], "0000000")</f>
        <v>004-0000046</v>
      </c>
    </row>
    <row r="1534" spans="1:7">
      <c r="A1534" s="1">
        <v>4</v>
      </c>
      <c r="B1534">
        <v>48</v>
      </c>
      <c r="C1534">
        <v>3</v>
      </c>
      <c r="D1534" t="s">
        <v>117</v>
      </c>
      <c r="E1534" t="s">
        <v>118</v>
      </c>
      <c r="F1534" t="s">
        <v>18</v>
      </c>
      <c r="G1534" t="str">
        <f>TEXT(MotionsTable[[#This Row],[MOT_COUNTY_NUM]], "000") &amp; "-" &amp; TEXT(MotionsTable[[#This Row],[MOT_CASE_NUMBER]], "0000000")</f>
        <v>004-0000048</v>
      </c>
    </row>
    <row r="1535" spans="1:7">
      <c r="A1535" s="1">
        <v>4</v>
      </c>
      <c r="B1535">
        <v>52</v>
      </c>
      <c r="C1535">
        <v>3</v>
      </c>
      <c r="D1535" t="s">
        <v>117</v>
      </c>
      <c r="E1535" t="s">
        <v>118</v>
      </c>
      <c r="F1535" t="s">
        <v>18</v>
      </c>
      <c r="G1535" t="str">
        <f>TEXT(MotionsTable[[#This Row],[MOT_COUNTY_NUM]], "000") &amp; "-" &amp; TEXT(MotionsTable[[#This Row],[MOT_CASE_NUMBER]], "0000000")</f>
        <v>004-0000052</v>
      </c>
    </row>
    <row r="1536" spans="1:7">
      <c r="A1536" s="1">
        <v>4</v>
      </c>
      <c r="B1536">
        <v>53</v>
      </c>
      <c r="C1536">
        <v>3</v>
      </c>
      <c r="D1536" t="s">
        <v>117</v>
      </c>
      <c r="E1536" t="s">
        <v>118</v>
      </c>
      <c r="F1536" t="s">
        <v>18</v>
      </c>
      <c r="G1536" t="str">
        <f>TEXT(MotionsTable[[#This Row],[MOT_COUNTY_NUM]], "000") &amp; "-" &amp; TEXT(MotionsTable[[#This Row],[MOT_CASE_NUMBER]], "0000000")</f>
        <v>004-0000053</v>
      </c>
    </row>
    <row r="1537" spans="1:7">
      <c r="A1537" s="1">
        <v>4</v>
      </c>
      <c r="B1537">
        <v>54</v>
      </c>
      <c r="C1537">
        <v>3</v>
      </c>
      <c r="D1537" t="s">
        <v>117</v>
      </c>
      <c r="E1537" t="s">
        <v>118</v>
      </c>
      <c r="F1537" t="s">
        <v>18</v>
      </c>
      <c r="G1537" t="str">
        <f>TEXT(MotionsTable[[#This Row],[MOT_COUNTY_NUM]], "000") &amp; "-" &amp; TEXT(MotionsTable[[#This Row],[MOT_CASE_NUMBER]], "0000000")</f>
        <v>004-0000054</v>
      </c>
    </row>
    <row r="1538" spans="1:7">
      <c r="A1538" s="1">
        <v>4</v>
      </c>
      <c r="B1538">
        <v>60</v>
      </c>
      <c r="C1538">
        <v>3</v>
      </c>
      <c r="D1538" t="s">
        <v>117</v>
      </c>
      <c r="E1538" t="s">
        <v>118</v>
      </c>
      <c r="F1538" t="s">
        <v>18</v>
      </c>
      <c r="G1538" t="str">
        <f>TEXT(MotionsTable[[#This Row],[MOT_COUNTY_NUM]], "000") &amp; "-" &amp; TEXT(MotionsTable[[#This Row],[MOT_CASE_NUMBER]], "0000000")</f>
        <v>004-0000060</v>
      </c>
    </row>
    <row r="1539" spans="1:7">
      <c r="A1539" s="1">
        <v>4</v>
      </c>
      <c r="B1539">
        <v>61</v>
      </c>
      <c r="C1539">
        <v>3</v>
      </c>
      <c r="D1539" t="s">
        <v>117</v>
      </c>
      <c r="E1539" t="s">
        <v>118</v>
      </c>
      <c r="F1539" t="s">
        <v>18</v>
      </c>
      <c r="G1539" t="str">
        <f>TEXT(MotionsTable[[#This Row],[MOT_COUNTY_NUM]], "000") &amp; "-" &amp; TEXT(MotionsTable[[#This Row],[MOT_CASE_NUMBER]], "0000000")</f>
        <v>004-0000061</v>
      </c>
    </row>
    <row r="1540" spans="1:7">
      <c r="A1540" s="1">
        <v>4</v>
      </c>
      <c r="B1540">
        <v>64</v>
      </c>
      <c r="C1540">
        <v>3</v>
      </c>
      <c r="D1540" t="s">
        <v>117</v>
      </c>
      <c r="E1540" t="s">
        <v>118</v>
      </c>
      <c r="F1540" t="s">
        <v>18</v>
      </c>
      <c r="G1540" t="str">
        <f>TEXT(MotionsTable[[#This Row],[MOT_COUNTY_NUM]], "000") &amp; "-" &amp; TEXT(MotionsTable[[#This Row],[MOT_CASE_NUMBER]], "0000000")</f>
        <v>004-0000064</v>
      </c>
    </row>
    <row r="1541" spans="1:7">
      <c r="A1541" s="1">
        <v>4</v>
      </c>
      <c r="B1541">
        <v>67</v>
      </c>
      <c r="C1541">
        <v>3</v>
      </c>
      <c r="D1541" t="s">
        <v>117</v>
      </c>
      <c r="E1541" t="s">
        <v>118</v>
      </c>
      <c r="F1541" t="s">
        <v>18</v>
      </c>
      <c r="G1541" t="str">
        <f>TEXT(MotionsTable[[#This Row],[MOT_COUNTY_NUM]], "000") &amp; "-" &amp; TEXT(MotionsTable[[#This Row],[MOT_CASE_NUMBER]], "0000000")</f>
        <v>004-0000067</v>
      </c>
    </row>
    <row r="1542" spans="1:7">
      <c r="A1542" s="1">
        <v>4</v>
      </c>
      <c r="B1542">
        <v>70</v>
      </c>
      <c r="C1542">
        <v>3</v>
      </c>
      <c r="D1542" t="s">
        <v>117</v>
      </c>
      <c r="E1542" t="s">
        <v>118</v>
      </c>
      <c r="F1542" t="s">
        <v>18</v>
      </c>
      <c r="G1542" t="str">
        <f>TEXT(MotionsTable[[#This Row],[MOT_COUNTY_NUM]], "000") &amp; "-" &amp; TEXT(MotionsTable[[#This Row],[MOT_CASE_NUMBER]], "0000000")</f>
        <v>004-0000070</v>
      </c>
    </row>
    <row r="1543" spans="1:7">
      <c r="A1543" s="1">
        <v>4</v>
      </c>
      <c r="B1543">
        <v>72</v>
      </c>
      <c r="C1543">
        <v>3</v>
      </c>
      <c r="D1543" t="s">
        <v>117</v>
      </c>
      <c r="E1543" t="s">
        <v>118</v>
      </c>
      <c r="F1543" t="s">
        <v>18</v>
      </c>
      <c r="G1543" t="str">
        <f>TEXT(MotionsTable[[#This Row],[MOT_COUNTY_NUM]], "000") &amp; "-" &amp; TEXT(MotionsTable[[#This Row],[MOT_CASE_NUMBER]], "0000000")</f>
        <v>004-0000072</v>
      </c>
    </row>
    <row r="1544" spans="1:7">
      <c r="A1544" s="1">
        <v>4</v>
      </c>
      <c r="B1544">
        <v>73</v>
      </c>
      <c r="C1544">
        <v>3</v>
      </c>
      <c r="D1544" t="s">
        <v>117</v>
      </c>
      <c r="E1544" t="s">
        <v>118</v>
      </c>
      <c r="F1544" t="s">
        <v>18</v>
      </c>
      <c r="G1544" t="str">
        <f>TEXT(MotionsTable[[#This Row],[MOT_COUNTY_NUM]], "000") &amp; "-" &amp; TEXT(MotionsTable[[#This Row],[MOT_CASE_NUMBER]], "0000000")</f>
        <v>004-0000073</v>
      </c>
    </row>
    <row r="1545" spans="1:7">
      <c r="A1545" s="1">
        <v>4</v>
      </c>
      <c r="B1545">
        <v>77</v>
      </c>
      <c r="C1545">
        <v>3</v>
      </c>
      <c r="D1545" t="s">
        <v>117</v>
      </c>
      <c r="E1545" t="s">
        <v>118</v>
      </c>
      <c r="F1545" t="s">
        <v>18</v>
      </c>
      <c r="G1545" t="str">
        <f>TEXT(MotionsTable[[#This Row],[MOT_COUNTY_NUM]], "000") &amp; "-" &amp; TEXT(MotionsTable[[#This Row],[MOT_CASE_NUMBER]], "0000000")</f>
        <v>004-0000077</v>
      </c>
    </row>
    <row r="1546" spans="1:7">
      <c r="A1546" s="1">
        <v>4</v>
      </c>
      <c r="B1546">
        <v>79</v>
      </c>
      <c r="C1546">
        <v>3</v>
      </c>
      <c r="D1546" t="s">
        <v>117</v>
      </c>
      <c r="E1546" t="s">
        <v>118</v>
      </c>
      <c r="F1546" t="s">
        <v>18</v>
      </c>
      <c r="G1546" t="str">
        <f>TEXT(MotionsTable[[#This Row],[MOT_COUNTY_NUM]], "000") &amp; "-" &amp; TEXT(MotionsTable[[#This Row],[MOT_CASE_NUMBER]], "0000000")</f>
        <v>004-0000079</v>
      </c>
    </row>
    <row r="1547" spans="1:7">
      <c r="A1547" s="1">
        <v>4</v>
      </c>
      <c r="B1547">
        <v>82</v>
      </c>
      <c r="C1547">
        <v>3</v>
      </c>
      <c r="D1547" t="s">
        <v>117</v>
      </c>
      <c r="E1547" t="s">
        <v>118</v>
      </c>
      <c r="F1547" t="s">
        <v>18</v>
      </c>
      <c r="G1547" t="str">
        <f>TEXT(MotionsTable[[#This Row],[MOT_COUNTY_NUM]], "000") &amp; "-" &amp; TEXT(MotionsTable[[#This Row],[MOT_CASE_NUMBER]], "0000000")</f>
        <v>004-0000082</v>
      </c>
    </row>
    <row r="1548" spans="1:7">
      <c r="A1548" s="1">
        <v>4</v>
      </c>
      <c r="B1548">
        <v>83</v>
      </c>
      <c r="C1548">
        <v>3</v>
      </c>
      <c r="D1548" t="s">
        <v>117</v>
      </c>
      <c r="E1548" t="s">
        <v>118</v>
      </c>
      <c r="F1548" t="s">
        <v>18</v>
      </c>
      <c r="G1548" t="str">
        <f>TEXT(MotionsTable[[#This Row],[MOT_COUNTY_NUM]], "000") &amp; "-" &amp; TEXT(MotionsTable[[#This Row],[MOT_CASE_NUMBER]], "0000000")</f>
        <v>004-0000083</v>
      </c>
    </row>
    <row r="1549" spans="1:7">
      <c r="A1549" s="1">
        <v>4</v>
      </c>
      <c r="B1549">
        <v>84</v>
      </c>
      <c r="C1549">
        <v>3</v>
      </c>
      <c r="D1549" t="s">
        <v>117</v>
      </c>
      <c r="E1549" t="s">
        <v>118</v>
      </c>
      <c r="F1549" t="s">
        <v>18</v>
      </c>
      <c r="G1549" t="str">
        <f>TEXT(MotionsTable[[#This Row],[MOT_COUNTY_NUM]], "000") &amp; "-" &amp; TEXT(MotionsTable[[#This Row],[MOT_CASE_NUMBER]], "0000000")</f>
        <v>004-0000084</v>
      </c>
    </row>
    <row r="1550" spans="1:7">
      <c r="A1550" s="1">
        <v>4</v>
      </c>
      <c r="B1550">
        <v>89</v>
      </c>
      <c r="C1550">
        <v>3</v>
      </c>
      <c r="D1550" t="s">
        <v>117</v>
      </c>
      <c r="E1550" t="s">
        <v>118</v>
      </c>
      <c r="F1550" t="s">
        <v>18</v>
      </c>
      <c r="G1550" t="str">
        <f>TEXT(MotionsTable[[#This Row],[MOT_COUNTY_NUM]], "000") &amp; "-" &amp; TEXT(MotionsTable[[#This Row],[MOT_CASE_NUMBER]], "0000000")</f>
        <v>004-0000089</v>
      </c>
    </row>
    <row r="1551" spans="1:7">
      <c r="A1551" s="1">
        <v>4</v>
      </c>
      <c r="B1551">
        <v>93</v>
      </c>
      <c r="C1551">
        <v>3</v>
      </c>
      <c r="D1551" t="s">
        <v>117</v>
      </c>
      <c r="E1551" t="s">
        <v>118</v>
      </c>
      <c r="F1551" t="s">
        <v>18</v>
      </c>
      <c r="G1551" t="str">
        <f>TEXT(MotionsTable[[#This Row],[MOT_COUNTY_NUM]], "000") &amp; "-" &amp; TEXT(MotionsTable[[#This Row],[MOT_CASE_NUMBER]], "0000000")</f>
        <v>004-0000093</v>
      </c>
    </row>
    <row r="1552" spans="1:7">
      <c r="A1552" s="1">
        <v>4</v>
      </c>
      <c r="B1552">
        <v>94</v>
      </c>
      <c r="C1552">
        <v>3</v>
      </c>
      <c r="D1552" t="s">
        <v>117</v>
      </c>
      <c r="E1552" t="s">
        <v>118</v>
      </c>
      <c r="F1552" t="s">
        <v>18</v>
      </c>
      <c r="G1552" t="str">
        <f>TEXT(MotionsTable[[#This Row],[MOT_COUNTY_NUM]], "000") &amp; "-" &amp; TEXT(MotionsTable[[#This Row],[MOT_CASE_NUMBER]], "0000000")</f>
        <v>004-0000094</v>
      </c>
    </row>
    <row r="1553" spans="1:7">
      <c r="A1553" s="1">
        <v>4</v>
      </c>
      <c r="B1553">
        <v>95</v>
      </c>
      <c r="C1553">
        <v>3</v>
      </c>
      <c r="D1553" t="s">
        <v>117</v>
      </c>
      <c r="E1553" t="s">
        <v>118</v>
      </c>
      <c r="F1553" t="s">
        <v>18</v>
      </c>
      <c r="G1553" t="str">
        <f>TEXT(MotionsTable[[#This Row],[MOT_COUNTY_NUM]], "000") &amp; "-" &amp; TEXT(MotionsTable[[#This Row],[MOT_CASE_NUMBER]], "0000000")</f>
        <v>004-0000095</v>
      </c>
    </row>
    <row r="1554" spans="1:7">
      <c r="A1554" s="1">
        <v>4</v>
      </c>
      <c r="B1554">
        <v>101</v>
      </c>
      <c r="C1554">
        <v>3</v>
      </c>
      <c r="D1554" t="s">
        <v>117</v>
      </c>
      <c r="E1554" t="s">
        <v>118</v>
      </c>
      <c r="F1554" t="s">
        <v>18</v>
      </c>
      <c r="G1554" t="str">
        <f>TEXT(MotionsTable[[#This Row],[MOT_COUNTY_NUM]], "000") &amp; "-" &amp; TEXT(MotionsTable[[#This Row],[MOT_CASE_NUMBER]], "0000000")</f>
        <v>004-0000101</v>
      </c>
    </row>
    <row r="1555" spans="1:7">
      <c r="A1555" s="1">
        <v>4</v>
      </c>
      <c r="B1555">
        <v>103</v>
      </c>
      <c r="C1555">
        <v>3</v>
      </c>
      <c r="D1555" t="s">
        <v>117</v>
      </c>
      <c r="E1555" t="s">
        <v>118</v>
      </c>
      <c r="F1555" t="s">
        <v>18</v>
      </c>
      <c r="G1555" t="str">
        <f>TEXT(MotionsTable[[#This Row],[MOT_COUNTY_NUM]], "000") &amp; "-" &amp; TEXT(MotionsTable[[#This Row],[MOT_CASE_NUMBER]], "0000000")</f>
        <v>004-0000103</v>
      </c>
    </row>
    <row r="1556" spans="1:7">
      <c r="A1556" s="1">
        <v>4</v>
      </c>
      <c r="B1556">
        <v>104</v>
      </c>
      <c r="C1556">
        <v>3</v>
      </c>
      <c r="D1556" t="s">
        <v>117</v>
      </c>
      <c r="E1556" t="s">
        <v>118</v>
      </c>
      <c r="F1556" t="s">
        <v>18</v>
      </c>
      <c r="G1556" t="str">
        <f>TEXT(MotionsTable[[#This Row],[MOT_COUNTY_NUM]], "000") &amp; "-" &amp; TEXT(MotionsTable[[#This Row],[MOT_CASE_NUMBER]], "0000000")</f>
        <v>004-0000104</v>
      </c>
    </row>
    <row r="1557" spans="1:7">
      <c r="A1557" s="1">
        <v>4</v>
      </c>
      <c r="B1557">
        <v>110</v>
      </c>
      <c r="C1557">
        <v>3</v>
      </c>
      <c r="D1557" t="s">
        <v>117</v>
      </c>
      <c r="E1557" t="s">
        <v>118</v>
      </c>
      <c r="F1557" t="s">
        <v>18</v>
      </c>
      <c r="G1557" t="str">
        <f>TEXT(MotionsTable[[#This Row],[MOT_COUNTY_NUM]], "000") &amp; "-" &amp; TEXT(MotionsTable[[#This Row],[MOT_CASE_NUMBER]], "0000000")</f>
        <v>004-0000110</v>
      </c>
    </row>
    <row r="1558" spans="1:7">
      <c r="A1558" s="1">
        <v>4</v>
      </c>
      <c r="B1558">
        <v>111</v>
      </c>
      <c r="C1558">
        <v>3</v>
      </c>
      <c r="D1558" t="s">
        <v>117</v>
      </c>
      <c r="E1558" t="s">
        <v>118</v>
      </c>
      <c r="F1558" t="s">
        <v>18</v>
      </c>
      <c r="G1558" t="str">
        <f>TEXT(MotionsTable[[#This Row],[MOT_COUNTY_NUM]], "000") &amp; "-" &amp; TEXT(MotionsTable[[#This Row],[MOT_CASE_NUMBER]], "0000000")</f>
        <v>004-0000111</v>
      </c>
    </row>
    <row r="1559" spans="1:7">
      <c r="A1559" s="1">
        <v>4</v>
      </c>
      <c r="B1559">
        <v>2</v>
      </c>
      <c r="C1559">
        <v>4</v>
      </c>
      <c r="D1559" t="s">
        <v>117</v>
      </c>
      <c r="E1559" t="s">
        <v>118</v>
      </c>
      <c r="F1559" t="s">
        <v>18</v>
      </c>
      <c r="G1559" t="str">
        <f>TEXT(MotionsTable[[#This Row],[MOT_COUNTY_NUM]], "000") &amp; "-" &amp; TEXT(MotionsTable[[#This Row],[MOT_CASE_NUMBER]], "0000000")</f>
        <v>004-0000002</v>
      </c>
    </row>
    <row r="1560" spans="1:7">
      <c r="A1560" s="1">
        <v>4</v>
      </c>
      <c r="B1560">
        <v>3</v>
      </c>
      <c r="C1560">
        <v>4</v>
      </c>
      <c r="D1560" t="s">
        <v>117</v>
      </c>
      <c r="E1560" t="s">
        <v>118</v>
      </c>
      <c r="F1560" t="s">
        <v>18</v>
      </c>
      <c r="G1560" t="str">
        <f>TEXT(MotionsTable[[#This Row],[MOT_COUNTY_NUM]], "000") &amp; "-" &amp; TEXT(MotionsTable[[#This Row],[MOT_CASE_NUMBER]], "0000000")</f>
        <v>004-0000003</v>
      </c>
    </row>
    <row r="1561" spans="1:7">
      <c r="A1561" s="1">
        <v>4</v>
      </c>
      <c r="B1561">
        <v>7</v>
      </c>
      <c r="C1561">
        <v>4</v>
      </c>
      <c r="D1561" t="s">
        <v>117</v>
      </c>
      <c r="E1561" t="s">
        <v>118</v>
      </c>
      <c r="F1561" t="s">
        <v>18</v>
      </c>
      <c r="G1561" t="str">
        <f>TEXT(MotionsTable[[#This Row],[MOT_COUNTY_NUM]], "000") &amp; "-" &amp; TEXT(MotionsTable[[#This Row],[MOT_CASE_NUMBER]], "0000000")</f>
        <v>004-0000007</v>
      </c>
    </row>
    <row r="1562" spans="1:7">
      <c r="A1562" s="1">
        <v>4</v>
      </c>
      <c r="B1562">
        <v>10</v>
      </c>
      <c r="C1562">
        <v>4</v>
      </c>
      <c r="D1562" t="s">
        <v>117</v>
      </c>
      <c r="E1562" t="s">
        <v>118</v>
      </c>
      <c r="F1562" t="s">
        <v>18</v>
      </c>
      <c r="G1562" t="str">
        <f>TEXT(MotionsTable[[#This Row],[MOT_COUNTY_NUM]], "000") &amp; "-" &amp; TEXT(MotionsTable[[#This Row],[MOT_CASE_NUMBER]], "0000000")</f>
        <v>004-0000010</v>
      </c>
    </row>
    <row r="1563" spans="1:7">
      <c r="A1563" s="1">
        <v>4</v>
      </c>
      <c r="B1563">
        <v>11</v>
      </c>
      <c r="C1563">
        <v>4</v>
      </c>
      <c r="D1563" t="s">
        <v>117</v>
      </c>
      <c r="E1563" t="s">
        <v>118</v>
      </c>
      <c r="F1563" t="s">
        <v>18</v>
      </c>
      <c r="G1563" t="str">
        <f>TEXT(MotionsTable[[#This Row],[MOT_COUNTY_NUM]], "000") &amp; "-" &amp; TEXT(MotionsTable[[#This Row],[MOT_CASE_NUMBER]], "0000000")</f>
        <v>004-0000011</v>
      </c>
    </row>
    <row r="1564" spans="1:7">
      <c r="A1564" s="1">
        <v>4</v>
      </c>
      <c r="B1564">
        <v>13</v>
      </c>
      <c r="C1564">
        <v>4</v>
      </c>
      <c r="D1564" t="s">
        <v>117</v>
      </c>
      <c r="E1564" t="s">
        <v>118</v>
      </c>
      <c r="F1564" t="s">
        <v>18</v>
      </c>
      <c r="G1564" t="str">
        <f>TEXT(MotionsTable[[#This Row],[MOT_COUNTY_NUM]], "000") &amp; "-" &amp; TEXT(MotionsTable[[#This Row],[MOT_CASE_NUMBER]], "0000000")</f>
        <v>004-0000013</v>
      </c>
    </row>
    <row r="1565" spans="1:7">
      <c r="A1565" s="1">
        <v>4</v>
      </c>
      <c r="B1565">
        <v>14</v>
      </c>
      <c r="C1565">
        <v>4</v>
      </c>
      <c r="D1565" t="s">
        <v>117</v>
      </c>
      <c r="E1565" t="s">
        <v>118</v>
      </c>
      <c r="F1565" t="s">
        <v>18</v>
      </c>
      <c r="G1565" t="str">
        <f>TEXT(MotionsTable[[#This Row],[MOT_COUNTY_NUM]], "000") &amp; "-" &amp; TEXT(MotionsTable[[#This Row],[MOT_CASE_NUMBER]], "0000000")</f>
        <v>004-0000014</v>
      </c>
    </row>
    <row r="1566" spans="1:7">
      <c r="A1566" s="1">
        <v>4</v>
      </c>
      <c r="B1566">
        <v>16</v>
      </c>
      <c r="C1566">
        <v>4</v>
      </c>
      <c r="D1566" t="s">
        <v>117</v>
      </c>
      <c r="E1566" t="s">
        <v>118</v>
      </c>
      <c r="F1566" t="s">
        <v>18</v>
      </c>
      <c r="G1566" t="str">
        <f>TEXT(MotionsTable[[#This Row],[MOT_COUNTY_NUM]], "000") &amp; "-" &amp; TEXT(MotionsTable[[#This Row],[MOT_CASE_NUMBER]], "0000000")</f>
        <v>004-0000016</v>
      </c>
    </row>
    <row r="1567" spans="1:7">
      <c r="A1567" s="1">
        <v>4</v>
      </c>
      <c r="B1567">
        <v>17</v>
      </c>
      <c r="C1567">
        <v>4</v>
      </c>
      <c r="D1567" t="s">
        <v>117</v>
      </c>
      <c r="E1567" t="s">
        <v>118</v>
      </c>
      <c r="F1567" t="s">
        <v>18</v>
      </c>
      <c r="G1567" t="str">
        <f>TEXT(MotionsTable[[#This Row],[MOT_COUNTY_NUM]], "000") &amp; "-" &amp; TEXT(MotionsTable[[#This Row],[MOT_CASE_NUMBER]], "0000000")</f>
        <v>004-0000017</v>
      </c>
    </row>
    <row r="1568" spans="1:7">
      <c r="A1568" s="1">
        <v>4</v>
      </c>
      <c r="B1568">
        <v>25</v>
      </c>
      <c r="C1568">
        <v>4</v>
      </c>
      <c r="D1568" t="s">
        <v>117</v>
      </c>
      <c r="E1568" t="s">
        <v>118</v>
      </c>
      <c r="F1568" t="s">
        <v>18</v>
      </c>
      <c r="G1568" t="str">
        <f>TEXT(MotionsTable[[#This Row],[MOT_COUNTY_NUM]], "000") &amp; "-" &amp; TEXT(MotionsTable[[#This Row],[MOT_CASE_NUMBER]], "0000000")</f>
        <v>004-0000025</v>
      </c>
    </row>
    <row r="1569" spans="1:7">
      <c r="A1569" s="1">
        <v>4</v>
      </c>
      <c r="B1569">
        <v>31</v>
      </c>
      <c r="C1569">
        <v>4</v>
      </c>
      <c r="D1569" t="s">
        <v>117</v>
      </c>
      <c r="E1569" t="s">
        <v>118</v>
      </c>
      <c r="F1569" t="s">
        <v>18</v>
      </c>
      <c r="G1569" t="str">
        <f>TEXT(MotionsTable[[#This Row],[MOT_COUNTY_NUM]], "000") &amp; "-" &amp; TEXT(MotionsTable[[#This Row],[MOT_CASE_NUMBER]], "0000000")</f>
        <v>004-0000031</v>
      </c>
    </row>
    <row r="1570" spans="1:7">
      <c r="A1570" s="1">
        <v>4</v>
      </c>
      <c r="B1570">
        <v>35</v>
      </c>
      <c r="C1570">
        <v>4</v>
      </c>
      <c r="D1570" t="s">
        <v>117</v>
      </c>
      <c r="E1570" t="s">
        <v>118</v>
      </c>
      <c r="F1570" t="s">
        <v>18</v>
      </c>
      <c r="G1570" t="str">
        <f>TEXT(MotionsTable[[#This Row],[MOT_COUNTY_NUM]], "000") &amp; "-" &amp; TEXT(MotionsTable[[#This Row],[MOT_CASE_NUMBER]], "0000000")</f>
        <v>004-0000035</v>
      </c>
    </row>
    <row r="1571" spans="1:7">
      <c r="A1571" s="1">
        <v>4</v>
      </c>
      <c r="B1571">
        <v>39</v>
      </c>
      <c r="C1571">
        <v>4</v>
      </c>
      <c r="D1571" t="s">
        <v>117</v>
      </c>
      <c r="E1571" t="s">
        <v>118</v>
      </c>
      <c r="F1571" t="s">
        <v>18</v>
      </c>
      <c r="G1571" t="str">
        <f>TEXT(MotionsTable[[#This Row],[MOT_COUNTY_NUM]], "000") &amp; "-" &amp; TEXT(MotionsTable[[#This Row],[MOT_CASE_NUMBER]], "0000000")</f>
        <v>004-0000039</v>
      </c>
    </row>
    <row r="1572" spans="1:7">
      <c r="A1572" s="1">
        <v>4</v>
      </c>
      <c r="B1572">
        <v>42</v>
      </c>
      <c r="C1572">
        <v>4</v>
      </c>
      <c r="D1572" t="s">
        <v>117</v>
      </c>
      <c r="E1572" t="s">
        <v>118</v>
      </c>
      <c r="F1572" t="s">
        <v>18</v>
      </c>
      <c r="G1572" t="str">
        <f>TEXT(MotionsTable[[#This Row],[MOT_COUNTY_NUM]], "000") &amp; "-" &amp; TEXT(MotionsTable[[#This Row],[MOT_CASE_NUMBER]], "0000000")</f>
        <v>004-0000042</v>
      </c>
    </row>
    <row r="1573" spans="1:7">
      <c r="A1573" s="1">
        <v>4</v>
      </c>
      <c r="B1573">
        <v>46</v>
      </c>
      <c r="C1573">
        <v>4</v>
      </c>
      <c r="D1573" t="s">
        <v>117</v>
      </c>
      <c r="E1573" t="s">
        <v>118</v>
      </c>
      <c r="F1573" t="s">
        <v>18</v>
      </c>
      <c r="G1573" t="str">
        <f>TEXT(MotionsTable[[#This Row],[MOT_COUNTY_NUM]], "000") &amp; "-" &amp; TEXT(MotionsTable[[#This Row],[MOT_CASE_NUMBER]], "0000000")</f>
        <v>004-0000046</v>
      </c>
    </row>
    <row r="1574" spans="1:7">
      <c r="A1574" s="1">
        <v>4</v>
      </c>
      <c r="B1574">
        <v>47</v>
      </c>
      <c r="C1574">
        <v>4</v>
      </c>
      <c r="D1574" t="s">
        <v>117</v>
      </c>
      <c r="E1574" t="s">
        <v>118</v>
      </c>
      <c r="F1574" t="s">
        <v>18</v>
      </c>
      <c r="G1574" t="str">
        <f>TEXT(MotionsTable[[#This Row],[MOT_COUNTY_NUM]], "000") &amp; "-" &amp; TEXT(MotionsTable[[#This Row],[MOT_CASE_NUMBER]], "0000000")</f>
        <v>004-0000047</v>
      </c>
    </row>
    <row r="1575" spans="1:7">
      <c r="A1575" s="1">
        <v>4</v>
      </c>
      <c r="B1575">
        <v>53</v>
      </c>
      <c r="C1575">
        <v>4</v>
      </c>
      <c r="D1575" t="s">
        <v>117</v>
      </c>
      <c r="E1575" t="s">
        <v>118</v>
      </c>
      <c r="F1575" t="s">
        <v>18</v>
      </c>
      <c r="G1575" t="str">
        <f>TEXT(MotionsTable[[#This Row],[MOT_COUNTY_NUM]], "000") &amp; "-" &amp; TEXT(MotionsTable[[#This Row],[MOT_CASE_NUMBER]], "0000000")</f>
        <v>004-0000053</v>
      </c>
    </row>
    <row r="1576" spans="1:7">
      <c r="A1576" s="1">
        <v>4</v>
      </c>
      <c r="B1576">
        <v>58</v>
      </c>
      <c r="C1576">
        <v>4</v>
      </c>
      <c r="D1576" t="s">
        <v>117</v>
      </c>
      <c r="E1576" t="s">
        <v>118</v>
      </c>
      <c r="F1576" t="s">
        <v>18</v>
      </c>
      <c r="G1576" t="str">
        <f>TEXT(MotionsTable[[#This Row],[MOT_COUNTY_NUM]], "000") &amp; "-" &amp; TEXT(MotionsTable[[#This Row],[MOT_CASE_NUMBER]], "0000000")</f>
        <v>004-0000058</v>
      </c>
    </row>
    <row r="1577" spans="1:7">
      <c r="A1577" s="1">
        <v>4</v>
      </c>
      <c r="B1577">
        <v>63</v>
      </c>
      <c r="C1577">
        <v>4</v>
      </c>
      <c r="D1577" t="s">
        <v>117</v>
      </c>
      <c r="E1577" t="s">
        <v>118</v>
      </c>
      <c r="F1577" t="s">
        <v>18</v>
      </c>
      <c r="G1577" t="str">
        <f>TEXT(MotionsTable[[#This Row],[MOT_COUNTY_NUM]], "000") &amp; "-" &amp; TEXT(MotionsTable[[#This Row],[MOT_CASE_NUMBER]], "0000000")</f>
        <v>004-0000063</v>
      </c>
    </row>
    <row r="1578" spans="1:7">
      <c r="A1578" s="1">
        <v>4</v>
      </c>
      <c r="B1578">
        <v>67</v>
      </c>
      <c r="C1578">
        <v>4</v>
      </c>
      <c r="D1578" t="s">
        <v>117</v>
      </c>
      <c r="E1578" t="s">
        <v>118</v>
      </c>
      <c r="F1578" t="s">
        <v>18</v>
      </c>
      <c r="G1578" t="str">
        <f>TEXT(MotionsTable[[#This Row],[MOT_COUNTY_NUM]], "000") &amp; "-" &amp; TEXT(MotionsTable[[#This Row],[MOT_CASE_NUMBER]], "0000000")</f>
        <v>004-0000067</v>
      </c>
    </row>
    <row r="1579" spans="1:7">
      <c r="A1579" s="1">
        <v>4</v>
      </c>
      <c r="B1579">
        <v>71</v>
      </c>
      <c r="C1579">
        <v>4</v>
      </c>
      <c r="D1579" t="s">
        <v>117</v>
      </c>
      <c r="E1579" t="s">
        <v>118</v>
      </c>
      <c r="F1579" t="s">
        <v>18</v>
      </c>
      <c r="G1579" t="str">
        <f>TEXT(MotionsTable[[#This Row],[MOT_COUNTY_NUM]], "000") &amp; "-" &amp; TEXT(MotionsTable[[#This Row],[MOT_CASE_NUMBER]], "0000000")</f>
        <v>004-0000071</v>
      </c>
    </row>
    <row r="1580" spans="1:7">
      <c r="A1580" s="1">
        <v>4</v>
      </c>
      <c r="B1580">
        <v>72</v>
      </c>
      <c r="C1580">
        <v>4</v>
      </c>
      <c r="D1580" t="s">
        <v>117</v>
      </c>
      <c r="E1580" t="s">
        <v>118</v>
      </c>
      <c r="F1580" t="s">
        <v>18</v>
      </c>
      <c r="G1580" t="str">
        <f>TEXT(MotionsTable[[#This Row],[MOT_COUNTY_NUM]], "000") &amp; "-" &amp; TEXT(MotionsTable[[#This Row],[MOT_CASE_NUMBER]], "0000000")</f>
        <v>004-0000072</v>
      </c>
    </row>
    <row r="1581" spans="1:7">
      <c r="A1581" s="1">
        <v>4</v>
      </c>
      <c r="B1581">
        <v>73</v>
      </c>
      <c r="C1581">
        <v>4</v>
      </c>
      <c r="D1581" t="s">
        <v>117</v>
      </c>
      <c r="E1581" t="s">
        <v>118</v>
      </c>
      <c r="F1581" t="s">
        <v>18</v>
      </c>
      <c r="G1581" t="str">
        <f>TEXT(MotionsTable[[#This Row],[MOT_COUNTY_NUM]], "000") &amp; "-" &amp; TEXT(MotionsTable[[#This Row],[MOT_CASE_NUMBER]], "0000000")</f>
        <v>004-0000073</v>
      </c>
    </row>
    <row r="1582" spans="1:7">
      <c r="A1582" s="1">
        <v>4</v>
      </c>
      <c r="B1582">
        <v>74</v>
      </c>
      <c r="C1582">
        <v>4</v>
      </c>
      <c r="D1582" t="s">
        <v>117</v>
      </c>
      <c r="E1582" t="s">
        <v>118</v>
      </c>
      <c r="F1582" t="s">
        <v>18</v>
      </c>
      <c r="G1582" t="str">
        <f>TEXT(MotionsTable[[#This Row],[MOT_COUNTY_NUM]], "000") &amp; "-" &amp; TEXT(MotionsTable[[#This Row],[MOT_CASE_NUMBER]], "0000000")</f>
        <v>004-0000074</v>
      </c>
    </row>
    <row r="1583" spans="1:7">
      <c r="A1583" s="1">
        <v>4</v>
      </c>
      <c r="B1583">
        <v>75</v>
      </c>
      <c r="C1583">
        <v>4</v>
      </c>
      <c r="D1583" t="s">
        <v>117</v>
      </c>
      <c r="E1583" t="s">
        <v>118</v>
      </c>
      <c r="F1583" t="s">
        <v>18</v>
      </c>
      <c r="G1583" t="str">
        <f>TEXT(MotionsTable[[#This Row],[MOT_COUNTY_NUM]], "000") &amp; "-" &amp; TEXT(MotionsTable[[#This Row],[MOT_CASE_NUMBER]], "0000000")</f>
        <v>004-0000075</v>
      </c>
    </row>
    <row r="1584" spans="1:7">
      <c r="A1584" s="1">
        <v>4</v>
      </c>
      <c r="B1584">
        <v>76</v>
      </c>
      <c r="C1584">
        <v>4</v>
      </c>
      <c r="D1584" t="s">
        <v>117</v>
      </c>
      <c r="E1584" t="s">
        <v>118</v>
      </c>
      <c r="F1584" t="s">
        <v>18</v>
      </c>
      <c r="G1584" t="str">
        <f>TEXT(MotionsTable[[#This Row],[MOT_COUNTY_NUM]], "000") &amp; "-" &amp; TEXT(MotionsTable[[#This Row],[MOT_CASE_NUMBER]], "0000000")</f>
        <v>004-0000076</v>
      </c>
    </row>
    <row r="1585" spans="1:7">
      <c r="A1585" s="1">
        <v>4</v>
      </c>
      <c r="B1585">
        <v>77</v>
      </c>
      <c r="C1585">
        <v>4</v>
      </c>
      <c r="D1585" t="s">
        <v>117</v>
      </c>
      <c r="E1585" t="s">
        <v>118</v>
      </c>
      <c r="F1585" t="s">
        <v>18</v>
      </c>
      <c r="G1585" t="str">
        <f>TEXT(MotionsTable[[#This Row],[MOT_COUNTY_NUM]], "000") &amp; "-" &amp; TEXT(MotionsTable[[#This Row],[MOT_CASE_NUMBER]], "0000000")</f>
        <v>004-0000077</v>
      </c>
    </row>
    <row r="1586" spans="1:7">
      <c r="A1586" s="1">
        <v>4</v>
      </c>
      <c r="B1586">
        <v>79</v>
      </c>
      <c r="C1586">
        <v>4</v>
      </c>
      <c r="D1586" t="s">
        <v>117</v>
      </c>
      <c r="E1586" t="s">
        <v>118</v>
      </c>
      <c r="F1586" t="s">
        <v>18</v>
      </c>
      <c r="G1586" t="str">
        <f>TEXT(MotionsTable[[#This Row],[MOT_COUNTY_NUM]], "000") &amp; "-" &amp; TEXT(MotionsTable[[#This Row],[MOT_CASE_NUMBER]], "0000000")</f>
        <v>004-0000079</v>
      </c>
    </row>
    <row r="1587" spans="1:7">
      <c r="A1587" s="1">
        <v>4</v>
      </c>
      <c r="B1587">
        <v>81</v>
      </c>
      <c r="C1587">
        <v>4</v>
      </c>
      <c r="D1587" t="s">
        <v>117</v>
      </c>
      <c r="E1587" t="s">
        <v>118</v>
      </c>
      <c r="F1587" t="s">
        <v>18</v>
      </c>
      <c r="G1587" t="str">
        <f>TEXT(MotionsTable[[#This Row],[MOT_COUNTY_NUM]], "000") &amp; "-" &amp; TEXT(MotionsTable[[#This Row],[MOT_CASE_NUMBER]], "0000000")</f>
        <v>004-0000081</v>
      </c>
    </row>
    <row r="1588" spans="1:7">
      <c r="A1588" s="1">
        <v>4</v>
      </c>
      <c r="B1588">
        <v>86</v>
      </c>
      <c r="C1588">
        <v>4</v>
      </c>
      <c r="D1588" t="s">
        <v>117</v>
      </c>
      <c r="E1588" t="s">
        <v>118</v>
      </c>
      <c r="F1588" t="s">
        <v>18</v>
      </c>
      <c r="G1588" t="str">
        <f>TEXT(MotionsTable[[#This Row],[MOT_COUNTY_NUM]], "000") &amp; "-" &amp; TEXT(MotionsTable[[#This Row],[MOT_CASE_NUMBER]], "0000000")</f>
        <v>004-0000086</v>
      </c>
    </row>
    <row r="1589" spans="1:7">
      <c r="A1589" s="1">
        <v>4</v>
      </c>
      <c r="B1589">
        <v>88</v>
      </c>
      <c r="C1589">
        <v>4</v>
      </c>
      <c r="D1589" t="s">
        <v>117</v>
      </c>
      <c r="E1589" t="s">
        <v>118</v>
      </c>
      <c r="F1589" t="s">
        <v>18</v>
      </c>
      <c r="G1589" t="str">
        <f>TEXT(MotionsTable[[#This Row],[MOT_COUNTY_NUM]], "000") &amp; "-" &amp; TEXT(MotionsTable[[#This Row],[MOT_CASE_NUMBER]], "0000000")</f>
        <v>004-0000088</v>
      </c>
    </row>
    <row r="1590" spans="1:7">
      <c r="A1590" s="1">
        <v>4</v>
      </c>
      <c r="B1590">
        <v>90</v>
      </c>
      <c r="C1590">
        <v>4</v>
      </c>
      <c r="D1590" t="s">
        <v>117</v>
      </c>
      <c r="E1590" t="s">
        <v>118</v>
      </c>
      <c r="F1590" t="s">
        <v>18</v>
      </c>
      <c r="G1590" t="str">
        <f>TEXT(MotionsTable[[#This Row],[MOT_COUNTY_NUM]], "000") &amp; "-" &amp; TEXT(MotionsTable[[#This Row],[MOT_CASE_NUMBER]], "0000000")</f>
        <v>004-0000090</v>
      </c>
    </row>
    <row r="1591" spans="1:7">
      <c r="A1591" s="1">
        <v>4</v>
      </c>
      <c r="B1591">
        <v>101</v>
      </c>
      <c r="C1591">
        <v>4</v>
      </c>
      <c r="D1591" t="s">
        <v>117</v>
      </c>
      <c r="E1591" t="s">
        <v>118</v>
      </c>
      <c r="F1591" t="s">
        <v>18</v>
      </c>
      <c r="G1591" t="str">
        <f>TEXT(MotionsTable[[#This Row],[MOT_COUNTY_NUM]], "000") &amp; "-" &amp; TEXT(MotionsTable[[#This Row],[MOT_CASE_NUMBER]], "0000000")</f>
        <v>004-0000101</v>
      </c>
    </row>
    <row r="1592" spans="1:7">
      <c r="A1592" s="1">
        <v>4</v>
      </c>
      <c r="B1592">
        <v>106</v>
      </c>
      <c r="C1592">
        <v>4</v>
      </c>
      <c r="D1592" t="s">
        <v>117</v>
      </c>
      <c r="E1592" t="s">
        <v>118</v>
      </c>
      <c r="F1592" t="s">
        <v>18</v>
      </c>
      <c r="G1592" t="str">
        <f>TEXT(MotionsTable[[#This Row],[MOT_COUNTY_NUM]], "000") &amp; "-" &amp; TEXT(MotionsTable[[#This Row],[MOT_CASE_NUMBER]], "0000000")</f>
        <v>004-0000106</v>
      </c>
    </row>
    <row r="1593" spans="1:7">
      <c r="A1593" s="1">
        <v>4</v>
      </c>
      <c r="B1593">
        <v>108</v>
      </c>
      <c r="C1593">
        <v>4</v>
      </c>
      <c r="D1593" t="s">
        <v>117</v>
      </c>
      <c r="E1593" t="s">
        <v>118</v>
      </c>
      <c r="F1593" t="s">
        <v>18</v>
      </c>
      <c r="G1593" t="str">
        <f>TEXT(MotionsTable[[#This Row],[MOT_COUNTY_NUM]], "000") &amp; "-" &amp; TEXT(MotionsTable[[#This Row],[MOT_CASE_NUMBER]], "0000000")</f>
        <v>004-0000108</v>
      </c>
    </row>
    <row r="1594" spans="1:7">
      <c r="A1594" s="1">
        <v>4</v>
      </c>
      <c r="B1594">
        <v>110</v>
      </c>
      <c r="C1594">
        <v>4</v>
      </c>
      <c r="D1594" t="s">
        <v>117</v>
      </c>
      <c r="E1594" t="s">
        <v>118</v>
      </c>
      <c r="F1594" t="s">
        <v>18</v>
      </c>
      <c r="G1594" t="str">
        <f>TEXT(MotionsTable[[#This Row],[MOT_COUNTY_NUM]], "000") &amp; "-" &amp; TEXT(MotionsTable[[#This Row],[MOT_CASE_NUMBER]], "0000000")</f>
        <v>004-0000110</v>
      </c>
    </row>
    <row r="1595" spans="1:7">
      <c r="A1595" s="1">
        <v>4</v>
      </c>
      <c r="B1595">
        <v>5</v>
      </c>
      <c r="C1595">
        <v>5</v>
      </c>
      <c r="D1595" t="s">
        <v>117</v>
      </c>
      <c r="E1595" t="s">
        <v>118</v>
      </c>
      <c r="F1595" t="s">
        <v>18</v>
      </c>
      <c r="G1595" t="str">
        <f>TEXT(MotionsTable[[#This Row],[MOT_COUNTY_NUM]], "000") &amp; "-" &amp; TEXT(MotionsTable[[#This Row],[MOT_CASE_NUMBER]], "0000000")</f>
        <v>004-0000005</v>
      </c>
    </row>
    <row r="1596" spans="1:7">
      <c r="A1596" s="1">
        <v>4</v>
      </c>
      <c r="B1596">
        <v>20</v>
      </c>
      <c r="C1596">
        <v>5</v>
      </c>
      <c r="D1596" t="s">
        <v>117</v>
      </c>
      <c r="E1596" t="s">
        <v>118</v>
      </c>
      <c r="F1596" t="s">
        <v>18</v>
      </c>
      <c r="G1596" t="str">
        <f>TEXT(MotionsTable[[#This Row],[MOT_COUNTY_NUM]], "000") &amp; "-" &amp; TEXT(MotionsTable[[#This Row],[MOT_CASE_NUMBER]], "0000000")</f>
        <v>004-0000020</v>
      </c>
    </row>
    <row r="1597" spans="1:7">
      <c r="A1597" s="1">
        <v>4</v>
      </c>
      <c r="B1597">
        <v>21</v>
      </c>
      <c r="C1597">
        <v>5</v>
      </c>
      <c r="D1597" t="s">
        <v>117</v>
      </c>
      <c r="E1597" t="s">
        <v>118</v>
      </c>
      <c r="F1597" t="s">
        <v>18</v>
      </c>
      <c r="G1597" t="str">
        <f>TEXT(MotionsTable[[#This Row],[MOT_COUNTY_NUM]], "000") &amp; "-" &amp; TEXT(MotionsTable[[#This Row],[MOT_CASE_NUMBER]], "0000000")</f>
        <v>004-0000021</v>
      </c>
    </row>
    <row r="1598" spans="1:7">
      <c r="A1598" s="1">
        <v>4</v>
      </c>
      <c r="B1598">
        <v>38</v>
      </c>
      <c r="C1598">
        <v>5</v>
      </c>
      <c r="D1598" t="s">
        <v>117</v>
      </c>
      <c r="E1598" t="s">
        <v>118</v>
      </c>
      <c r="F1598" t="s">
        <v>18</v>
      </c>
      <c r="G1598" t="str">
        <f>TEXT(MotionsTable[[#This Row],[MOT_COUNTY_NUM]], "000") &amp; "-" &amp; TEXT(MotionsTable[[#This Row],[MOT_CASE_NUMBER]], "0000000")</f>
        <v>004-0000038</v>
      </c>
    </row>
    <row r="1599" spans="1:7">
      <c r="A1599" s="1">
        <v>4</v>
      </c>
      <c r="B1599">
        <v>43</v>
      </c>
      <c r="C1599">
        <v>5</v>
      </c>
      <c r="D1599" t="s">
        <v>117</v>
      </c>
      <c r="E1599" t="s">
        <v>118</v>
      </c>
      <c r="F1599" t="s">
        <v>18</v>
      </c>
      <c r="G1599" t="str">
        <f>TEXT(MotionsTable[[#This Row],[MOT_COUNTY_NUM]], "000") &amp; "-" &amp; TEXT(MotionsTable[[#This Row],[MOT_CASE_NUMBER]], "0000000")</f>
        <v>004-0000043</v>
      </c>
    </row>
    <row r="1600" spans="1:7">
      <c r="A1600" s="1">
        <v>4</v>
      </c>
      <c r="B1600">
        <v>45</v>
      </c>
      <c r="C1600">
        <v>5</v>
      </c>
      <c r="D1600" t="s">
        <v>117</v>
      </c>
      <c r="E1600" t="s">
        <v>118</v>
      </c>
      <c r="F1600" t="s">
        <v>18</v>
      </c>
      <c r="G1600" t="str">
        <f>TEXT(MotionsTable[[#This Row],[MOT_COUNTY_NUM]], "000") &amp; "-" &amp; TEXT(MotionsTable[[#This Row],[MOT_CASE_NUMBER]], "0000000")</f>
        <v>004-0000045</v>
      </c>
    </row>
    <row r="1601" spans="1:7">
      <c r="A1601" s="1">
        <v>4</v>
      </c>
      <c r="B1601">
        <v>46</v>
      </c>
      <c r="C1601">
        <v>5</v>
      </c>
      <c r="D1601" t="s">
        <v>117</v>
      </c>
      <c r="E1601" t="s">
        <v>118</v>
      </c>
      <c r="F1601" t="s">
        <v>18</v>
      </c>
      <c r="G1601" t="str">
        <f>TEXT(MotionsTable[[#This Row],[MOT_COUNTY_NUM]], "000") &amp; "-" &amp; TEXT(MotionsTable[[#This Row],[MOT_CASE_NUMBER]], "0000000")</f>
        <v>004-0000046</v>
      </c>
    </row>
    <row r="1602" spans="1:7">
      <c r="A1602" s="1">
        <v>4</v>
      </c>
      <c r="B1602">
        <v>48</v>
      </c>
      <c r="C1602">
        <v>5</v>
      </c>
      <c r="D1602" t="s">
        <v>117</v>
      </c>
      <c r="E1602" t="s">
        <v>118</v>
      </c>
      <c r="F1602" t="s">
        <v>18</v>
      </c>
      <c r="G1602" t="str">
        <f>TEXT(MotionsTable[[#This Row],[MOT_COUNTY_NUM]], "000") &amp; "-" &amp; TEXT(MotionsTable[[#This Row],[MOT_CASE_NUMBER]], "0000000")</f>
        <v>004-0000048</v>
      </c>
    </row>
    <row r="1603" spans="1:7">
      <c r="A1603" s="1">
        <v>4</v>
      </c>
      <c r="B1603">
        <v>56</v>
      </c>
      <c r="C1603">
        <v>5</v>
      </c>
      <c r="D1603" t="s">
        <v>117</v>
      </c>
      <c r="E1603" t="s">
        <v>118</v>
      </c>
      <c r="F1603" t="s">
        <v>18</v>
      </c>
      <c r="G1603" t="str">
        <f>TEXT(MotionsTable[[#This Row],[MOT_COUNTY_NUM]], "000") &amp; "-" &amp; TEXT(MotionsTable[[#This Row],[MOT_CASE_NUMBER]], "0000000")</f>
        <v>004-0000056</v>
      </c>
    </row>
    <row r="1604" spans="1:7">
      <c r="A1604" s="1">
        <v>4</v>
      </c>
      <c r="B1604">
        <v>60</v>
      </c>
      <c r="C1604">
        <v>5</v>
      </c>
      <c r="D1604" t="s">
        <v>117</v>
      </c>
      <c r="E1604" t="s">
        <v>118</v>
      </c>
      <c r="F1604" t="s">
        <v>18</v>
      </c>
      <c r="G1604" t="str">
        <f>TEXT(MotionsTable[[#This Row],[MOT_COUNTY_NUM]], "000") &amp; "-" &amp; TEXT(MotionsTable[[#This Row],[MOT_CASE_NUMBER]], "0000000")</f>
        <v>004-0000060</v>
      </c>
    </row>
    <row r="1605" spans="1:7">
      <c r="A1605" s="1">
        <v>4</v>
      </c>
      <c r="B1605">
        <v>66</v>
      </c>
      <c r="C1605">
        <v>5</v>
      </c>
      <c r="D1605" t="s">
        <v>117</v>
      </c>
      <c r="E1605" t="s">
        <v>118</v>
      </c>
      <c r="F1605" t="s">
        <v>18</v>
      </c>
      <c r="G1605" t="str">
        <f>TEXT(MotionsTable[[#This Row],[MOT_COUNTY_NUM]], "000") &amp; "-" &amp; TEXT(MotionsTable[[#This Row],[MOT_CASE_NUMBER]], "0000000")</f>
        <v>004-0000066</v>
      </c>
    </row>
    <row r="1606" spans="1:7">
      <c r="A1606" s="1">
        <v>4</v>
      </c>
      <c r="B1606">
        <v>67</v>
      </c>
      <c r="C1606">
        <v>5</v>
      </c>
      <c r="D1606" t="s">
        <v>117</v>
      </c>
      <c r="E1606" t="s">
        <v>118</v>
      </c>
      <c r="F1606" t="s">
        <v>18</v>
      </c>
      <c r="G1606" t="str">
        <f>TEXT(MotionsTable[[#This Row],[MOT_COUNTY_NUM]], "000") &amp; "-" &amp; TEXT(MotionsTable[[#This Row],[MOT_CASE_NUMBER]], "0000000")</f>
        <v>004-0000067</v>
      </c>
    </row>
    <row r="1607" spans="1:7">
      <c r="A1607" s="1">
        <v>4</v>
      </c>
      <c r="B1607">
        <v>76</v>
      </c>
      <c r="C1607">
        <v>5</v>
      </c>
      <c r="D1607" t="s">
        <v>117</v>
      </c>
      <c r="E1607" t="s">
        <v>118</v>
      </c>
      <c r="F1607" t="s">
        <v>18</v>
      </c>
      <c r="G1607" t="str">
        <f>TEXT(MotionsTable[[#This Row],[MOT_COUNTY_NUM]], "000") &amp; "-" &amp; TEXT(MotionsTable[[#This Row],[MOT_CASE_NUMBER]], "0000000")</f>
        <v>004-0000076</v>
      </c>
    </row>
    <row r="1608" spans="1:7">
      <c r="A1608" s="1">
        <v>4</v>
      </c>
      <c r="B1608">
        <v>77</v>
      </c>
      <c r="C1608">
        <v>5</v>
      </c>
      <c r="D1608" t="s">
        <v>117</v>
      </c>
      <c r="E1608" t="s">
        <v>118</v>
      </c>
      <c r="F1608" t="s">
        <v>18</v>
      </c>
      <c r="G1608" t="str">
        <f>TEXT(MotionsTable[[#This Row],[MOT_COUNTY_NUM]], "000") &amp; "-" &amp; TEXT(MotionsTable[[#This Row],[MOT_CASE_NUMBER]], "0000000")</f>
        <v>004-0000077</v>
      </c>
    </row>
    <row r="1609" spans="1:7">
      <c r="A1609" s="1">
        <v>4</v>
      </c>
      <c r="B1609">
        <v>88</v>
      </c>
      <c r="C1609">
        <v>5</v>
      </c>
      <c r="D1609" t="s">
        <v>117</v>
      </c>
      <c r="E1609" t="s">
        <v>118</v>
      </c>
      <c r="F1609" t="s">
        <v>18</v>
      </c>
      <c r="G1609" t="str">
        <f>TEXT(MotionsTable[[#This Row],[MOT_COUNTY_NUM]], "000") &amp; "-" &amp; TEXT(MotionsTable[[#This Row],[MOT_CASE_NUMBER]], "0000000")</f>
        <v>004-0000088</v>
      </c>
    </row>
    <row r="1610" spans="1:7">
      <c r="A1610" s="1">
        <v>4</v>
      </c>
      <c r="B1610">
        <v>89</v>
      </c>
      <c r="C1610">
        <v>5</v>
      </c>
      <c r="D1610" t="s">
        <v>117</v>
      </c>
      <c r="E1610" t="s">
        <v>118</v>
      </c>
      <c r="F1610" t="s">
        <v>18</v>
      </c>
      <c r="G1610" t="str">
        <f>TEXT(MotionsTable[[#This Row],[MOT_COUNTY_NUM]], "000") &amp; "-" &amp; TEXT(MotionsTable[[#This Row],[MOT_CASE_NUMBER]], "0000000")</f>
        <v>004-0000089</v>
      </c>
    </row>
    <row r="1611" spans="1:7">
      <c r="A1611" s="1">
        <v>4</v>
      </c>
      <c r="B1611">
        <v>90</v>
      </c>
      <c r="C1611">
        <v>5</v>
      </c>
      <c r="D1611" t="s">
        <v>117</v>
      </c>
      <c r="E1611" t="s">
        <v>118</v>
      </c>
      <c r="F1611" t="s">
        <v>18</v>
      </c>
      <c r="G1611" t="str">
        <f>TEXT(MotionsTable[[#This Row],[MOT_COUNTY_NUM]], "000") &amp; "-" &amp; TEXT(MotionsTable[[#This Row],[MOT_CASE_NUMBER]], "0000000")</f>
        <v>004-0000090</v>
      </c>
    </row>
    <row r="1612" spans="1:7">
      <c r="A1612" s="1">
        <v>4</v>
      </c>
      <c r="B1612">
        <v>96</v>
      </c>
      <c r="C1612">
        <v>5</v>
      </c>
      <c r="D1612" t="s">
        <v>117</v>
      </c>
      <c r="E1612" t="s">
        <v>118</v>
      </c>
      <c r="F1612" t="s">
        <v>18</v>
      </c>
      <c r="G1612" t="str">
        <f>TEXT(MotionsTable[[#This Row],[MOT_COUNTY_NUM]], "000") &amp; "-" &amp; TEXT(MotionsTable[[#This Row],[MOT_CASE_NUMBER]], "0000000")</f>
        <v>004-0000096</v>
      </c>
    </row>
    <row r="1613" spans="1:7">
      <c r="A1613" s="1">
        <v>4</v>
      </c>
      <c r="B1613">
        <v>97</v>
      </c>
      <c r="C1613">
        <v>5</v>
      </c>
      <c r="D1613" t="s">
        <v>117</v>
      </c>
      <c r="E1613" t="s">
        <v>118</v>
      </c>
      <c r="F1613" t="s">
        <v>18</v>
      </c>
      <c r="G1613" t="str">
        <f>TEXT(MotionsTable[[#This Row],[MOT_COUNTY_NUM]], "000") &amp; "-" &amp; TEXT(MotionsTable[[#This Row],[MOT_CASE_NUMBER]], "0000000")</f>
        <v>004-0000097</v>
      </c>
    </row>
    <row r="1614" spans="1:7">
      <c r="A1614" s="1">
        <v>4</v>
      </c>
      <c r="B1614">
        <v>101</v>
      </c>
      <c r="C1614">
        <v>5</v>
      </c>
      <c r="D1614" t="s">
        <v>117</v>
      </c>
      <c r="E1614" t="s">
        <v>118</v>
      </c>
      <c r="F1614" t="s">
        <v>18</v>
      </c>
      <c r="G1614" t="str">
        <f>TEXT(MotionsTable[[#This Row],[MOT_COUNTY_NUM]], "000") &amp; "-" &amp; TEXT(MotionsTable[[#This Row],[MOT_CASE_NUMBER]], "0000000")</f>
        <v>004-0000101</v>
      </c>
    </row>
    <row r="1615" spans="1:7">
      <c r="A1615" s="1">
        <v>4</v>
      </c>
      <c r="B1615">
        <v>103</v>
      </c>
      <c r="C1615">
        <v>5</v>
      </c>
      <c r="D1615" t="s">
        <v>117</v>
      </c>
      <c r="E1615" t="s">
        <v>118</v>
      </c>
      <c r="F1615" t="s">
        <v>18</v>
      </c>
      <c r="G1615" t="str">
        <f>TEXT(MotionsTable[[#This Row],[MOT_COUNTY_NUM]], "000") &amp; "-" &amp; TEXT(MotionsTable[[#This Row],[MOT_CASE_NUMBER]], "0000000")</f>
        <v>004-0000103</v>
      </c>
    </row>
    <row r="1616" spans="1:7">
      <c r="A1616" s="1">
        <v>4</v>
      </c>
      <c r="B1616">
        <v>104</v>
      </c>
      <c r="C1616">
        <v>5</v>
      </c>
      <c r="D1616" t="s">
        <v>117</v>
      </c>
      <c r="E1616" t="s">
        <v>118</v>
      </c>
      <c r="F1616" t="s">
        <v>18</v>
      </c>
      <c r="G1616" t="str">
        <f>TEXT(MotionsTable[[#This Row],[MOT_COUNTY_NUM]], "000") &amp; "-" &amp; TEXT(MotionsTable[[#This Row],[MOT_CASE_NUMBER]], "0000000")</f>
        <v>004-0000104</v>
      </c>
    </row>
    <row r="1617" spans="1:7">
      <c r="A1617" s="1">
        <v>4</v>
      </c>
      <c r="B1617">
        <v>107</v>
      </c>
      <c r="C1617">
        <v>5</v>
      </c>
      <c r="D1617" t="s">
        <v>117</v>
      </c>
      <c r="E1617" t="s">
        <v>118</v>
      </c>
      <c r="F1617" t="s">
        <v>18</v>
      </c>
      <c r="G1617" t="str">
        <f>TEXT(MotionsTable[[#This Row],[MOT_COUNTY_NUM]], "000") &amp; "-" &amp; TEXT(MotionsTable[[#This Row],[MOT_CASE_NUMBER]], "0000000")</f>
        <v>004-0000107</v>
      </c>
    </row>
    <row r="1618" spans="1:7">
      <c r="A1618" s="1">
        <v>4</v>
      </c>
      <c r="B1618">
        <v>109</v>
      </c>
      <c r="C1618">
        <v>5</v>
      </c>
      <c r="D1618" t="s">
        <v>117</v>
      </c>
      <c r="E1618" t="s">
        <v>118</v>
      </c>
      <c r="F1618" t="s">
        <v>18</v>
      </c>
      <c r="G1618" t="str">
        <f>TEXT(MotionsTable[[#This Row],[MOT_COUNTY_NUM]], "000") &amp; "-" &amp; TEXT(MotionsTable[[#This Row],[MOT_CASE_NUMBER]], "0000000")</f>
        <v>004-0000109</v>
      </c>
    </row>
    <row r="1619" spans="1:7">
      <c r="A1619" s="1">
        <v>4</v>
      </c>
      <c r="B1619">
        <v>111</v>
      </c>
      <c r="C1619">
        <v>5</v>
      </c>
      <c r="D1619" t="s">
        <v>117</v>
      </c>
      <c r="E1619" t="s">
        <v>118</v>
      </c>
      <c r="F1619" t="s">
        <v>18</v>
      </c>
      <c r="G1619" t="str">
        <f>TEXT(MotionsTable[[#This Row],[MOT_COUNTY_NUM]], "000") &amp; "-" &amp; TEXT(MotionsTable[[#This Row],[MOT_CASE_NUMBER]], "0000000")</f>
        <v>004-0000111</v>
      </c>
    </row>
    <row r="1620" spans="1:7">
      <c r="A1620" s="1">
        <v>4</v>
      </c>
      <c r="B1620">
        <v>3</v>
      </c>
      <c r="C1620">
        <v>6</v>
      </c>
      <c r="D1620" t="s">
        <v>117</v>
      </c>
      <c r="E1620" t="s">
        <v>118</v>
      </c>
      <c r="F1620" t="s">
        <v>18</v>
      </c>
      <c r="G1620" t="str">
        <f>TEXT(MotionsTable[[#This Row],[MOT_COUNTY_NUM]], "000") &amp; "-" &amp; TEXT(MotionsTable[[#This Row],[MOT_CASE_NUMBER]], "0000000")</f>
        <v>004-0000003</v>
      </c>
    </row>
    <row r="1621" spans="1:7">
      <c r="A1621" s="1">
        <v>4</v>
      </c>
      <c r="B1621">
        <v>7</v>
      </c>
      <c r="C1621">
        <v>6</v>
      </c>
      <c r="D1621" t="s">
        <v>117</v>
      </c>
      <c r="E1621" t="s">
        <v>118</v>
      </c>
      <c r="F1621" t="s">
        <v>18</v>
      </c>
      <c r="G1621" t="str">
        <f>TEXT(MotionsTable[[#This Row],[MOT_COUNTY_NUM]], "000") &amp; "-" &amp; TEXT(MotionsTable[[#This Row],[MOT_CASE_NUMBER]], "0000000")</f>
        <v>004-0000007</v>
      </c>
    </row>
    <row r="1622" spans="1:7">
      <c r="A1622" s="1">
        <v>4</v>
      </c>
      <c r="B1622">
        <v>15</v>
      </c>
      <c r="C1622">
        <v>6</v>
      </c>
      <c r="D1622" t="s">
        <v>117</v>
      </c>
      <c r="E1622" t="s">
        <v>118</v>
      </c>
      <c r="F1622" t="s">
        <v>18</v>
      </c>
      <c r="G1622" t="str">
        <f>TEXT(MotionsTable[[#This Row],[MOT_COUNTY_NUM]], "000") &amp; "-" &amp; TEXT(MotionsTable[[#This Row],[MOT_CASE_NUMBER]], "0000000")</f>
        <v>004-0000015</v>
      </c>
    </row>
    <row r="1623" spans="1:7">
      <c r="A1623" s="1">
        <v>4</v>
      </c>
      <c r="B1623">
        <v>22</v>
      </c>
      <c r="C1623">
        <v>6</v>
      </c>
      <c r="D1623" t="s">
        <v>117</v>
      </c>
      <c r="E1623" t="s">
        <v>118</v>
      </c>
      <c r="F1623" t="s">
        <v>18</v>
      </c>
      <c r="G1623" t="str">
        <f>TEXT(MotionsTable[[#This Row],[MOT_COUNTY_NUM]], "000") &amp; "-" &amp; TEXT(MotionsTable[[#This Row],[MOT_CASE_NUMBER]], "0000000")</f>
        <v>004-0000022</v>
      </c>
    </row>
    <row r="1624" spans="1:7">
      <c r="A1624" s="1">
        <v>4</v>
      </c>
      <c r="B1624">
        <v>25</v>
      </c>
      <c r="C1624">
        <v>6</v>
      </c>
      <c r="D1624" t="s">
        <v>117</v>
      </c>
      <c r="E1624" t="s">
        <v>118</v>
      </c>
      <c r="F1624" t="s">
        <v>18</v>
      </c>
      <c r="G1624" t="str">
        <f>TEXT(MotionsTable[[#This Row],[MOT_COUNTY_NUM]], "000") &amp; "-" &amp; TEXT(MotionsTable[[#This Row],[MOT_CASE_NUMBER]], "0000000")</f>
        <v>004-0000025</v>
      </c>
    </row>
    <row r="1625" spans="1:7">
      <c r="A1625" s="1">
        <v>4</v>
      </c>
      <c r="B1625">
        <v>31</v>
      </c>
      <c r="C1625">
        <v>6</v>
      </c>
      <c r="D1625" t="s">
        <v>117</v>
      </c>
      <c r="E1625" t="s">
        <v>118</v>
      </c>
      <c r="F1625" t="s">
        <v>18</v>
      </c>
      <c r="G1625" t="str">
        <f>TEXT(MotionsTable[[#This Row],[MOT_COUNTY_NUM]], "000") &amp; "-" &amp; TEXT(MotionsTable[[#This Row],[MOT_CASE_NUMBER]], "0000000")</f>
        <v>004-0000031</v>
      </c>
    </row>
    <row r="1626" spans="1:7">
      <c r="A1626" s="1">
        <v>4</v>
      </c>
      <c r="B1626">
        <v>35</v>
      </c>
      <c r="C1626">
        <v>6</v>
      </c>
      <c r="D1626" t="s">
        <v>117</v>
      </c>
      <c r="E1626" t="s">
        <v>118</v>
      </c>
      <c r="F1626" t="s">
        <v>18</v>
      </c>
      <c r="G1626" t="str">
        <f>TEXT(MotionsTable[[#This Row],[MOT_COUNTY_NUM]], "000") &amp; "-" &amp; TEXT(MotionsTable[[#This Row],[MOT_CASE_NUMBER]], "0000000")</f>
        <v>004-0000035</v>
      </c>
    </row>
    <row r="1627" spans="1:7">
      <c r="A1627" s="1">
        <v>4</v>
      </c>
      <c r="B1627">
        <v>37</v>
      </c>
      <c r="C1627">
        <v>6</v>
      </c>
      <c r="D1627" t="s">
        <v>117</v>
      </c>
      <c r="E1627" t="s">
        <v>118</v>
      </c>
      <c r="F1627" t="s">
        <v>18</v>
      </c>
      <c r="G1627" t="str">
        <f>TEXT(MotionsTable[[#This Row],[MOT_COUNTY_NUM]], "000") &amp; "-" &amp; TEXT(MotionsTable[[#This Row],[MOT_CASE_NUMBER]], "0000000")</f>
        <v>004-0000037</v>
      </c>
    </row>
    <row r="1628" spans="1:7">
      <c r="A1628" s="1">
        <v>4</v>
      </c>
      <c r="B1628">
        <v>43</v>
      </c>
      <c r="C1628">
        <v>6</v>
      </c>
      <c r="D1628" t="s">
        <v>117</v>
      </c>
      <c r="E1628" t="s">
        <v>118</v>
      </c>
      <c r="F1628" t="s">
        <v>18</v>
      </c>
      <c r="G1628" t="str">
        <f>TEXT(MotionsTable[[#This Row],[MOT_COUNTY_NUM]], "000") &amp; "-" &amp; TEXT(MotionsTable[[#This Row],[MOT_CASE_NUMBER]], "0000000")</f>
        <v>004-0000043</v>
      </c>
    </row>
    <row r="1629" spans="1:7">
      <c r="A1629" s="1">
        <v>4</v>
      </c>
      <c r="B1629">
        <v>52</v>
      </c>
      <c r="C1629">
        <v>6</v>
      </c>
      <c r="D1629" t="s">
        <v>117</v>
      </c>
      <c r="E1629" t="s">
        <v>118</v>
      </c>
      <c r="F1629" t="s">
        <v>18</v>
      </c>
      <c r="G1629" t="str">
        <f>TEXT(MotionsTable[[#This Row],[MOT_COUNTY_NUM]], "000") &amp; "-" &amp; TEXT(MotionsTable[[#This Row],[MOT_CASE_NUMBER]], "0000000")</f>
        <v>004-0000052</v>
      </c>
    </row>
    <row r="1630" spans="1:7">
      <c r="A1630" s="1">
        <v>4</v>
      </c>
      <c r="B1630">
        <v>57</v>
      </c>
      <c r="C1630">
        <v>6</v>
      </c>
      <c r="D1630" t="s">
        <v>117</v>
      </c>
      <c r="E1630" t="s">
        <v>118</v>
      </c>
      <c r="F1630" t="s">
        <v>18</v>
      </c>
      <c r="G1630" t="str">
        <f>TEXT(MotionsTable[[#This Row],[MOT_COUNTY_NUM]], "000") &amp; "-" &amp; TEXT(MotionsTable[[#This Row],[MOT_CASE_NUMBER]], "0000000")</f>
        <v>004-0000057</v>
      </c>
    </row>
    <row r="1631" spans="1:7">
      <c r="A1631" s="1">
        <v>4</v>
      </c>
      <c r="B1631">
        <v>59</v>
      </c>
      <c r="C1631">
        <v>6</v>
      </c>
      <c r="D1631" t="s">
        <v>117</v>
      </c>
      <c r="E1631" t="s">
        <v>118</v>
      </c>
      <c r="F1631" t="s">
        <v>18</v>
      </c>
      <c r="G1631" t="str">
        <f>TEXT(MotionsTable[[#This Row],[MOT_COUNTY_NUM]], "000") &amp; "-" &amp; TEXT(MotionsTable[[#This Row],[MOT_CASE_NUMBER]], "0000000")</f>
        <v>004-0000059</v>
      </c>
    </row>
    <row r="1632" spans="1:7">
      <c r="A1632" s="1">
        <v>4</v>
      </c>
      <c r="B1632">
        <v>62</v>
      </c>
      <c r="C1632">
        <v>6</v>
      </c>
      <c r="D1632" t="s">
        <v>117</v>
      </c>
      <c r="E1632" t="s">
        <v>118</v>
      </c>
      <c r="F1632" t="s">
        <v>18</v>
      </c>
      <c r="G1632" t="str">
        <f>TEXT(MotionsTable[[#This Row],[MOT_COUNTY_NUM]], "000") &amp; "-" &amp; TEXT(MotionsTable[[#This Row],[MOT_CASE_NUMBER]], "0000000")</f>
        <v>004-0000062</v>
      </c>
    </row>
    <row r="1633" spans="1:7">
      <c r="A1633" s="1">
        <v>4</v>
      </c>
      <c r="B1633">
        <v>68</v>
      </c>
      <c r="C1633">
        <v>6</v>
      </c>
      <c r="D1633" t="s">
        <v>117</v>
      </c>
      <c r="E1633" t="s">
        <v>118</v>
      </c>
      <c r="F1633" t="s">
        <v>18</v>
      </c>
      <c r="G1633" t="str">
        <f>TEXT(MotionsTable[[#This Row],[MOT_COUNTY_NUM]], "000") &amp; "-" &amp; TEXT(MotionsTable[[#This Row],[MOT_CASE_NUMBER]], "0000000")</f>
        <v>004-0000068</v>
      </c>
    </row>
    <row r="1634" spans="1:7">
      <c r="A1634" s="1">
        <v>4</v>
      </c>
      <c r="B1634">
        <v>74</v>
      </c>
      <c r="C1634">
        <v>6</v>
      </c>
      <c r="D1634" t="s">
        <v>117</v>
      </c>
      <c r="E1634" t="s">
        <v>118</v>
      </c>
      <c r="F1634" t="s">
        <v>18</v>
      </c>
      <c r="G1634" t="str">
        <f>TEXT(MotionsTable[[#This Row],[MOT_COUNTY_NUM]], "000") &amp; "-" &amp; TEXT(MotionsTable[[#This Row],[MOT_CASE_NUMBER]], "0000000")</f>
        <v>004-0000074</v>
      </c>
    </row>
    <row r="1635" spans="1:7">
      <c r="A1635" s="1">
        <v>4</v>
      </c>
      <c r="B1635">
        <v>77</v>
      </c>
      <c r="C1635">
        <v>6</v>
      </c>
      <c r="D1635" t="s">
        <v>117</v>
      </c>
      <c r="E1635" t="s">
        <v>118</v>
      </c>
      <c r="F1635" t="s">
        <v>18</v>
      </c>
      <c r="G1635" t="str">
        <f>TEXT(MotionsTable[[#This Row],[MOT_COUNTY_NUM]], "000") &amp; "-" &amp; TEXT(MotionsTable[[#This Row],[MOT_CASE_NUMBER]], "0000000")</f>
        <v>004-0000077</v>
      </c>
    </row>
    <row r="1636" spans="1:7">
      <c r="A1636" s="1">
        <v>4</v>
      </c>
      <c r="B1636">
        <v>78</v>
      </c>
      <c r="C1636">
        <v>6</v>
      </c>
      <c r="D1636" t="s">
        <v>117</v>
      </c>
      <c r="E1636" t="s">
        <v>118</v>
      </c>
      <c r="F1636" t="s">
        <v>18</v>
      </c>
      <c r="G1636" t="str">
        <f>TEXT(MotionsTable[[#This Row],[MOT_COUNTY_NUM]], "000") &amp; "-" &amp; TEXT(MotionsTable[[#This Row],[MOT_CASE_NUMBER]], "0000000")</f>
        <v>004-0000078</v>
      </c>
    </row>
    <row r="1637" spans="1:7">
      <c r="A1637" s="1">
        <v>4</v>
      </c>
      <c r="B1637">
        <v>86</v>
      </c>
      <c r="C1637">
        <v>6</v>
      </c>
      <c r="D1637" t="s">
        <v>117</v>
      </c>
      <c r="E1637" t="s">
        <v>118</v>
      </c>
      <c r="F1637" t="s">
        <v>18</v>
      </c>
      <c r="G1637" t="str">
        <f>TEXT(MotionsTable[[#This Row],[MOT_COUNTY_NUM]], "000") &amp; "-" &amp; TEXT(MotionsTable[[#This Row],[MOT_CASE_NUMBER]], "0000000")</f>
        <v>004-0000086</v>
      </c>
    </row>
    <row r="1638" spans="1:7">
      <c r="A1638" s="1">
        <v>4</v>
      </c>
      <c r="B1638">
        <v>90</v>
      </c>
      <c r="C1638">
        <v>6</v>
      </c>
      <c r="D1638" t="s">
        <v>117</v>
      </c>
      <c r="E1638" t="s">
        <v>118</v>
      </c>
      <c r="F1638" t="s">
        <v>18</v>
      </c>
      <c r="G1638" t="str">
        <f>TEXT(MotionsTable[[#This Row],[MOT_COUNTY_NUM]], "000") &amp; "-" &amp; TEXT(MotionsTable[[#This Row],[MOT_CASE_NUMBER]], "0000000")</f>
        <v>004-0000090</v>
      </c>
    </row>
    <row r="1639" spans="1:7">
      <c r="A1639" s="1">
        <v>4</v>
      </c>
      <c r="B1639">
        <v>95</v>
      </c>
      <c r="C1639">
        <v>6</v>
      </c>
      <c r="D1639" t="s">
        <v>117</v>
      </c>
      <c r="E1639" t="s">
        <v>118</v>
      </c>
      <c r="F1639" t="s">
        <v>18</v>
      </c>
      <c r="G1639" t="str">
        <f>TEXT(MotionsTable[[#This Row],[MOT_COUNTY_NUM]], "000") &amp; "-" &amp; TEXT(MotionsTable[[#This Row],[MOT_CASE_NUMBER]], "0000000")</f>
        <v>004-0000095</v>
      </c>
    </row>
    <row r="1640" spans="1:7">
      <c r="A1640" s="1">
        <v>4</v>
      </c>
      <c r="B1640">
        <v>107</v>
      </c>
      <c r="C1640">
        <v>6</v>
      </c>
      <c r="D1640" t="s">
        <v>117</v>
      </c>
      <c r="E1640" t="s">
        <v>118</v>
      </c>
      <c r="F1640" t="s">
        <v>18</v>
      </c>
      <c r="G1640" t="str">
        <f>TEXT(MotionsTable[[#This Row],[MOT_COUNTY_NUM]], "000") &amp; "-" &amp; TEXT(MotionsTable[[#This Row],[MOT_CASE_NUMBER]], "0000000")</f>
        <v>004-0000107</v>
      </c>
    </row>
    <row r="1641" spans="1:7">
      <c r="A1641" s="1">
        <v>4</v>
      </c>
      <c r="B1641">
        <v>108</v>
      </c>
      <c r="C1641">
        <v>6</v>
      </c>
      <c r="D1641" t="s">
        <v>117</v>
      </c>
      <c r="E1641" t="s">
        <v>118</v>
      </c>
      <c r="F1641" t="s">
        <v>18</v>
      </c>
      <c r="G1641" t="str">
        <f>TEXT(MotionsTable[[#This Row],[MOT_COUNTY_NUM]], "000") &amp; "-" &amp; TEXT(MotionsTable[[#This Row],[MOT_CASE_NUMBER]], "0000000")</f>
        <v>004-0000108</v>
      </c>
    </row>
    <row r="1642" spans="1:7">
      <c r="A1642" s="1">
        <v>4</v>
      </c>
      <c r="B1642">
        <v>2</v>
      </c>
      <c r="C1642">
        <v>7</v>
      </c>
      <c r="D1642" t="s">
        <v>117</v>
      </c>
      <c r="E1642" t="s">
        <v>118</v>
      </c>
      <c r="F1642" t="s">
        <v>18</v>
      </c>
      <c r="G1642" t="str">
        <f>TEXT(MotionsTable[[#This Row],[MOT_COUNTY_NUM]], "000") &amp; "-" &amp; TEXT(MotionsTable[[#This Row],[MOT_CASE_NUMBER]], "0000000")</f>
        <v>004-0000002</v>
      </c>
    </row>
    <row r="1643" spans="1:7">
      <c r="A1643" s="1">
        <v>4</v>
      </c>
      <c r="B1643">
        <v>4</v>
      </c>
      <c r="C1643">
        <v>7</v>
      </c>
      <c r="D1643" t="s">
        <v>117</v>
      </c>
      <c r="E1643" t="s">
        <v>118</v>
      </c>
      <c r="F1643" t="s">
        <v>18</v>
      </c>
      <c r="G1643" t="str">
        <f>TEXT(MotionsTable[[#This Row],[MOT_COUNTY_NUM]], "000") &amp; "-" &amp; TEXT(MotionsTable[[#This Row],[MOT_CASE_NUMBER]], "0000000")</f>
        <v>004-0000004</v>
      </c>
    </row>
    <row r="1644" spans="1:7">
      <c r="A1644" s="1">
        <v>4</v>
      </c>
      <c r="B1644">
        <v>12</v>
      </c>
      <c r="C1644">
        <v>7</v>
      </c>
      <c r="D1644" t="s">
        <v>117</v>
      </c>
      <c r="E1644" t="s">
        <v>118</v>
      </c>
      <c r="F1644" t="s">
        <v>18</v>
      </c>
      <c r="G1644" t="str">
        <f>TEXT(MotionsTable[[#This Row],[MOT_COUNTY_NUM]], "000") &amp; "-" &amp; TEXT(MotionsTable[[#This Row],[MOT_CASE_NUMBER]], "0000000")</f>
        <v>004-0000012</v>
      </c>
    </row>
    <row r="1645" spans="1:7">
      <c r="A1645" s="1">
        <v>4</v>
      </c>
      <c r="B1645">
        <v>14</v>
      </c>
      <c r="C1645">
        <v>7</v>
      </c>
      <c r="D1645" t="s">
        <v>117</v>
      </c>
      <c r="E1645" t="s">
        <v>118</v>
      </c>
      <c r="F1645" t="s">
        <v>18</v>
      </c>
      <c r="G1645" t="str">
        <f>TEXT(MotionsTable[[#This Row],[MOT_COUNTY_NUM]], "000") &amp; "-" &amp; TEXT(MotionsTable[[#This Row],[MOT_CASE_NUMBER]], "0000000")</f>
        <v>004-0000014</v>
      </c>
    </row>
    <row r="1646" spans="1:7">
      <c r="A1646" s="1">
        <v>4</v>
      </c>
      <c r="B1646">
        <v>15</v>
      </c>
      <c r="C1646">
        <v>7</v>
      </c>
      <c r="D1646" t="s">
        <v>117</v>
      </c>
      <c r="E1646" t="s">
        <v>118</v>
      </c>
      <c r="F1646" t="s">
        <v>18</v>
      </c>
      <c r="G1646" t="str">
        <f>TEXT(MotionsTable[[#This Row],[MOT_COUNTY_NUM]], "000") &amp; "-" &amp; TEXT(MotionsTable[[#This Row],[MOT_CASE_NUMBER]], "0000000")</f>
        <v>004-0000015</v>
      </c>
    </row>
    <row r="1647" spans="1:7">
      <c r="A1647" s="1">
        <v>4</v>
      </c>
      <c r="B1647">
        <v>36</v>
      </c>
      <c r="C1647">
        <v>7</v>
      </c>
      <c r="D1647" t="s">
        <v>117</v>
      </c>
      <c r="E1647" t="s">
        <v>118</v>
      </c>
      <c r="F1647" t="s">
        <v>18</v>
      </c>
      <c r="G1647" t="str">
        <f>TEXT(MotionsTable[[#This Row],[MOT_COUNTY_NUM]], "000") &amp; "-" &amp; TEXT(MotionsTable[[#This Row],[MOT_CASE_NUMBER]], "0000000")</f>
        <v>004-0000036</v>
      </c>
    </row>
    <row r="1648" spans="1:7">
      <c r="A1648" s="1">
        <v>4</v>
      </c>
      <c r="B1648">
        <v>54</v>
      </c>
      <c r="C1648">
        <v>7</v>
      </c>
      <c r="D1648" t="s">
        <v>117</v>
      </c>
      <c r="E1648" t="s">
        <v>118</v>
      </c>
      <c r="F1648" t="s">
        <v>18</v>
      </c>
      <c r="G1648" t="str">
        <f>TEXT(MotionsTable[[#This Row],[MOT_COUNTY_NUM]], "000") &amp; "-" &amp; TEXT(MotionsTable[[#This Row],[MOT_CASE_NUMBER]], "0000000")</f>
        <v>004-0000054</v>
      </c>
    </row>
    <row r="1649" spans="1:7">
      <c r="A1649" s="1">
        <v>4</v>
      </c>
      <c r="B1649">
        <v>63</v>
      </c>
      <c r="C1649">
        <v>7</v>
      </c>
      <c r="D1649" t="s">
        <v>117</v>
      </c>
      <c r="E1649" t="s">
        <v>118</v>
      </c>
      <c r="F1649" t="s">
        <v>18</v>
      </c>
      <c r="G1649" t="str">
        <f>TEXT(MotionsTable[[#This Row],[MOT_COUNTY_NUM]], "000") &amp; "-" &amp; TEXT(MotionsTable[[#This Row],[MOT_CASE_NUMBER]], "0000000")</f>
        <v>004-0000063</v>
      </c>
    </row>
    <row r="1650" spans="1:7">
      <c r="A1650" s="1">
        <v>4</v>
      </c>
      <c r="B1650">
        <v>77</v>
      </c>
      <c r="C1650">
        <v>7</v>
      </c>
      <c r="D1650" t="s">
        <v>117</v>
      </c>
      <c r="E1650" t="s">
        <v>118</v>
      </c>
      <c r="F1650" t="s">
        <v>18</v>
      </c>
      <c r="G1650" t="str">
        <f>TEXT(MotionsTable[[#This Row],[MOT_COUNTY_NUM]], "000") &amp; "-" &amp; TEXT(MotionsTable[[#This Row],[MOT_CASE_NUMBER]], "0000000")</f>
        <v>004-0000077</v>
      </c>
    </row>
    <row r="1651" spans="1:7">
      <c r="A1651" s="1">
        <v>4</v>
      </c>
      <c r="B1651">
        <v>79</v>
      </c>
      <c r="C1651">
        <v>7</v>
      </c>
      <c r="D1651" t="s">
        <v>117</v>
      </c>
      <c r="E1651" t="s">
        <v>118</v>
      </c>
      <c r="F1651" t="s">
        <v>18</v>
      </c>
      <c r="G1651" t="str">
        <f>TEXT(MotionsTable[[#This Row],[MOT_COUNTY_NUM]], "000") &amp; "-" &amp; TEXT(MotionsTable[[#This Row],[MOT_CASE_NUMBER]], "0000000")</f>
        <v>004-0000079</v>
      </c>
    </row>
    <row r="1652" spans="1:7">
      <c r="A1652" s="1">
        <v>4</v>
      </c>
      <c r="B1652">
        <v>81</v>
      </c>
      <c r="C1652">
        <v>7</v>
      </c>
      <c r="D1652" t="s">
        <v>117</v>
      </c>
      <c r="E1652" t="s">
        <v>118</v>
      </c>
      <c r="F1652" t="s">
        <v>18</v>
      </c>
      <c r="G1652" t="str">
        <f>TEXT(MotionsTable[[#This Row],[MOT_COUNTY_NUM]], "000") &amp; "-" &amp; TEXT(MotionsTable[[#This Row],[MOT_CASE_NUMBER]], "0000000")</f>
        <v>004-0000081</v>
      </c>
    </row>
    <row r="1653" spans="1:7">
      <c r="A1653" s="1">
        <v>4</v>
      </c>
      <c r="B1653">
        <v>84</v>
      </c>
      <c r="C1653">
        <v>7</v>
      </c>
      <c r="D1653" t="s">
        <v>117</v>
      </c>
      <c r="E1653" t="s">
        <v>118</v>
      </c>
      <c r="F1653" t="s">
        <v>18</v>
      </c>
      <c r="G1653" t="str">
        <f>TEXT(MotionsTable[[#This Row],[MOT_COUNTY_NUM]], "000") &amp; "-" &amp; TEXT(MotionsTable[[#This Row],[MOT_CASE_NUMBER]], "0000000")</f>
        <v>004-0000084</v>
      </c>
    </row>
    <row r="1654" spans="1:7">
      <c r="A1654" s="1">
        <v>4</v>
      </c>
      <c r="B1654">
        <v>85</v>
      </c>
      <c r="C1654">
        <v>7</v>
      </c>
      <c r="D1654" t="s">
        <v>117</v>
      </c>
      <c r="E1654" t="s">
        <v>118</v>
      </c>
      <c r="F1654" t="s">
        <v>18</v>
      </c>
      <c r="G1654" t="str">
        <f>TEXT(MotionsTable[[#This Row],[MOT_COUNTY_NUM]], "000") &amp; "-" &amp; TEXT(MotionsTable[[#This Row],[MOT_CASE_NUMBER]], "0000000")</f>
        <v>004-0000085</v>
      </c>
    </row>
    <row r="1655" spans="1:7">
      <c r="A1655" s="1">
        <v>4</v>
      </c>
      <c r="B1655">
        <v>101</v>
      </c>
      <c r="C1655">
        <v>7</v>
      </c>
      <c r="D1655" t="s">
        <v>117</v>
      </c>
      <c r="E1655" t="s">
        <v>118</v>
      </c>
      <c r="F1655" t="s">
        <v>18</v>
      </c>
      <c r="G1655" t="str">
        <f>TEXT(MotionsTable[[#This Row],[MOT_COUNTY_NUM]], "000") &amp; "-" &amp; TEXT(MotionsTable[[#This Row],[MOT_CASE_NUMBER]], "0000000")</f>
        <v>004-0000101</v>
      </c>
    </row>
    <row r="1656" spans="1:7">
      <c r="A1656" s="1">
        <v>4</v>
      </c>
      <c r="B1656">
        <v>7</v>
      </c>
      <c r="C1656">
        <v>8</v>
      </c>
      <c r="D1656" t="s">
        <v>117</v>
      </c>
      <c r="E1656" t="s">
        <v>118</v>
      </c>
      <c r="F1656" t="s">
        <v>18</v>
      </c>
      <c r="G1656" t="str">
        <f>TEXT(MotionsTable[[#This Row],[MOT_COUNTY_NUM]], "000") &amp; "-" &amp; TEXT(MotionsTable[[#This Row],[MOT_CASE_NUMBER]], "0000000")</f>
        <v>004-0000007</v>
      </c>
    </row>
    <row r="1657" spans="1:7">
      <c r="A1657" s="1">
        <v>4</v>
      </c>
      <c r="B1657">
        <v>24</v>
      </c>
      <c r="C1657">
        <v>8</v>
      </c>
      <c r="D1657" t="s">
        <v>117</v>
      </c>
      <c r="E1657" t="s">
        <v>118</v>
      </c>
      <c r="F1657" t="s">
        <v>18</v>
      </c>
      <c r="G1657" t="str">
        <f>TEXT(MotionsTable[[#This Row],[MOT_COUNTY_NUM]], "000") &amp; "-" &amp; TEXT(MotionsTable[[#This Row],[MOT_CASE_NUMBER]], "0000000")</f>
        <v>004-0000024</v>
      </c>
    </row>
    <row r="1658" spans="1:7">
      <c r="A1658" s="1">
        <v>4</v>
      </c>
      <c r="B1658">
        <v>29</v>
      </c>
      <c r="C1658">
        <v>8</v>
      </c>
      <c r="D1658" t="s">
        <v>117</v>
      </c>
      <c r="E1658" t="s">
        <v>118</v>
      </c>
      <c r="F1658" t="s">
        <v>18</v>
      </c>
      <c r="G1658" t="str">
        <f>TEXT(MotionsTable[[#This Row],[MOT_COUNTY_NUM]], "000") &amp; "-" &amp; TEXT(MotionsTable[[#This Row],[MOT_CASE_NUMBER]], "0000000")</f>
        <v>004-0000029</v>
      </c>
    </row>
    <row r="1659" spans="1:7">
      <c r="A1659" s="1">
        <v>4</v>
      </c>
      <c r="B1659">
        <v>39</v>
      </c>
      <c r="C1659">
        <v>8</v>
      </c>
      <c r="D1659" t="s">
        <v>117</v>
      </c>
      <c r="E1659" t="s">
        <v>118</v>
      </c>
      <c r="F1659" t="s">
        <v>18</v>
      </c>
      <c r="G1659" t="str">
        <f>TEXT(MotionsTable[[#This Row],[MOT_COUNTY_NUM]], "000") &amp; "-" &amp; TEXT(MotionsTable[[#This Row],[MOT_CASE_NUMBER]], "0000000")</f>
        <v>004-0000039</v>
      </c>
    </row>
    <row r="1660" spans="1:7">
      <c r="A1660" s="1">
        <v>4</v>
      </c>
      <c r="B1660">
        <v>54</v>
      </c>
      <c r="C1660">
        <v>8</v>
      </c>
      <c r="D1660" t="s">
        <v>117</v>
      </c>
      <c r="E1660" t="s">
        <v>118</v>
      </c>
      <c r="F1660" t="s">
        <v>18</v>
      </c>
      <c r="G1660" t="str">
        <f>TEXT(MotionsTable[[#This Row],[MOT_COUNTY_NUM]], "000") &amp; "-" &amp; TEXT(MotionsTable[[#This Row],[MOT_CASE_NUMBER]], "0000000")</f>
        <v>004-0000054</v>
      </c>
    </row>
    <row r="1661" spans="1:7">
      <c r="A1661" s="1">
        <v>4</v>
      </c>
      <c r="B1661">
        <v>62</v>
      </c>
      <c r="C1661">
        <v>8</v>
      </c>
      <c r="D1661" t="s">
        <v>117</v>
      </c>
      <c r="E1661" t="s">
        <v>118</v>
      </c>
      <c r="F1661" t="s">
        <v>18</v>
      </c>
      <c r="G1661" t="str">
        <f>TEXT(MotionsTable[[#This Row],[MOT_COUNTY_NUM]], "000") &amp; "-" &amp; TEXT(MotionsTable[[#This Row],[MOT_CASE_NUMBER]], "0000000")</f>
        <v>004-0000062</v>
      </c>
    </row>
    <row r="1662" spans="1:7">
      <c r="A1662" s="1">
        <v>4</v>
      </c>
      <c r="B1662">
        <v>69</v>
      </c>
      <c r="C1662">
        <v>8</v>
      </c>
      <c r="D1662" t="s">
        <v>117</v>
      </c>
      <c r="E1662" t="s">
        <v>118</v>
      </c>
      <c r="F1662" t="s">
        <v>18</v>
      </c>
      <c r="G1662" t="str">
        <f>TEXT(MotionsTable[[#This Row],[MOT_COUNTY_NUM]], "000") &amp; "-" &amp; TEXT(MotionsTable[[#This Row],[MOT_CASE_NUMBER]], "0000000")</f>
        <v>004-0000069</v>
      </c>
    </row>
    <row r="1663" spans="1:7">
      <c r="A1663" s="1">
        <v>4</v>
      </c>
      <c r="B1663">
        <v>73</v>
      </c>
      <c r="C1663">
        <v>8</v>
      </c>
      <c r="D1663" t="s">
        <v>117</v>
      </c>
      <c r="E1663" t="s">
        <v>118</v>
      </c>
      <c r="F1663" t="s">
        <v>18</v>
      </c>
      <c r="G1663" t="str">
        <f>TEXT(MotionsTable[[#This Row],[MOT_COUNTY_NUM]], "000") &amp; "-" &amp; TEXT(MotionsTable[[#This Row],[MOT_CASE_NUMBER]], "0000000")</f>
        <v>004-0000073</v>
      </c>
    </row>
    <row r="1664" spans="1:7">
      <c r="A1664" s="1">
        <v>4</v>
      </c>
      <c r="B1664">
        <v>76</v>
      </c>
      <c r="C1664">
        <v>8</v>
      </c>
      <c r="D1664" t="s">
        <v>117</v>
      </c>
      <c r="E1664" t="s">
        <v>118</v>
      </c>
      <c r="F1664" t="s">
        <v>18</v>
      </c>
      <c r="G1664" t="str">
        <f>TEXT(MotionsTable[[#This Row],[MOT_COUNTY_NUM]], "000") &amp; "-" &amp; TEXT(MotionsTable[[#This Row],[MOT_CASE_NUMBER]], "0000000")</f>
        <v>004-0000076</v>
      </c>
    </row>
    <row r="1665" spans="1:7">
      <c r="A1665" s="1">
        <v>4</v>
      </c>
      <c r="B1665">
        <v>98</v>
      </c>
      <c r="C1665">
        <v>8</v>
      </c>
      <c r="D1665" t="s">
        <v>117</v>
      </c>
      <c r="E1665" t="s">
        <v>118</v>
      </c>
      <c r="F1665" t="s">
        <v>18</v>
      </c>
      <c r="G1665" t="str">
        <f>TEXT(MotionsTable[[#This Row],[MOT_COUNTY_NUM]], "000") &amp; "-" &amp; TEXT(MotionsTable[[#This Row],[MOT_CASE_NUMBER]], "0000000")</f>
        <v>004-0000098</v>
      </c>
    </row>
    <row r="1666" spans="1:7">
      <c r="A1666" s="1">
        <v>4</v>
      </c>
      <c r="B1666">
        <v>101</v>
      </c>
      <c r="C1666">
        <v>8</v>
      </c>
      <c r="D1666" t="s">
        <v>117</v>
      </c>
      <c r="E1666" t="s">
        <v>118</v>
      </c>
      <c r="F1666" t="s">
        <v>18</v>
      </c>
      <c r="G1666" t="str">
        <f>TEXT(MotionsTable[[#This Row],[MOT_COUNTY_NUM]], "000") &amp; "-" &amp; TEXT(MotionsTable[[#This Row],[MOT_CASE_NUMBER]], "0000000")</f>
        <v>004-0000101</v>
      </c>
    </row>
    <row r="1667" spans="1:7">
      <c r="A1667" s="1">
        <v>4</v>
      </c>
      <c r="B1667">
        <v>102</v>
      </c>
      <c r="C1667">
        <v>8</v>
      </c>
      <c r="D1667" t="s">
        <v>117</v>
      </c>
      <c r="E1667" t="s">
        <v>118</v>
      </c>
      <c r="F1667" t="s">
        <v>18</v>
      </c>
      <c r="G1667" t="str">
        <f>TEXT(MotionsTable[[#This Row],[MOT_COUNTY_NUM]], "000") &amp; "-" &amp; TEXT(MotionsTable[[#This Row],[MOT_CASE_NUMBER]], "0000000")</f>
        <v>004-0000102</v>
      </c>
    </row>
    <row r="1668" spans="1:7">
      <c r="A1668" s="1">
        <v>4</v>
      </c>
      <c r="B1668">
        <v>106</v>
      </c>
      <c r="C1668">
        <v>8</v>
      </c>
      <c r="D1668" t="s">
        <v>117</v>
      </c>
      <c r="E1668" t="s">
        <v>118</v>
      </c>
      <c r="F1668" t="s">
        <v>18</v>
      </c>
      <c r="G1668" t="str">
        <f>TEXT(MotionsTable[[#This Row],[MOT_COUNTY_NUM]], "000") &amp; "-" &amp; TEXT(MotionsTable[[#This Row],[MOT_CASE_NUMBER]], "0000000")</f>
        <v>004-0000106</v>
      </c>
    </row>
    <row r="1669" spans="1:7">
      <c r="A1669" s="1">
        <v>4</v>
      </c>
      <c r="B1669">
        <v>108</v>
      </c>
      <c r="C1669">
        <v>8</v>
      </c>
      <c r="D1669" t="s">
        <v>117</v>
      </c>
      <c r="E1669" t="s">
        <v>118</v>
      </c>
      <c r="F1669" t="s">
        <v>18</v>
      </c>
      <c r="G1669" t="str">
        <f>TEXT(MotionsTable[[#This Row],[MOT_COUNTY_NUM]], "000") &amp; "-" &amp; TEXT(MotionsTable[[#This Row],[MOT_CASE_NUMBER]], "0000000")</f>
        <v>004-0000108</v>
      </c>
    </row>
    <row r="1670" spans="1:7">
      <c r="A1670" s="1">
        <v>4</v>
      </c>
      <c r="B1670">
        <v>5</v>
      </c>
      <c r="C1670">
        <v>9</v>
      </c>
      <c r="D1670" t="s">
        <v>117</v>
      </c>
      <c r="E1670" t="s">
        <v>118</v>
      </c>
      <c r="F1670" t="s">
        <v>18</v>
      </c>
      <c r="G1670" t="str">
        <f>TEXT(MotionsTable[[#This Row],[MOT_COUNTY_NUM]], "000") &amp; "-" &amp; TEXT(MotionsTable[[#This Row],[MOT_CASE_NUMBER]], "0000000")</f>
        <v>004-0000005</v>
      </c>
    </row>
    <row r="1671" spans="1:7">
      <c r="A1671" s="1">
        <v>4</v>
      </c>
      <c r="B1671">
        <v>21</v>
      </c>
      <c r="C1671">
        <v>9</v>
      </c>
      <c r="D1671" t="s">
        <v>117</v>
      </c>
      <c r="E1671" t="s">
        <v>118</v>
      </c>
      <c r="F1671" t="s">
        <v>18</v>
      </c>
      <c r="G1671" t="str">
        <f>TEXT(MotionsTable[[#This Row],[MOT_COUNTY_NUM]], "000") &amp; "-" &amp; TEXT(MotionsTable[[#This Row],[MOT_CASE_NUMBER]], "0000000")</f>
        <v>004-0000021</v>
      </c>
    </row>
    <row r="1672" spans="1:7">
      <c r="A1672" s="1">
        <v>4</v>
      </c>
      <c r="B1672">
        <v>33</v>
      </c>
      <c r="C1672">
        <v>9</v>
      </c>
      <c r="D1672" t="s">
        <v>117</v>
      </c>
      <c r="E1672" t="s">
        <v>118</v>
      </c>
      <c r="F1672" t="s">
        <v>18</v>
      </c>
      <c r="G1672" t="str">
        <f>TEXT(MotionsTable[[#This Row],[MOT_COUNTY_NUM]], "000") &amp; "-" &amp; TEXT(MotionsTable[[#This Row],[MOT_CASE_NUMBER]], "0000000")</f>
        <v>004-0000033</v>
      </c>
    </row>
    <row r="1673" spans="1:7">
      <c r="A1673" s="1">
        <v>4</v>
      </c>
      <c r="B1673">
        <v>36</v>
      </c>
      <c r="C1673">
        <v>9</v>
      </c>
      <c r="D1673" t="s">
        <v>117</v>
      </c>
      <c r="E1673" t="s">
        <v>118</v>
      </c>
      <c r="F1673" t="s">
        <v>18</v>
      </c>
      <c r="G1673" t="str">
        <f>TEXT(MotionsTable[[#This Row],[MOT_COUNTY_NUM]], "000") &amp; "-" &amp; TEXT(MotionsTable[[#This Row],[MOT_CASE_NUMBER]], "0000000")</f>
        <v>004-0000036</v>
      </c>
    </row>
    <row r="1674" spans="1:7">
      <c r="A1674" s="1">
        <v>4</v>
      </c>
      <c r="B1674">
        <v>48</v>
      </c>
      <c r="C1674">
        <v>9</v>
      </c>
      <c r="D1674" t="s">
        <v>117</v>
      </c>
      <c r="E1674" t="s">
        <v>118</v>
      </c>
      <c r="F1674" t="s">
        <v>18</v>
      </c>
      <c r="G1674" t="str">
        <f>TEXT(MotionsTable[[#This Row],[MOT_COUNTY_NUM]], "000") &amp; "-" &amp; TEXT(MotionsTable[[#This Row],[MOT_CASE_NUMBER]], "0000000")</f>
        <v>004-0000048</v>
      </c>
    </row>
    <row r="1675" spans="1:7">
      <c r="A1675" s="1">
        <v>4</v>
      </c>
      <c r="B1675">
        <v>51</v>
      </c>
      <c r="C1675">
        <v>9</v>
      </c>
      <c r="D1675" t="s">
        <v>117</v>
      </c>
      <c r="E1675" t="s">
        <v>118</v>
      </c>
      <c r="F1675" t="s">
        <v>18</v>
      </c>
      <c r="G1675" t="str">
        <f>TEXT(MotionsTable[[#This Row],[MOT_COUNTY_NUM]], "000") &amp; "-" &amp; TEXT(MotionsTable[[#This Row],[MOT_CASE_NUMBER]], "0000000")</f>
        <v>004-0000051</v>
      </c>
    </row>
    <row r="1676" spans="1:7">
      <c r="A1676" s="1">
        <v>4</v>
      </c>
      <c r="B1676">
        <v>59</v>
      </c>
      <c r="C1676">
        <v>9</v>
      </c>
      <c r="D1676" t="s">
        <v>117</v>
      </c>
      <c r="E1676" t="s">
        <v>118</v>
      </c>
      <c r="F1676" t="s">
        <v>18</v>
      </c>
      <c r="G1676" t="str">
        <f>TEXT(MotionsTable[[#This Row],[MOT_COUNTY_NUM]], "000") &amp; "-" &amp; TEXT(MotionsTable[[#This Row],[MOT_CASE_NUMBER]], "0000000")</f>
        <v>004-0000059</v>
      </c>
    </row>
    <row r="1677" spans="1:7">
      <c r="A1677" s="1">
        <v>4</v>
      </c>
      <c r="B1677">
        <v>63</v>
      </c>
      <c r="C1677">
        <v>9</v>
      </c>
      <c r="D1677" t="s">
        <v>117</v>
      </c>
      <c r="E1677" t="s">
        <v>118</v>
      </c>
      <c r="F1677" t="s">
        <v>18</v>
      </c>
      <c r="G1677" t="str">
        <f>TEXT(MotionsTable[[#This Row],[MOT_COUNTY_NUM]], "000") &amp; "-" &amp; TEXT(MotionsTable[[#This Row],[MOT_CASE_NUMBER]], "0000000")</f>
        <v>004-0000063</v>
      </c>
    </row>
    <row r="1678" spans="1:7">
      <c r="A1678" s="1">
        <v>4</v>
      </c>
      <c r="B1678">
        <v>67</v>
      </c>
      <c r="C1678">
        <v>9</v>
      </c>
      <c r="D1678" t="s">
        <v>117</v>
      </c>
      <c r="E1678" t="s">
        <v>118</v>
      </c>
      <c r="F1678" t="s">
        <v>18</v>
      </c>
      <c r="G1678" t="str">
        <f>TEXT(MotionsTable[[#This Row],[MOT_COUNTY_NUM]], "000") &amp; "-" &amp; TEXT(MotionsTable[[#This Row],[MOT_CASE_NUMBER]], "0000000")</f>
        <v>004-0000067</v>
      </c>
    </row>
    <row r="1679" spans="1:7">
      <c r="A1679" s="1">
        <v>4</v>
      </c>
      <c r="B1679">
        <v>73</v>
      </c>
      <c r="C1679">
        <v>9</v>
      </c>
      <c r="D1679" t="s">
        <v>117</v>
      </c>
      <c r="E1679" t="s">
        <v>118</v>
      </c>
      <c r="F1679" t="s">
        <v>18</v>
      </c>
      <c r="G1679" t="str">
        <f>TEXT(MotionsTable[[#This Row],[MOT_COUNTY_NUM]], "000") &amp; "-" &amp; TEXT(MotionsTable[[#This Row],[MOT_CASE_NUMBER]], "0000000")</f>
        <v>004-0000073</v>
      </c>
    </row>
    <row r="1680" spans="1:7">
      <c r="A1680" s="1">
        <v>4</v>
      </c>
      <c r="B1680">
        <v>81</v>
      </c>
      <c r="C1680">
        <v>9</v>
      </c>
      <c r="D1680" t="s">
        <v>117</v>
      </c>
      <c r="E1680" t="s">
        <v>118</v>
      </c>
      <c r="F1680" t="s">
        <v>18</v>
      </c>
      <c r="G1680" t="str">
        <f>TEXT(MotionsTable[[#This Row],[MOT_COUNTY_NUM]], "000") &amp; "-" &amp; TEXT(MotionsTable[[#This Row],[MOT_CASE_NUMBER]], "0000000")</f>
        <v>004-0000081</v>
      </c>
    </row>
    <row r="1681" spans="1:7">
      <c r="A1681" s="1">
        <v>4</v>
      </c>
      <c r="B1681">
        <v>93</v>
      </c>
      <c r="C1681">
        <v>9</v>
      </c>
      <c r="D1681" t="s">
        <v>117</v>
      </c>
      <c r="E1681" t="s">
        <v>118</v>
      </c>
      <c r="F1681" t="s">
        <v>18</v>
      </c>
      <c r="G1681" t="str">
        <f>TEXT(MotionsTable[[#This Row],[MOT_COUNTY_NUM]], "000") &amp; "-" &amp; TEXT(MotionsTable[[#This Row],[MOT_CASE_NUMBER]], "0000000")</f>
        <v>004-0000093</v>
      </c>
    </row>
    <row r="1682" spans="1:7">
      <c r="A1682" s="1">
        <v>4</v>
      </c>
      <c r="B1682">
        <v>98</v>
      </c>
      <c r="C1682">
        <v>9</v>
      </c>
      <c r="D1682" t="s">
        <v>117</v>
      </c>
      <c r="E1682" t="s">
        <v>118</v>
      </c>
      <c r="F1682" t="s">
        <v>18</v>
      </c>
      <c r="G1682" t="str">
        <f>TEXT(MotionsTable[[#This Row],[MOT_COUNTY_NUM]], "000") &amp; "-" &amp; TEXT(MotionsTable[[#This Row],[MOT_CASE_NUMBER]], "0000000")</f>
        <v>004-0000098</v>
      </c>
    </row>
    <row r="1683" spans="1:7">
      <c r="A1683" s="1">
        <v>4</v>
      </c>
      <c r="B1683">
        <v>103</v>
      </c>
      <c r="C1683">
        <v>9</v>
      </c>
      <c r="D1683" t="s">
        <v>117</v>
      </c>
      <c r="E1683" t="s">
        <v>118</v>
      </c>
      <c r="F1683" t="s">
        <v>18</v>
      </c>
      <c r="G1683" t="str">
        <f>TEXT(MotionsTable[[#This Row],[MOT_COUNTY_NUM]], "000") &amp; "-" &amp; TEXT(MotionsTable[[#This Row],[MOT_CASE_NUMBER]], "0000000")</f>
        <v>004-0000103</v>
      </c>
    </row>
    <row r="1684" spans="1:7">
      <c r="A1684" s="1">
        <v>4</v>
      </c>
      <c r="B1684">
        <v>110</v>
      </c>
      <c r="C1684">
        <v>9</v>
      </c>
      <c r="D1684" t="s">
        <v>117</v>
      </c>
      <c r="E1684" t="s">
        <v>118</v>
      </c>
      <c r="F1684" t="s">
        <v>18</v>
      </c>
      <c r="G1684" t="str">
        <f>TEXT(MotionsTable[[#This Row],[MOT_COUNTY_NUM]], "000") &amp; "-" &amp; TEXT(MotionsTable[[#This Row],[MOT_CASE_NUMBER]], "0000000")</f>
        <v>004-0000110</v>
      </c>
    </row>
    <row r="1685" spans="1:7">
      <c r="A1685" s="1">
        <v>4</v>
      </c>
      <c r="B1685">
        <v>19</v>
      </c>
      <c r="C1685">
        <v>10</v>
      </c>
      <c r="D1685" t="s">
        <v>117</v>
      </c>
      <c r="E1685" t="s">
        <v>118</v>
      </c>
      <c r="F1685" t="s">
        <v>18</v>
      </c>
      <c r="G1685" t="str">
        <f>TEXT(MotionsTable[[#This Row],[MOT_COUNTY_NUM]], "000") &amp; "-" &amp; TEXT(MotionsTable[[#This Row],[MOT_CASE_NUMBER]], "0000000")</f>
        <v>004-0000019</v>
      </c>
    </row>
    <row r="1686" spans="1:7">
      <c r="A1686" s="1">
        <v>4</v>
      </c>
      <c r="B1686">
        <v>20</v>
      </c>
      <c r="C1686">
        <v>10</v>
      </c>
      <c r="D1686" t="s">
        <v>117</v>
      </c>
      <c r="E1686" t="s">
        <v>118</v>
      </c>
      <c r="F1686" t="s">
        <v>18</v>
      </c>
      <c r="G1686" t="str">
        <f>TEXT(MotionsTable[[#This Row],[MOT_COUNTY_NUM]], "000") &amp; "-" &amp; TEXT(MotionsTable[[#This Row],[MOT_CASE_NUMBER]], "0000000")</f>
        <v>004-0000020</v>
      </c>
    </row>
    <row r="1687" spans="1:7">
      <c r="A1687" s="1">
        <v>4</v>
      </c>
      <c r="B1687">
        <v>36</v>
      </c>
      <c r="C1687">
        <v>10</v>
      </c>
      <c r="D1687" t="s">
        <v>117</v>
      </c>
      <c r="E1687" t="s">
        <v>118</v>
      </c>
      <c r="F1687" t="s">
        <v>18</v>
      </c>
      <c r="G1687" t="str">
        <f>TEXT(MotionsTable[[#This Row],[MOT_COUNTY_NUM]], "000") &amp; "-" &amp; TEXT(MotionsTable[[#This Row],[MOT_CASE_NUMBER]], "0000000")</f>
        <v>004-0000036</v>
      </c>
    </row>
    <row r="1688" spans="1:7">
      <c r="A1688" s="1">
        <v>4</v>
      </c>
      <c r="B1688">
        <v>49</v>
      </c>
      <c r="C1688">
        <v>10</v>
      </c>
      <c r="D1688" t="s">
        <v>117</v>
      </c>
      <c r="E1688" t="s">
        <v>118</v>
      </c>
      <c r="F1688" t="s">
        <v>18</v>
      </c>
      <c r="G1688" t="str">
        <f>TEXT(MotionsTable[[#This Row],[MOT_COUNTY_NUM]], "000") &amp; "-" &amp; TEXT(MotionsTable[[#This Row],[MOT_CASE_NUMBER]], "0000000")</f>
        <v>004-0000049</v>
      </c>
    </row>
    <row r="1689" spans="1:7">
      <c r="A1689" s="1">
        <v>4</v>
      </c>
      <c r="B1689">
        <v>63</v>
      </c>
      <c r="C1689">
        <v>10</v>
      </c>
      <c r="D1689" t="s">
        <v>117</v>
      </c>
      <c r="E1689" t="s">
        <v>118</v>
      </c>
      <c r="F1689" t="s">
        <v>18</v>
      </c>
      <c r="G1689" t="str">
        <f>TEXT(MotionsTable[[#This Row],[MOT_COUNTY_NUM]], "000") &amp; "-" &amp; TEXT(MotionsTable[[#This Row],[MOT_CASE_NUMBER]], "0000000")</f>
        <v>004-0000063</v>
      </c>
    </row>
    <row r="1690" spans="1:7">
      <c r="A1690" s="1">
        <v>4</v>
      </c>
      <c r="B1690">
        <v>64</v>
      </c>
      <c r="C1690">
        <v>10</v>
      </c>
      <c r="D1690" t="s">
        <v>117</v>
      </c>
      <c r="E1690" t="s">
        <v>118</v>
      </c>
      <c r="F1690" t="s">
        <v>18</v>
      </c>
      <c r="G1690" t="str">
        <f>TEXT(MotionsTable[[#This Row],[MOT_COUNTY_NUM]], "000") &amp; "-" &amp; TEXT(MotionsTable[[#This Row],[MOT_CASE_NUMBER]], "0000000")</f>
        <v>004-0000064</v>
      </c>
    </row>
    <row r="1691" spans="1:7">
      <c r="A1691" s="1">
        <v>4</v>
      </c>
      <c r="B1691">
        <v>85</v>
      </c>
      <c r="C1691">
        <v>10</v>
      </c>
      <c r="D1691" t="s">
        <v>117</v>
      </c>
      <c r="E1691" t="s">
        <v>118</v>
      </c>
      <c r="F1691" t="s">
        <v>18</v>
      </c>
      <c r="G1691" t="str">
        <f>TEXT(MotionsTable[[#This Row],[MOT_COUNTY_NUM]], "000") &amp; "-" &amp; TEXT(MotionsTable[[#This Row],[MOT_CASE_NUMBER]], "0000000")</f>
        <v>004-0000085</v>
      </c>
    </row>
    <row r="1692" spans="1:7">
      <c r="A1692" s="1">
        <v>4</v>
      </c>
      <c r="B1692">
        <v>97</v>
      </c>
      <c r="C1692">
        <v>10</v>
      </c>
      <c r="D1692" t="s">
        <v>117</v>
      </c>
      <c r="E1692" t="s">
        <v>118</v>
      </c>
      <c r="F1692" t="s">
        <v>18</v>
      </c>
      <c r="G1692" t="str">
        <f>TEXT(MotionsTable[[#This Row],[MOT_COUNTY_NUM]], "000") &amp; "-" &amp; TEXT(MotionsTable[[#This Row],[MOT_CASE_NUMBER]], "0000000")</f>
        <v>004-0000097</v>
      </c>
    </row>
    <row r="1693" spans="1:7">
      <c r="A1693" s="1">
        <v>4</v>
      </c>
      <c r="B1693">
        <v>103</v>
      </c>
      <c r="C1693">
        <v>10</v>
      </c>
      <c r="D1693" t="s">
        <v>117</v>
      </c>
      <c r="E1693" t="s">
        <v>118</v>
      </c>
      <c r="F1693" t="s">
        <v>18</v>
      </c>
      <c r="G1693" t="str">
        <f>TEXT(MotionsTable[[#This Row],[MOT_COUNTY_NUM]], "000") &amp; "-" &amp; TEXT(MotionsTable[[#This Row],[MOT_CASE_NUMBER]], "0000000")</f>
        <v>004-0000103</v>
      </c>
    </row>
    <row r="1694" spans="1:7">
      <c r="A1694" s="1">
        <v>4</v>
      </c>
      <c r="B1694">
        <v>106</v>
      </c>
      <c r="C1694">
        <v>10</v>
      </c>
      <c r="D1694" t="s">
        <v>117</v>
      </c>
      <c r="E1694" t="s">
        <v>118</v>
      </c>
      <c r="F1694" t="s">
        <v>18</v>
      </c>
      <c r="G1694" t="str">
        <f>TEXT(MotionsTable[[#This Row],[MOT_COUNTY_NUM]], "000") &amp; "-" &amp; TEXT(MotionsTable[[#This Row],[MOT_CASE_NUMBER]], "0000000")</f>
        <v>004-0000106</v>
      </c>
    </row>
    <row r="1695" spans="1:7">
      <c r="A1695" s="1">
        <v>4</v>
      </c>
      <c r="B1695">
        <v>36</v>
      </c>
      <c r="C1695">
        <v>11</v>
      </c>
      <c r="D1695" t="s">
        <v>117</v>
      </c>
      <c r="E1695" t="s">
        <v>118</v>
      </c>
      <c r="F1695" t="s">
        <v>18</v>
      </c>
      <c r="G1695" t="str">
        <f>TEXT(MotionsTable[[#This Row],[MOT_COUNTY_NUM]], "000") &amp; "-" &amp; TEXT(MotionsTable[[#This Row],[MOT_CASE_NUMBER]], "0000000")</f>
        <v>004-0000036</v>
      </c>
    </row>
    <row r="1696" spans="1:7">
      <c r="A1696" s="1">
        <v>4</v>
      </c>
      <c r="B1696">
        <v>63</v>
      </c>
      <c r="C1696">
        <v>11</v>
      </c>
      <c r="D1696" t="s">
        <v>117</v>
      </c>
      <c r="E1696" t="s">
        <v>118</v>
      </c>
      <c r="F1696" t="s">
        <v>18</v>
      </c>
      <c r="G1696" t="str">
        <f>TEXT(MotionsTable[[#This Row],[MOT_COUNTY_NUM]], "000") &amp; "-" &amp; TEXT(MotionsTable[[#This Row],[MOT_CASE_NUMBER]], "0000000")</f>
        <v>004-0000063</v>
      </c>
    </row>
    <row r="1697" spans="1:7">
      <c r="A1697" s="1">
        <v>4</v>
      </c>
      <c r="B1697">
        <v>105</v>
      </c>
      <c r="C1697">
        <v>11</v>
      </c>
      <c r="D1697" t="s">
        <v>117</v>
      </c>
      <c r="E1697" t="s">
        <v>118</v>
      </c>
      <c r="F1697" t="s">
        <v>18</v>
      </c>
      <c r="G1697" t="str">
        <f>TEXT(MotionsTable[[#This Row],[MOT_COUNTY_NUM]], "000") &amp; "-" &amp; TEXT(MotionsTable[[#This Row],[MOT_CASE_NUMBER]], "0000000")</f>
        <v>004-0000105</v>
      </c>
    </row>
    <row r="1698" spans="1:7">
      <c r="A1698" s="1">
        <v>4</v>
      </c>
      <c r="B1698">
        <v>26</v>
      </c>
      <c r="C1698">
        <v>12</v>
      </c>
      <c r="D1698" t="s">
        <v>117</v>
      </c>
      <c r="E1698" t="s">
        <v>118</v>
      </c>
      <c r="F1698" t="s">
        <v>18</v>
      </c>
      <c r="G1698" t="str">
        <f>TEXT(MotionsTable[[#This Row],[MOT_COUNTY_NUM]], "000") &amp; "-" &amp; TEXT(MotionsTable[[#This Row],[MOT_CASE_NUMBER]], "0000000")</f>
        <v>004-0000026</v>
      </c>
    </row>
    <row r="1699" spans="1:7">
      <c r="A1699" s="1">
        <v>4</v>
      </c>
      <c r="B1699">
        <v>57</v>
      </c>
      <c r="C1699">
        <v>12</v>
      </c>
      <c r="D1699" t="s">
        <v>117</v>
      </c>
      <c r="E1699" t="s">
        <v>118</v>
      </c>
      <c r="F1699" t="s">
        <v>18</v>
      </c>
      <c r="G1699" t="str">
        <f>TEXT(MotionsTable[[#This Row],[MOT_COUNTY_NUM]], "000") &amp; "-" &amp; TEXT(MotionsTable[[#This Row],[MOT_CASE_NUMBER]], "0000000")</f>
        <v>004-0000057</v>
      </c>
    </row>
    <row r="1700" spans="1:7">
      <c r="A1700" s="1">
        <v>4</v>
      </c>
      <c r="B1700">
        <v>63</v>
      </c>
      <c r="C1700">
        <v>12</v>
      </c>
      <c r="D1700" t="s">
        <v>117</v>
      </c>
      <c r="E1700" t="s">
        <v>118</v>
      </c>
      <c r="F1700" t="s">
        <v>18</v>
      </c>
      <c r="G1700" t="str">
        <f>TEXT(MotionsTable[[#This Row],[MOT_COUNTY_NUM]], "000") &amp; "-" &amp; TEXT(MotionsTable[[#This Row],[MOT_CASE_NUMBER]], "0000000")</f>
        <v>004-0000063</v>
      </c>
    </row>
    <row r="1701" spans="1:7">
      <c r="A1701" s="1">
        <v>4</v>
      </c>
      <c r="B1701">
        <v>78</v>
      </c>
      <c r="C1701">
        <v>12</v>
      </c>
      <c r="D1701" t="s">
        <v>117</v>
      </c>
      <c r="E1701" t="s">
        <v>118</v>
      </c>
      <c r="F1701" t="s">
        <v>18</v>
      </c>
      <c r="G1701" t="str">
        <f>TEXT(MotionsTable[[#This Row],[MOT_COUNTY_NUM]], "000") &amp; "-" &amp; TEXT(MotionsTable[[#This Row],[MOT_CASE_NUMBER]], "0000000")</f>
        <v>004-0000078</v>
      </c>
    </row>
    <row r="1702" spans="1:7">
      <c r="A1702" s="1">
        <v>4</v>
      </c>
      <c r="B1702">
        <v>105</v>
      </c>
      <c r="C1702">
        <v>12</v>
      </c>
      <c r="D1702" t="s">
        <v>117</v>
      </c>
      <c r="E1702" t="s">
        <v>118</v>
      </c>
      <c r="F1702" t="s">
        <v>18</v>
      </c>
      <c r="G1702" t="str">
        <f>TEXT(MotionsTable[[#This Row],[MOT_COUNTY_NUM]], "000") &amp; "-" &amp; TEXT(MotionsTable[[#This Row],[MOT_CASE_NUMBER]], "0000000")</f>
        <v>004-0000105</v>
      </c>
    </row>
    <row r="1703" spans="1:7">
      <c r="A1703" s="1">
        <v>4</v>
      </c>
      <c r="B1703">
        <v>63</v>
      </c>
      <c r="C1703">
        <v>13</v>
      </c>
      <c r="D1703" t="s">
        <v>117</v>
      </c>
      <c r="E1703" t="s">
        <v>118</v>
      </c>
      <c r="F1703" t="s">
        <v>18</v>
      </c>
      <c r="G1703" t="str">
        <f>TEXT(MotionsTable[[#This Row],[MOT_COUNTY_NUM]], "000") &amp; "-" &amp; TEXT(MotionsTable[[#This Row],[MOT_CASE_NUMBER]], "0000000")</f>
        <v>004-0000063</v>
      </c>
    </row>
    <row r="1704" spans="1:7">
      <c r="A1704" s="1">
        <v>4</v>
      </c>
      <c r="B1704">
        <v>63</v>
      </c>
      <c r="C1704">
        <v>15</v>
      </c>
      <c r="D1704" t="s">
        <v>117</v>
      </c>
      <c r="E1704" t="s">
        <v>118</v>
      </c>
      <c r="F1704" t="s">
        <v>18</v>
      </c>
      <c r="G1704" t="str">
        <f>TEXT(MotionsTable[[#This Row],[MOT_COUNTY_NUM]], "000") &amp; "-" &amp; TEXT(MotionsTable[[#This Row],[MOT_CASE_NUMBER]], "0000000")</f>
        <v>004-0000063</v>
      </c>
    </row>
    <row r="1705" spans="1:7">
      <c r="A1705" s="1">
        <v>4</v>
      </c>
      <c r="B1705">
        <v>63</v>
      </c>
      <c r="C1705">
        <v>16</v>
      </c>
      <c r="D1705" t="s">
        <v>117</v>
      </c>
      <c r="E1705" t="s">
        <v>118</v>
      </c>
      <c r="F1705" t="s">
        <v>18</v>
      </c>
      <c r="G1705" t="str">
        <f>TEXT(MotionsTable[[#This Row],[MOT_COUNTY_NUM]], "000") &amp; "-" &amp; TEXT(MotionsTable[[#This Row],[MOT_CASE_NUMBER]], "0000000")</f>
        <v>004-0000063</v>
      </c>
    </row>
    <row r="1706" spans="1:7">
      <c r="A1706" s="1">
        <v>5</v>
      </c>
      <c r="B1706">
        <v>20</v>
      </c>
      <c r="C1706">
        <v>1</v>
      </c>
      <c r="D1706" t="s">
        <v>117</v>
      </c>
      <c r="E1706" t="s">
        <v>118</v>
      </c>
      <c r="F1706" t="s">
        <v>19</v>
      </c>
      <c r="G1706" t="str">
        <f>TEXT(MotionsTable[[#This Row],[MOT_COUNTY_NUM]], "000") &amp; "-" &amp; TEXT(MotionsTable[[#This Row],[MOT_CASE_NUMBER]], "0000000")</f>
        <v>005-0000020</v>
      </c>
    </row>
    <row r="1707" spans="1:7">
      <c r="A1707" s="1">
        <v>5</v>
      </c>
      <c r="B1707">
        <v>62</v>
      </c>
      <c r="C1707">
        <v>1</v>
      </c>
      <c r="D1707" t="s">
        <v>117</v>
      </c>
      <c r="E1707" t="s">
        <v>118</v>
      </c>
      <c r="F1707" t="s">
        <v>19</v>
      </c>
      <c r="G1707" t="str">
        <f>TEXT(MotionsTable[[#This Row],[MOT_COUNTY_NUM]], "000") &amp; "-" &amp; TEXT(MotionsTable[[#This Row],[MOT_CASE_NUMBER]], "0000000")</f>
        <v>005-0000062</v>
      </c>
    </row>
    <row r="1708" spans="1:7">
      <c r="A1708" s="1">
        <v>5</v>
      </c>
      <c r="B1708">
        <v>94</v>
      </c>
      <c r="C1708">
        <v>1</v>
      </c>
      <c r="D1708" t="s">
        <v>117</v>
      </c>
      <c r="E1708" t="s">
        <v>118</v>
      </c>
      <c r="F1708" t="s">
        <v>19</v>
      </c>
      <c r="G1708" t="str">
        <f>TEXT(MotionsTable[[#This Row],[MOT_COUNTY_NUM]], "000") &amp; "-" &amp; TEXT(MotionsTable[[#This Row],[MOT_CASE_NUMBER]], "0000000")</f>
        <v>005-0000094</v>
      </c>
    </row>
    <row r="1709" spans="1:7">
      <c r="A1709" s="1">
        <v>5</v>
      </c>
      <c r="B1709">
        <v>113</v>
      </c>
      <c r="C1709">
        <v>1</v>
      </c>
      <c r="D1709" t="s">
        <v>117</v>
      </c>
      <c r="E1709" t="s">
        <v>118</v>
      </c>
      <c r="F1709" t="s">
        <v>19</v>
      </c>
      <c r="G1709" t="str">
        <f>TEXT(MotionsTable[[#This Row],[MOT_COUNTY_NUM]], "000") &amp; "-" &amp; TEXT(MotionsTable[[#This Row],[MOT_CASE_NUMBER]], "0000000")</f>
        <v>005-0000113</v>
      </c>
    </row>
    <row r="1710" spans="1:7">
      <c r="A1710" s="1">
        <v>5</v>
      </c>
      <c r="B1710">
        <v>145</v>
      </c>
      <c r="C1710">
        <v>1</v>
      </c>
      <c r="D1710" t="s">
        <v>117</v>
      </c>
      <c r="E1710" t="s">
        <v>118</v>
      </c>
      <c r="F1710" t="s">
        <v>19</v>
      </c>
      <c r="G1710" t="str">
        <f>TEXT(MotionsTable[[#This Row],[MOT_COUNTY_NUM]], "000") &amp; "-" &amp; TEXT(MotionsTable[[#This Row],[MOT_CASE_NUMBER]], "0000000")</f>
        <v>005-0000145</v>
      </c>
    </row>
    <row r="1711" spans="1:7">
      <c r="A1711" s="1">
        <v>5</v>
      </c>
      <c r="B1711">
        <v>219</v>
      </c>
      <c r="C1711">
        <v>1</v>
      </c>
      <c r="D1711" t="s">
        <v>117</v>
      </c>
      <c r="E1711" t="s">
        <v>118</v>
      </c>
      <c r="F1711" t="s">
        <v>19</v>
      </c>
      <c r="G1711" t="str">
        <f>TEXT(MotionsTable[[#This Row],[MOT_COUNTY_NUM]], "000") &amp; "-" &amp; TEXT(MotionsTable[[#This Row],[MOT_CASE_NUMBER]], "0000000")</f>
        <v>005-0000219</v>
      </c>
    </row>
    <row r="1712" spans="1:7">
      <c r="A1712" s="1">
        <v>5</v>
      </c>
      <c r="B1712">
        <v>232</v>
      </c>
      <c r="C1712">
        <v>1</v>
      </c>
      <c r="D1712" t="s">
        <v>117</v>
      </c>
      <c r="E1712" t="s">
        <v>118</v>
      </c>
      <c r="F1712" t="s">
        <v>19</v>
      </c>
      <c r="G1712" t="str">
        <f>TEXT(MotionsTable[[#This Row],[MOT_COUNTY_NUM]], "000") &amp; "-" &amp; TEXT(MotionsTable[[#This Row],[MOT_CASE_NUMBER]], "0000000")</f>
        <v>005-0000232</v>
      </c>
    </row>
    <row r="1713" spans="1:7">
      <c r="A1713" s="1">
        <v>5</v>
      </c>
      <c r="B1713">
        <v>260</v>
      </c>
      <c r="C1713">
        <v>1</v>
      </c>
      <c r="D1713" t="s">
        <v>117</v>
      </c>
      <c r="E1713" t="s">
        <v>118</v>
      </c>
      <c r="F1713" t="s">
        <v>19</v>
      </c>
      <c r="G1713" t="str">
        <f>TEXT(MotionsTable[[#This Row],[MOT_COUNTY_NUM]], "000") &amp; "-" &amp; TEXT(MotionsTable[[#This Row],[MOT_CASE_NUMBER]], "0000000")</f>
        <v>005-0000260</v>
      </c>
    </row>
    <row r="1714" spans="1:7">
      <c r="A1714" s="1">
        <v>5</v>
      </c>
      <c r="B1714">
        <v>270</v>
      </c>
      <c r="C1714">
        <v>1</v>
      </c>
      <c r="D1714" t="s">
        <v>117</v>
      </c>
      <c r="E1714" t="s">
        <v>118</v>
      </c>
      <c r="F1714" t="s">
        <v>19</v>
      </c>
      <c r="G1714" t="str">
        <f>TEXT(MotionsTable[[#This Row],[MOT_COUNTY_NUM]], "000") &amp; "-" &amp; TEXT(MotionsTable[[#This Row],[MOT_CASE_NUMBER]], "0000000")</f>
        <v>005-0000270</v>
      </c>
    </row>
    <row r="1715" spans="1:7">
      <c r="A1715" s="1">
        <v>5</v>
      </c>
      <c r="B1715">
        <v>1</v>
      </c>
      <c r="C1715">
        <v>2</v>
      </c>
      <c r="D1715" t="s">
        <v>117</v>
      </c>
      <c r="E1715" t="s">
        <v>118</v>
      </c>
      <c r="F1715" t="s">
        <v>19</v>
      </c>
      <c r="G1715" t="str">
        <f>TEXT(MotionsTable[[#This Row],[MOT_COUNTY_NUM]], "000") &amp; "-" &amp; TEXT(MotionsTable[[#This Row],[MOT_CASE_NUMBER]], "0000000")</f>
        <v>005-0000001</v>
      </c>
    </row>
    <row r="1716" spans="1:7">
      <c r="A1716" s="1">
        <v>5</v>
      </c>
      <c r="B1716">
        <v>2</v>
      </c>
      <c r="C1716">
        <v>2</v>
      </c>
      <c r="D1716" t="s">
        <v>117</v>
      </c>
      <c r="E1716" t="s">
        <v>118</v>
      </c>
      <c r="F1716" t="s">
        <v>19</v>
      </c>
      <c r="G1716" t="str">
        <f>TEXT(MotionsTable[[#This Row],[MOT_COUNTY_NUM]], "000") &amp; "-" &amp; TEXT(MotionsTable[[#This Row],[MOT_CASE_NUMBER]], "0000000")</f>
        <v>005-0000002</v>
      </c>
    </row>
    <row r="1717" spans="1:7">
      <c r="A1717" s="1">
        <v>5</v>
      </c>
      <c r="B1717">
        <v>5</v>
      </c>
      <c r="C1717">
        <v>2</v>
      </c>
      <c r="D1717" t="s">
        <v>117</v>
      </c>
      <c r="E1717" t="s">
        <v>118</v>
      </c>
      <c r="F1717" t="s">
        <v>19</v>
      </c>
      <c r="G1717" t="str">
        <f>TEXT(MotionsTable[[#This Row],[MOT_COUNTY_NUM]], "000") &amp; "-" &amp; TEXT(MotionsTable[[#This Row],[MOT_CASE_NUMBER]], "0000000")</f>
        <v>005-0000005</v>
      </c>
    </row>
    <row r="1718" spans="1:7">
      <c r="A1718" s="1">
        <v>5</v>
      </c>
      <c r="B1718">
        <v>6</v>
      </c>
      <c r="C1718">
        <v>2</v>
      </c>
      <c r="D1718" t="s">
        <v>117</v>
      </c>
      <c r="E1718" t="s">
        <v>118</v>
      </c>
      <c r="F1718" t="s">
        <v>19</v>
      </c>
      <c r="G1718" t="str">
        <f>TEXT(MotionsTable[[#This Row],[MOT_COUNTY_NUM]], "000") &amp; "-" &amp; TEXT(MotionsTable[[#This Row],[MOT_CASE_NUMBER]], "0000000")</f>
        <v>005-0000006</v>
      </c>
    </row>
    <row r="1719" spans="1:7">
      <c r="A1719" s="1">
        <v>5</v>
      </c>
      <c r="B1719">
        <v>9</v>
      </c>
      <c r="C1719">
        <v>2</v>
      </c>
      <c r="D1719" t="s">
        <v>117</v>
      </c>
      <c r="E1719" t="s">
        <v>118</v>
      </c>
      <c r="F1719" t="s">
        <v>19</v>
      </c>
      <c r="G1719" t="str">
        <f>TEXT(MotionsTable[[#This Row],[MOT_COUNTY_NUM]], "000") &amp; "-" &amp; TEXT(MotionsTable[[#This Row],[MOT_CASE_NUMBER]], "0000000")</f>
        <v>005-0000009</v>
      </c>
    </row>
    <row r="1720" spans="1:7">
      <c r="A1720" s="1">
        <v>5</v>
      </c>
      <c r="B1720">
        <v>12</v>
      </c>
      <c r="C1720">
        <v>2</v>
      </c>
      <c r="D1720" t="s">
        <v>117</v>
      </c>
      <c r="E1720" t="s">
        <v>118</v>
      </c>
      <c r="F1720" t="s">
        <v>19</v>
      </c>
      <c r="G1720" t="str">
        <f>TEXT(MotionsTable[[#This Row],[MOT_COUNTY_NUM]], "000") &amp; "-" &amp; TEXT(MotionsTable[[#This Row],[MOT_CASE_NUMBER]], "0000000")</f>
        <v>005-0000012</v>
      </c>
    </row>
    <row r="1721" spans="1:7">
      <c r="A1721" s="1">
        <v>5</v>
      </c>
      <c r="B1721">
        <v>13</v>
      </c>
      <c r="C1721">
        <v>2</v>
      </c>
      <c r="D1721" t="s">
        <v>117</v>
      </c>
      <c r="E1721" t="s">
        <v>118</v>
      </c>
      <c r="F1721" t="s">
        <v>19</v>
      </c>
      <c r="G1721" t="str">
        <f>TEXT(MotionsTable[[#This Row],[MOT_COUNTY_NUM]], "000") &amp; "-" &amp; TEXT(MotionsTable[[#This Row],[MOT_CASE_NUMBER]], "0000000")</f>
        <v>005-0000013</v>
      </c>
    </row>
    <row r="1722" spans="1:7">
      <c r="A1722" s="1">
        <v>5</v>
      </c>
      <c r="B1722">
        <v>17</v>
      </c>
      <c r="C1722">
        <v>2</v>
      </c>
      <c r="D1722" t="s">
        <v>117</v>
      </c>
      <c r="E1722" t="s">
        <v>118</v>
      </c>
      <c r="F1722" t="s">
        <v>19</v>
      </c>
      <c r="G1722" t="str">
        <f>TEXT(MotionsTable[[#This Row],[MOT_COUNTY_NUM]], "000") &amp; "-" &amp; TEXT(MotionsTable[[#This Row],[MOT_CASE_NUMBER]], "0000000")</f>
        <v>005-0000017</v>
      </c>
    </row>
    <row r="1723" spans="1:7">
      <c r="A1723" s="1">
        <v>5</v>
      </c>
      <c r="B1723">
        <v>19</v>
      </c>
      <c r="C1723">
        <v>2</v>
      </c>
      <c r="D1723" t="s">
        <v>117</v>
      </c>
      <c r="E1723" t="s">
        <v>118</v>
      </c>
      <c r="F1723" t="s">
        <v>19</v>
      </c>
      <c r="G1723" t="str">
        <f>TEXT(MotionsTable[[#This Row],[MOT_COUNTY_NUM]], "000") &amp; "-" &amp; TEXT(MotionsTable[[#This Row],[MOT_CASE_NUMBER]], "0000000")</f>
        <v>005-0000019</v>
      </c>
    </row>
    <row r="1724" spans="1:7">
      <c r="A1724" s="1">
        <v>5</v>
      </c>
      <c r="B1724">
        <v>20</v>
      </c>
      <c r="C1724">
        <v>2</v>
      </c>
      <c r="D1724" t="s">
        <v>117</v>
      </c>
      <c r="E1724" t="s">
        <v>118</v>
      </c>
      <c r="F1724" t="s">
        <v>19</v>
      </c>
      <c r="G1724" t="str">
        <f>TEXT(MotionsTable[[#This Row],[MOT_COUNTY_NUM]], "000") &amp; "-" &amp; TEXT(MotionsTable[[#This Row],[MOT_CASE_NUMBER]], "0000000")</f>
        <v>005-0000020</v>
      </c>
    </row>
    <row r="1725" spans="1:7">
      <c r="A1725" s="1">
        <v>5</v>
      </c>
      <c r="B1725">
        <v>22</v>
      </c>
      <c r="C1725">
        <v>2</v>
      </c>
      <c r="D1725" t="s">
        <v>117</v>
      </c>
      <c r="E1725" t="s">
        <v>118</v>
      </c>
      <c r="F1725" t="s">
        <v>19</v>
      </c>
      <c r="G1725" t="str">
        <f>TEXT(MotionsTable[[#This Row],[MOT_COUNTY_NUM]], "000") &amp; "-" &amp; TEXT(MotionsTable[[#This Row],[MOT_CASE_NUMBER]], "0000000")</f>
        <v>005-0000022</v>
      </c>
    </row>
    <row r="1726" spans="1:7">
      <c r="A1726" s="1">
        <v>5</v>
      </c>
      <c r="B1726">
        <v>27</v>
      </c>
      <c r="C1726">
        <v>2</v>
      </c>
      <c r="D1726" t="s">
        <v>117</v>
      </c>
      <c r="E1726" t="s">
        <v>118</v>
      </c>
      <c r="F1726" t="s">
        <v>19</v>
      </c>
      <c r="G1726" t="str">
        <f>TEXT(MotionsTable[[#This Row],[MOT_COUNTY_NUM]], "000") &amp; "-" &amp; TEXT(MotionsTable[[#This Row],[MOT_CASE_NUMBER]], "0000000")</f>
        <v>005-0000027</v>
      </c>
    </row>
    <row r="1727" spans="1:7">
      <c r="A1727" s="1">
        <v>5</v>
      </c>
      <c r="B1727">
        <v>30</v>
      </c>
      <c r="C1727">
        <v>2</v>
      </c>
      <c r="D1727" t="s">
        <v>117</v>
      </c>
      <c r="E1727" t="s">
        <v>118</v>
      </c>
      <c r="F1727" t="s">
        <v>19</v>
      </c>
      <c r="G1727" t="str">
        <f>TEXT(MotionsTable[[#This Row],[MOT_COUNTY_NUM]], "000") &amp; "-" &amp; TEXT(MotionsTable[[#This Row],[MOT_CASE_NUMBER]], "0000000")</f>
        <v>005-0000030</v>
      </c>
    </row>
    <row r="1728" spans="1:7">
      <c r="A1728" s="1">
        <v>5</v>
      </c>
      <c r="B1728">
        <v>31</v>
      </c>
      <c r="C1728">
        <v>2</v>
      </c>
      <c r="D1728" t="s">
        <v>117</v>
      </c>
      <c r="E1728" t="s">
        <v>118</v>
      </c>
      <c r="F1728" t="s">
        <v>19</v>
      </c>
      <c r="G1728" t="str">
        <f>TEXT(MotionsTable[[#This Row],[MOT_COUNTY_NUM]], "000") &amp; "-" &amp; TEXT(MotionsTable[[#This Row],[MOT_CASE_NUMBER]], "0000000")</f>
        <v>005-0000031</v>
      </c>
    </row>
    <row r="1729" spans="1:7">
      <c r="A1729" s="1">
        <v>5</v>
      </c>
      <c r="B1729">
        <v>32</v>
      </c>
      <c r="C1729">
        <v>2</v>
      </c>
      <c r="D1729" t="s">
        <v>117</v>
      </c>
      <c r="E1729" t="s">
        <v>118</v>
      </c>
      <c r="F1729" t="s">
        <v>19</v>
      </c>
      <c r="G1729" t="str">
        <f>TEXT(MotionsTable[[#This Row],[MOT_COUNTY_NUM]], "000") &amp; "-" &amp; TEXT(MotionsTable[[#This Row],[MOT_CASE_NUMBER]], "0000000")</f>
        <v>005-0000032</v>
      </c>
    </row>
    <row r="1730" spans="1:7">
      <c r="A1730" s="1">
        <v>5</v>
      </c>
      <c r="B1730">
        <v>36</v>
      </c>
      <c r="C1730">
        <v>2</v>
      </c>
      <c r="D1730" t="s">
        <v>117</v>
      </c>
      <c r="E1730" t="s">
        <v>118</v>
      </c>
      <c r="F1730" t="s">
        <v>19</v>
      </c>
      <c r="G1730" t="str">
        <f>TEXT(MotionsTable[[#This Row],[MOT_COUNTY_NUM]], "000") &amp; "-" &amp; TEXT(MotionsTable[[#This Row],[MOT_CASE_NUMBER]], "0000000")</f>
        <v>005-0000036</v>
      </c>
    </row>
    <row r="1731" spans="1:7">
      <c r="A1731" s="1">
        <v>5</v>
      </c>
      <c r="B1731">
        <v>38</v>
      </c>
      <c r="C1731">
        <v>2</v>
      </c>
      <c r="D1731" t="s">
        <v>117</v>
      </c>
      <c r="E1731" t="s">
        <v>118</v>
      </c>
      <c r="F1731" t="s">
        <v>19</v>
      </c>
      <c r="G1731" t="str">
        <f>TEXT(MotionsTable[[#This Row],[MOT_COUNTY_NUM]], "000") &amp; "-" &amp; TEXT(MotionsTable[[#This Row],[MOT_CASE_NUMBER]], "0000000")</f>
        <v>005-0000038</v>
      </c>
    </row>
    <row r="1732" spans="1:7">
      <c r="A1732" s="1">
        <v>5</v>
      </c>
      <c r="B1732">
        <v>39</v>
      </c>
      <c r="C1732">
        <v>2</v>
      </c>
      <c r="D1732" t="s">
        <v>117</v>
      </c>
      <c r="E1732" t="s">
        <v>118</v>
      </c>
      <c r="F1732" t="s">
        <v>19</v>
      </c>
      <c r="G1732" t="str">
        <f>TEXT(MotionsTable[[#This Row],[MOT_COUNTY_NUM]], "000") &amp; "-" &amp; TEXT(MotionsTable[[#This Row],[MOT_CASE_NUMBER]], "0000000")</f>
        <v>005-0000039</v>
      </c>
    </row>
    <row r="1733" spans="1:7">
      <c r="A1733" s="1">
        <v>5</v>
      </c>
      <c r="B1733">
        <v>41</v>
      </c>
      <c r="C1733">
        <v>2</v>
      </c>
      <c r="D1733" t="s">
        <v>117</v>
      </c>
      <c r="E1733" t="s">
        <v>118</v>
      </c>
      <c r="F1733" t="s">
        <v>19</v>
      </c>
      <c r="G1733" t="str">
        <f>TEXT(MotionsTable[[#This Row],[MOT_COUNTY_NUM]], "000") &amp; "-" &amp; TEXT(MotionsTable[[#This Row],[MOT_CASE_NUMBER]], "0000000")</f>
        <v>005-0000041</v>
      </c>
    </row>
    <row r="1734" spans="1:7">
      <c r="A1734" s="1">
        <v>5</v>
      </c>
      <c r="B1734">
        <v>44</v>
      </c>
      <c r="C1734">
        <v>2</v>
      </c>
      <c r="D1734" t="s">
        <v>117</v>
      </c>
      <c r="E1734" t="s">
        <v>118</v>
      </c>
      <c r="F1734" t="s">
        <v>19</v>
      </c>
      <c r="G1734" t="str">
        <f>TEXT(MotionsTable[[#This Row],[MOT_COUNTY_NUM]], "000") &amp; "-" &amp; TEXT(MotionsTable[[#This Row],[MOT_CASE_NUMBER]], "0000000")</f>
        <v>005-0000044</v>
      </c>
    </row>
    <row r="1735" spans="1:7">
      <c r="A1735" s="1">
        <v>5</v>
      </c>
      <c r="B1735">
        <v>49</v>
      </c>
      <c r="C1735">
        <v>2</v>
      </c>
      <c r="D1735" t="s">
        <v>117</v>
      </c>
      <c r="E1735" t="s">
        <v>118</v>
      </c>
      <c r="F1735" t="s">
        <v>19</v>
      </c>
      <c r="G1735" t="str">
        <f>TEXT(MotionsTable[[#This Row],[MOT_COUNTY_NUM]], "000") &amp; "-" &amp; TEXT(MotionsTable[[#This Row],[MOT_CASE_NUMBER]], "0000000")</f>
        <v>005-0000049</v>
      </c>
    </row>
    <row r="1736" spans="1:7">
      <c r="A1736" s="1">
        <v>5</v>
      </c>
      <c r="B1736">
        <v>52</v>
      </c>
      <c r="C1736">
        <v>2</v>
      </c>
      <c r="D1736" t="s">
        <v>117</v>
      </c>
      <c r="E1736" t="s">
        <v>118</v>
      </c>
      <c r="F1736" t="s">
        <v>19</v>
      </c>
      <c r="G1736" t="str">
        <f>TEXT(MotionsTable[[#This Row],[MOT_COUNTY_NUM]], "000") &amp; "-" &amp; TEXT(MotionsTable[[#This Row],[MOT_CASE_NUMBER]], "0000000")</f>
        <v>005-0000052</v>
      </c>
    </row>
    <row r="1737" spans="1:7">
      <c r="A1737" s="1">
        <v>5</v>
      </c>
      <c r="B1737">
        <v>56</v>
      </c>
      <c r="C1737">
        <v>2</v>
      </c>
      <c r="D1737" t="s">
        <v>117</v>
      </c>
      <c r="E1737" t="s">
        <v>118</v>
      </c>
      <c r="F1737" t="s">
        <v>19</v>
      </c>
      <c r="G1737" t="str">
        <f>TEXT(MotionsTable[[#This Row],[MOT_COUNTY_NUM]], "000") &amp; "-" &amp; TEXT(MotionsTable[[#This Row],[MOT_CASE_NUMBER]], "0000000")</f>
        <v>005-0000056</v>
      </c>
    </row>
    <row r="1738" spans="1:7">
      <c r="A1738" s="1">
        <v>5</v>
      </c>
      <c r="B1738">
        <v>57</v>
      </c>
      <c r="C1738">
        <v>2</v>
      </c>
      <c r="D1738" t="s">
        <v>117</v>
      </c>
      <c r="E1738" t="s">
        <v>118</v>
      </c>
      <c r="F1738" t="s">
        <v>19</v>
      </c>
      <c r="G1738" t="str">
        <f>TEXT(MotionsTable[[#This Row],[MOT_COUNTY_NUM]], "000") &amp; "-" &amp; TEXT(MotionsTable[[#This Row],[MOT_CASE_NUMBER]], "0000000")</f>
        <v>005-0000057</v>
      </c>
    </row>
    <row r="1739" spans="1:7">
      <c r="A1739" s="1">
        <v>5</v>
      </c>
      <c r="B1739">
        <v>64</v>
      </c>
      <c r="C1739">
        <v>2</v>
      </c>
      <c r="D1739" t="s">
        <v>117</v>
      </c>
      <c r="E1739" t="s">
        <v>118</v>
      </c>
      <c r="F1739" t="s">
        <v>19</v>
      </c>
      <c r="G1739" t="str">
        <f>TEXT(MotionsTable[[#This Row],[MOT_COUNTY_NUM]], "000") &amp; "-" &amp; TEXT(MotionsTable[[#This Row],[MOT_CASE_NUMBER]], "0000000")</f>
        <v>005-0000064</v>
      </c>
    </row>
    <row r="1740" spans="1:7">
      <c r="A1740" s="1">
        <v>5</v>
      </c>
      <c r="B1740">
        <v>66</v>
      </c>
      <c r="C1740">
        <v>2</v>
      </c>
      <c r="D1740" t="s">
        <v>117</v>
      </c>
      <c r="E1740" t="s">
        <v>118</v>
      </c>
      <c r="F1740" t="s">
        <v>19</v>
      </c>
      <c r="G1740" t="str">
        <f>TEXT(MotionsTable[[#This Row],[MOT_COUNTY_NUM]], "000") &amp; "-" &amp; TEXT(MotionsTable[[#This Row],[MOT_CASE_NUMBER]], "0000000")</f>
        <v>005-0000066</v>
      </c>
    </row>
    <row r="1741" spans="1:7">
      <c r="A1741" s="1">
        <v>5</v>
      </c>
      <c r="B1741">
        <v>69</v>
      </c>
      <c r="C1741">
        <v>2</v>
      </c>
      <c r="D1741" t="s">
        <v>117</v>
      </c>
      <c r="E1741" t="s">
        <v>118</v>
      </c>
      <c r="F1741" t="s">
        <v>19</v>
      </c>
      <c r="G1741" t="str">
        <f>TEXT(MotionsTable[[#This Row],[MOT_COUNTY_NUM]], "000") &amp; "-" &amp; TEXT(MotionsTable[[#This Row],[MOT_CASE_NUMBER]], "0000000")</f>
        <v>005-0000069</v>
      </c>
    </row>
    <row r="1742" spans="1:7">
      <c r="A1742" s="1">
        <v>5</v>
      </c>
      <c r="B1742">
        <v>72</v>
      </c>
      <c r="C1742">
        <v>2</v>
      </c>
      <c r="D1742" t="s">
        <v>117</v>
      </c>
      <c r="E1742" t="s">
        <v>118</v>
      </c>
      <c r="F1742" t="s">
        <v>19</v>
      </c>
      <c r="G1742" t="str">
        <f>TEXT(MotionsTable[[#This Row],[MOT_COUNTY_NUM]], "000") &amp; "-" &amp; TEXT(MotionsTable[[#This Row],[MOT_CASE_NUMBER]], "0000000")</f>
        <v>005-0000072</v>
      </c>
    </row>
    <row r="1743" spans="1:7">
      <c r="A1743" s="1">
        <v>5</v>
      </c>
      <c r="B1743">
        <v>74</v>
      </c>
      <c r="C1743">
        <v>2</v>
      </c>
      <c r="D1743" t="s">
        <v>117</v>
      </c>
      <c r="E1743" t="s">
        <v>118</v>
      </c>
      <c r="F1743" t="s">
        <v>19</v>
      </c>
      <c r="G1743" t="str">
        <f>TEXT(MotionsTable[[#This Row],[MOT_COUNTY_NUM]], "000") &amp; "-" &amp; TEXT(MotionsTable[[#This Row],[MOT_CASE_NUMBER]], "0000000")</f>
        <v>005-0000074</v>
      </c>
    </row>
    <row r="1744" spans="1:7">
      <c r="A1744" s="1">
        <v>5</v>
      </c>
      <c r="B1744">
        <v>76</v>
      </c>
      <c r="C1744">
        <v>2</v>
      </c>
      <c r="D1744" t="s">
        <v>117</v>
      </c>
      <c r="E1744" t="s">
        <v>118</v>
      </c>
      <c r="F1744" t="s">
        <v>19</v>
      </c>
      <c r="G1744" t="str">
        <f>TEXT(MotionsTable[[#This Row],[MOT_COUNTY_NUM]], "000") &amp; "-" &amp; TEXT(MotionsTable[[#This Row],[MOT_CASE_NUMBER]], "0000000")</f>
        <v>005-0000076</v>
      </c>
    </row>
    <row r="1745" spans="1:7">
      <c r="A1745" s="1">
        <v>5</v>
      </c>
      <c r="B1745">
        <v>79</v>
      </c>
      <c r="C1745">
        <v>2</v>
      </c>
      <c r="D1745" t="s">
        <v>117</v>
      </c>
      <c r="E1745" t="s">
        <v>118</v>
      </c>
      <c r="F1745" t="s">
        <v>19</v>
      </c>
      <c r="G1745" t="str">
        <f>TEXT(MotionsTable[[#This Row],[MOT_COUNTY_NUM]], "000") &amp; "-" &amp; TEXT(MotionsTable[[#This Row],[MOT_CASE_NUMBER]], "0000000")</f>
        <v>005-0000079</v>
      </c>
    </row>
    <row r="1746" spans="1:7">
      <c r="A1746" s="1">
        <v>5</v>
      </c>
      <c r="B1746">
        <v>82</v>
      </c>
      <c r="C1746">
        <v>2</v>
      </c>
      <c r="D1746" t="s">
        <v>117</v>
      </c>
      <c r="E1746" t="s">
        <v>118</v>
      </c>
      <c r="F1746" t="s">
        <v>19</v>
      </c>
      <c r="G1746" t="str">
        <f>TEXT(MotionsTable[[#This Row],[MOT_COUNTY_NUM]], "000") &amp; "-" &amp; TEXT(MotionsTable[[#This Row],[MOT_CASE_NUMBER]], "0000000")</f>
        <v>005-0000082</v>
      </c>
    </row>
    <row r="1747" spans="1:7">
      <c r="A1747" s="1">
        <v>5</v>
      </c>
      <c r="B1747">
        <v>85</v>
      </c>
      <c r="C1747">
        <v>2</v>
      </c>
      <c r="D1747" t="s">
        <v>117</v>
      </c>
      <c r="E1747" t="s">
        <v>118</v>
      </c>
      <c r="F1747" t="s">
        <v>19</v>
      </c>
      <c r="G1747" t="str">
        <f>TEXT(MotionsTable[[#This Row],[MOT_COUNTY_NUM]], "000") &amp; "-" &amp; TEXT(MotionsTable[[#This Row],[MOT_CASE_NUMBER]], "0000000")</f>
        <v>005-0000085</v>
      </c>
    </row>
    <row r="1748" spans="1:7">
      <c r="A1748" s="1">
        <v>5</v>
      </c>
      <c r="B1748">
        <v>86</v>
      </c>
      <c r="C1748">
        <v>2</v>
      </c>
      <c r="D1748" t="s">
        <v>117</v>
      </c>
      <c r="E1748" t="s">
        <v>118</v>
      </c>
      <c r="F1748" t="s">
        <v>19</v>
      </c>
      <c r="G1748" t="str">
        <f>TEXT(MotionsTable[[#This Row],[MOT_COUNTY_NUM]], "000") &amp; "-" &amp; TEXT(MotionsTable[[#This Row],[MOT_CASE_NUMBER]], "0000000")</f>
        <v>005-0000086</v>
      </c>
    </row>
    <row r="1749" spans="1:7">
      <c r="A1749" s="1">
        <v>5</v>
      </c>
      <c r="B1749">
        <v>87</v>
      </c>
      <c r="C1749">
        <v>2</v>
      </c>
      <c r="D1749" t="s">
        <v>117</v>
      </c>
      <c r="E1749" t="s">
        <v>118</v>
      </c>
      <c r="F1749" t="s">
        <v>19</v>
      </c>
      <c r="G1749" t="str">
        <f>TEXT(MotionsTable[[#This Row],[MOT_COUNTY_NUM]], "000") &amp; "-" &amp; TEXT(MotionsTable[[#This Row],[MOT_CASE_NUMBER]], "0000000")</f>
        <v>005-0000087</v>
      </c>
    </row>
    <row r="1750" spans="1:7">
      <c r="A1750" s="1">
        <v>5</v>
      </c>
      <c r="B1750">
        <v>92</v>
      </c>
      <c r="C1750">
        <v>2</v>
      </c>
      <c r="D1750" t="s">
        <v>117</v>
      </c>
      <c r="E1750" t="s">
        <v>118</v>
      </c>
      <c r="F1750" t="s">
        <v>19</v>
      </c>
      <c r="G1750" t="str">
        <f>TEXT(MotionsTable[[#This Row],[MOT_COUNTY_NUM]], "000") &amp; "-" &amp; TEXT(MotionsTable[[#This Row],[MOT_CASE_NUMBER]], "0000000")</f>
        <v>005-0000092</v>
      </c>
    </row>
    <row r="1751" spans="1:7">
      <c r="A1751" s="1">
        <v>5</v>
      </c>
      <c r="B1751">
        <v>94</v>
      </c>
      <c r="C1751">
        <v>2</v>
      </c>
      <c r="D1751" t="s">
        <v>117</v>
      </c>
      <c r="E1751" t="s">
        <v>118</v>
      </c>
      <c r="F1751" t="s">
        <v>19</v>
      </c>
      <c r="G1751" t="str">
        <f>TEXT(MotionsTable[[#This Row],[MOT_COUNTY_NUM]], "000") &amp; "-" &amp; TEXT(MotionsTable[[#This Row],[MOT_CASE_NUMBER]], "0000000")</f>
        <v>005-0000094</v>
      </c>
    </row>
    <row r="1752" spans="1:7">
      <c r="A1752" s="1">
        <v>5</v>
      </c>
      <c r="B1752">
        <v>95</v>
      </c>
      <c r="C1752">
        <v>2</v>
      </c>
      <c r="D1752" t="s">
        <v>117</v>
      </c>
      <c r="E1752" t="s">
        <v>118</v>
      </c>
      <c r="F1752" t="s">
        <v>19</v>
      </c>
      <c r="G1752" t="str">
        <f>TEXT(MotionsTable[[#This Row],[MOT_COUNTY_NUM]], "000") &amp; "-" &amp; TEXT(MotionsTable[[#This Row],[MOT_CASE_NUMBER]], "0000000")</f>
        <v>005-0000095</v>
      </c>
    </row>
    <row r="1753" spans="1:7">
      <c r="A1753" s="1">
        <v>5</v>
      </c>
      <c r="B1753">
        <v>102</v>
      </c>
      <c r="C1753">
        <v>2</v>
      </c>
      <c r="D1753" t="s">
        <v>117</v>
      </c>
      <c r="E1753" t="s">
        <v>118</v>
      </c>
      <c r="F1753" t="s">
        <v>19</v>
      </c>
      <c r="G1753" t="str">
        <f>TEXT(MotionsTable[[#This Row],[MOT_COUNTY_NUM]], "000") &amp; "-" &amp; TEXT(MotionsTable[[#This Row],[MOT_CASE_NUMBER]], "0000000")</f>
        <v>005-0000102</v>
      </c>
    </row>
    <row r="1754" spans="1:7">
      <c r="A1754" s="1">
        <v>5</v>
      </c>
      <c r="B1754">
        <v>103</v>
      </c>
      <c r="C1754">
        <v>2</v>
      </c>
      <c r="D1754" t="s">
        <v>117</v>
      </c>
      <c r="E1754" t="s">
        <v>118</v>
      </c>
      <c r="F1754" t="s">
        <v>19</v>
      </c>
      <c r="G1754" t="str">
        <f>TEXT(MotionsTable[[#This Row],[MOT_COUNTY_NUM]], "000") &amp; "-" &amp; TEXT(MotionsTable[[#This Row],[MOT_CASE_NUMBER]], "0000000")</f>
        <v>005-0000103</v>
      </c>
    </row>
    <row r="1755" spans="1:7">
      <c r="A1755" s="1">
        <v>5</v>
      </c>
      <c r="B1755">
        <v>105</v>
      </c>
      <c r="C1755">
        <v>2</v>
      </c>
      <c r="D1755" t="s">
        <v>117</v>
      </c>
      <c r="E1755" t="s">
        <v>118</v>
      </c>
      <c r="F1755" t="s">
        <v>19</v>
      </c>
      <c r="G1755" t="str">
        <f>TEXT(MotionsTable[[#This Row],[MOT_COUNTY_NUM]], "000") &amp; "-" &amp; TEXT(MotionsTable[[#This Row],[MOT_CASE_NUMBER]], "0000000")</f>
        <v>005-0000105</v>
      </c>
    </row>
    <row r="1756" spans="1:7">
      <c r="A1756" s="1">
        <v>5</v>
      </c>
      <c r="B1756">
        <v>114</v>
      </c>
      <c r="C1756">
        <v>2</v>
      </c>
      <c r="D1756" t="s">
        <v>117</v>
      </c>
      <c r="E1756" t="s">
        <v>118</v>
      </c>
      <c r="F1756" t="s">
        <v>19</v>
      </c>
      <c r="G1756" t="str">
        <f>TEXT(MotionsTable[[#This Row],[MOT_COUNTY_NUM]], "000") &amp; "-" &amp; TEXT(MotionsTable[[#This Row],[MOT_CASE_NUMBER]], "0000000")</f>
        <v>005-0000114</v>
      </c>
    </row>
    <row r="1757" spans="1:7">
      <c r="A1757" s="1">
        <v>5</v>
      </c>
      <c r="B1757">
        <v>117</v>
      </c>
      <c r="C1757">
        <v>2</v>
      </c>
      <c r="D1757" t="s">
        <v>117</v>
      </c>
      <c r="E1757" t="s">
        <v>118</v>
      </c>
      <c r="F1757" t="s">
        <v>19</v>
      </c>
      <c r="G1757" t="str">
        <f>TEXT(MotionsTable[[#This Row],[MOT_COUNTY_NUM]], "000") &amp; "-" &amp; TEXT(MotionsTable[[#This Row],[MOT_CASE_NUMBER]], "0000000")</f>
        <v>005-0000117</v>
      </c>
    </row>
    <row r="1758" spans="1:7">
      <c r="A1758" s="1">
        <v>5</v>
      </c>
      <c r="B1758">
        <v>118</v>
      </c>
      <c r="C1758">
        <v>2</v>
      </c>
      <c r="D1758" t="s">
        <v>117</v>
      </c>
      <c r="E1758" t="s">
        <v>118</v>
      </c>
      <c r="F1758" t="s">
        <v>19</v>
      </c>
      <c r="G1758" t="str">
        <f>TEXT(MotionsTable[[#This Row],[MOT_COUNTY_NUM]], "000") &amp; "-" &amp; TEXT(MotionsTable[[#This Row],[MOT_CASE_NUMBER]], "0000000")</f>
        <v>005-0000118</v>
      </c>
    </row>
    <row r="1759" spans="1:7">
      <c r="A1759" s="1">
        <v>5</v>
      </c>
      <c r="B1759">
        <v>120</v>
      </c>
      <c r="C1759">
        <v>2</v>
      </c>
      <c r="D1759" t="s">
        <v>117</v>
      </c>
      <c r="E1759" t="s">
        <v>118</v>
      </c>
      <c r="F1759" t="s">
        <v>19</v>
      </c>
      <c r="G1759" t="str">
        <f>TEXT(MotionsTable[[#This Row],[MOT_COUNTY_NUM]], "000") &amp; "-" &amp; TEXT(MotionsTable[[#This Row],[MOT_CASE_NUMBER]], "0000000")</f>
        <v>005-0000120</v>
      </c>
    </row>
    <row r="1760" spans="1:7">
      <c r="A1760" s="1">
        <v>5</v>
      </c>
      <c r="B1760">
        <v>121</v>
      </c>
      <c r="C1760">
        <v>2</v>
      </c>
      <c r="D1760" t="s">
        <v>117</v>
      </c>
      <c r="E1760" t="s">
        <v>118</v>
      </c>
      <c r="F1760" t="s">
        <v>19</v>
      </c>
      <c r="G1760" t="str">
        <f>TEXT(MotionsTable[[#This Row],[MOT_COUNTY_NUM]], "000") &amp; "-" &amp; TEXT(MotionsTable[[#This Row],[MOT_CASE_NUMBER]], "0000000")</f>
        <v>005-0000121</v>
      </c>
    </row>
    <row r="1761" spans="1:7">
      <c r="A1761" s="1">
        <v>5</v>
      </c>
      <c r="B1761">
        <v>124</v>
      </c>
      <c r="C1761">
        <v>2</v>
      </c>
      <c r="D1761" t="s">
        <v>117</v>
      </c>
      <c r="E1761" t="s">
        <v>118</v>
      </c>
      <c r="F1761" t="s">
        <v>19</v>
      </c>
      <c r="G1761" t="str">
        <f>TEXT(MotionsTable[[#This Row],[MOT_COUNTY_NUM]], "000") &amp; "-" &amp; TEXT(MotionsTable[[#This Row],[MOT_CASE_NUMBER]], "0000000")</f>
        <v>005-0000124</v>
      </c>
    </row>
    <row r="1762" spans="1:7">
      <c r="A1762" s="1">
        <v>5</v>
      </c>
      <c r="B1762">
        <v>129</v>
      </c>
      <c r="C1762">
        <v>2</v>
      </c>
      <c r="D1762" t="s">
        <v>117</v>
      </c>
      <c r="E1762" t="s">
        <v>118</v>
      </c>
      <c r="F1762" t="s">
        <v>19</v>
      </c>
      <c r="G1762" t="str">
        <f>TEXT(MotionsTable[[#This Row],[MOT_COUNTY_NUM]], "000") &amp; "-" &amp; TEXT(MotionsTable[[#This Row],[MOT_CASE_NUMBER]], "0000000")</f>
        <v>005-0000129</v>
      </c>
    </row>
    <row r="1763" spans="1:7">
      <c r="A1763" s="1">
        <v>5</v>
      </c>
      <c r="B1763">
        <v>133</v>
      </c>
      <c r="C1763">
        <v>2</v>
      </c>
      <c r="D1763" t="s">
        <v>117</v>
      </c>
      <c r="E1763" t="s">
        <v>118</v>
      </c>
      <c r="F1763" t="s">
        <v>19</v>
      </c>
      <c r="G1763" t="str">
        <f>TEXT(MotionsTable[[#This Row],[MOT_COUNTY_NUM]], "000") &amp; "-" &amp; TEXT(MotionsTable[[#This Row],[MOT_CASE_NUMBER]], "0000000")</f>
        <v>005-0000133</v>
      </c>
    </row>
    <row r="1764" spans="1:7">
      <c r="A1764" s="1">
        <v>5</v>
      </c>
      <c r="B1764">
        <v>134</v>
      </c>
      <c r="C1764">
        <v>2</v>
      </c>
      <c r="D1764" t="s">
        <v>117</v>
      </c>
      <c r="E1764" t="s">
        <v>118</v>
      </c>
      <c r="F1764" t="s">
        <v>19</v>
      </c>
      <c r="G1764" t="str">
        <f>TEXT(MotionsTable[[#This Row],[MOT_COUNTY_NUM]], "000") &amp; "-" &amp; TEXT(MotionsTable[[#This Row],[MOT_CASE_NUMBER]], "0000000")</f>
        <v>005-0000134</v>
      </c>
    </row>
    <row r="1765" spans="1:7">
      <c r="A1765" s="1">
        <v>5</v>
      </c>
      <c r="B1765">
        <v>137</v>
      </c>
      <c r="C1765">
        <v>2</v>
      </c>
      <c r="D1765" t="s">
        <v>117</v>
      </c>
      <c r="E1765" t="s">
        <v>118</v>
      </c>
      <c r="F1765" t="s">
        <v>19</v>
      </c>
      <c r="G1765" t="str">
        <f>TEXT(MotionsTable[[#This Row],[MOT_COUNTY_NUM]], "000") &amp; "-" &amp; TEXT(MotionsTable[[#This Row],[MOT_CASE_NUMBER]], "0000000")</f>
        <v>005-0000137</v>
      </c>
    </row>
    <row r="1766" spans="1:7">
      <c r="A1766" s="1">
        <v>5</v>
      </c>
      <c r="B1766">
        <v>139</v>
      </c>
      <c r="C1766">
        <v>2</v>
      </c>
      <c r="D1766" t="s">
        <v>117</v>
      </c>
      <c r="E1766" t="s">
        <v>118</v>
      </c>
      <c r="F1766" t="s">
        <v>19</v>
      </c>
      <c r="G1766" t="str">
        <f>TEXT(MotionsTable[[#This Row],[MOT_COUNTY_NUM]], "000") &amp; "-" &amp; TEXT(MotionsTable[[#This Row],[MOT_CASE_NUMBER]], "0000000")</f>
        <v>005-0000139</v>
      </c>
    </row>
    <row r="1767" spans="1:7">
      <c r="A1767" s="1">
        <v>5</v>
      </c>
      <c r="B1767">
        <v>140</v>
      </c>
      <c r="C1767">
        <v>2</v>
      </c>
      <c r="D1767" t="s">
        <v>117</v>
      </c>
      <c r="E1767" t="s">
        <v>118</v>
      </c>
      <c r="F1767" t="s">
        <v>19</v>
      </c>
      <c r="G1767" t="str">
        <f>TEXT(MotionsTable[[#This Row],[MOT_COUNTY_NUM]], "000") &amp; "-" &amp; TEXT(MotionsTable[[#This Row],[MOT_CASE_NUMBER]], "0000000")</f>
        <v>005-0000140</v>
      </c>
    </row>
    <row r="1768" spans="1:7">
      <c r="A1768" s="1">
        <v>5</v>
      </c>
      <c r="B1768">
        <v>144</v>
      </c>
      <c r="C1768">
        <v>2</v>
      </c>
      <c r="D1768" t="s">
        <v>117</v>
      </c>
      <c r="E1768" t="s">
        <v>118</v>
      </c>
      <c r="F1768" t="s">
        <v>19</v>
      </c>
      <c r="G1768" t="str">
        <f>TEXT(MotionsTable[[#This Row],[MOT_COUNTY_NUM]], "000") &amp; "-" &amp; TEXT(MotionsTable[[#This Row],[MOT_CASE_NUMBER]], "0000000")</f>
        <v>005-0000144</v>
      </c>
    </row>
    <row r="1769" spans="1:7">
      <c r="A1769" s="1">
        <v>5</v>
      </c>
      <c r="B1769">
        <v>146</v>
      </c>
      <c r="C1769">
        <v>2</v>
      </c>
      <c r="D1769" t="s">
        <v>117</v>
      </c>
      <c r="E1769" t="s">
        <v>118</v>
      </c>
      <c r="F1769" t="s">
        <v>19</v>
      </c>
      <c r="G1769" t="str">
        <f>TEXT(MotionsTable[[#This Row],[MOT_COUNTY_NUM]], "000") &amp; "-" &amp; TEXT(MotionsTable[[#This Row],[MOT_CASE_NUMBER]], "0000000")</f>
        <v>005-0000146</v>
      </c>
    </row>
    <row r="1770" spans="1:7">
      <c r="A1770" s="1">
        <v>5</v>
      </c>
      <c r="B1770">
        <v>148</v>
      </c>
      <c r="C1770">
        <v>2</v>
      </c>
      <c r="D1770" t="s">
        <v>117</v>
      </c>
      <c r="E1770" t="s">
        <v>118</v>
      </c>
      <c r="F1770" t="s">
        <v>19</v>
      </c>
      <c r="G1770" t="str">
        <f>TEXT(MotionsTable[[#This Row],[MOT_COUNTY_NUM]], "000") &amp; "-" &amp; TEXT(MotionsTable[[#This Row],[MOT_CASE_NUMBER]], "0000000")</f>
        <v>005-0000148</v>
      </c>
    </row>
    <row r="1771" spans="1:7">
      <c r="A1771" s="1">
        <v>5</v>
      </c>
      <c r="B1771">
        <v>150</v>
      </c>
      <c r="C1771">
        <v>2</v>
      </c>
      <c r="D1771" t="s">
        <v>117</v>
      </c>
      <c r="E1771" t="s">
        <v>118</v>
      </c>
      <c r="F1771" t="s">
        <v>19</v>
      </c>
      <c r="G1771" t="str">
        <f>TEXT(MotionsTable[[#This Row],[MOT_COUNTY_NUM]], "000") &amp; "-" &amp; TEXT(MotionsTable[[#This Row],[MOT_CASE_NUMBER]], "0000000")</f>
        <v>005-0000150</v>
      </c>
    </row>
    <row r="1772" spans="1:7">
      <c r="A1772" s="1">
        <v>5</v>
      </c>
      <c r="B1772">
        <v>153</v>
      </c>
      <c r="C1772">
        <v>2</v>
      </c>
      <c r="D1772" t="s">
        <v>117</v>
      </c>
      <c r="E1772" t="s">
        <v>118</v>
      </c>
      <c r="F1772" t="s">
        <v>19</v>
      </c>
      <c r="G1772" t="str">
        <f>TEXT(MotionsTable[[#This Row],[MOT_COUNTY_NUM]], "000") &amp; "-" &amp; TEXT(MotionsTable[[#This Row],[MOT_CASE_NUMBER]], "0000000")</f>
        <v>005-0000153</v>
      </c>
    </row>
    <row r="1773" spans="1:7">
      <c r="A1773" s="1">
        <v>5</v>
      </c>
      <c r="B1773">
        <v>155</v>
      </c>
      <c r="C1773">
        <v>2</v>
      </c>
      <c r="D1773" t="s">
        <v>117</v>
      </c>
      <c r="E1773" t="s">
        <v>118</v>
      </c>
      <c r="F1773" t="s">
        <v>19</v>
      </c>
      <c r="G1773" t="str">
        <f>TEXT(MotionsTable[[#This Row],[MOT_COUNTY_NUM]], "000") &amp; "-" &amp; TEXT(MotionsTable[[#This Row],[MOT_CASE_NUMBER]], "0000000")</f>
        <v>005-0000155</v>
      </c>
    </row>
    <row r="1774" spans="1:7">
      <c r="A1774" s="1">
        <v>5</v>
      </c>
      <c r="B1774">
        <v>157</v>
      </c>
      <c r="C1774">
        <v>2</v>
      </c>
      <c r="D1774" t="s">
        <v>117</v>
      </c>
      <c r="E1774" t="s">
        <v>118</v>
      </c>
      <c r="F1774" t="s">
        <v>19</v>
      </c>
      <c r="G1774" t="str">
        <f>TEXT(MotionsTable[[#This Row],[MOT_COUNTY_NUM]], "000") &amp; "-" &amp; TEXT(MotionsTable[[#This Row],[MOT_CASE_NUMBER]], "0000000")</f>
        <v>005-0000157</v>
      </c>
    </row>
    <row r="1775" spans="1:7">
      <c r="A1775" s="1">
        <v>5</v>
      </c>
      <c r="B1775">
        <v>158</v>
      </c>
      <c r="C1775">
        <v>2</v>
      </c>
      <c r="D1775" t="s">
        <v>117</v>
      </c>
      <c r="E1775" t="s">
        <v>118</v>
      </c>
      <c r="F1775" t="s">
        <v>19</v>
      </c>
      <c r="G1775" t="str">
        <f>TEXT(MotionsTable[[#This Row],[MOT_COUNTY_NUM]], "000") &amp; "-" &amp; TEXT(MotionsTable[[#This Row],[MOT_CASE_NUMBER]], "0000000")</f>
        <v>005-0000158</v>
      </c>
    </row>
    <row r="1776" spans="1:7">
      <c r="A1776" s="1">
        <v>5</v>
      </c>
      <c r="B1776">
        <v>159</v>
      </c>
      <c r="C1776">
        <v>2</v>
      </c>
      <c r="D1776" t="s">
        <v>117</v>
      </c>
      <c r="E1776" t="s">
        <v>118</v>
      </c>
      <c r="F1776" t="s">
        <v>19</v>
      </c>
      <c r="G1776" t="str">
        <f>TEXT(MotionsTable[[#This Row],[MOT_COUNTY_NUM]], "000") &amp; "-" &amp; TEXT(MotionsTable[[#This Row],[MOT_CASE_NUMBER]], "0000000")</f>
        <v>005-0000159</v>
      </c>
    </row>
    <row r="1777" spans="1:7">
      <c r="A1777" s="1">
        <v>5</v>
      </c>
      <c r="B1777">
        <v>160</v>
      </c>
      <c r="C1777">
        <v>2</v>
      </c>
      <c r="D1777" t="s">
        <v>117</v>
      </c>
      <c r="E1777" t="s">
        <v>118</v>
      </c>
      <c r="F1777" t="s">
        <v>19</v>
      </c>
      <c r="G1777" t="str">
        <f>TEXT(MotionsTable[[#This Row],[MOT_COUNTY_NUM]], "000") &amp; "-" &amp; TEXT(MotionsTable[[#This Row],[MOT_CASE_NUMBER]], "0000000")</f>
        <v>005-0000160</v>
      </c>
    </row>
    <row r="1778" spans="1:7">
      <c r="A1778" s="1">
        <v>5</v>
      </c>
      <c r="B1778">
        <v>167</v>
      </c>
      <c r="C1778">
        <v>2</v>
      </c>
      <c r="D1778" t="s">
        <v>117</v>
      </c>
      <c r="E1778" t="s">
        <v>118</v>
      </c>
      <c r="F1778" t="s">
        <v>19</v>
      </c>
      <c r="G1778" t="str">
        <f>TEXT(MotionsTable[[#This Row],[MOT_COUNTY_NUM]], "000") &amp; "-" &amp; TEXT(MotionsTable[[#This Row],[MOT_CASE_NUMBER]], "0000000")</f>
        <v>005-0000167</v>
      </c>
    </row>
    <row r="1779" spans="1:7">
      <c r="A1779" s="1">
        <v>5</v>
      </c>
      <c r="B1779">
        <v>169</v>
      </c>
      <c r="C1779">
        <v>2</v>
      </c>
      <c r="D1779" t="s">
        <v>117</v>
      </c>
      <c r="E1779" t="s">
        <v>118</v>
      </c>
      <c r="F1779" t="s">
        <v>19</v>
      </c>
      <c r="G1779" t="str">
        <f>TEXT(MotionsTable[[#This Row],[MOT_COUNTY_NUM]], "000") &amp; "-" &amp; TEXT(MotionsTable[[#This Row],[MOT_CASE_NUMBER]], "0000000")</f>
        <v>005-0000169</v>
      </c>
    </row>
    <row r="1780" spans="1:7">
      <c r="A1780" s="1">
        <v>5</v>
      </c>
      <c r="B1780">
        <v>175</v>
      </c>
      <c r="C1780">
        <v>2</v>
      </c>
      <c r="D1780" t="s">
        <v>117</v>
      </c>
      <c r="E1780" t="s">
        <v>118</v>
      </c>
      <c r="F1780" t="s">
        <v>19</v>
      </c>
      <c r="G1780" t="str">
        <f>TEXT(MotionsTable[[#This Row],[MOT_COUNTY_NUM]], "000") &amp; "-" &amp; TEXT(MotionsTable[[#This Row],[MOT_CASE_NUMBER]], "0000000")</f>
        <v>005-0000175</v>
      </c>
    </row>
    <row r="1781" spans="1:7">
      <c r="A1781" s="1">
        <v>5</v>
      </c>
      <c r="B1781">
        <v>176</v>
      </c>
      <c r="C1781">
        <v>2</v>
      </c>
      <c r="D1781" t="s">
        <v>117</v>
      </c>
      <c r="E1781" t="s">
        <v>118</v>
      </c>
      <c r="F1781" t="s">
        <v>19</v>
      </c>
      <c r="G1781" t="str">
        <f>TEXT(MotionsTable[[#This Row],[MOT_COUNTY_NUM]], "000") &amp; "-" &amp; TEXT(MotionsTable[[#This Row],[MOT_CASE_NUMBER]], "0000000")</f>
        <v>005-0000176</v>
      </c>
    </row>
    <row r="1782" spans="1:7">
      <c r="A1782" s="1">
        <v>5</v>
      </c>
      <c r="B1782">
        <v>177</v>
      </c>
      <c r="C1782">
        <v>2</v>
      </c>
      <c r="D1782" t="s">
        <v>117</v>
      </c>
      <c r="E1782" t="s">
        <v>118</v>
      </c>
      <c r="F1782" t="s">
        <v>19</v>
      </c>
      <c r="G1782" t="str">
        <f>TEXT(MotionsTable[[#This Row],[MOT_COUNTY_NUM]], "000") &amp; "-" &amp; TEXT(MotionsTable[[#This Row],[MOT_CASE_NUMBER]], "0000000")</f>
        <v>005-0000177</v>
      </c>
    </row>
    <row r="1783" spans="1:7">
      <c r="A1783" s="1">
        <v>5</v>
      </c>
      <c r="B1783">
        <v>184</v>
      </c>
      <c r="C1783">
        <v>2</v>
      </c>
      <c r="D1783" t="s">
        <v>117</v>
      </c>
      <c r="E1783" t="s">
        <v>118</v>
      </c>
      <c r="F1783" t="s">
        <v>19</v>
      </c>
      <c r="G1783" t="str">
        <f>TEXT(MotionsTable[[#This Row],[MOT_COUNTY_NUM]], "000") &amp; "-" &amp; TEXT(MotionsTable[[#This Row],[MOT_CASE_NUMBER]], "0000000")</f>
        <v>005-0000184</v>
      </c>
    </row>
    <row r="1784" spans="1:7">
      <c r="A1784" s="1">
        <v>5</v>
      </c>
      <c r="B1784">
        <v>188</v>
      </c>
      <c r="C1784">
        <v>2</v>
      </c>
      <c r="D1784" t="s">
        <v>117</v>
      </c>
      <c r="E1784" t="s">
        <v>118</v>
      </c>
      <c r="F1784" t="s">
        <v>19</v>
      </c>
      <c r="G1784" t="str">
        <f>TEXT(MotionsTable[[#This Row],[MOT_COUNTY_NUM]], "000") &amp; "-" &amp; TEXT(MotionsTable[[#This Row],[MOT_CASE_NUMBER]], "0000000")</f>
        <v>005-0000188</v>
      </c>
    </row>
    <row r="1785" spans="1:7">
      <c r="A1785" s="1">
        <v>5</v>
      </c>
      <c r="B1785">
        <v>189</v>
      </c>
      <c r="C1785">
        <v>2</v>
      </c>
      <c r="D1785" t="s">
        <v>117</v>
      </c>
      <c r="E1785" t="s">
        <v>118</v>
      </c>
      <c r="F1785" t="s">
        <v>19</v>
      </c>
      <c r="G1785" t="str">
        <f>TEXT(MotionsTable[[#This Row],[MOT_COUNTY_NUM]], "000") &amp; "-" &amp; TEXT(MotionsTable[[#This Row],[MOT_CASE_NUMBER]], "0000000")</f>
        <v>005-0000189</v>
      </c>
    </row>
    <row r="1786" spans="1:7">
      <c r="A1786" s="1">
        <v>5</v>
      </c>
      <c r="B1786">
        <v>190</v>
      </c>
      <c r="C1786">
        <v>2</v>
      </c>
      <c r="D1786" t="s">
        <v>117</v>
      </c>
      <c r="E1786" t="s">
        <v>118</v>
      </c>
      <c r="F1786" t="s">
        <v>19</v>
      </c>
      <c r="G1786" t="str">
        <f>TEXT(MotionsTable[[#This Row],[MOT_COUNTY_NUM]], "000") &amp; "-" &amp; TEXT(MotionsTable[[#This Row],[MOT_CASE_NUMBER]], "0000000")</f>
        <v>005-0000190</v>
      </c>
    </row>
    <row r="1787" spans="1:7">
      <c r="A1787" s="1">
        <v>5</v>
      </c>
      <c r="B1787">
        <v>191</v>
      </c>
      <c r="C1787">
        <v>2</v>
      </c>
      <c r="D1787" t="s">
        <v>117</v>
      </c>
      <c r="E1787" t="s">
        <v>118</v>
      </c>
      <c r="F1787" t="s">
        <v>19</v>
      </c>
      <c r="G1787" t="str">
        <f>TEXT(MotionsTable[[#This Row],[MOT_COUNTY_NUM]], "000") &amp; "-" &amp; TEXT(MotionsTable[[#This Row],[MOT_CASE_NUMBER]], "0000000")</f>
        <v>005-0000191</v>
      </c>
    </row>
    <row r="1788" spans="1:7">
      <c r="A1788" s="1">
        <v>5</v>
      </c>
      <c r="B1788">
        <v>192</v>
      </c>
      <c r="C1788">
        <v>2</v>
      </c>
      <c r="D1788" t="s">
        <v>117</v>
      </c>
      <c r="E1788" t="s">
        <v>118</v>
      </c>
      <c r="F1788" t="s">
        <v>19</v>
      </c>
      <c r="G1788" t="str">
        <f>TEXT(MotionsTable[[#This Row],[MOT_COUNTY_NUM]], "000") &amp; "-" &amp; TEXT(MotionsTable[[#This Row],[MOT_CASE_NUMBER]], "0000000")</f>
        <v>005-0000192</v>
      </c>
    </row>
    <row r="1789" spans="1:7">
      <c r="A1789" s="1">
        <v>5</v>
      </c>
      <c r="B1789">
        <v>194</v>
      </c>
      <c r="C1789">
        <v>2</v>
      </c>
      <c r="D1789" t="s">
        <v>117</v>
      </c>
      <c r="E1789" t="s">
        <v>118</v>
      </c>
      <c r="F1789" t="s">
        <v>19</v>
      </c>
      <c r="G1789" t="str">
        <f>TEXT(MotionsTable[[#This Row],[MOT_COUNTY_NUM]], "000") &amp; "-" &amp; TEXT(MotionsTable[[#This Row],[MOT_CASE_NUMBER]], "0000000")</f>
        <v>005-0000194</v>
      </c>
    </row>
    <row r="1790" spans="1:7">
      <c r="A1790" s="1">
        <v>5</v>
      </c>
      <c r="B1790">
        <v>197</v>
      </c>
      <c r="C1790">
        <v>2</v>
      </c>
      <c r="D1790" t="s">
        <v>117</v>
      </c>
      <c r="E1790" t="s">
        <v>118</v>
      </c>
      <c r="F1790" t="s">
        <v>19</v>
      </c>
      <c r="G1790" t="str">
        <f>TEXT(MotionsTable[[#This Row],[MOT_COUNTY_NUM]], "000") &amp; "-" &amp; TEXT(MotionsTable[[#This Row],[MOT_CASE_NUMBER]], "0000000")</f>
        <v>005-0000197</v>
      </c>
    </row>
    <row r="1791" spans="1:7">
      <c r="A1791" s="1">
        <v>5</v>
      </c>
      <c r="B1791">
        <v>204</v>
      </c>
      <c r="C1791">
        <v>2</v>
      </c>
      <c r="D1791" t="s">
        <v>117</v>
      </c>
      <c r="E1791" t="s">
        <v>118</v>
      </c>
      <c r="F1791" t="s">
        <v>19</v>
      </c>
      <c r="G1791" t="str">
        <f>TEXT(MotionsTable[[#This Row],[MOT_COUNTY_NUM]], "000") &amp; "-" &amp; TEXT(MotionsTable[[#This Row],[MOT_CASE_NUMBER]], "0000000")</f>
        <v>005-0000204</v>
      </c>
    </row>
    <row r="1792" spans="1:7">
      <c r="A1792" s="1">
        <v>5</v>
      </c>
      <c r="B1792">
        <v>206</v>
      </c>
      <c r="C1792">
        <v>2</v>
      </c>
      <c r="D1792" t="s">
        <v>117</v>
      </c>
      <c r="E1792" t="s">
        <v>118</v>
      </c>
      <c r="F1792" t="s">
        <v>19</v>
      </c>
      <c r="G1792" t="str">
        <f>TEXT(MotionsTable[[#This Row],[MOT_COUNTY_NUM]], "000") &amp; "-" &amp; TEXT(MotionsTable[[#This Row],[MOT_CASE_NUMBER]], "0000000")</f>
        <v>005-0000206</v>
      </c>
    </row>
    <row r="1793" spans="1:7">
      <c r="A1793" s="1">
        <v>5</v>
      </c>
      <c r="B1793">
        <v>209</v>
      </c>
      <c r="C1793">
        <v>2</v>
      </c>
      <c r="D1793" t="s">
        <v>117</v>
      </c>
      <c r="E1793" t="s">
        <v>118</v>
      </c>
      <c r="F1793" t="s">
        <v>19</v>
      </c>
      <c r="G1793" t="str">
        <f>TEXT(MotionsTable[[#This Row],[MOT_COUNTY_NUM]], "000") &amp; "-" &amp; TEXT(MotionsTable[[#This Row],[MOT_CASE_NUMBER]], "0000000")</f>
        <v>005-0000209</v>
      </c>
    </row>
    <row r="1794" spans="1:7">
      <c r="A1794" s="1">
        <v>5</v>
      </c>
      <c r="B1794">
        <v>213</v>
      </c>
      <c r="C1794">
        <v>2</v>
      </c>
      <c r="D1794" t="s">
        <v>117</v>
      </c>
      <c r="E1794" t="s">
        <v>118</v>
      </c>
      <c r="F1794" t="s">
        <v>19</v>
      </c>
      <c r="G1794" t="str">
        <f>TEXT(MotionsTable[[#This Row],[MOT_COUNTY_NUM]], "000") &amp; "-" &amp; TEXT(MotionsTable[[#This Row],[MOT_CASE_NUMBER]], "0000000")</f>
        <v>005-0000213</v>
      </c>
    </row>
    <row r="1795" spans="1:7">
      <c r="A1795" s="1">
        <v>5</v>
      </c>
      <c r="B1795">
        <v>216</v>
      </c>
      <c r="C1795">
        <v>2</v>
      </c>
      <c r="D1795" t="s">
        <v>117</v>
      </c>
      <c r="E1795" t="s">
        <v>118</v>
      </c>
      <c r="F1795" t="s">
        <v>19</v>
      </c>
      <c r="G1795" t="str">
        <f>TEXT(MotionsTable[[#This Row],[MOT_COUNTY_NUM]], "000") &amp; "-" &amp; TEXT(MotionsTable[[#This Row],[MOT_CASE_NUMBER]], "0000000")</f>
        <v>005-0000216</v>
      </c>
    </row>
    <row r="1796" spans="1:7">
      <c r="A1796" s="1">
        <v>5</v>
      </c>
      <c r="B1796">
        <v>217</v>
      </c>
      <c r="C1796">
        <v>2</v>
      </c>
      <c r="D1796" t="s">
        <v>117</v>
      </c>
      <c r="E1796" t="s">
        <v>118</v>
      </c>
      <c r="F1796" t="s">
        <v>19</v>
      </c>
      <c r="G1796" t="str">
        <f>TEXT(MotionsTable[[#This Row],[MOT_COUNTY_NUM]], "000") &amp; "-" &amp; TEXT(MotionsTable[[#This Row],[MOT_CASE_NUMBER]], "0000000")</f>
        <v>005-0000217</v>
      </c>
    </row>
    <row r="1797" spans="1:7">
      <c r="A1797" s="1">
        <v>5</v>
      </c>
      <c r="B1797">
        <v>218</v>
      </c>
      <c r="C1797">
        <v>2</v>
      </c>
      <c r="D1797" t="s">
        <v>117</v>
      </c>
      <c r="E1797" t="s">
        <v>118</v>
      </c>
      <c r="F1797" t="s">
        <v>19</v>
      </c>
      <c r="G1797" t="str">
        <f>TEXT(MotionsTable[[#This Row],[MOT_COUNTY_NUM]], "000") &amp; "-" &amp; TEXT(MotionsTable[[#This Row],[MOT_CASE_NUMBER]], "0000000")</f>
        <v>005-0000218</v>
      </c>
    </row>
    <row r="1798" spans="1:7">
      <c r="A1798" s="1">
        <v>5</v>
      </c>
      <c r="B1798">
        <v>221</v>
      </c>
      <c r="C1798">
        <v>2</v>
      </c>
      <c r="D1798" t="s">
        <v>117</v>
      </c>
      <c r="E1798" t="s">
        <v>118</v>
      </c>
      <c r="F1798" t="s">
        <v>19</v>
      </c>
      <c r="G1798" t="str">
        <f>TEXT(MotionsTable[[#This Row],[MOT_COUNTY_NUM]], "000") &amp; "-" &amp; TEXT(MotionsTable[[#This Row],[MOT_CASE_NUMBER]], "0000000")</f>
        <v>005-0000221</v>
      </c>
    </row>
    <row r="1799" spans="1:7">
      <c r="A1799" s="1">
        <v>5</v>
      </c>
      <c r="B1799">
        <v>222</v>
      </c>
      <c r="C1799">
        <v>2</v>
      </c>
      <c r="D1799" t="s">
        <v>117</v>
      </c>
      <c r="E1799" t="s">
        <v>118</v>
      </c>
      <c r="F1799" t="s">
        <v>19</v>
      </c>
      <c r="G1799" t="str">
        <f>TEXT(MotionsTable[[#This Row],[MOT_COUNTY_NUM]], "000") &amp; "-" &amp; TEXT(MotionsTable[[#This Row],[MOT_CASE_NUMBER]], "0000000")</f>
        <v>005-0000222</v>
      </c>
    </row>
    <row r="1800" spans="1:7">
      <c r="A1800" s="1">
        <v>5</v>
      </c>
      <c r="B1800">
        <v>223</v>
      </c>
      <c r="C1800">
        <v>2</v>
      </c>
      <c r="D1800" t="s">
        <v>117</v>
      </c>
      <c r="E1800" t="s">
        <v>118</v>
      </c>
      <c r="F1800" t="s">
        <v>19</v>
      </c>
      <c r="G1800" t="str">
        <f>TEXT(MotionsTable[[#This Row],[MOT_COUNTY_NUM]], "000") &amp; "-" &amp; TEXT(MotionsTable[[#This Row],[MOT_CASE_NUMBER]], "0000000")</f>
        <v>005-0000223</v>
      </c>
    </row>
    <row r="1801" spans="1:7">
      <c r="A1801" s="1">
        <v>5</v>
      </c>
      <c r="B1801">
        <v>225</v>
      </c>
      <c r="C1801">
        <v>2</v>
      </c>
      <c r="D1801" t="s">
        <v>117</v>
      </c>
      <c r="E1801" t="s">
        <v>118</v>
      </c>
      <c r="F1801" t="s">
        <v>19</v>
      </c>
      <c r="G1801" t="str">
        <f>TEXT(MotionsTable[[#This Row],[MOT_COUNTY_NUM]], "000") &amp; "-" &amp; TEXT(MotionsTable[[#This Row],[MOT_CASE_NUMBER]], "0000000")</f>
        <v>005-0000225</v>
      </c>
    </row>
    <row r="1802" spans="1:7">
      <c r="A1802" s="1">
        <v>5</v>
      </c>
      <c r="B1802">
        <v>228</v>
      </c>
      <c r="C1802">
        <v>2</v>
      </c>
      <c r="D1802" t="s">
        <v>117</v>
      </c>
      <c r="E1802" t="s">
        <v>118</v>
      </c>
      <c r="F1802" t="s">
        <v>19</v>
      </c>
      <c r="G1802" t="str">
        <f>TEXT(MotionsTable[[#This Row],[MOT_COUNTY_NUM]], "000") &amp; "-" &amp; TEXT(MotionsTable[[#This Row],[MOT_CASE_NUMBER]], "0000000")</f>
        <v>005-0000228</v>
      </c>
    </row>
    <row r="1803" spans="1:7">
      <c r="A1803" s="1">
        <v>5</v>
      </c>
      <c r="B1803">
        <v>238</v>
      </c>
      <c r="C1803">
        <v>2</v>
      </c>
      <c r="D1803" t="s">
        <v>117</v>
      </c>
      <c r="E1803" t="s">
        <v>118</v>
      </c>
      <c r="F1803" t="s">
        <v>19</v>
      </c>
      <c r="G1803" t="str">
        <f>TEXT(MotionsTable[[#This Row],[MOT_COUNTY_NUM]], "000") &amp; "-" &amp; TEXT(MotionsTable[[#This Row],[MOT_CASE_NUMBER]], "0000000")</f>
        <v>005-0000238</v>
      </c>
    </row>
    <row r="1804" spans="1:7">
      <c r="A1804" s="1">
        <v>5</v>
      </c>
      <c r="B1804">
        <v>240</v>
      </c>
      <c r="C1804">
        <v>2</v>
      </c>
      <c r="D1804" t="s">
        <v>117</v>
      </c>
      <c r="E1804" t="s">
        <v>118</v>
      </c>
      <c r="F1804" t="s">
        <v>19</v>
      </c>
      <c r="G1804" t="str">
        <f>TEXT(MotionsTable[[#This Row],[MOT_COUNTY_NUM]], "000") &amp; "-" &amp; TEXT(MotionsTable[[#This Row],[MOT_CASE_NUMBER]], "0000000")</f>
        <v>005-0000240</v>
      </c>
    </row>
    <row r="1805" spans="1:7">
      <c r="A1805" s="1">
        <v>5</v>
      </c>
      <c r="B1805">
        <v>243</v>
      </c>
      <c r="C1805">
        <v>2</v>
      </c>
      <c r="D1805" t="s">
        <v>117</v>
      </c>
      <c r="E1805" t="s">
        <v>118</v>
      </c>
      <c r="F1805" t="s">
        <v>19</v>
      </c>
      <c r="G1805" t="str">
        <f>TEXT(MotionsTable[[#This Row],[MOT_COUNTY_NUM]], "000") &amp; "-" &amp; TEXT(MotionsTable[[#This Row],[MOT_CASE_NUMBER]], "0000000")</f>
        <v>005-0000243</v>
      </c>
    </row>
    <row r="1806" spans="1:7">
      <c r="A1806" s="1">
        <v>5</v>
      </c>
      <c r="B1806">
        <v>246</v>
      </c>
      <c r="C1806">
        <v>2</v>
      </c>
      <c r="D1806" t="s">
        <v>117</v>
      </c>
      <c r="E1806" t="s">
        <v>118</v>
      </c>
      <c r="F1806" t="s">
        <v>19</v>
      </c>
      <c r="G1806" t="str">
        <f>TEXT(MotionsTable[[#This Row],[MOT_COUNTY_NUM]], "000") &amp; "-" &amp; TEXT(MotionsTable[[#This Row],[MOT_CASE_NUMBER]], "0000000")</f>
        <v>005-0000246</v>
      </c>
    </row>
    <row r="1807" spans="1:7">
      <c r="A1807" s="1">
        <v>5</v>
      </c>
      <c r="B1807">
        <v>248</v>
      </c>
      <c r="C1807">
        <v>2</v>
      </c>
      <c r="D1807" t="s">
        <v>117</v>
      </c>
      <c r="E1807" t="s">
        <v>118</v>
      </c>
      <c r="F1807" t="s">
        <v>19</v>
      </c>
      <c r="G1807" t="str">
        <f>TEXT(MotionsTable[[#This Row],[MOT_COUNTY_NUM]], "000") &amp; "-" &amp; TEXT(MotionsTable[[#This Row],[MOT_CASE_NUMBER]], "0000000")</f>
        <v>005-0000248</v>
      </c>
    </row>
    <row r="1808" spans="1:7">
      <c r="A1808" s="1">
        <v>5</v>
      </c>
      <c r="B1808">
        <v>255</v>
      </c>
      <c r="C1808">
        <v>2</v>
      </c>
      <c r="D1808" t="s">
        <v>117</v>
      </c>
      <c r="E1808" t="s">
        <v>118</v>
      </c>
      <c r="F1808" t="s">
        <v>19</v>
      </c>
      <c r="G1808" t="str">
        <f>TEXT(MotionsTable[[#This Row],[MOT_COUNTY_NUM]], "000") &amp; "-" &amp; TEXT(MotionsTable[[#This Row],[MOT_CASE_NUMBER]], "0000000")</f>
        <v>005-0000255</v>
      </c>
    </row>
    <row r="1809" spans="1:7">
      <c r="A1809" s="1">
        <v>5</v>
      </c>
      <c r="B1809">
        <v>256</v>
      </c>
      <c r="C1809">
        <v>2</v>
      </c>
      <c r="D1809" t="s">
        <v>117</v>
      </c>
      <c r="E1809" t="s">
        <v>118</v>
      </c>
      <c r="F1809" t="s">
        <v>19</v>
      </c>
      <c r="G1809" t="str">
        <f>TEXT(MotionsTable[[#This Row],[MOT_COUNTY_NUM]], "000") &amp; "-" &amp; TEXT(MotionsTable[[#This Row],[MOT_CASE_NUMBER]], "0000000")</f>
        <v>005-0000256</v>
      </c>
    </row>
    <row r="1810" spans="1:7">
      <c r="A1810" s="1">
        <v>5</v>
      </c>
      <c r="B1810">
        <v>259</v>
      </c>
      <c r="C1810">
        <v>2</v>
      </c>
      <c r="D1810" t="s">
        <v>117</v>
      </c>
      <c r="E1810" t="s">
        <v>118</v>
      </c>
      <c r="F1810" t="s">
        <v>19</v>
      </c>
      <c r="G1810" t="str">
        <f>TEXT(MotionsTable[[#This Row],[MOT_COUNTY_NUM]], "000") &amp; "-" &amp; TEXT(MotionsTable[[#This Row],[MOT_CASE_NUMBER]], "0000000")</f>
        <v>005-0000259</v>
      </c>
    </row>
    <row r="1811" spans="1:7">
      <c r="A1811" s="1">
        <v>5</v>
      </c>
      <c r="B1811">
        <v>261</v>
      </c>
      <c r="C1811">
        <v>2</v>
      </c>
      <c r="D1811" t="s">
        <v>117</v>
      </c>
      <c r="E1811" t="s">
        <v>118</v>
      </c>
      <c r="F1811" t="s">
        <v>19</v>
      </c>
      <c r="G1811" t="str">
        <f>TEXT(MotionsTable[[#This Row],[MOT_COUNTY_NUM]], "000") &amp; "-" &amp; TEXT(MotionsTable[[#This Row],[MOT_CASE_NUMBER]], "0000000")</f>
        <v>005-0000261</v>
      </c>
    </row>
    <row r="1812" spans="1:7">
      <c r="A1812" s="1">
        <v>5</v>
      </c>
      <c r="B1812">
        <v>263</v>
      </c>
      <c r="C1812">
        <v>2</v>
      </c>
      <c r="D1812" t="s">
        <v>117</v>
      </c>
      <c r="E1812" t="s">
        <v>118</v>
      </c>
      <c r="F1812" t="s">
        <v>19</v>
      </c>
      <c r="G1812" t="str">
        <f>TEXT(MotionsTable[[#This Row],[MOT_COUNTY_NUM]], "000") &amp; "-" &amp; TEXT(MotionsTable[[#This Row],[MOT_CASE_NUMBER]], "0000000")</f>
        <v>005-0000263</v>
      </c>
    </row>
    <row r="1813" spans="1:7">
      <c r="A1813" s="1">
        <v>5</v>
      </c>
      <c r="B1813">
        <v>266</v>
      </c>
      <c r="C1813">
        <v>2</v>
      </c>
      <c r="D1813" t="s">
        <v>117</v>
      </c>
      <c r="E1813" t="s">
        <v>118</v>
      </c>
      <c r="F1813" t="s">
        <v>19</v>
      </c>
      <c r="G1813" t="str">
        <f>TEXT(MotionsTable[[#This Row],[MOT_COUNTY_NUM]], "000") &amp; "-" &amp; TEXT(MotionsTable[[#This Row],[MOT_CASE_NUMBER]], "0000000")</f>
        <v>005-0000266</v>
      </c>
    </row>
    <row r="1814" spans="1:7">
      <c r="A1814" s="1">
        <v>5</v>
      </c>
      <c r="B1814">
        <v>269</v>
      </c>
      <c r="C1814">
        <v>2</v>
      </c>
      <c r="D1814" t="s">
        <v>117</v>
      </c>
      <c r="E1814" t="s">
        <v>118</v>
      </c>
      <c r="F1814" t="s">
        <v>19</v>
      </c>
      <c r="G1814" t="str">
        <f>TEXT(MotionsTable[[#This Row],[MOT_COUNTY_NUM]], "000") &amp; "-" &amp; TEXT(MotionsTable[[#This Row],[MOT_CASE_NUMBER]], "0000000")</f>
        <v>005-0000269</v>
      </c>
    </row>
    <row r="1815" spans="1:7">
      <c r="A1815" s="1">
        <v>5</v>
      </c>
      <c r="B1815">
        <v>270</v>
      </c>
      <c r="C1815">
        <v>2</v>
      </c>
      <c r="D1815" t="s">
        <v>117</v>
      </c>
      <c r="E1815" t="s">
        <v>118</v>
      </c>
      <c r="F1815" t="s">
        <v>19</v>
      </c>
      <c r="G1815" t="str">
        <f>TEXT(MotionsTable[[#This Row],[MOT_COUNTY_NUM]], "000") &amp; "-" &amp; TEXT(MotionsTable[[#This Row],[MOT_CASE_NUMBER]], "0000000")</f>
        <v>005-0000270</v>
      </c>
    </row>
    <row r="1816" spans="1:7">
      <c r="A1816" s="1">
        <v>5</v>
      </c>
      <c r="B1816">
        <v>273</v>
      </c>
      <c r="C1816">
        <v>2</v>
      </c>
      <c r="D1816" t="s">
        <v>117</v>
      </c>
      <c r="E1816" t="s">
        <v>118</v>
      </c>
      <c r="F1816" t="s">
        <v>19</v>
      </c>
      <c r="G1816" t="str">
        <f>TEXT(MotionsTable[[#This Row],[MOT_COUNTY_NUM]], "000") &amp; "-" &amp; TEXT(MotionsTable[[#This Row],[MOT_CASE_NUMBER]], "0000000")</f>
        <v>005-0000273</v>
      </c>
    </row>
    <row r="1817" spans="1:7">
      <c r="A1817" s="1">
        <v>5</v>
      </c>
      <c r="B1817">
        <v>274</v>
      </c>
      <c r="C1817">
        <v>2</v>
      </c>
      <c r="D1817" t="s">
        <v>117</v>
      </c>
      <c r="E1817" t="s">
        <v>118</v>
      </c>
      <c r="F1817" t="s">
        <v>19</v>
      </c>
      <c r="G1817" t="str">
        <f>TEXT(MotionsTable[[#This Row],[MOT_COUNTY_NUM]], "000") &amp; "-" &amp; TEXT(MotionsTable[[#This Row],[MOT_CASE_NUMBER]], "0000000")</f>
        <v>005-0000274</v>
      </c>
    </row>
    <row r="1818" spans="1:7">
      <c r="A1818" s="1">
        <v>5</v>
      </c>
      <c r="B1818">
        <v>277</v>
      </c>
      <c r="C1818">
        <v>2</v>
      </c>
      <c r="D1818" t="s">
        <v>117</v>
      </c>
      <c r="E1818" t="s">
        <v>118</v>
      </c>
      <c r="F1818" t="s">
        <v>19</v>
      </c>
      <c r="G1818" t="str">
        <f>TEXT(MotionsTable[[#This Row],[MOT_COUNTY_NUM]], "000") &amp; "-" &amp; TEXT(MotionsTable[[#This Row],[MOT_CASE_NUMBER]], "0000000")</f>
        <v>005-0000277</v>
      </c>
    </row>
    <row r="1819" spans="1:7">
      <c r="A1819" s="1">
        <v>5</v>
      </c>
      <c r="B1819">
        <v>278</v>
      </c>
      <c r="C1819">
        <v>2</v>
      </c>
      <c r="D1819" t="s">
        <v>117</v>
      </c>
      <c r="E1819" t="s">
        <v>118</v>
      </c>
      <c r="F1819" t="s">
        <v>19</v>
      </c>
      <c r="G1819" t="str">
        <f>TEXT(MotionsTable[[#This Row],[MOT_COUNTY_NUM]], "000") &amp; "-" &amp; TEXT(MotionsTable[[#This Row],[MOT_CASE_NUMBER]], "0000000")</f>
        <v>005-0000278</v>
      </c>
    </row>
    <row r="1820" spans="1:7">
      <c r="A1820" s="1">
        <v>5</v>
      </c>
      <c r="B1820">
        <v>282</v>
      </c>
      <c r="C1820">
        <v>2</v>
      </c>
      <c r="D1820" t="s">
        <v>117</v>
      </c>
      <c r="E1820" t="s">
        <v>118</v>
      </c>
      <c r="F1820" t="s">
        <v>19</v>
      </c>
      <c r="G1820" t="str">
        <f>TEXT(MotionsTable[[#This Row],[MOT_COUNTY_NUM]], "000") &amp; "-" &amp; TEXT(MotionsTable[[#This Row],[MOT_CASE_NUMBER]], "0000000")</f>
        <v>005-0000282</v>
      </c>
    </row>
    <row r="1821" spans="1:7">
      <c r="A1821" s="1">
        <v>5</v>
      </c>
      <c r="B1821">
        <v>285</v>
      </c>
      <c r="C1821">
        <v>2</v>
      </c>
      <c r="D1821" t="s">
        <v>117</v>
      </c>
      <c r="E1821" t="s">
        <v>118</v>
      </c>
      <c r="F1821" t="s">
        <v>19</v>
      </c>
      <c r="G1821" t="str">
        <f>TEXT(MotionsTable[[#This Row],[MOT_COUNTY_NUM]], "000") &amp; "-" &amp; TEXT(MotionsTable[[#This Row],[MOT_CASE_NUMBER]], "0000000")</f>
        <v>005-0000285</v>
      </c>
    </row>
    <row r="1822" spans="1:7">
      <c r="A1822" s="1">
        <v>5</v>
      </c>
      <c r="B1822">
        <v>287</v>
      </c>
      <c r="C1822">
        <v>2</v>
      </c>
      <c r="D1822" t="s">
        <v>117</v>
      </c>
      <c r="E1822" t="s">
        <v>118</v>
      </c>
      <c r="F1822" t="s">
        <v>19</v>
      </c>
      <c r="G1822" t="str">
        <f>TEXT(MotionsTable[[#This Row],[MOT_COUNTY_NUM]], "000") &amp; "-" &amp; TEXT(MotionsTable[[#This Row],[MOT_CASE_NUMBER]], "0000000")</f>
        <v>005-0000287</v>
      </c>
    </row>
    <row r="1823" spans="1:7">
      <c r="A1823" s="1">
        <v>5</v>
      </c>
      <c r="B1823">
        <v>288</v>
      </c>
      <c r="C1823">
        <v>2</v>
      </c>
      <c r="D1823" t="s">
        <v>117</v>
      </c>
      <c r="E1823" t="s">
        <v>118</v>
      </c>
      <c r="F1823" t="s">
        <v>19</v>
      </c>
      <c r="G1823" t="str">
        <f>TEXT(MotionsTable[[#This Row],[MOT_COUNTY_NUM]], "000") &amp; "-" &amp; TEXT(MotionsTable[[#This Row],[MOT_CASE_NUMBER]], "0000000")</f>
        <v>005-0000288</v>
      </c>
    </row>
    <row r="1824" spans="1:7">
      <c r="A1824" s="1">
        <v>5</v>
      </c>
      <c r="B1824">
        <v>289</v>
      </c>
      <c r="C1824">
        <v>2</v>
      </c>
      <c r="D1824" t="s">
        <v>117</v>
      </c>
      <c r="E1824" t="s">
        <v>118</v>
      </c>
      <c r="F1824" t="s">
        <v>19</v>
      </c>
      <c r="G1824" t="str">
        <f>TEXT(MotionsTable[[#This Row],[MOT_COUNTY_NUM]], "000") &amp; "-" &amp; TEXT(MotionsTable[[#This Row],[MOT_CASE_NUMBER]], "0000000")</f>
        <v>005-0000289</v>
      </c>
    </row>
    <row r="1825" spans="1:7">
      <c r="A1825" s="1">
        <v>5</v>
      </c>
      <c r="B1825">
        <v>291</v>
      </c>
      <c r="C1825">
        <v>2</v>
      </c>
      <c r="D1825" t="s">
        <v>117</v>
      </c>
      <c r="E1825" t="s">
        <v>118</v>
      </c>
      <c r="F1825" t="s">
        <v>19</v>
      </c>
      <c r="G1825" t="str">
        <f>TEXT(MotionsTable[[#This Row],[MOT_COUNTY_NUM]], "000") &amp; "-" &amp; TEXT(MotionsTable[[#This Row],[MOT_CASE_NUMBER]], "0000000")</f>
        <v>005-0000291</v>
      </c>
    </row>
    <row r="1826" spans="1:7">
      <c r="A1826" s="1">
        <v>5</v>
      </c>
      <c r="B1826">
        <v>292</v>
      </c>
      <c r="C1826">
        <v>2</v>
      </c>
      <c r="D1826" t="s">
        <v>117</v>
      </c>
      <c r="E1826" t="s">
        <v>118</v>
      </c>
      <c r="F1826" t="s">
        <v>19</v>
      </c>
      <c r="G1826" t="str">
        <f>TEXT(MotionsTable[[#This Row],[MOT_COUNTY_NUM]], "000") &amp; "-" &amp; TEXT(MotionsTable[[#This Row],[MOT_CASE_NUMBER]], "0000000")</f>
        <v>005-0000292</v>
      </c>
    </row>
    <row r="1827" spans="1:7">
      <c r="A1827" s="1">
        <v>5</v>
      </c>
      <c r="B1827">
        <v>296</v>
      </c>
      <c r="C1827">
        <v>2</v>
      </c>
      <c r="D1827" t="s">
        <v>117</v>
      </c>
      <c r="E1827" t="s">
        <v>118</v>
      </c>
      <c r="F1827" t="s">
        <v>19</v>
      </c>
      <c r="G1827" t="str">
        <f>TEXT(MotionsTable[[#This Row],[MOT_COUNTY_NUM]], "000") &amp; "-" &amp; TEXT(MotionsTable[[#This Row],[MOT_CASE_NUMBER]], "0000000")</f>
        <v>005-0000296</v>
      </c>
    </row>
    <row r="1828" spans="1:7">
      <c r="A1828" s="1">
        <v>5</v>
      </c>
      <c r="B1828">
        <v>298</v>
      </c>
      <c r="C1828">
        <v>2</v>
      </c>
      <c r="D1828" t="s">
        <v>117</v>
      </c>
      <c r="E1828" t="s">
        <v>118</v>
      </c>
      <c r="F1828" t="s">
        <v>19</v>
      </c>
      <c r="G1828" t="str">
        <f>TEXT(MotionsTable[[#This Row],[MOT_COUNTY_NUM]], "000") &amp; "-" &amp; TEXT(MotionsTable[[#This Row],[MOT_CASE_NUMBER]], "0000000")</f>
        <v>005-0000298</v>
      </c>
    </row>
    <row r="1829" spans="1:7">
      <c r="A1829" s="1">
        <v>5</v>
      </c>
      <c r="B1829">
        <v>304</v>
      </c>
      <c r="C1829">
        <v>2</v>
      </c>
      <c r="D1829" t="s">
        <v>117</v>
      </c>
      <c r="E1829" t="s">
        <v>118</v>
      </c>
      <c r="F1829" t="s">
        <v>19</v>
      </c>
      <c r="G1829" t="str">
        <f>TEXT(MotionsTable[[#This Row],[MOT_COUNTY_NUM]], "000") &amp; "-" &amp; TEXT(MotionsTable[[#This Row],[MOT_CASE_NUMBER]], "0000000")</f>
        <v>005-0000304</v>
      </c>
    </row>
    <row r="1830" spans="1:7">
      <c r="A1830" s="1">
        <v>5</v>
      </c>
      <c r="B1830">
        <v>305</v>
      </c>
      <c r="C1830">
        <v>2</v>
      </c>
      <c r="D1830" t="s">
        <v>117</v>
      </c>
      <c r="E1830" t="s">
        <v>118</v>
      </c>
      <c r="F1830" t="s">
        <v>19</v>
      </c>
      <c r="G1830" t="str">
        <f>TEXT(MotionsTable[[#This Row],[MOT_COUNTY_NUM]], "000") &amp; "-" &amp; TEXT(MotionsTable[[#This Row],[MOT_CASE_NUMBER]], "0000000")</f>
        <v>005-0000305</v>
      </c>
    </row>
    <row r="1831" spans="1:7">
      <c r="A1831" s="1">
        <v>5</v>
      </c>
      <c r="B1831">
        <v>308</v>
      </c>
      <c r="C1831">
        <v>2</v>
      </c>
      <c r="D1831" t="s">
        <v>117</v>
      </c>
      <c r="E1831" t="s">
        <v>118</v>
      </c>
      <c r="F1831" t="s">
        <v>19</v>
      </c>
      <c r="G1831" t="str">
        <f>TEXT(MotionsTable[[#This Row],[MOT_COUNTY_NUM]], "000") &amp; "-" &amp; TEXT(MotionsTable[[#This Row],[MOT_CASE_NUMBER]], "0000000")</f>
        <v>005-0000308</v>
      </c>
    </row>
    <row r="1832" spans="1:7">
      <c r="A1832" s="1">
        <v>5</v>
      </c>
      <c r="B1832">
        <v>310</v>
      </c>
      <c r="C1832">
        <v>2</v>
      </c>
      <c r="D1832" t="s">
        <v>117</v>
      </c>
      <c r="E1832" t="s">
        <v>118</v>
      </c>
      <c r="F1832" t="s">
        <v>19</v>
      </c>
      <c r="G1832" t="str">
        <f>TEXT(MotionsTable[[#This Row],[MOT_COUNTY_NUM]], "000") &amp; "-" &amp; TEXT(MotionsTable[[#This Row],[MOT_CASE_NUMBER]], "0000000")</f>
        <v>005-0000310</v>
      </c>
    </row>
    <row r="1833" spans="1:7">
      <c r="A1833" s="1">
        <v>5</v>
      </c>
      <c r="B1833">
        <v>2</v>
      </c>
      <c r="C1833">
        <v>3</v>
      </c>
      <c r="D1833" t="s">
        <v>117</v>
      </c>
      <c r="E1833" t="s">
        <v>118</v>
      </c>
      <c r="F1833" t="s">
        <v>19</v>
      </c>
      <c r="G1833" t="str">
        <f>TEXT(MotionsTable[[#This Row],[MOT_COUNTY_NUM]], "000") &amp; "-" &amp; TEXT(MotionsTable[[#This Row],[MOT_CASE_NUMBER]], "0000000")</f>
        <v>005-0000002</v>
      </c>
    </row>
    <row r="1834" spans="1:7">
      <c r="A1834" s="1">
        <v>5</v>
      </c>
      <c r="B1834">
        <v>11</v>
      </c>
      <c r="C1834">
        <v>3</v>
      </c>
      <c r="D1834" t="s">
        <v>117</v>
      </c>
      <c r="E1834" t="s">
        <v>118</v>
      </c>
      <c r="F1834" t="s">
        <v>19</v>
      </c>
      <c r="G1834" t="str">
        <f>TEXT(MotionsTable[[#This Row],[MOT_COUNTY_NUM]], "000") &amp; "-" &amp; TEXT(MotionsTable[[#This Row],[MOT_CASE_NUMBER]], "0000000")</f>
        <v>005-0000011</v>
      </c>
    </row>
    <row r="1835" spans="1:7">
      <c r="A1835" s="1">
        <v>5</v>
      </c>
      <c r="B1835">
        <v>14</v>
      </c>
      <c r="C1835">
        <v>3</v>
      </c>
      <c r="D1835" t="s">
        <v>117</v>
      </c>
      <c r="E1835" t="s">
        <v>118</v>
      </c>
      <c r="F1835" t="s">
        <v>19</v>
      </c>
      <c r="G1835" t="str">
        <f>TEXT(MotionsTable[[#This Row],[MOT_COUNTY_NUM]], "000") &amp; "-" &amp; TEXT(MotionsTable[[#This Row],[MOT_CASE_NUMBER]], "0000000")</f>
        <v>005-0000014</v>
      </c>
    </row>
    <row r="1836" spans="1:7">
      <c r="A1836" s="1">
        <v>5</v>
      </c>
      <c r="B1836">
        <v>18</v>
      </c>
      <c r="C1836">
        <v>3</v>
      </c>
      <c r="D1836" t="s">
        <v>117</v>
      </c>
      <c r="E1836" t="s">
        <v>118</v>
      </c>
      <c r="F1836" t="s">
        <v>19</v>
      </c>
      <c r="G1836" t="str">
        <f>TEXT(MotionsTable[[#This Row],[MOT_COUNTY_NUM]], "000") &amp; "-" &amp; TEXT(MotionsTable[[#This Row],[MOT_CASE_NUMBER]], "0000000")</f>
        <v>005-0000018</v>
      </c>
    </row>
    <row r="1837" spans="1:7">
      <c r="A1837" s="1">
        <v>5</v>
      </c>
      <c r="B1837">
        <v>22</v>
      </c>
      <c r="C1837">
        <v>3</v>
      </c>
      <c r="D1837" t="s">
        <v>117</v>
      </c>
      <c r="E1837" t="s">
        <v>118</v>
      </c>
      <c r="F1837" t="s">
        <v>19</v>
      </c>
      <c r="G1837" t="str">
        <f>TEXT(MotionsTable[[#This Row],[MOT_COUNTY_NUM]], "000") &amp; "-" &amp; TEXT(MotionsTable[[#This Row],[MOT_CASE_NUMBER]], "0000000")</f>
        <v>005-0000022</v>
      </c>
    </row>
    <row r="1838" spans="1:7">
      <c r="A1838" s="1">
        <v>5</v>
      </c>
      <c r="B1838">
        <v>28</v>
      </c>
      <c r="C1838">
        <v>3</v>
      </c>
      <c r="D1838" t="s">
        <v>117</v>
      </c>
      <c r="E1838" t="s">
        <v>118</v>
      </c>
      <c r="F1838" t="s">
        <v>19</v>
      </c>
      <c r="G1838" t="str">
        <f>TEXT(MotionsTable[[#This Row],[MOT_COUNTY_NUM]], "000") &amp; "-" &amp; TEXT(MotionsTable[[#This Row],[MOT_CASE_NUMBER]], "0000000")</f>
        <v>005-0000028</v>
      </c>
    </row>
    <row r="1839" spans="1:7">
      <c r="A1839" s="1">
        <v>5</v>
      </c>
      <c r="B1839">
        <v>29</v>
      </c>
      <c r="C1839">
        <v>3</v>
      </c>
      <c r="D1839" t="s">
        <v>117</v>
      </c>
      <c r="E1839" t="s">
        <v>118</v>
      </c>
      <c r="F1839" t="s">
        <v>19</v>
      </c>
      <c r="G1839" t="str">
        <f>TEXT(MotionsTable[[#This Row],[MOT_COUNTY_NUM]], "000") &amp; "-" &amp; TEXT(MotionsTable[[#This Row],[MOT_CASE_NUMBER]], "0000000")</f>
        <v>005-0000029</v>
      </c>
    </row>
    <row r="1840" spans="1:7">
      <c r="A1840" s="1">
        <v>5</v>
      </c>
      <c r="B1840">
        <v>30</v>
      </c>
      <c r="C1840">
        <v>3</v>
      </c>
      <c r="D1840" t="s">
        <v>117</v>
      </c>
      <c r="E1840" t="s">
        <v>118</v>
      </c>
      <c r="F1840" t="s">
        <v>19</v>
      </c>
      <c r="G1840" t="str">
        <f>TEXT(MotionsTable[[#This Row],[MOT_COUNTY_NUM]], "000") &amp; "-" &amp; TEXT(MotionsTable[[#This Row],[MOT_CASE_NUMBER]], "0000000")</f>
        <v>005-0000030</v>
      </c>
    </row>
    <row r="1841" spans="1:7">
      <c r="A1841" s="1">
        <v>5</v>
      </c>
      <c r="B1841">
        <v>31</v>
      </c>
      <c r="C1841">
        <v>3</v>
      </c>
      <c r="D1841" t="s">
        <v>117</v>
      </c>
      <c r="E1841" t="s">
        <v>118</v>
      </c>
      <c r="F1841" t="s">
        <v>19</v>
      </c>
      <c r="G1841" t="str">
        <f>TEXT(MotionsTable[[#This Row],[MOT_COUNTY_NUM]], "000") &amp; "-" &amp; TEXT(MotionsTable[[#This Row],[MOT_CASE_NUMBER]], "0000000")</f>
        <v>005-0000031</v>
      </c>
    </row>
    <row r="1842" spans="1:7">
      <c r="A1842" s="1">
        <v>5</v>
      </c>
      <c r="B1842">
        <v>32</v>
      </c>
      <c r="C1842">
        <v>3</v>
      </c>
      <c r="D1842" t="s">
        <v>117</v>
      </c>
      <c r="E1842" t="s">
        <v>118</v>
      </c>
      <c r="F1842" t="s">
        <v>19</v>
      </c>
      <c r="G1842" t="str">
        <f>TEXT(MotionsTable[[#This Row],[MOT_COUNTY_NUM]], "000") &amp; "-" &amp; TEXT(MotionsTable[[#This Row],[MOT_CASE_NUMBER]], "0000000")</f>
        <v>005-0000032</v>
      </c>
    </row>
    <row r="1843" spans="1:7">
      <c r="A1843" s="1">
        <v>5</v>
      </c>
      <c r="B1843">
        <v>33</v>
      </c>
      <c r="C1843">
        <v>3</v>
      </c>
      <c r="D1843" t="s">
        <v>117</v>
      </c>
      <c r="E1843" t="s">
        <v>118</v>
      </c>
      <c r="F1843" t="s">
        <v>19</v>
      </c>
      <c r="G1843" t="str">
        <f>TEXT(MotionsTable[[#This Row],[MOT_COUNTY_NUM]], "000") &amp; "-" &amp; TEXT(MotionsTable[[#This Row],[MOT_CASE_NUMBER]], "0000000")</f>
        <v>005-0000033</v>
      </c>
    </row>
    <row r="1844" spans="1:7">
      <c r="A1844" s="1">
        <v>5</v>
      </c>
      <c r="B1844">
        <v>35</v>
      </c>
      <c r="C1844">
        <v>3</v>
      </c>
      <c r="D1844" t="s">
        <v>117</v>
      </c>
      <c r="E1844" t="s">
        <v>118</v>
      </c>
      <c r="F1844" t="s">
        <v>19</v>
      </c>
      <c r="G1844" t="str">
        <f>TEXT(MotionsTable[[#This Row],[MOT_COUNTY_NUM]], "000") &amp; "-" &amp; TEXT(MotionsTable[[#This Row],[MOT_CASE_NUMBER]], "0000000")</f>
        <v>005-0000035</v>
      </c>
    </row>
    <row r="1845" spans="1:7">
      <c r="A1845" s="1">
        <v>5</v>
      </c>
      <c r="B1845">
        <v>41</v>
      </c>
      <c r="C1845">
        <v>3</v>
      </c>
      <c r="D1845" t="s">
        <v>117</v>
      </c>
      <c r="E1845" t="s">
        <v>118</v>
      </c>
      <c r="F1845" t="s">
        <v>19</v>
      </c>
      <c r="G1845" t="str">
        <f>TEXT(MotionsTable[[#This Row],[MOT_COUNTY_NUM]], "000") &amp; "-" &amp; TEXT(MotionsTable[[#This Row],[MOT_CASE_NUMBER]], "0000000")</f>
        <v>005-0000041</v>
      </c>
    </row>
    <row r="1846" spans="1:7">
      <c r="A1846" s="1">
        <v>5</v>
      </c>
      <c r="B1846">
        <v>43</v>
      </c>
      <c r="C1846">
        <v>3</v>
      </c>
      <c r="D1846" t="s">
        <v>117</v>
      </c>
      <c r="E1846" t="s">
        <v>118</v>
      </c>
      <c r="F1846" t="s">
        <v>19</v>
      </c>
      <c r="G1846" t="str">
        <f>TEXT(MotionsTable[[#This Row],[MOT_COUNTY_NUM]], "000") &amp; "-" &amp; TEXT(MotionsTable[[#This Row],[MOT_CASE_NUMBER]], "0000000")</f>
        <v>005-0000043</v>
      </c>
    </row>
    <row r="1847" spans="1:7">
      <c r="A1847" s="1">
        <v>5</v>
      </c>
      <c r="B1847">
        <v>45</v>
      </c>
      <c r="C1847">
        <v>3</v>
      </c>
      <c r="D1847" t="s">
        <v>117</v>
      </c>
      <c r="E1847" t="s">
        <v>118</v>
      </c>
      <c r="F1847" t="s">
        <v>19</v>
      </c>
      <c r="G1847" t="str">
        <f>TEXT(MotionsTable[[#This Row],[MOT_COUNTY_NUM]], "000") &amp; "-" &amp; TEXT(MotionsTable[[#This Row],[MOT_CASE_NUMBER]], "0000000")</f>
        <v>005-0000045</v>
      </c>
    </row>
    <row r="1848" spans="1:7">
      <c r="A1848" s="1">
        <v>5</v>
      </c>
      <c r="B1848">
        <v>51</v>
      </c>
      <c r="C1848">
        <v>3</v>
      </c>
      <c r="D1848" t="s">
        <v>117</v>
      </c>
      <c r="E1848" t="s">
        <v>118</v>
      </c>
      <c r="F1848" t="s">
        <v>19</v>
      </c>
      <c r="G1848" t="str">
        <f>TEXT(MotionsTable[[#This Row],[MOT_COUNTY_NUM]], "000") &amp; "-" &amp; TEXT(MotionsTable[[#This Row],[MOT_CASE_NUMBER]], "0000000")</f>
        <v>005-0000051</v>
      </c>
    </row>
    <row r="1849" spans="1:7">
      <c r="A1849" s="1">
        <v>5</v>
      </c>
      <c r="B1849">
        <v>52</v>
      </c>
      <c r="C1849">
        <v>3</v>
      </c>
      <c r="D1849" t="s">
        <v>117</v>
      </c>
      <c r="E1849" t="s">
        <v>118</v>
      </c>
      <c r="F1849" t="s">
        <v>19</v>
      </c>
      <c r="G1849" t="str">
        <f>TEXT(MotionsTable[[#This Row],[MOT_COUNTY_NUM]], "000") &amp; "-" &amp; TEXT(MotionsTable[[#This Row],[MOT_CASE_NUMBER]], "0000000")</f>
        <v>005-0000052</v>
      </c>
    </row>
    <row r="1850" spans="1:7">
      <c r="A1850" s="1">
        <v>5</v>
      </c>
      <c r="B1850">
        <v>55</v>
      </c>
      <c r="C1850">
        <v>3</v>
      </c>
      <c r="D1850" t="s">
        <v>117</v>
      </c>
      <c r="E1850" t="s">
        <v>118</v>
      </c>
      <c r="F1850" t="s">
        <v>19</v>
      </c>
      <c r="G1850" t="str">
        <f>TEXT(MotionsTable[[#This Row],[MOT_COUNTY_NUM]], "000") &amp; "-" &amp; TEXT(MotionsTable[[#This Row],[MOT_CASE_NUMBER]], "0000000")</f>
        <v>005-0000055</v>
      </c>
    </row>
    <row r="1851" spans="1:7">
      <c r="A1851" s="1">
        <v>5</v>
      </c>
      <c r="B1851">
        <v>65</v>
      </c>
      <c r="C1851">
        <v>3</v>
      </c>
      <c r="D1851" t="s">
        <v>117</v>
      </c>
      <c r="E1851" t="s">
        <v>118</v>
      </c>
      <c r="F1851" t="s">
        <v>19</v>
      </c>
      <c r="G1851" t="str">
        <f>TEXT(MotionsTable[[#This Row],[MOT_COUNTY_NUM]], "000") &amp; "-" &amp; TEXT(MotionsTable[[#This Row],[MOT_CASE_NUMBER]], "0000000")</f>
        <v>005-0000065</v>
      </c>
    </row>
    <row r="1852" spans="1:7">
      <c r="A1852" s="1">
        <v>5</v>
      </c>
      <c r="B1852">
        <v>68</v>
      </c>
      <c r="C1852">
        <v>3</v>
      </c>
      <c r="D1852" t="s">
        <v>117</v>
      </c>
      <c r="E1852" t="s">
        <v>118</v>
      </c>
      <c r="F1852" t="s">
        <v>19</v>
      </c>
      <c r="G1852" t="str">
        <f>TEXT(MotionsTable[[#This Row],[MOT_COUNTY_NUM]], "000") &amp; "-" &amp; TEXT(MotionsTable[[#This Row],[MOT_CASE_NUMBER]], "0000000")</f>
        <v>005-0000068</v>
      </c>
    </row>
    <row r="1853" spans="1:7">
      <c r="A1853" s="1">
        <v>5</v>
      </c>
      <c r="B1853">
        <v>69</v>
      </c>
      <c r="C1853">
        <v>3</v>
      </c>
      <c r="D1853" t="s">
        <v>117</v>
      </c>
      <c r="E1853" t="s">
        <v>118</v>
      </c>
      <c r="F1853" t="s">
        <v>19</v>
      </c>
      <c r="G1853" t="str">
        <f>TEXT(MotionsTable[[#This Row],[MOT_COUNTY_NUM]], "000") &amp; "-" &amp; TEXT(MotionsTable[[#This Row],[MOT_CASE_NUMBER]], "0000000")</f>
        <v>005-0000069</v>
      </c>
    </row>
    <row r="1854" spans="1:7">
      <c r="A1854" s="1">
        <v>5</v>
      </c>
      <c r="B1854">
        <v>71</v>
      </c>
      <c r="C1854">
        <v>3</v>
      </c>
      <c r="D1854" t="s">
        <v>117</v>
      </c>
      <c r="E1854" t="s">
        <v>118</v>
      </c>
      <c r="F1854" t="s">
        <v>19</v>
      </c>
      <c r="G1854" t="str">
        <f>TEXT(MotionsTable[[#This Row],[MOT_COUNTY_NUM]], "000") &amp; "-" &amp; TEXT(MotionsTable[[#This Row],[MOT_CASE_NUMBER]], "0000000")</f>
        <v>005-0000071</v>
      </c>
    </row>
    <row r="1855" spans="1:7">
      <c r="A1855" s="1">
        <v>5</v>
      </c>
      <c r="B1855">
        <v>72</v>
      </c>
      <c r="C1855">
        <v>3</v>
      </c>
      <c r="D1855" t="s">
        <v>117</v>
      </c>
      <c r="E1855" t="s">
        <v>118</v>
      </c>
      <c r="F1855" t="s">
        <v>19</v>
      </c>
      <c r="G1855" t="str">
        <f>TEXT(MotionsTable[[#This Row],[MOT_COUNTY_NUM]], "000") &amp; "-" &amp; TEXT(MotionsTable[[#This Row],[MOT_CASE_NUMBER]], "0000000")</f>
        <v>005-0000072</v>
      </c>
    </row>
    <row r="1856" spans="1:7">
      <c r="A1856" s="1">
        <v>5</v>
      </c>
      <c r="B1856">
        <v>74</v>
      </c>
      <c r="C1856">
        <v>3</v>
      </c>
      <c r="D1856" t="s">
        <v>117</v>
      </c>
      <c r="E1856" t="s">
        <v>118</v>
      </c>
      <c r="F1856" t="s">
        <v>19</v>
      </c>
      <c r="G1856" t="str">
        <f>TEXT(MotionsTable[[#This Row],[MOT_COUNTY_NUM]], "000") &amp; "-" &amp; TEXT(MotionsTable[[#This Row],[MOT_CASE_NUMBER]], "0000000")</f>
        <v>005-0000074</v>
      </c>
    </row>
    <row r="1857" spans="1:7">
      <c r="A1857" s="1">
        <v>5</v>
      </c>
      <c r="B1857">
        <v>75</v>
      </c>
      <c r="C1857">
        <v>3</v>
      </c>
      <c r="D1857" t="s">
        <v>117</v>
      </c>
      <c r="E1857" t="s">
        <v>118</v>
      </c>
      <c r="F1857" t="s">
        <v>19</v>
      </c>
      <c r="G1857" t="str">
        <f>TEXT(MotionsTable[[#This Row],[MOT_COUNTY_NUM]], "000") &amp; "-" &amp; TEXT(MotionsTable[[#This Row],[MOT_CASE_NUMBER]], "0000000")</f>
        <v>005-0000075</v>
      </c>
    </row>
    <row r="1858" spans="1:7">
      <c r="A1858" s="1">
        <v>5</v>
      </c>
      <c r="B1858">
        <v>76</v>
      </c>
      <c r="C1858">
        <v>3</v>
      </c>
      <c r="D1858" t="s">
        <v>117</v>
      </c>
      <c r="E1858" t="s">
        <v>118</v>
      </c>
      <c r="F1858" t="s">
        <v>19</v>
      </c>
      <c r="G1858" t="str">
        <f>TEXT(MotionsTable[[#This Row],[MOT_COUNTY_NUM]], "000") &amp; "-" &amp; TEXT(MotionsTable[[#This Row],[MOT_CASE_NUMBER]], "0000000")</f>
        <v>005-0000076</v>
      </c>
    </row>
    <row r="1859" spans="1:7">
      <c r="A1859" s="1">
        <v>5</v>
      </c>
      <c r="B1859">
        <v>77</v>
      </c>
      <c r="C1859">
        <v>3</v>
      </c>
      <c r="D1859" t="s">
        <v>117</v>
      </c>
      <c r="E1859" t="s">
        <v>118</v>
      </c>
      <c r="F1859" t="s">
        <v>19</v>
      </c>
      <c r="G1859" t="str">
        <f>TEXT(MotionsTable[[#This Row],[MOT_COUNTY_NUM]], "000") &amp; "-" &amp; TEXT(MotionsTable[[#This Row],[MOT_CASE_NUMBER]], "0000000")</f>
        <v>005-0000077</v>
      </c>
    </row>
    <row r="1860" spans="1:7">
      <c r="A1860" s="1">
        <v>5</v>
      </c>
      <c r="B1860">
        <v>80</v>
      </c>
      <c r="C1860">
        <v>3</v>
      </c>
      <c r="D1860" t="s">
        <v>117</v>
      </c>
      <c r="E1860" t="s">
        <v>118</v>
      </c>
      <c r="F1860" t="s">
        <v>19</v>
      </c>
      <c r="G1860" t="str">
        <f>TEXT(MotionsTable[[#This Row],[MOT_COUNTY_NUM]], "000") &amp; "-" &amp; TEXT(MotionsTable[[#This Row],[MOT_CASE_NUMBER]], "0000000")</f>
        <v>005-0000080</v>
      </c>
    </row>
    <row r="1861" spans="1:7">
      <c r="A1861" s="1">
        <v>5</v>
      </c>
      <c r="B1861">
        <v>88</v>
      </c>
      <c r="C1861">
        <v>3</v>
      </c>
      <c r="D1861" t="s">
        <v>117</v>
      </c>
      <c r="E1861" t="s">
        <v>118</v>
      </c>
      <c r="F1861" t="s">
        <v>19</v>
      </c>
      <c r="G1861" t="str">
        <f>TEXT(MotionsTable[[#This Row],[MOT_COUNTY_NUM]], "000") &amp; "-" &amp; TEXT(MotionsTable[[#This Row],[MOT_CASE_NUMBER]], "0000000")</f>
        <v>005-0000088</v>
      </c>
    </row>
    <row r="1862" spans="1:7">
      <c r="A1862" s="1">
        <v>5</v>
      </c>
      <c r="B1862">
        <v>99</v>
      </c>
      <c r="C1862">
        <v>3</v>
      </c>
      <c r="D1862" t="s">
        <v>117</v>
      </c>
      <c r="E1862" t="s">
        <v>118</v>
      </c>
      <c r="F1862" t="s">
        <v>19</v>
      </c>
      <c r="G1862" t="str">
        <f>TEXT(MotionsTable[[#This Row],[MOT_COUNTY_NUM]], "000") &amp; "-" &amp; TEXT(MotionsTable[[#This Row],[MOT_CASE_NUMBER]], "0000000")</f>
        <v>005-0000099</v>
      </c>
    </row>
    <row r="1863" spans="1:7">
      <c r="A1863" s="1">
        <v>5</v>
      </c>
      <c r="B1863">
        <v>104</v>
      </c>
      <c r="C1863">
        <v>3</v>
      </c>
      <c r="D1863" t="s">
        <v>117</v>
      </c>
      <c r="E1863" t="s">
        <v>118</v>
      </c>
      <c r="F1863" t="s">
        <v>19</v>
      </c>
      <c r="G1863" t="str">
        <f>TEXT(MotionsTable[[#This Row],[MOT_COUNTY_NUM]], "000") &amp; "-" &amp; TEXT(MotionsTable[[#This Row],[MOT_CASE_NUMBER]], "0000000")</f>
        <v>005-0000104</v>
      </c>
    </row>
    <row r="1864" spans="1:7">
      <c r="A1864" s="1">
        <v>5</v>
      </c>
      <c r="B1864">
        <v>105</v>
      </c>
      <c r="C1864">
        <v>3</v>
      </c>
      <c r="D1864" t="s">
        <v>117</v>
      </c>
      <c r="E1864" t="s">
        <v>118</v>
      </c>
      <c r="F1864" t="s">
        <v>19</v>
      </c>
      <c r="G1864" t="str">
        <f>TEXT(MotionsTable[[#This Row],[MOT_COUNTY_NUM]], "000") &amp; "-" &amp; TEXT(MotionsTable[[#This Row],[MOT_CASE_NUMBER]], "0000000")</f>
        <v>005-0000105</v>
      </c>
    </row>
    <row r="1865" spans="1:7">
      <c r="A1865" s="1">
        <v>5</v>
      </c>
      <c r="B1865">
        <v>111</v>
      </c>
      <c r="C1865">
        <v>3</v>
      </c>
      <c r="D1865" t="s">
        <v>117</v>
      </c>
      <c r="E1865" t="s">
        <v>118</v>
      </c>
      <c r="F1865" t="s">
        <v>19</v>
      </c>
      <c r="G1865" t="str">
        <f>TEXT(MotionsTable[[#This Row],[MOT_COUNTY_NUM]], "000") &amp; "-" &amp; TEXT(MotionsTable[[#This Row],[MOT_CASE_NUMBER]], "0000000")</f>
        <v>005-0000111</v>
      </c>
    </row>
    <row r="1866" spans="1:7">
      <c r="A1866" s="1">
        <v>5</v>
      </c>
      <c r="B1866">
        <v>114</v>
      </c>
      <c r="C1866">
        <v>3</v>
      </c>
      <c r="D1866" t="s">
        <v>117</v>
      </c>
      <c r="E1866" t="s">
        <v>118</v>
      </c>
      <c r="F1866" t="s">
        <v>19</v>
      </c>
      <c r="G1866" t="str">
        <f>TEXT(MotionsTable[[#This Row],[MOT_COUNTY_NUM]], "000") &amp; "-" &amp; TEXT(MotionsTable[[#This Row],[MOT_CASE_NUMBER]], "0000000")</f>
        <v>005-0000114</v>
      </c>
    </row>
    <row r="1867" spans="1:7">
      <c r="A1867" s="1">
        <v>5</v>
      </c>
      <c r="B1867">
        <v>122</v>
      </c>
      <c r="C1867">
        <v>3</v>
      </c>
      <c r="D1867" t="s">
        <v>117</v>
      </c>
      <c r="E1867" t="s">
        <v>118</v>
      </c>
      <c r="F1867" t="s">
        <v>19</v>
      </c>
      <c r="G1867" t="str">
        <f>TEXT(MotionsTable[[#This Row],[MOT_COUNTY_NUM]], "000") &amp; "-" &amp; TEXT(MotionsTable[[#This Row],[MOT_CASE_NUMBER]], "0000000")</f>
        <v>005-0000122</v>
      </c>
    </row>
    <row r="1868" spans="1:7">
      <c r="A1868" s="1">
        <v>5</v>
      </c>
      <c r="B1868">
        <v>123</v>
      </c>
      <c r="C1868">
        <v>3</v>
      </c>
      <c r="D1868" t="s">
        <v>117</v>
      </c>
      <c r="E1868" t="s">
        <v>118</v>
      </c>
      <c r="F1868" t="s">
        <v>19</v>
      </c>
      <c r="G1868" t="str">
        <f>TEXT(MotionsTable[[#This Row],[MOT_COUNTY_NUM]], "000") &amp; "-" &amp; TEXT(MotionsTable[[#This Row],[MOT_CASE_NUMBER]], "0000000")</f>
        <v>005-0000123</v>
      </c>
    </row>
    <row r="1869" spans="1:7">
      <c r="A1869" s="1">
        <v>5</v>
      </c>
      <c r="B1869">
        <v>127</v>
      </c>
      <c r="C1869">
        <v>3</v>
      </c>
      <c r="D1869" t="s">
        <v>117</v>
      </c>
      <c r="E1869" t="s">
        <v>118</v>
      </c>
      <c r="F1869" t="s">
        <v>19</v>
      </c>
      <c r="G1869" t="str">
        <f>TEXT(MotionsTable[[#This Row],[MOT_COUNTY_NUM]], "000") &amp; "-" &amp; TEXT(MotionsTable[[#This Row],[MOT_CASE_NUMBER]], "0000000")</f>
        <v>005-0000127</v>
      </c>
    </row>
    <row r="1870" spans="1:7">
      <c r="A1870" s="1">
        <v>5</v>
      </c>
      <c r="B1870">
        <v>128</v>
      </c>
      <c r="C1870">
        <v>3</v>
      </c>
      <c r="D1870" t="s">
        <v>117</v>
      </c>
      <c r="E1870" t="s">
        <v>118</v>
      </c>
      <c r="F1870" t="s">
        <v>19</v>
      </c>
      <c r="G1870" t="str">
        <f>TEXT(MotionsTable[[#This Row],[MOT_COUNTY_NUM]], "000") &amp; "-" &amp; TEXT(MotionsTable[[#This Row],[MOT_CASE_NUMBER]], "0000000")</f>
        <v>005-0000128</v>
      </c>
    </row>
    <row r="1871" spans="1:7">
      <c r="A1871" s="1">
        <v>5</v>
      </c>
      <c r="B1871">
        <v>129</v>
      </c>
      <c r="C1871">
        <v>3</v>
      </c>
      <c r="D1871" t="s">
        <v>117</v>
      </c>
      <c r="E1871" t="s">
        <v>118</v>
      </c>
      <c r="F1871" t="s">
        <v>19</v>
      </c>
      <c r="G1871" t="str">
        <f>TEXT(MotionsTable[[#This Row],[MOT_COUNTY_NUM]], "000") &amp; "-" &amp; TEXT(MotionsTable[[#This Row],[MOT_CASE_NUMBER]], "0000000")</f>
        <v>005-0000129</v>
      </c>
    </row>
    <row r="1872" spans="1:7">
      <c r="A1872" s="1">
        <v>5</v>
      </c>
      <c r="B1872">
        <v>134</v>
      </c>
      <c r="C1872">
        <v>3</v>
      </c>
      <c r="D1872" t="s">
        <v>117</v>
      </c>
      <c r="E1872" t="s">
        <v>118</v>
      </c>
      <c r="F1872" t="s">
        <v>19</v>
      </c>
      <c r="G1872" t="str">
        <f>TEXT(MotionsTable[[#This Row],[MOT_COUNTY_NUM]], "000") &amp; "-" &amp; TEXT(MotionsTable[[#This Row],[MOT_CASE_NUMBER]], "0000000")</f>
        <v>005-0000134</v>
      </c>
    </row>
    <row r="1873" spans="1:7">
      <c r="A1873" s="1">
        <v>5</v>
      </c>
      <c r="B1873">
        <v>136</v>
      </c>
      <c r="C1873">
        <v>3</v>
      </c>
      <c r="D1873" t="s">
        <v>117</v>
      </c>
      <c r="E1873" t="s">
        <v>118</v>
      </c>
      <c r="F1873" t="s">
        <v>19</v>
      </c>
      <c r="G1873" t="str">
        <f>TEXT(MotionsTable[[#This Row],[MOT_COUNTY_NUM]], "000") &amp; "-" &amp; TEXT(MotionsTable[[#This Row],[MOT_CASE_NUMBER]], "0000000")</f>
        <v>005-0000136</v>
      </c>
    </row>
    <row r="1874" spans="1:7">
      <c r="A1874" s="1">
        <v>5</v>
      </c>
      <c r="B1874">
        <v>137</v>
      </c>
      <c r="C1874">
        <v>3</v>
      </c>
      <c r="D1874" t="s">
        <v>117</v>
      </c>
      <c r="E1874" t="s">
        <v>118</v>
      </c>
      <c r="F1874" t="s">
        <v>19</v>
      </c>
      <c r="G1874" t="str">
        <f>TEXT(MotionsTable[[#This Row],[MOT_COUNTY_NUM]], "000") &amp; "-" &amp; TEXT(MotionsTable[[#This Row],[MOT_CASE_NUMBER]], "0000000")</f>
        <v>005-0000137</v>
      </c>
    </row>
    <row r="1875" spans="1:7">
      <c r="A1875" s="1">
        <v>5</v>
      </c>
      <c r="B1875">
        <v>143</v>
      </c>
      <c r="C1875">
        <v>3</v>
      </c>
      <c r="D1875" t="s">
        <v>117</v>
      </c>
      <c r="E1875" t="s">
        <v>118</v>
      </c>
      <c r="F1875" t="s">
        <v>19</v>
      </c>
      <c r="G1875" t="str">
        <f>TEXT(MotionsTable[[#This Row],[MOT_COUNTY_NUM]], "000") &amp; "-" &amp; TEXT(MotionsTable[[#This Row],[MOT_CASE_NUMBER]], "0000000")</f>
        <v>005-0000143</v>
      </c>
    </row>
    <row r="1876" spans="1:7">
      <c r="A1876" s="1">
        <v>5</v>
      </c>
      <c r="B1876">
        <v>145</v>
      </c>
      <c r="C1876">
        <v>3</v>
      </c>
      <c r="D1876" t="s">
        <v>117</v>
      </c>
      <c r="E1876" t="s">
        <v>118</v>
      </c>
      <c r="F1876" t="s">
        <v>19</v>
      </c>
      <c r="G1876" t="str">
        <f>TEXT(MotionsTable[[#This Row],[MOT_COUNTY_NUM]], "000") &amp; "-" &amp; TEXT(MotionsTable[[#This Row],[MOT_CASE_NUMBER]], "0000000")</f>
        <v>005-0000145</v>
      </c>
    </row>
    <row r="1877" spans="1:7">
      <c r="A1877" s="1">
        <v>5</v>
      </c>
      <c r="B1877">
        <v>146</v>
      </c>
      <c r="C1877">
        <v>3</v>
      </c>
      <c r="D1877" t="s">
        <v>117</v>
      </c>
      <c r="E1877" t="s">
        <v>118</v>
      </c>
      <c r="F1877" t="s">
        <v>19</v>
      </c>
      <c r="G1877" t="str">
        <f>TEXT(MotionsTable[[#This Row],[MOT_COUNTY_NUM]], "000") &amp; "-" &amp; TEXT(MotionsTable[[#This Row],[MOT_CASE_NUMBER]], "0000000")</f>
        <v>005-0000146</v>
      </c>
    </row>
    <row r="1878" spans="1:7">
      <c r="A1878" s="1">
        <v>5</v>
      </c>
      <c r="B1878">
        <v>151</v>
      </c>
      <c r="C1878">
        <v>3</v>
      </c>
      <c r="D1878" t="s">
        <v>117</v>
      </c>
      <c r="E1878" t="s">
        <v>118</v>
      </c>
      <c r="F1878" t="s">
        <v>19</v>
      </c>
      <c r="G1878" t="str">
        <f>TEXT(MotionsTable[[#This Row],[MOT_COUNTY_NUM]], "000") &amp; "-" &amp; TEXT(MotionsTable[[#This Row],[MOT_CASE_NUMBER]], "0000000")</f>
        <v>005-0000151</v>
      </c>
    </row>
    <row r="1879" spans="1:7">
      <c r="A1879" s="1">
        <v>5</v>
      </c>
      <c r="B1879">
        <v>154</v>
      </c>
      <c r="C1879">
        <v>3</v>
      </c>
      <c r="D1879" t="s">
        <v>117</v>
      </c>
      <c r="E1879" t="s">
        <v>118</v>
      </c>
      <c r="F1879" t="s">
        <v>19</v>
      </c>
      <c r="G1879" t="str">
        <f>TEXT(MotionsTable[[#This Row],[MOT_COUNTY_NUM]], "000") &amp; "-" &amp; TEXT(MotionsTable[[#This Row],[MOT_CASE_NUMBER]], "0000000")</f>
        <v>005-0000154</v>
      </c>
    </row>
    <row r="1880" spans="1:7">
      <c r="A1880" s="1">
        <v>5</v>
      </c>
      <c r="B1880">
        <v>159</v>
      </c>
      <c r="C1880">
        <v>3</v>
      </c>
      <c r="D1880" t="s">
        <v>117</v>
      </c>
      <c r="E1880" t="s">
        <v>118</v>
      </c>
      <c r="F1880" t="s">
        <v>19</v>
      </c>
      <c r="G1880" t="str">
        <f>TEXT(MotionsTable[[#This Row],[MOT_COUNTY_NUM]], "000") &amp; "-" &amp; TEXT(MotionsTable[[#This Row],[MOT_CASE_NUMBER]], "0000000")</f>
        <v>005-0000159</v>
      </c>
    </row>
    <row r="1881" spans="1:7">
      <c r="A1881" s="1">
        <v>5</v>
      </c>
      <c r="B1881">
        <v>166</v>
      </c>
      <c r="C1881">
        <v>3</v>
      </c>
      <c r="D1881" t="s">
        <v>117</v>
      </c>
      <c r="E1881" t="s">
        <v>118</v>
      </c>
      <c r="F1881" t="s">
        <v>19</v>
      </c>
      <c r="G1881" t="str">
        <f>TEXT(MotionsTable[[#This Row],[MOT_COUNTY_NUM]], "000") &amp; "-" &amp; TEXT(MotionsTable[[#This Row],[MOT_CASE_NUMBER]], "0000000")</f>
        <v>005-0000166</v>
      </c>
    </row>
    <row r="1882" spans="1:7">
      <c r="A1882" s="1">
        <v>5</v>
      </c>
      <c r="B1882">
        <v>170</v>
      </c>
      <c r="C1882">
        <v>3</v>
      </c>
      <c r="D1882" t="s">
        <v>117</v>
      </c>
      <c r="E1882" t="s">
        <v>118</v>
      </c>
      <c r="F1882" t="s">
        <v>19</v>
      </c>
      <c r="G1882" t="str">
        <f>TEXT(MotionsTable[[#This Row],[MOT_COUNTY_NUM]], "000") &amp; "-" &amp; TEXT(MotionsTable[[#This Row],[MOT_CASE_NUMBER]], "0000000")</f>
        <v>005-0000170</v>
      </c>
    </row>
    <row r="1883" spans="1:7">
      <c r="A1883" s="1">
        <v>5</v>
      </c>
      <c r="B1883">
        <v>173</v>
      </c>
      <c r="C1883">
        <v>3</v>
      </c>
      <c r="D1883" t="s">
        <v>117</v>
      </c>
      <c r="E1883" t="s">
        <v>118</v>
      </c>
      <c r="F1883" t="s">
        <v>19</v>
      </c>
      <c r="G1883" t="str">
        <f>TEXT(MotionsTable[[#This Row],[MOT_COUNTY_NUM]], "000") &amp; "-" &amp; TEXT(MotionsTable[[#This Row],[MOT_CASE_NUMBER]], "0000000")</f>
        <v>005-0000173</v>
      </c>
    </row>
    <row r="1884" spans="1:7">
      <c r="A1884" s="1">
        <v>5</v>
      </c>
      <c r="B1884">
        <v>175</v>
      </c>
      <c r="C1884">
        <v>3</v>
      </c>
      <c r="D1884" t="s">
        <v>117</v>
      </c>
      <c r="E1884" t="s">
        <v>118</v>
      </c>
      <c r="F1884" t="s">
        <v>19</v>
      </c>
      <c r="G1884" t="str">
        <f>TEXT(MotionsTable[[#This Row],[MOT_COUNTY_NUM]], "000") &amp; "-" &amp; TEXT(MotionsTable[[#This Row],[MOT_CASE_NUMBER]], "0000000")</f>
        <v>005-0000175</v>
      </c>
    </row>
    <row r="1885" spans="1:7">
      <c r="A1885" s="1">
        <v>5</v>
      </c>
      <c r="B1885">
        <v>177</v>
      </c>
      <c r="C1885">
        <v>3</v>
      </c>
      <c r="D1885" t="s">
        <v>117</v>
      </c>
      <c r="E1885" t="s">
        <v>118</v>
      </c>
      <c r="F1885" t="s">
        <v>19</v>
      </c>
      <c r="G1885" t="str">
        <f>TEXT(MotionsTable[[#This Row],[MOT_COUNTY_NUM]], "000") &amp; "-" &amp; TEXT(MotionsTable[[#This Row],[MOT_CASE_NUMBER]], "0000000")</f>
        <v>005-0000177</v>
      </c>
    </row>
    <row r="1886" spans="1:7">
      <c r="A1886" s="1">
        <v>5</v>
      </c>
      <c r="B1886">
        <v>178</v>
      </c>
      <c r="C1886">
        <v>3</v>
      </c>
      <c r="D1886" t="s">
        <v>117</v>
      </c>
      <c r="E1886" t="s">
        <v>118</v>
      </c>
      <c r="F1886" t="s">
        <v>19</v>
      </c>
      <c r="G1886" t="str">
        <f>TEXT(MotionsTable[[#This Row],[MOT_COUNTY_NUM]], "000") &amp; "-" &amp; TEXT(MotionsTable[[#This Row],[MOT_CASE_NUMBER]], "0000000")</f>
        <v>005-0000178</v>
      </c>
    </row>
    <row r="1887" spans="1:7">
      <c r="A1887" s="1">
        <v>5</v>
      </c>
      <c r="B1887">
        <v>182</v>
      </c>
      <c r="C1887">
        <v>3</v>
      </c>
      <c r="D1887" t="s">
        <v>117</v>
      </c>
      <c r="E1887" t="s">
        <v>118</v>
      </c>
      <c r="F1887" t="s">
        <v>19</v>
      </c>
      <c r="G1887" t="str">
        <f>TEXT(MotionsTable[[#This Row],[MOT_COUNTY_NUM]], "000") &amp; "-" &amp; TEXT(MotionsTable[[#This Row],[MOT_CASE_NUMBER]], "0000000")</f>
        <v>005-0000182</v>
      </c>
    </row>
    <row r="1888" spans="1:7">
      <c r="A1888" s="1">
        <v>5</v>
      </c>
      <c r="B1888">
        <v>197</v>
      </c>
      <c r="C1888">
        <v>3</v>
      </c>
      <c r="D1888" t="s">
        <v>117</v>
      </c>
      <c r="E1888" t="s">
        <v>118</v>
      </c>
      <c r="F1888" t="s">
        <v>19</v>
      </c>
      <c r="G1888" t="str">
        <f>TEXT(MotionsTable[[#This Row],[MOT_COUNTY_NUM]], "000") &amp; "-" &amp; TEXT(MotionsTable[[#This Row],[MOT_CASE_NUMBER]], "0000000")</f>
        <v>005-0000197</v>
      </c>
    </row>
    <row r="1889" spans="1:7">
      <c r="A1889" s="1">
        <v>5</v>
      </c>
      <c r="B1889">
        <v>199</v>
      </c>
      <c r="C1889">
        <v>3</v>
      </c>
      <c r="D1889" t="s">
        <v>117</v>
      </c>
      <c r="E1889" t="s">
        <v>118</v>
      </c>
      <c r="F1889" t="s">
        <v>19</v>
      </c>
      <c r="G1889" t="str">
        <f>TEXT(MotionsTable[[#This Row],[MOT_COUNTY_NUM]], "000") &amp; "-" &amp; TEXT(MotionsTable[[#This Row],[MOT_CASE_NUMBER]], "0000000")</f>
        <v>005-0000199</v>
      </c>
    </row>
    <row r="1890" spans="1:7">
      <c r="A1890" s="1">
        <v>5</v>
      </c>
      <c r="B1890">
        <v>204</v>
      </c>
      <c r="C1890">
        <v>3</v>
      </c>
      <c r="D1890" t="s">
        <v>117</v>
      </c>
      <c r="E1890" t="s">
        <v>118</v>
      </c>
      <c r="F1890" t="s">
        <v>19</v>
      </c>
      <c r="G1890" t="str">
        <f>TEXT(MotionsTable[[#This Row],[MOT_COUNTY_NUM]], "000") &amp; "-" &amp; TEXT(MotionsTable[[#This Row],[MOT_CASE_NUMBER]], "0000000")</f>
        <v>005-0000204</v>
      </c>
    </row>
    <row r="1891" spans="1:7">
      <c r="A1891" s="1">
        <v>5</v>
      </c>
      <c r="B1891">
        <v>207</v>
      </c>
      <c r="C1891">
        <v>3</v>
      </c>
      <c r="D1891" t="s">
        <v>117</v>
      </c>
      <c r="E1891" t="s">
        <v>118</v>
      </c>
      <c r="F1891" t="s">
        <v>19</v>
      </c>
      <c r="G1891" t="str">
        <f>TEXT(MotionsTable[[#This Row],[MOT_COUNTY_NUM]], "000") &amp; "-" &amp; TEXT(MotionsTable[[#This Row],[MOT_CASE_NUMBER]], "0000000")</f>
        <v>005-0000207</v>
      </c>
    </row>
    <row r="1892" spans="1:7">
      <c r="A1892" s="1">
        <v>5</v>
      </c>
      <c r="B1892">
        <v>208</v>
      </c>
      <c r="C1892">
        <v>3</v>
      </c>
      <c r="D1892" t="s">
        <v>117</v>
      </c>
      <c r="E1892" t="s">
        <v>118</v>
      </c>
      <c r="F1892" t="s">
        <v>19</v>
      </c>
      <c r="G1892" t="str">
        <f>TEXT(MotionsTable[[#This Row],[MOT_COUNTY_NUM]], "000") &amp; "-" &amp; TEXT(MotionsTable[[#This Row],[MOT_CASE_NUMBER]], "0000000")</f>
        <v>005-0000208</v>
      </c>
    </row>
    <row r="1893" spans="1:7">
      <c r="A1893" s="1">
        <v>5</v>
      </c>
      <c r="B1893">
        <v>209</v>
      </c>
      <c r="C1893">
        <v>3</v>
      </c>
      <c r="D1893" t="s">
        <v>117</v>
      </c>
      <c r="E1893" t="s">
        <v>118</v>
      </c>
      <c r="F1893" t="s">
        <v>19</v>
      </c>
      <c r="G1893" t="str">
        <f>TEXT(MotionsTable[[#This Row],[MOT_COUNTY_NUM]], "000") &amp; "-" &amp; TEXT(MotionsTable[[#This Row],[MOT_CASE_NUMBER]], "0000000")</f>
        <v>005-0000209</v>
      </c>
    </row>
    <row r="1894" spans="1:7">
      <c r="A1894" s="1">
        <v>5</v>
      </c>
      <c r="B1894">
        <v>211</v>
      </c>
      <c r="C1894">
        <v>3</v>
      </c>
      <c r="D1894" t="s">
        <v>117</v>
      </c>
      <c r="E1894" t="s">
        <v>118</v>
      </c>
      <c r="F1894" t="s">
        <v>19</v>
      </c>
      <c r="G1894" t="str">
        <f>TEXT(MotionsTable[[#This Row],[MOT_COUNTY_NUM]], "000") &amp; "-" &amp; TEXT(MotionsTable[[#This Row],[MOT_CASE_NUMBER]], "0000000")</f>
        <v>005-0000211</v>
      </c>
    </row>
    <row r="1895" spans="1:7">
      <c r="A1895" s="1">
        <v>5</v>
      </c>
      <c r="B1895">
        <v>215</v>
      </c>
      <c r="C1895">
        <v>3</v>
      </c>
      <c r="D1895" t="s">
        <v>117</v>
      </c>
      <c r="E1895" t="s">
        <v>118</v>
      </c>
      <c r="F1895" t="s">
        <v>19</v>
      </c>
      <c r="G1895" t="str">
        <f>TEXT(MotionsTable[[#This Row],[MOT_COUNTY_NUM]], "000") &amp; "-" &amp; TEXT(MotionsTable[[#This Row],[MOT_CASE_NUMBER]], "0000000")</f>
        <v>005-0000215</v>
      </c>
    </row>
    <row r="1896" spans="1:7">
      <c r="A1896" s="1">
        <v>5</v>
      </c>
      <c r="B1896">
        <v>216</v>
      </c>
      <c r="C1896">
        <v>3</v>
      </c>
      <c r="D1896" t="s">
        <v>117</v>
      </c>
      <c r="E1896" t="s">
        <v>118</v>
      </c>
      <c r="F1896" t="s">
        <v>19</v>
      </c>
      <c r="G1896" t="str">
        <f>TEXT(MotionsTable[[#This Row],[MOT_COUNTY_NUM]], "000") &amp; "-" &amp; TEXT(MotionsTable[[#This Row],[MOT_CASE_NUMBER]], "0000000")</f>
        <v>005-0000216</v>
      </c>
    </row>
    <row r="1897" spans="1:7">
      <c r="A1897" s="1">
        <v>5</v>
      </c>
      <c r="B1897">
        <v>220</v>
      </c>
      <c r="C1897">
        <v>3</v>
      </c>
      <c r="D1897" t="s">
        <v>117</v>
      </c>
      <c r="E1897" t="s">
        <v>118</v>
      </c>
      <c r="F1897" t="s">
        <v>19</v>
      </c>
      <c r="G1897" t="str">
        <f>TEXT(MotionsTable[[#This Row],[MOT_COUNTY_NUM]], "000") &amp; "-" &amp; TEXT(MotionsTable[[#This Row],[MOT_CASE_NUMBER]], "0000000")</f>
        <v>005-0000220</v>
      </c>
    </row>
    <row r="1898" spans="1:7">
      <c r="A1898" s="1">
        <v>5</v>
      </c>
      <c r="B1898">
        <v>228</v>
      </c>
      <c r="C1898">
        <v>3</v>
      </c>
      <c r="D1898" t="s">
        <v>117</v>
      </c>
      <c r="E1898" t="s">
        <v>118</v>
      </c>
      <c r="F1898" t="s">
        <v>19</v>
      </c>
      <c r="G1898" t="str">
        <f>TEXT(MotionsTable[[#This Row],[MOT_COUNTY_NUM]], "000") &amp; "-" &amp; TEXT(MotionsTable[[#This Row],[MOT_CASE_NUMBER]], "0000000")</f>
        <v>005-0000228</v>
      </c>
    </row>
    <row r="1899" spans="1:7">
      <c r="A1899" s="1">
        <v>5</v>
      </c>
      <c r="B1899">
        <v>230</v>
      </c>
      <c r="C1899">
        <v>3</v>
      </c>
      <c r="D1899" t="s">
        <v>117</v>
      </c>
      <c r="E1899" t="s">
        <v>118</v>
      </c>
      <c r="F1899" t="s">
        <v>19</v>
      </c>
      <c r="G1899" t="str">
        <f>TEXT(MotionsTable[[#This Row],[MOT_COUNTY_NUM]], "000") &amp; "-" &amp; TEXT(MotionsTable[[#This Row],[MOT_CASE_NUMBER]], "0000000")</f>
        <v>005-0000230</v>
      </c>
    </row>
    <row r="1900" spans="1:7">
      <c r="A1900" s="1">
        <v>5</v>
      </c>
      <c r="B1900">
        <v>232</v>
      </c>
      <c r="C1900">
        <v>3</v>
      </c>
      <c r="D1900" t="s">
        <v>117</v>
      </c>
      <c r="E1900" t="s">
        <v>118</v>
      </c>
      <c r="F1900" t="s">
        <v>19</v>
      </c>
      <c r="G1900" t="str">
        <f>TEXT(MotionsTable[[#This Row],[MOT_COUNTY_NUM]], "000") &amp; "-" &amp; TEXT(MotionsTable[[#This Row],[MOT_CASE_NUMBER]], "0000000")</f>
        <v>005-0000232</v>
      </c>
    </row>
    <row r="1901" spans="1:7">
      <c r="A1901" s="1">
        <v>5</v>
      </c>
      <c r="B1901">
        <v>233</v>
      </c>
      <c r="C1901">
        <v>3</v>
      </c>
      <c r="D1901" t="s">
        <v>117</v>
      </c>
      <c r="E1901" t="s">
        <v>118</v>
      </c>
      <c r="F1901" t="s">
        <v>19</v>
      </c>
      <c r="G1901" t="str">
        <f>TEXT(MotionsTable[[#This Row],[MOT_COUNTY_NUM]], "000") &amp; "-" &amp; TEXT(MotionsTable[[#This Row],[MOT_CASE_NUMBER]], "0000000")</f>
        <v>005-0000233</v>
      </c>
    </row>
    <row r="1902" spans="1:7">
      <c r="A1902" s="1">
        <v>5</v>
      </c>
      <c r="B1902">
        <v>234</v>
      </c>
      <c r="C1902">
        <v>3</v>
      </c>
      <c r="D1902" t="s">
        <v>117</v>
      </c>
      <c r="E1902" t="s">
        <v>118</v>
      </c>
      <c r="F1902" t="s">
        <v>19</v>
      </c>
      <c r="G1902" t="str">
        <f>TEXT(MotionsTable[[#This Row],[MOT_COUNTY_NUM]], "000") &amp; "-" &amp; TEXT(MotionsTable[[#This Row],[MOT_CASE_NUMBER]], "0000000")</f>
        <v>005-0000234</v>
      </c>
    </row>
    <row r="1903" spans="1:7">
      <c r="A1903" s="1">
        <v>5</v>
      </c>
      <c r="B1903">
        <v>235</v>
      </c>
      <c r="C1903">
        <v>3</v>
      </c>
      <c r="D1903" t="s">
        <v>117</v>
      </c>
      <c r="E1903" t="s">
        <v>118</v>
      </c>
      <c r="F1903" t="s">
        <v>19</v>
      </c>
      <c r="G1903" t="str">
        <f>TEXT(MotionsTable[[#This Row],[MOT_COUNTY_NUM]], "000") &amp; "-" &amp; TEXT(MotionsTable[[#This Row],[MOT_CASE_NUMBER]], "0000000")</f>
        <v>005-0000235</v>
      </c>
    </row>
    <row r="1904" spans="1:7">
      <c r="A1904" s="1">
        <v>5</v>
      </c>
      <c r="B1904">
        <v>242</v>
      </c>
      <c r="C1904">
        <v>3</v>
      </c>
      <c r="D1904" t="s">
        <v>117</v>
      </c>
      <c r="E1904" t="s">
        <v>118</v>
      </c>
      <c r="F1904" t="s">
        <v>19</v>
      </c>
      <c r="G1904" t="str">
        <f>TEXT(MotionsTable[[#This Row],[MOT_COUNTY_NUM]], "000") &amp; "-" &amp; TEXT(MotionsTable[[#This Row],[MOT_CASE_NUMBER]], "0000000")</f>
        <v>005-0000242</v>
      </c>
    </row>
    <row r="1905" spans="1:7">
      <c r="A1905" s="1">
        <v>5</v>
      </c>
      <c r="B1905">
        <v>245</v>
      </c>
      <c r="C1905">
        <v>3</v>
      </c>
      <c r="D1905" t="s">
        <v>117</v>
      </c>
      <c r="E1905" t="s">
        <v>118</v>
      </c>
      <c r="F1905" t="s">
        <v>19</v>
      </c>
      <c r="G1905" t="str">
        <f>TEXT(MotionsTable[[#This Row],[MOT_COUNTY_NUM]], "000") &amp; "-" &amp; TEXT(MotionsTable[[#This Row],[MOT_CASE_NUMBER]], "0000000")</f>
        <v>005-0000245</v>
      </c>
    </row>
    <row r="1906" spans="1:7">
      <c r="A1906" s="1">
        <v>5</v>
      </c>
      <c r="B1906">
        <v>246</v>
      </c>
      <c r="C1906">
        <v>3</v>
      </c>
      <c r="D1906" t="s">
        <v>117</v>
      </c>
      <c r="E1906" t="s">
        <v>118</v>
      </c>
      <c r="F1906" t="s">
        <v>19</v>
      </c>
      <c r="G1906" t="str">
        <f>TEXT(MotionsTable[[#This Row],[MOT_COUNTY_NUM]], "000") &amp; "-" &amp; TEXT(MotionsTable[[#This Row],[MOT_CASE_NUMBER]], "0000000")</f>
        <v>005-0000246</v>
      </c>
    </row>
    <row r="1907" spans="1:7">
      <c r="A1907" s="1">
        <v>5</v>
      </c>
      <c r="B1907">
        <v>253</v>
      </c>
      <c r="C1907">
        <v>3</v>
      </c>
      <c r="D1907" t="s">
        <v>117</v>
      </c>
      <c r="E1907" t="s">
        <v>118</v>
      </c>
      <c r="F1907" t="s">
        <v>19</v>
      </c>
      <c r="G1907" t="str">
        <f>TEXT(MotionsTable[[#This Row],[MOT_COUNTY_NUM]], "000") &amp; "-" &amp; TEXT(MotionsTable[[#This Row],[MOT_CASE_NUMBER]], "0000000")</f>
        <v>005-0000253</v>
      </c>
    </row>
    <row r="1908" spans="1:7">
      <c r="A1908" s="1">
        <v>5</v>
      </c>
      <c r="B1908">
        <v>256</v>
      </c>
      <c r="C1908">
        <v>3</v>
      </c>
      <c r="D1908" t="s">
        <v>117</v>
      </c>
      <c r="E1908" t="s">
        <v>118</v>
      </c>
      <c r="F1908" t="s">
        <v>19</v>
      </c>
      <c r="G1908" t="str">
        <f>TEXT(MotionsTable[[#This Row],[MOT_COUNTY_NUM]], "000") &amp; "-" &amp; TEXT(MotionsTable[[#This Row],[MOT_CASE_NUMBER]], "0000000")</f>
        <v>005-0000256</v>
      </c>
    </row>
    <row r="1909" spans="1:7">
      <c r="A1909" s="1">
        <v>5</v>
      </c>
      <c r="B1909">
        <v>259</v>
      </c>
      <c r="C1909">
        <v>3</v>
      </c>
      <c r="D1909" t="s">
        <v>117</v>
      </c>
      <c r="E1909" t="s">
        <v>118</v>
      </c>
      <c r="F1909" t="s">
        <v>19</v>
      </c>
      <c r="G1909" t="str">
        <f>TEXT(MotionsTable[[#This Row],[MOT_COUNTY_NUM]], "000") &amp; "-" &amp; TEXT(MotionsTable[[#This Row],[MOT_CASE_NUMBER]], "0000000")</f>
        <v>005-0000259</v>
      </c>
    </row>
    <row r="1910" spans="1:7">
      <c r="A1910" s="1">
        <v>5</v>
      </c>
      <c r="B1910">
        <v>265</v>
      </c>
      <c r="C1910">
        <v>3</v>
      </c>
      <c r="D1910" t="s">
        <v>117</v>
      </c>
      <c r="E1910" t="s">
        <v>118</v>
      </c>
      <c r="F1910" t="s">
        <v>19</v>
      </c>
      <c r="G1910" t="str">
        <f>TEXT(MotionsTable[[#This Row],[MOT_COUNTY_NUM]], "000") &amp; "-" &amp; TEXT(MotionsTable[[#This Row],[MOT_CASE_NUMBER]], "0000000")</f>
        <v>005-0000265</v>
      </c>
    </row>
    <row r="1911" spans="1:7">
      <c r="A1911" s="1">
        <v>5</v>
      </c>
      <c r="B1911">
        <v>266</v>
      </c>
      <c r="C1911">
        <v>3</v>
      </c>
      <c r="D1911" t="s">
        <v>117</v>
      </c>
      <c r="E1911" t="s">
        <v>118</v>
      </c>
      <c r="F1911" t="s">
        <v>19</v>
      </c>
      <c r="G1911" t="str">
        <f>TEXT(MotionsTable[[#This Row],[MOT_COUNTY_NUM]], "000") &amp; "-" &amp; TEXT(MotionsTable[[#This Row],[MOT_CASE_NUMBER]], "0000000")</f>
        <v>005-0000266</v>
      </c>
    </row>
    <row r="1912" spans="1:7">
      <c r="A1912" s="1">
        <v>5</v>
      </c>
      <c r="B1912">
        <v>271</v>
      </c>
      <c r="C1912">
        <v>3</v>
      </c>
      <c r="D1912" t="s">
        <v>117</v>
      </c>
      <c r="E1912" t="s">
        <v>118</v>
      </c>
      <c r="F1912" t="s">
        <v>19</v>
      </c>
      <c r="G1912" t="str">
        <f>TEXT(MotionsTable[[#This Row],[MOT_COUNTY_NUM]], "000") &amp; "-" &amp; TEXT(MotionsTable[[#This Row],[MOT_CASE_NUMBER]], "0000000")</f>
        <v>005-0000271</v>
      </c>
    </row>
    <row r="1913" spans="1:7">
      <c r="A1913" s="1">
        <v>5</v>
      </c>
      <c r="B1913">
        <v>273</v>
      </c>
      <c r="C1913">
        <v>3</v>
      </c>
      <c r="D1913" t="s">
        <v>117</v>
      </c>
      <c r="E1913" t="s">
        <v>118</v>
      </c>
      <c r="F1913" t="s">
        <v>19</v>
      </c>
      <c r="G1913" t="str">
        <f>TEXT(MotionsTable[[#This Row],[MOT_COUNTY_NUM]], "000") &amp; "-" &amp; TEXT(MotionsTable[[#This Row],[MOT_CASE_NUMBER]], "0000000")</f>
        <v>005-0000273</v>
      </c>
    </row>
    <row r="1914" spans="1:7">
      <c r="A1914" s="1">
        <v>5</v>
      </c>
      <c r="B1914">
        <v>274</v>
      </c>
      <c r="C1914">
        <v>3</v>
      </c>
      <c r="D1914" t="s">
        <v>117</v>
      </c>
      <c r="E1914" t="s">
        <v>118</v>
      </c>
      <c r="F1914" t="s">
        <v>19</v>
      </c>
      <c r="G1914" t="str">
        <f>TEXT(MotionsTable[[#This Row],[MOT_COUNTY_NUM]], "000") &amp; "-" &amp; TEXT(MotionsTable[[#This Row],[MOT_CASE_NUMBER]], "0000000")</f>
        <v>005-0000274</v>
      </c>
    </row>
    <row r="1915" spans="1:7">
      <c r="A1915" s="1">
        <v>5</v>
      </c>
      <c r="B1915">
        <v>278</v>
      </c>
      <c r="C1915">
        <v>3</v>
      </c>
      <c r="D1915" t="s">
        <v>117</v>
      </c>
      <c r="E1915" t="s">
        <v>118</v>
      </c>
      <c r="F1915" t="s">
        <v>19</v>
      </c>
      <c r="G1915" t="str">
        <f>TEXT(MotionsTable[[#This Row],[MOT_COUNTY_NUM]], "000") &amp; "-" &amp; TEXT(MotionsTable[[#This Row],[MOT_CASE_NUMBER]], "0000000")</f>
        <v>005-0000278</v>
      </c>
    </row>
    <row r="1916" spans="1:7">
      <c r="A1916" s="1">
        <v>5</v>
      </c>
      <c r="B1916">
        <v>280</v>
      </c>
      <c r="C1916">
        <v>3</v>
      </c>
      <c r="D1916" t="s">
        <v>117</v>
      </c>
      <c r="E1916" t="s">
        <v>118</v>
      </c>
      <c r="F1916" t="s">
        <v>19</v>
      </c>
      <c r="G1916" t="str">
        <f>TEXT(MotionsTable[[#This Row],[MOT_COUNTY_NUM]], "000") &amp; "-" &amp; TEXT(MotionsTable[[#This Row],[MOT_CASE_NUMBER]], "0000000")</f>
        <v>005-0000280</v>
      </c>
    </row>
    <row r="1917" spans="1:7">
      <c r="A1917" s="1">
        <v>5</v>
      </c>
      <c r="B1917">
        <v>285</v>
      </c>
      <c r="C1917">
        <v>3</v>
      </c>
      <c r="D1917" t="s">
        <v>117</v>
      </c>
      <c r="E1917" t="s">
        <v>118</v>
      </c>
      <c r="F1917" t="s">
        <v>19</v>
      </c>
      <c r="G1917" t="str">
        <f>TEXT(MotionsTable[[#This Row],[MOT_COUNTY_NUM]], "000") &amp; "-" &amp; TEXT(MotionsTable[[#This Row],[MOT_CASE_NUMBER]], "0000000")</f>
        <v>005-0000285</v>
      </c>
    </row>
    <row r="1918" spans="1:7">
      <c r="A1918" s="1">
        <v>5</v>
      </c>
      <c r="B1918">
        <v>287</v>
      </c>
      <c r="C1918">
        <v>3</v>
      </c>
      <c r="D1918" t="s">
        <v>117</v>
      </c>
      <c r="E1918" t="s">
        <v>118</v>
      </c>
      <c r="F1918" t="s">
        <v>19</v>
      </c>
      <c r="G1918" t="str">
        <f>TEXT(MotionsTable[[#This Row],[MOT_COUNTY_NUM]], "000") &amp; "-" &amp; TEXT(MotionsTable[[#This Row],[MOT_CASE_NUMBER]], "0000000")</f>
        <v>005-0000287</v>
      </c>
    </row>
    <row r="1919" spans="1:7">
      <c r="A1919" s="1">
        <v>5</v>
      </c>
      <c r="B1919">
        <v>291</v>
      </c>
      <c r="C1919">
        <v>3</v>
      </c>
      <c r="D1919" t="s">
        <v>117</v>
      </c>
      <c r="E1919" t="s">
        <v>118</v>
      </c>
      <c r="F1919" t="s">
        <v>19</v>
      </c>
      <c r="G1919" t="str">
        <f>TEXT(MotionsTable[[#This Row],[MOT_COUNTY_NUM]], "000") &amp; "-" &amp; TEXT(MotionsTable[[#This Row],[MOT_CASE_NUMBER]], "0000000")</f>
        <v>005-0000291</v>
      </c>
    </row>
    <row r="1920" spans="1:7">
      <c r="A1920" s="1">
        <v>5</v>
      </c>
      <c r="B1920">
        <v>294</v>
      </c>
      <c r="C1920">
        <v>3</v>
      </c>
      <c r="D1920" t="s">
        <v>117</v>
      </c>
      <c r="E1920" t="s">
        <v>118</v>
      </c>
      <c r="F1920" t="s">
        <v>19</v>
      </c>
      <c r="G1920" t="str">
        <f>TEXT(MotionsTable[[#This Row],[MOT_COUNTY_NUM]], "000") &amp; "-" &amp; TEXT(MotionsTable[[#This Row],[MOT_CASE_NUMBER]], "0000000")</f>
        <v>005-0000294</v>
      </c>
    </row>
    <row r="1921" spans="1:7">
      <c r="A1921" s="1">
        <v>5</v>
      </c>
      <c r="B1921">
        <v>296</v>
      </c>
      <c r="C1921">
        <v>3</v>
      </c>
      <c r="D1921" t="s">
        <v>117</v>
      </c>
      <c r="E1921" t="s">
        <v>118</v>
      </c>
      <c r="F1921" t="s">
        <v>19</v>
      </c>
      <c r="G1921" t="str">
        <f>TEXT(MotionsTable[[#This Row],[MOT_COUNTY_NUM]], "000") &amp; "-" &amp; TEXT(MotionsTable[[#This Row],[MOT_CASE_NUMBER]], "0000000")</f>
        <v>005-0000296</v>
      </c>
    </row>
    <row r="1922" spans="1:7">
      <c r="A1922" s="1">
        <v>5</v>
      </c>
      <c r="B1922">
        <v>300</v>
      </c>
      <c r="C1922">
        <v>3</v>
      </c>
      <c r="D1922" t="s">
        <v>117</v>
      </c>
      <c r="E1922" t="s">
        <v>118</v>
      </c>
      <c r="F1922" t="s">
        <v>19</v>
      </c>
      <c r="G1922" t="str">
        <f>TEXT(MotionsTable[[#This Row],[MOT_COUNTY_NUM]], "000") &amp; "-" &amp; TEXT(MotionsTable[[#This Row],[MOT_CASE_NUMBER]], "0000000")</f>
        <v>005-0000300</v>
      </c>
    </row>
    <row r="1923" spans="1:7">
      <c r="A1923" s="1">
        <v>5</v>
      </c>
      <c r="B1923">
        <v>301</v>
      </c>
      <c r="C1923">
        <v>3</v>
      </c>
      <c r="D1923" t="s">
        <v>117</v>
      </c>
      <c r="E1923" t="s">
        <v>118</v>
      </c>
      <c r="F1923" t="s">
        <v>19</v>
      </c>
      <c r="G1923" t="str">
        <f>TEXT(MotionsTable[[#This Row],[MOT_COUNTY_NUM]], "000") &amp; "-" &amp; TEXT(MotionsTable[[#This Row],[MOT_CASE_NUMBER]], "0000000")</f>
        <v>005-0000301</v>
      </c>
    </row>
    <row r="1924" spans="1:7">
      <c r="A1924" s="1">
        <v>5</v>
      </c>
      <c r="B1924">
        <v>304</v>
      </c>
      <c r="C1924">
        <v>3</v>
      </c>
      <c r="D1924" t="s">
        <v>117</v>
      </c>
      <c r="E1924" t="s">
        <v>118</v>
      </c>
      <c r="F1924" t="s">
        <v>19</v>
      </c>
      <c r="G1924" t="str">
        <f>TEXT(MotionsTable[[#This Row],[MOT_COUNTY_NUM]], "000") &amp; "-" &amp; TEXT(MotionsTable[[#This Row],[MOT_CASE_NUMBER]], "0000000")</f>
        <v>005-0000304</v>
      </c>
    </row>
    <row r="1925" spans="1:7">
      <c r="A1925" s="1">
        <v>5</v>
      </c>
      <c r="B1925">
        <v>305</v>
      </c>
      <c r="C1925">
        <v>3</v>
      </c>
      <c r="D1925" t="s">
        <v>117</v>
      </c>
      <c r="E1925" t="s">
        <v>118</v>
      </c>
      <c r="F1925" t="s">
        <v>19</v>
      </c>
      <c r="G1925" t="str">
        <f>TEXT(MotionsTable[[#This Row],[MOT_COUNTY_NUM]], "000") &amp; "-" &amp; TEXT(MotionsTable[[#This Row],[MOT_CASE_NUMBER]], "0000000")</f>
        <v>005-0000305</v>
      </c>
    </row>
    <row r="1926" spans="1:7">
      <c r="A1926" s="1">
        <v>5</v>
      </c>
      <c r="B1926">
        <v>307</v>
      </c>
      <c r="C1926">
        <v>3</v>
      </c>
      <c r="D1926" t="s">
        <v>117</v>
      </c>
      <c r="E1926" t="s">
        <v>118</v>
      </c>
      <c r="F1926" t="s">
        <v>19</v>
      </c>
      <c r="G1926" t="str">
        <f>TEXT(MotionsTable[[#This Row],[MOT_COUNTY_NUM]], "000") &amp; "-" &amp; TEXT(MotionsTable[[#This Row],[MOT_CASE_NUMBER]], "0000000")</f>
        <v>005-0000307</v>
      </c>
    </row>
    <row r="1927" spans="1:7">
      <c r="A1927" s="1">
        <v>5</v>
      </c>
      <c r="B1927">
        <v>310</v>
      </c>
      <c r="C1927">
        <v>3</v>
      </c>
      <c r="D1927" t="s">
        <v>117</v>
      </c>
      <c r="E1927" t="s">
        <v>118</v>
      </c>
      <c r="F1927" t="s">
        <v>19</v>
      </c>
      <c r="G1927" t="str">
        <f>TEXT(MotionsTable[[#This Row],[MOT_COUNTY_NUM]], "000") &amp; "-" &amp; TEXT(MotionsTable[[#This Row],[MOT_CASE_NUMBER]], "0000000")</f>
        <v>005-0000310</v>
      </c>
    </row>
    <row r="1928" spans="1:7">
      <c r="A1928" s="1">
        <v>5</v>
      </c>
      <c r="B1928">
        <v>311</v>
      </c>
      <c r="C1928">
        <v>3</v>
      </c>
      <c r="D1928" t="s">
        <v>117</v>
      </c>
      <c r="E1928" t="s">
        <v>118</v>
      </c>
      <c r="F1928" t="s">
        <v>19</v>
      </c>
      <c r="G1928" t="str">
        <f>TEXT(MotionsTable[[#This Row],[MOT_COUNTY_NUM]], "000") &amp; "-" &amp; TEXT(MotionsTable[[#This Row],[MOT_CASE_NUMBER]], "0000000")</f>
        <v>005-0000311</v>
      </c>
    </row>
    <row r="1929" spans="1:7">
      <c r="A1929" s="1">
        <v>5</v>
      </c>
      <c r="B1929">
        <v>1</v>
      </c>
      <c r="C1929">
        <v>4</v>
      </c>
      <c r="D1929" t="s">
        <v>117</v>
      </c>
      <c r="E1929" t="s">
        <v>118</v>
      </c>
      <c r="F1929" t="s">
        <v>19</v>
      </c>
      <c r="G1929" t="str">
        <f>TEXT(MotionsTable[[#This Row],[MOT_COUNTY_NUM]], "000") &amp; "-" &amp; TEXT(MotionsTable[[#This Row],[MOT_CASE_NUMBER]], "0000000")</f>
        <v>005-0000001</v>
      </c>
    </row>
    <row r="1930" spans="1:7">
      <c r="A1930" s="1">
        <v>5</v>
      </c>
      <c r="B1930">
        <v>3</v>
      </c>
      <c r="C1930">
        <v>4</v>
      </c>
      <c r="D1930" t="s">
        <v>117</v>
      </c>
      <c r="E1930" t="s">
        <v>118</v>
      </c>
      <c r="F1930" t="s">
        <v>19</v>
      </c>
      <c r="G1930" t="str">
        <f>TEXT(MotionsTable[[#This Row],[MOT_COUNTY_NUM]], "000") &amp; "-" &amp; TEXT(MotionsTable[[#This Row],[MOT_CASE_NUMBER]], "0000000")</f>
        <v>005-0000003</v>
      </c>
    </row>
    <row r="1931" spans="1:7">
      <c r="A1931" s="1">
        <v>5</v>
      </c>
      <c r="B1931">
        <v>10</v>
      </c>
      <c r="C1931">
        <v>4</v>
      </c>
      <c r="D1931" t="s">
        <v>117</v>
      </c>
      <c r="E1931" t="s">
        <v>118</v>
      </c>
      <c r="F1931" t="s">
        <v>19</v>
      </c>
      <c r="G1931" t="str">
        <f>TEXT(MotionsTable[[#This Row],[MOT_COUNTY_NUM]], "000") &amp; "-" &amp; TEXT(MotionsTable[[#This Row],[MOT_CASE_NUMBER]], "0000000")</f>
        <v>005-0000010</v>
      </c>
    </row>
    <row r="1932" spans="1:7">
      <c r="A1932" s="1">
        <v>5</v>
      </c>
      <c r="B1932">
        <v>11</v>
      </c>
      <c r="C1932">
        <v>4</v>
      </c>
      <c r="D1932" t="s">
        <v>117</v>
      </c>
      <c r="E1932" t="s">
        <v>118</v>
      </c>
      <c r="F1932" t="s">
        <v>19</v>
      </c>
      <c r="G1932" t="str">
        <f>TEXT(MotionsTable[[#This Row],[MOT_COUNTY_NUM]], "000") &amp; "-" &amp; TEXT(MotionsTable[[#This Row],[MOT_CASE_NUMBER]], "0000000")</f>
        <v>005-0000011</v>
      </c>
    </row>
    <row r="1933" spans="1:7">
      <c r="A1933" s="1">
        <v>5</v>
      </c>
      <c r="B1933">
        <v>18</v>
      </c>
      <c r="C1933">
        <v>4</v>
      </c>
      <c r="D1933" t="s">
        <v>117</v>
      </c>
      <c r="E1933" t="s">
        <v>118</v>
      </c>
      <c r="F1933" t="s">
        <v>19</v>
      </c>
      <c r="G1933" t="str">
        <f>TEXT(MotionsTable[[#This Row],[MOT_COUNTY_NUM]], "000") &amp; "-" &amp; TEXT(MotionsTable[[#This Row],[MOT_CASE_NUMBER]], "0000000")</f>
        <v>005-0000018</v>
      </c>
    </row>
    <row r="1934" spans="1:7">
      <c r="A1934" s="1">
        <v>5</v>
      </c>
      <c r="B1934">
        <v>27</v>
      </c>
      <c r="C1934">
        <v>4</v>
      </c>
      <c r="D1934" t="s">
        <v>117</v>
      </c>
      <c r="E1934" t="s">
        <v>118</v>
      </c>
      <c r="F1934" t="s">
        <v>19</v>
      </c>
      <c r="G1934" t="str">
        <f>TEXT(MotionsTable[[#This Row],[MOT_COUNTY_NUM]], "000") &amp; "-" &amp; TEXT(MotionsTable[[#This Row],[MOT_CASE_NUMBER]], "0000000")</f>
        <v>005-0000027</v>
      </c>
    </row>
    <row r="1935" spans="1:7">
      <c r="A1935" s="1">
        <v>5</v>
      </c>
      <c r="B1935">
        <v>31</v>
      </c>
      <c r="C1935">
        <v>4</v>
      </c>
      <c r="D1935" t="s">
        <v>117</v>
      </c>
      <c r="E1935" t="s">
        <v>118</v>
      </c>
      <c r="F1935" t="s">
        <v>19</v>
      </c>
      <c r="G1935" t="str">
        <f>TEXT(MotionsTable[[#This Row],[MOT_COUNTY_NUM]], "000") &amp; "-" &amp; TEXT(MotionsTable[[#This Row],[MOT_CASE_NUMBER]], "0000000")</f>
        <v>005-0000031</v>
      </c>
    </row>
    <row r="1936" spans="1:7">
      <c r="A1936" s="1">
        <v>5</v>
      </c>
      <c r="B1936">
        <v>40</v>
      </c>
      <c r="C1936">
        <v>4</v>
      </c>
      <c r="D1936" t="s">
        <v>117</v>
      </c>
      <c r="E1936" t="s">
        <v>118</v>
      </c>
      <c r="F1936" t="s">
        <v>19</v>
      </c>
      <c r="G1936" t="str">
        <f>TEXT(MotionsTable[[#This Row],[MOT_COUNTY_NUM]], "000") &amp; "-" &amp; TEXT(MotionsTable[[#This Row],[MOT_CASE_NUMBER]], "0000000")</f>
        <v>005-0000040</v>
      </c>
    </row>
    <row r="1937" spans="1:7">
      <c r="A1937" s="1">
        <v>5</v>
      </c>
      <c r="B1937">
        <v>45</v>
      </c>
      <c r="C1937">
        <v>4</v>
      </c>
      <c r="D1937" t="s">
        <v>117</v>
      </c>
      <c r="E1937" t="s">
        <v>118</v>
      </c>
      <c r="F1937" t="s">
        <v>19</v>
      </c>
      <c r="G1937" t="str">
        <f>TEXT(MotionsTable[[#This Row],[MOT_COUNTY_NUM]], "000") &amp; "-" &amp; TEXT(MotionsTable[[#This Row],[MOT_CASE_NUMBER]], "0000000")</f>
        <v>005-0000045</v>
      </c>
    </row>
    <row r="1938" spans="1:7">
      <c r="A1938" s="1">
        <v>5</v>
      </c>
      <c r="B1938">
        <v>47</v>
      </c>
      <c r="C1938">
        <v>4</v>
      </c>
      <c r="D1938" t="s">
        <v>117</v>
      </c>
      <c r="E1938" t="s">
        <v>118</v>
      </c>
      <c r="F1938" t="s">
        <v>19</v>
      </c>
      <c r="G1938" t="str">
        <f>TEXT(MotionsTable[[#This Row],[MOT_COUNTY_NUM]], "000") &amp; "-" &amp; TEXT(MotionsTable[[#This Row],[MOT_CASE_NUMBER]], "0000000")</f>
        <v>005-0000047</v>
      </c>
    </row>
    <row r="1939" spans="1:7">
      <c r="A1939" s="1">
        <v>5</v>
      </c>
      <c r="B1939">
        <v>49</v>
      </c>
      <c r="C1939">
        <v>4</v>
      </c>
      <c r="D1939" t="s">
        <v>117</v>
      </c>
      <c r="E1939" t="s">
        <v>118</v>
      </c>
      <c r="F1939" t="s">
        <v>19</v>
      </c>
      <c r="G1939" t="str">
        <f>TEXT(MotionsTable[[#This Row],[MOT_COUNTY_NUM]], "000") &amp; "-" &amp; TEXT(MotionsTable[[#This Row],[MOT_CASE_NUMBER]], "0000000")</f>
        <v>005-0000049</v>
      </c>
    </row>
    <row r="1940" spans="1:7">
      <c r="A1940" s="1">
        <v>5</v>
      </c>
      <c r="B1940">
        <v>53</v>
      </c>
      <c r="C1940">
        <v>4</v>
      </c>
      <c r="D1940" t="s">
        <v>117</v>
      </c>
      <c r="E1940" t="s">
        <v>118</v>
      </c>
      <c r="F1940" t="s">
        <v>19</v>
      </c>
      <c r="G1940" t="str">
        <f>TEXT(MotionsTable[[#This Row],[MOT_COUNTY_NUM]], "000") &amp; "-" &amp; TEXT(MotionsTable[[#This Row],[MOT_CASE_NUMBER]], "0000000")</f>
        <v>005-0000053</v>
      </c>
    </row>
    <row r="1941" spans="1:7">
      <c r="A1941" s="1">
        <v>5</v>
      </c>
      <c r="B1941">
        <v>68</v>
      </c>
      <c r="C1941">
        <v>4</v>
      </c>
      <c r="D1941" t="s">
        <v>117</v>
      </c>
      <c r="E1941" t="s">
        <v>118</v>
      </c>
      <c r="F1941" t="s">
        <v>19</v>
      </c>
      <c r="G1941" t="str">
        <f>TEXT(MotionsTable[[#This Row],[MOT_COUNTY_NUM]], "000") &amp; "-" &amp; TEXT(MotionsTable[[#This Row],[MOT_CASE_NUMBER]], "0000000")</f>
        <v>005-0000068</v>
      </c>
    </row>
    <row r="1942" spans="1:7">
      <c r="A1942" s="1">
        <v>5</v>
      </c>
      <c r="B1942">
        <v>70</v>
      </c>
      <c r="C1942">
        <v>4</v>
      </c>
      <c r="D1942" t="s">
        <v>117</v>
      </c>
      <c r="E1942" t="s">
        <v>118</v>
      </c>
      <c r="F1942" t="s">
        <v>19</v>
      </c>
      <c r="G1942" t="str">
        <f>TEXT(MotionsTable[[#This Row],[MOT_COUNTY_NUM]], "000") &amp; "-" &amp; TEXT(MotionsTable[[#This Row],[MOT_CASE_NUMBER]], "0000000")</f>
        <v>005-0000070</v>
      </c>
    </row>
    <row r="1943" spans="1:7">
      <c r="A1943" s="1">
        <v>5</v>
      </c>
      <c r="B1943">
        <v>71</v>
      </c>
      <c r="C1943">
        <v>4</v>
      </c>
      <c r="D1943" t="s">
        <v>117</v>
      </c>
      <c r="E1943" t="s">
        <v>118</v>
      </c>
      <c r="F1943" t="s">
        <v>19</v>
      </c>
      <c r="G1943" t="str">
        <f>TEXT(MotionsTable[[#This Row],[MOT_COUNTY_NUM]], "000") &amp; "-" &amp; TEXT(MotionsTable[[#This Row],[MOT_CASE_NUMBER]], "0000000")</f>
        <v>005-0000071</v>
      </c>
    </row>
    <row r="1944" spans="1:7">
      <c r="A1944" s="1">
        <v>5</v>
      </c>
      <c r="B1944">
        <v>73</v>
      </c>
      <c r="C1944">
        <v>4</v>
      </c>
      <c r="D1944" t="s">
        <v>117</v>
      </c>
      <c r="E1944" t="s">
        <v>118</v>
      </c>
      <c r="F1944" t="s">
        <v>19</v>
      </c>
      <c r="G1944" t="str">
        <f>TEXT(MotionsTable[[#This Row],[MOT_COUNTY_NUM]], "000") &amp; "-" &amp; TEXT(MotionsTable[[#This Row],[MOT_CASE_NUMBER]], "0000000")</f>
        <v>005-0000073</v>
      </c>
    </row>
    <row r="1945" spans="1:7">
      <c r="A1945" s="1">
        <v>5</v>
      </c>
      <c r="B1945">
        <v>76</v>
      </c>
      <c r="C1945">
        <v>4</v>
      </c>
      <c r="D1945" t="s">
        <v>117</v>
      </c>
      <c r="E1945" t="s">
        <v>118</v>
      </c>
      <c r="F1945" t="s">
        <v>19</v>
      </c>
      <c r="G1945" t="str">
        <f>TEXT(MotionsTable[[#This Row],[MOT_COUNTY_NUM]], "000") &amp; "-" &amp; TEXT(MotionsTable[[#This Row],[MOT_CASE_NUMBER]], "0000000")</f>
        <v>005-0000076</v>
      </c>
    </row>
    <row r="1946" spans="1:7">
      <c r="A1946" s="1">
        <v>5</v>
      </c>
      <c r="B1946">
        <v>78</v>
      </c>
      <c r="C1946">
        <v>4</v>
      </c>
      <c r="D1946" t="s">
        <v>117</v>
      </c>
      <c r="E1946" t="s">
        <v>118</v>
      </c>
      <c r="F1946" t="s">
        <v>19</v>
      </c>
      <c r="G1946" t="str">
        <f>TEXT(MotionsTable[[#This Row],[MOT_COUNTY_NUM]], "000") &amp; "-" &amp; TEXT(MotionsTable[[#This Row],[MOT_CASE_NUMBER]], "0000000")</f>
        <v>005-0000078</v>
      </c>
    </row>
    <row r="1947" spans="1:7">
      <c r="A1947" s="1">
        <v>5</v>
      </c>
      <c r="B1947">
        <v>83</v>
      </c>
      <c r="C1947">
        <v>4</v>
      </c>
      <c r="D1947" t="s">
        <v>117</v>
      </c>
      <c r="E1947" t="s">
        <v>118</v>
      </c>
      <c r="F1947" t="s">
        <v>19</v>
      </c>
      <c r="G1947" t="str">
        <f>TEXT(MotionsTable[[#This Row],[MOT_COUNTY_NUM]], "000") &amp; "-" &amp; TEXT(MotionsTable[[#This Row],[MOT_CASE_NUMBER]], "0000000")</f>
        <v>005-0000083</v>
      </c>
    </row>
    <row r="1948" spans="1:7">
      <c r="A1948" s="1">
        <v>5</v>
      </c>
      <c r="B1948">
        <v>90</v>
      </c>
      <c r="C1948">
        <v>4</v>
      </c>
      <c r="D1948" t="s">
        <v>117</v>
      </c>
      <c r="E1948" t="s">
        <v>118</v>
      </c>
      <c r="F1948" t="s">
        <v>19</v>
      </c>
      <c r="G1948" t="str">
        <f>TEXT(MotionsTable[[#This Row],[MOT_COUNTY_NUM]], "000") &amp; "-" &amp; TEXT(MotionsTable[[#This Row],[MOT_CASE_NUMBER]], "0000000")</f>
        <v>005-0000090</v>
      </c>
    </row>
    <row r="1949" spans="1:7">
      <c r="A1949" s="1">
        <v>5</v>
      </c>
      <c r="B1949">
        <v>91</v>
      </c>
      <c r="C1949">
        <v>4</v>
      </c>
      <c r="D1949" t="s">
        <v>117</v>
      </c>
      <c r="E1949" t="s">
        <v>118</v>
      </c>
      <c r="F1949" t="s">
        <v>19</v>
      </c>
      <c r="G1949" t="str">
        <f>TEXT(MotionsTable[[#This Row],[MOT_COUNTY_NUM]], "000") &amp; "-" &amp; TEXT(MotionsTable[[#This Row],[MOT_CASE_NUMBER]], "0000000")</f>
        <v>005-0000091</v>
      </c>
    </row>
    <row r="1950" spans="1:7">
      <c r="A1950" s="1">
        <v>5</v>
      </c>
      <c r="B1950">
        <v>93</v>
      </c>
      <c r="C1950">
        <v>4</v>
      </c>
      <c r="D1950" t="s">
        <v>117</v>
      </c>
      <c r="E1950" t="s">
        <v>118</v>
      </c>
      <c r="F1950" t="s">
        <v>19</v>
      </c>
      <c r="G1950" t="str">
        <f>TEXT(MotionsTable[[#This Row],[MOT_COUNTY_NUM]], "000") &amp; "-" &amp; TEXT(MotionsTable[[#This Row],[MOT_CASE_NUMBER]], "0000000")</f>
        <v>005-0000093</v>
      </c>
    </row>
    <row r="1951" spans="1:7">
      <c r="A1951" s="1">
        <v>5</v>
      </c>
      <c r="B1951">
        <v>96</v>
      </c>
      <c r="C1951">
        <v>4</v>
      </c>
      <c r="D1951" t="s">
        <v>117</v>
      </c>
      <c r="E1951" t="s">
        <v>118</v>
      </c>
      <c r="F1951" t="s">
        <v>19</v>
      </c>
      <c r="G1951" t="str">
        <f>TEXT(MotionsTable[[#This Row],[MOT_COUNTY_NUM]], "000") &amp; "-" &amp; TEXT(MotionsTable[[#This Row],[MOT_CASE_NUMBER]], "0000000")</f>
        <v>005-0000096</v>
      </c>
    </row>
    <row r="1952" spans="1:7">
      <c r="A1952" s="1">
        <v>5</v>
      </c>
      <c r="B1952">
        <v>98</v>
      </c>
      <c r="C1952">
        <v>4</v>
      </c>
      <c r="D1952" t="s">
        <v>117</v>
      </c>
      <c r="E1952" t="s">
        <v>118</v>
      </c>
      <c r="F1952" t="s">
        <v>19</v>
      </c>
      <c r="G1952" t="str">
        <f>TEXT(MotionsTable[[#This Row],[MOT_COUNTY_NUM]], "000") &amp; "-" &amp; TEXT(MotionsTable[[#This Row],[MOT_CASE_NUMBER]], "0000000")</f>
        <v>005-0000098</v>
      </c>
    </row>
    <row r="1953" spans="1:7">
      <c r="A1953" s="1">
        <v>5</v>
      </c>
      <c r="B1953">
        <v>105</v>
      </c>
      <c r="C1953">
        <v>4</v>
      </c>
      <c r="D1953" t="s">
        <v>117</v>
      </c>
      <c r="E1953" t="s">
        <v>118</v>
      </c>
      <c r="F1953" t="s">
        <v>19</v>
      </c>
      <c r="G1953" t="str">
        <f>TEXT(MotionsTable[[#This Row],[MOT_COUNTY_NUM]], "000") &amp; "-" &amp; TEXT(MotionsTable[[#This Row],[MOT_CASE_NUMBER]], "0000000")</f>
        <v>005-0000105</v>
      </c>
    </row>
    <row r="1954" spans="1:7">
      <c r="A1954" s="1">
        <v>5</v>
      </c>
      <c r="B1954">
        <v>125</v>
      </c>
      <c r="C1954">
        <v>4</v>
      </c>
      <c r="D1954" t="s">
        <v>117</v>
      </c>
      <c r="E1954" t="s">
        <v>118</v>
      </c>
      <c r="F1954" t="s">
        <v>19</v>
      </c>
      <c r="G1954" t="str">
        <f>TEXT(MotionsTable[[#This Row],[MOT_COUNTY_NUM]], "000") &amp; "-" &amp; TEXT(MotionsTable[[#This Row],[MOT_CASE_NUMBER]], "0000000")</f>
        <v>005-0000125</v>
      </c>
    </row>
    <row r="1955" spans="1:7">
      <c r="A1955" s="1">
        <v>5</v>
      </c>
      <c r="B1955">
        <v>126</v>
      </c>
      <c r="C1955">
        <v>4</v>
      </c>
      <c r="D1955" t="s">
        <v>117</v>
      </c>
      <c r="E1955" t="s">
        <v>118</v>
      </c>
      <c r="F1955" t="s">
        <v>19</v>
      </c>
      <c r="G1955" t="str">
        <f>TEXT(MotionsTable[[#This Row],[MOT_COUNTY_NUM]], "000") &amp; "-" &amp; TEXT(MotionsTable[[#This Row],[MOT_CASE_NUMBER]], "0000000")</f>
        <v>005-0000126</v>
      </c>
    </row>
    <row r="1956" spans="1:7">
      <c r="A1956" s="1">
        <v>5</v>
      </c>
      <c r="B1956">
        <v>130</v>
      </c>
      <c r="C1956">
        <v>4</v>
      </c>
      <c r="D1956" t="s">
        <v>117</v>
      </c>
      <c r="E1956" t="s">
        <v>118</v>
      </c>
      <c r="F1956" t="s">
        <v>19</v>
      </c>
      <c r="G1956" t="str">
        <f>TEXT(MotionsTable[[#This Row],[MOT_COUNTY_NUM]], "000") &amp; "-" &amp; TEXT(MotionsTable[[#This Row],[MOT_CASE_NUMBER]], "0000000")</f>
        <v>005-0000130</v>
      </c>
    </row>
    <row r="1957" spans="1:7">
      <c r="A1957" s="1">
        <v>5</v>
      </c>
      <c r="B1957">
        <v>137</v>
      </c>
      <c r="C1957">
        <v>4</v>
      </c>
      <c r="D1957" t="s">
        <v>117</v>
      </c>
      <c r="E1957" t="s">
        <v>118</v>
      </c>
      <c r="F1957" t="s">
        <v>19</v>
      </c>
      <c r="G1957" t="str">
        <f>TEXT(MotionsTable[[#This Row],[MOT_COUNTY_NUM]], "000") &amp; "-" &amp; TEXT(MotionsTable[[#This Row],[MOT_CASE_NUMBER]], "0000000")</f>
        <v>005-0000137</v>
      </c>
    </row>
    <row r="1958" spans="1:7">
      <c r="A1958" s="1">
        <v>5</v>
      </c>
      <c r="B1958">
        <v>140</v>
      </c>
      <c r="C1958">
        <v>4</v>
      </c>
      <c r="D1958" t="s">
        <v>117</v>
      </c>
      <c r="E1958" t="s">
        <v>118</v>
      </c>
      <c r="F1958" t="s">
        <v>19</v>
      </c>
      <c r="G1958" t="str">
        <f>TEXT(MotionsTable[[#This Row],[MOT_COUNTY_NUM]], "000") &amp; "-" &amp; TEXT(MotionsTable[[#This Row],[MOT_CASE_NUMBER]], "0000000")</f>
        <v>005-0000140</v>
      </c>
    </row>
    <row r="1959" spans="1:7">
      <c r="A1959" s="1">
        <v>5</v>
      </c>
      <c r="B1959">
        <v>143</v>
      </c>
      <c r="C1959">
        <v>4</v>
      </c>
      <c r="D1959" t="s">
        <v>117</v>
      </c>
      <c r="E1959" t="s">
        <v>118</v>
      </c>
      <c r="F1959" t="s">
        <v>19</v>
      </c>
      <c r="G1959" t="str">
        <f>TEXT(MotionsTable[[#This Row],[MOT_COUNTY_NUM]], "000") &amp; "-" &amp; TEXT(MotionsTable[[#This Row],[MOT_CASE_NUMBER]], "0000000")</f>
        <v>005-0000143</v>
      </c>
    </row>
    <row r="1960" spans="1:7">
      <c r="A1960" s="1">
        <v>5</v>
      </c>
      <c r="B1960">
        <v>150</v>
      </c>
      <c r="C1960">
        <v>4</v>
      </c>
      <c r="D1960" t="s">
        <v>117</v>
      </c>
      <c r="E1960" t="s">
        <v>118</v>
      </c>
      <c r="F1960" t="s">
        <v>19</v>
      </c>
      <c r="G1960" t="str">
        <f>TEXT(MotionsTable[[#This Row],[MOT_COUNTY_NUM]], "000") &amp; "-" &amp; TEXT(MotionsTable[[#This Row],[MOT_CASE_NUMBER]], "0000000")</f>
        <v>005-0000150</v>
      </c>
    </row>
    <row r="1961" spans="1:7">
      <c r="A1961" s="1">
        <v>5</v>
      </c>
      <c r="B1961">
        <v>153</v>
      </c>
      <c r="C1961">
        <v>4</v>
      </c>
      <c r="D1961" t="s">
        <v>117</v>
      </c>
      <c r="E1961" t="s">
        <v>118</v>
      </c>
      <c r="F1961" t="s">
        <v>19</v>
      </c>
      <c r="G1961" t="str">
        <f>TEXT(MotionsTable[[#This Row],[MOT_COUNTY_NUM]], "000") &amp; "-" &amp; TEXT(MotionsTable[[#This Row],[MOT_CASE_NUMBER]], "0000000")</f>
        <v>005-0000153</v>
      </c>
    </row>
    <row r="1962" spans="1:7">
      <c r="A1962" s="1">
        <v>5</v>
      </c>
      <c r="B1962">
        <v>156</v>
      </c>
      <c r="C1962">
        <v>4</v>
      </c>
      <c r="D1962" t="s">
        <v>117</v>
      </c>
      <c r="E1962" t="s">
        <v>118</v>
      </c>
      <c r="F1962" t="s">
        <v>19</v>
      </c>
      <c r="G1962" t="str">
        <f>TEXT(MotionsTable[[#This Row],[MOT_COUNTY_NUM]], "000") &amp; "-" &amp; TEXT(MotionsTable[[#This Row],[MOT_CASE_NUMBER]], "0000000")</f>
        <v>005-0000156</v>
      </c>
    </row>
    <row r="1963" spans="1:7">
      <c r="A1963" s="1">
        <v>5</v>
      </c>
      <c r="B1963">
        <v>161</v>
      </c>
      <c r="C1963">
        <v>4</v>
      </c>
      <c r="D1963" t="s">
        <v>117</v>
      </c>
      <c r="E1963" t="s">
        <v>118</v>
      </c>
      <c r="F1963" t="s">
        <v>19</v>
      </c>
      <c r="G1963" t="str">
        <f>TEXT(MotionsTable[[#This Row],[MOT_COUNTY_NUM]], "000") &amp; "-" &amp; TEXT(MotionsTable[[#This Row],[MOT_CASE_NUMBER]], "0000000")</f>
        <v>005-0000161</v>
      </c>
    </row>
    <row r="1964" spans="1:7">
      <c r="A1964" s="1">
        <v>5</v>
      </c>
      <c r="B1964">
        <v>162</v>
      </c>
      <c r="C1964">
        <v>4</v>
      </c>
      <c r="D1964" t="s">
        <v>117</v>
      </c>
      <c r="E1964" t="s">
        <v>118</v>
      </c>
      <c r="F1964" t="s">
        <v>19</v>
      </c>
      <c r="G1964" t="str">
        <f>TEXT(MotionsTable[[#This Row],[MOT_COUNTY_NUM]], "000") &amp; "-" &amp; TEXT(MotionsTable[[#This Row],[MOT_CASE_NUMBER]], "0000000")</f>
        <v>005-0000162</v>
      </c>
    </row>
    <row r="1965" spans="1:7">
      <c r="A1965" s="1">
        <v>5</v>
      </c>
      <c r="B1965">
        <v>164</v>
      </c>
      <c r="C1965">
        <v>4</v>
      </c>
      <c r="D1965" t="s">
        <v>117</v>
      </c>
      <c r="E1965" t="s">
        <v>118</v>
      </c>
      <c r="F1965" t="s">
        <v>19</v>
      </c>
      <c r="G1965" t="str">
        <f>TEXT(MotionsTable[[#This Row],[MOT_COUNTY_NUM]], "000") &amp; "-" &amp; TEXT(MotionsTable[[#This Row],[MOT_CASE_NUMBER]], "0000000")</f>
        <v>005-0000164</v>
      </c>
    </row>
    <row r="1966" spans="1:7">
      <c r="A1966" s="1">
        <v>5</v>
      </c>
      <c r="B1966">
        <v>169</v>
      </c>
      <c r="C1966">
        <v>4</v>
      </c>
      <c r="D1966" t="s">
        <v>117</v>
      </c>
      <c r="E1966" t="s">
        <v>118</v>
      </c>
      <c r="F1966" t="s">
        <v>19</v>
      </c>
      <c r="G1966" t="str">
        <f>TEXT(MotionsTable[[#This Row],[MOT_COUNTY_NUM]], "000") &amp; "-" &amp; TEXT(MotionsTable[[#This Row],[MOT_CASE_NUMBER]], "0000000")</f>
        <v>005-0000169</v>
      </c>
    </row>
    <row r="1967" spans="1:7">
      <c r="A1967" s="1">
        <v>5</v>
      </c>
      <c r="B1967">
        <v>173</v>
      </c>
      <c r="C1967">
        <v>4</v>
      </c>
      <c r="D1967" t="s">
        <v>117</v>
      </c>
      <c r="E1967" t="s">
        <v>118</v>
      </c>
      <c r="F1967" t="s">
        <v>19</v>
      </c>
      <c r="G1967" t="str">
        <f>TEXT(MotionsTable[[#This Row],[MOT_COUNTY_NUM]], "000") &amp; "-" &amp; TEXT(MotionsTable[[#This Row],[MOT_CASE_NUMBER]], "0000000")</f>
        <v>005-0000173</v>
      </c>
    </row>
    <row r="1968" spans="1:7">
      <c r="A1968" s="1">
        <v>5</v>
      </c>
      <c r="B1968">
        <v>175</v>
      </c>
      <c r="C1968">
        <v>4</v>
      </c>
      <c r="D1968" t="s">
        <v>117</v>
      </c>
      <c r="E1968" t="s">
        <v>118</v>
      </c>
      <c r="F1968" t="s">
        <v>19</v>
      </c>
      <c r="G1968" t="str">
        <f>TEXT(MotionsTable[[#This Row],[MOT_COUNTY_NUM]], "000") &amp; "-" &amp; TEXT(MotionsTable[[#This Row],[MOT_CASE_NUMBER]], "0000000")</f>
        <v>005-0000175</v>
      </c>
    </row>
    <row r="1969" spans="1:7">
      <c r="A1969" s="1">
        <v>5</v>
      </c>
      <c r="B1969">
        <v>176</v>
      </c>
      <c r="C1969">
        <v>4</v>
      </c>
      <c r="D1969" t="s">
        <v>117</v>
      </c>
      <c r="E1969" t="s">
        <v>118</v>
      </c>
      <c r="F1969" t="s">
        <v>19</v>
      </c>
      <c r="G1969" t="str">
        <f>TEXT(MotionsTable[[#This Row],[MOT_COUNTY_NUM]], "000") &amp; "-" &amp; TEXT(MotionsTable[[#This Row],[MOT_CASE_NUMBER]], "0000000")</f>
        <v>005-0000176</v>
      </c>
    </row>
    <row r="1970" spans="1:7">
      <c r="A1970" s="1">
        <v>5</v>
      </c>
      <c r="B1970">
        <v>179</v>
      </c>
      <c r="C1970">
        <v>4</v>
      </c>
      <c r="D1970" t="s">
        <v>117</v>
      </c>
      <c r="E1970" t="s">
        <v>118</v>
      </c>
      <c r="F1970" t="s">
        <v>19</v>
      </c>
      <c r="G1970" t="str">
        <f>TEXT(MotionsTable[[#This Row],[MOT_COUNTY_NUM]], "000") &amp; "-" &amp; TEXT(MotionsTable[[#This Row],[MOT_CASE_NUMBER]], "0000000")</f>
        <v>005-0000179</v>
      </c>
    </row>
    <row r="1971" spans="1:7">
      <c r="A1971" s="1">
        <v>5</v>
      </c>
      <c r="B1971">
        <v>182</v>
      </c>
      <c r="C1971">
        <v>4</v>
      </c>
      <c r="D1971" t="s">
        <v>117</v>
      </c>
      <c r="E1971" t="s">
        <v>118</v>
      </c>
      <c r="F1971" t="s">
        <v>19</v>
      </c>
      <c r="G1971" t="str">
        <f>TEXT(MotionsTable[[#This Row],[MOT_COUNTY_NUM]], "000") &amp; "-" &amp; TEXT(MotionsTable[[#This Row],[MOT_CASE_NUMBER]], "0000000")</f>
        <v>005-0000182</v>
      </c>
    </row>
    <row r="1972" spans="1:7">
      <c r="A1972" s="1">
        <v>5</v>
      </c>
      <c r="B1972">
        <v>187</v>
      </c>
      <c r="C1972">
        <v>4</v>
      </c>
      <c r="D1972" t="s">
        <v>117</v>
      </c>
      <c r="E1972" t="s">
        <v>118</v>
      </c>
      <c r="F1972" t="s">
        <v>19</v>
      </c>
      <c r="G1972" t="str">
        <f>TEXT(MotionsTable[[#This Row],[MOT_COUNTY_NUM]], "000") &amp; "-" &amp; TEXT(MotionsTable[[#This Row],[MOT_CASE_NUMBER]], "0000000")</f>
        <v>005-0000187</v>
      </c>
    </row>
    <row r="1973" spans="1:7">
      <c r="A1973" s="1">
        <v>5</v>
      </c>
      <c r="B1973">
        <v>189</v>
      </c>
      <c r="C1973">
        <v>4</v>
      </c>
      <c r="D1973" t="s">
        <v>117</v>
      </c>
      <c r="E1973" t="s">
        <v>118</v>
      </c>
      <c r="F1973" t="s">
        <v>19</v>
      </c>
      <c r="G1973" t="str">
        <f>TEXT(MotionsTable[[#This Row],[MOT_COUNTY_NUM]], "000") &amp; "-" &amp; TEXT(MotionsTable[[#This Row],[MOT_CASE_NUMBER]], "0000000")</f>
        <v>005-0000189</v>
      </c>
    </row>
    <row r="1974" spans="1:7">
      <c r="A1974" s="1">
        <v>5</v>
      </c>
      <c r="B1974">
        <v>193</v>
      </c>
      <c r="C1974">
        <v>4</v>
      </c>
      <c r="D1974" t="s">
        <v>117</v>
      </c>
      <c r="E1974" t="s">
        <v>118</v>
      </c>
      <c r="F1974" t="s">
        <v>19</v>
      </c>
      <c r="G1974" t="str">
        <f>TEXT(MotionsTable[[#This Row],[MOT_COUNTY_NUM]], "000") &amp; "-" &amp; TEXT(MotionsTable[[#This Row],[MOT_CASE_NUMBER]], "0000000")</f>
        <v>005-0000193</v>
      </c>
    </row>
    <row r="1975" spans="1:7">
      <c r="A1975" s="1">
        <v>5</v>
      </c>
      <c r="B1975">
        <v>194</v>
      </c>
      <c r="C1975">
        <v>4</v>
      </c>
      <c r="D1975" t="s">
        <v>117</v>
      </c>
      <c r="E1975" t="s">
        <v>118</v>
      </c>
      <c r="F1975" t="s">
        <v>19</v>
      </c>
      <c r="G1975" t="str">
        <f>TEXT(MotionsTable[[#This Row],[MOT_COUNTY_NUM]], "000") &amp; "-" &amp; TEXT(MotionsTable[[#This Row],[MOT_CASE_NUMBER]], "0000000")</f>
        <v>005-0000194</v>
      </c>
    </row>
    <row r="1976" spans="1:7">
      <c r="A1976" s="1">
        <v>5</v>
      </c>
      <c r="B1976">
        <v>200</v>
      </c>
      <c r="C1976">
        <v>4</v>
      </c>
      <c r="D1976" t="s">
        <v>117</v>
      </c>
      <c r="E1976" t="s">
        <v>118</v>
      </c>
      <c r="F1976" t="s">
        <v>19</v>
      </c>
      <c r="G1976" t="str">
        <f>TEXT(MotionsTable[[#This Row],[MOT_COUNTY_NUM]], "000") &amp; "-" &amp; TEXT(MotionsTable[[#This Row],[MOT_CASE_NUMBER]], "0000000")</f>
        <v>005-0000200</v>
      </c>
    </row>
    <row r="1977" spans="1:7">
      <c r="A1977" s="1">
        <v>5</v>
      </c>
      <c r="B1977">
        <v>213</v>
      </c>
      <c r="C1977">
        <v>4</v>
      </c>
      <c r="D1977" t="s">
        <v>117</v>
      </c>
      <c r="E1977" t="s">
        <v>118</v>
      </c>
      <c r="F1977" t="s">
        <v>19</v>
      </c>
      <c r="G1977" t="str">
        <f>TEXT(MotionsTable[[#This Row],[MOT_COUNTY_NUM]], "000") &amp; "-" &amp; TEXT(MotionsTable[[#This Row],[MOT_CASE_NUMBER]], "0000000")</f>
        <v>005-0000213</v>
      </c>
    </row>
    <row r="1978" spans="1:7">
      <c r="A1978" s="1">
        <v>5</v>
      </c>
      <c r="B1978">
        <v>217</v>
      </c>
      <c r="C1978">
        <v>4</v>
      </c>
      <c r="D1978" t="s">
        <v>117</v>
      </c>
      <c r="E1978" t="s">
        <v>118</v>
      </c>
      <c r="F1978" t="s">
        <v>19</v>
      </c>
      <c r="G1978" t="str">
        <f>TEXT(MotionsTable[[#This Row],[MOT_COUNTY_NUM]], "000") &amp; "-" &amp; TEXT(MotionsTable[[#This Row],[MOT_CASE_NUMBER]], "0000000")</f>
        <v>005-0000217</v>
      </c>
    </row>
    <row r="1979" spans="1:7">
      <c r="A1979" s="1">
        <v>5</v>
      </c>
      <c r="B1979">
        <v>218</v>
      </c>
      <c r="C1979">
        <v>4</v>
      </c>
      <c r="D1979" t="s">
        <v>117</v>
      </c>
      <c r="E1979" t="s">
        <v>118</v>
      </c>
      <c r="F1979" t="s">
        <v>19</v>
      </c>
      <c r="G1979" t="str">
        <f>TEXT(MotionsTable[[#This Row],[MOT_COUNTY_NUM]], "000") &amp; "-" &amp; TEXT(MotionsTable[[#This Row],[MOT_CASE_NUMBER]], "0000000")</f>
        <v>005-0000218</v>
      </c>
    </row>
    <row r="1980" spans="1:7">
      <c r="A1980" s="1">
        <v>5</v>
      </c>
      <c r="B1980">
        <v>220</v>
      </c>
      <c r="C1980">
        <v>4</v>
      </c>
      <c r="D1980" t="s">
        <v>117</v>
      </c>
      <c r="E1980" t="s">
        <v>118</v>
      </c>
      <c r="F1980" t="s">
        <v>19</v>
      </c>
      <c r="G1980" t="str">
        <f>TEXT(MotionsTable[[#This Row],[MOT_COUNTY_NUM]], "000") &amp; "-" &amp; TEXT(MotionsTable[[#This Row],[MOT_CASE_NUMBER]], "0000000")</f>
        <v>005-0000220</v>
      </c>
    </row>
    <row r="1981" spans="1:7">
      <c r="A1981" s="1">
        <v>5</v>
      </c>
      <c r="B1981">
        <v>234</v>
      </c>
      <c r="C1981">
        <v>4</v>
      </c>
      <c r="D1981" t="s">
        <v>117</v>
      </c>
      <c r="E1981" t="s">
        <v>118</v>
      </c>
      <c r="F1981" t="s">
        <v>19</v>
      </c>
      <c r="G1981" t="str">
        <f>TEXT(MotionsTable[[#This Row],[MOT_COUNTY_NUM]], "000") &amp; "-" &amp; TEXT(MotionsTable[[#This Row],[MOT_CASE_NUMBER]], "0000000")</f>
        <v>005-0000234</v>
      </c>
    </row>
    <row r="1982" spans="1:7">
      <c r="A1982" s="1">
        <v>5</v>
      </c>
      <c r="B1982">
        <v>237</v>
      </c>
      <c r="C1982">
        <v>4</v>
      </c>
      <c r="D1982" t="s">
        <v>117</v>
      </c>
      <c r="E1982" t="s">
        <v>118</v>
      </c>
      <c r="F1982" t="s">
        <v>19</v>
      </c>
      <c r="G1982" t="str">
        <f>TEXT(MotionsTable[[#This Row],[MOT_COUNTY_NUM]], "000") &amp; "-" &amp; TEXT(MotionsTable[[#This Row],[MOT_CASE_NUMBER]], "0000000")</f>
        <v>005-0000237</v>
      </c>
    </row>
    <row r="1983" spans="1:7">
      <c r="A1983" s="1">
        <v>5</v>
      </c>
      <c r="B1983">
        <v>239</v>
      </c>
      <c r="C1983">
        <v>4</v>
      </c>
      <c r="D1983" t="s">
        <v>117</v>
      </c>
      <c r="E1983" t="s">
        <v>118</v>
      </c>
      <c r="F1983" t="s">
        <v>19</v>
      </c>
      <c r="G1983" t="str">
        <f>TEXT(MotionsTable[[#This Row],[MOT_COUNTY_NUM]], "000") &amp; "-" &amp; TEXT(MotionsTable[[#This Row],[MOT_CASE_NUMBER]], "0000000")</f>
        <v>005-0000239</v>
      </c>
    </row>
    <row r="1984" spans="1:7">
      <c r="A1984" s="1">
        <v>5</v>
      </c>
      <c r="B1984">
        <v>241</v>
      </c>
      <c r="C1984">
        <v>4</v>
      </c>
      <c r="D1984" t="s">
        <v>117</v>
      </c>
      <c r="E1984" t="s">
        <v>118</v>
      </c>
      <c r="F1984" t="s">
        <v>19</v>
      </c>
      <c r="G1984" t="str">
        <f>TEXT(MotionsTable[[#This Row],[MOT_COUNTY_NUM]], "000") &amp; "-" &amp; TEXT(MotionsTable[[#This Row],[MOT_CASE_NUMBER]], "0000000")</f>
        <v>005-0000241</v>
      </c>
    </row>
    <row r="1985" spans="1:7">
      <c r="A1985" s="1">
        <v>5</v>
      </c>
      <c r="B1985">
        <v>246</v>
      </c>
      <c r="C1985">
        <v>4</v>
      </c>
      <c r="D1985" t="s">
        <v>117</v>
      </c>
      <c r="E1985" t="s">
        <v>118</v>
      </c>
      <c r="F1985" t="s">
        <v>19</v>
      </c>
      <c r="G1985" t="str">
        <f>TEXT(MotionsTable[[#This Row],[MOT_COUNTY_NUM]], "000") &amp; "-" &amp; TEXT(MotionsTable[[#This Row],[MOT_CASE_NUMBER]], "0000000")</f>
        <v>005-0000246</v>
      </c>
    </row>
    <row r="1986" spans="1:7">
      <c r="A1986" s="1">
        <v>5</v>
      </c>
      <c r="B1986">
        <v>249</v>
      </c>
      <c r="C1986">
        <v>4</v>
      </c>
      <c r="D1986" t="s">
        <v>117</v>
      </c>
      <c r="E1986" t="s">
        <v>118</v>
      </c>
      <c r="F1986" t="s">
        <v>19</v>
      </c>
      <c r="G1986" t="str">
        <f>TEXT(MotionsTable[[#This Row],[MOT_COUNTY_NUM]], "000") &amp; "-" &amp; TEXT(MotionsTable[[#This Row],[MOT_CASE_NUMBER]], "0000000")</f>
        <v>005-0000249</v>
      </c>
    </row>
    <row r="1987" spans="1:7">
      <c r="A1987" s="1">
        <v>5</v>
      </c>
      <c r="B1987">
        <v>255</v>
      </c>
      <c r="C1987">
        <v>4</v>
      </c>
      <c r="D1987" t="s">
        <v>117</v>
      </c>
      <c r="E1987" t="s">
        <v>118</v>
      </c>
      <c r="F1987" t="s">
        <v>19</v>
      </c>
      <c r="G1987" t="str">
        <f>TEXT(MotionsTable[[#This Row],[MOT_COUNTY_NUM]], "000") &amp; "-" &amp; TEXT(MotionsTable[[#This Row],[MOT_CASE_NUMBER]], "0000000")</f>
        <v>005-0000255</v>
      </c>
    </row>
    <row r="1988" spans="1:7">
      <c r="A1988" s="1">
        <v>5</v>
      </c>
      <c r="B1988">
        <v>257</v>
      </c>
      <c r="C1988">
        <v>4</v>
      </c>
      <c r="D1988" t="s">
        <v>117</v>
      </c>
      <c r="E1988" t="s">
        <v>118</v>
      </c>
      <c r="F1988" t="s">
        <v>19</v>
      </c>
      <c r="G1988" t="str">
        <f>TEXT(MotionsTable[[#This Row],[MOT_COUNTY_NUM]], "000") &amp; "-" &amp; TEXT(MotionsTable[[#This Row],[MOT_CASE_NUMBER]], "0000000")</f>
        <v>005-0000257</v>
      </c>
    </row>
    <row r="1989" spans="1:7">
      <c r="A1989" s="1">
        <v>5</v>
      </c>
      <c r="B1989">
        <v>258</v>
      </c>
      <c r="C1989">
        <v>4</v>
      </c>
      <c r="D1989" t="s">
        <v>117</v>
      </c>
      <c r="E1989" t="s">
        <v>118</v>
      </c>
      <c r="F1989" t="s">
        <v>19</v>
      </c>
      <c r="G1989" t="str">
        <f>TEXT(MotionsTable[[#This Row],[MOT_COUNTY_NUM]], "000") &amp; "-" &amp; TEXT(MotionsTable[[#This Row],[MOT_CASE_NUMBER]], "0000000")</f>
        <v>005-0000258</v>
      </c>
    </row>
    <row r="1990" spans="1:7">
      <c r="A1990" s="1">
        <v>5</v>
      </c>
      <c r="B1990">
        <v>259</v>
      </c>
      <c r="C1990">
        <v>4</v>
      </c>
      <c r="D1990" t="s">
        <v>117</v>
      </c>
      <c r="E1990" t="s">
        <v>118</v>
      </c>
      <c r="F1990" t="s">
        <v>19</v>
      </c>
      <c r="G1990" t="str">
        <f>TEXT(MotionsTable[[#This Row],[MOT_COUNTY_NUM]], "000") &amp; "-" &amp; TEXT(MotionsTable[[#This Row],[MOT_CASE_NUMBER]], "0000000")</f>
        <v>005-0000259</v>
      </c>
    </row>
    <row r="1991" spans="1:7">
      <c r="A1991" s="1">
        <v>5</v>
      </c>
      <c r="B1991">
        <v>266</v>
      </c>
      <c r="C1991">
        <v>4</v>
      </c>
      <c r="D1991" t="s">
        <v>117</v>
      </c>
      <c r="E1991" t="s">
        <v>118</v>
      </c>
      <c r="F1991" t="s">
        <v>19</v>
      </c>
      <c r="G1991" t="str">
        <f>TEXT(MotionsTable[[#This Row],[MOT_COUNTY_NUM]], "000") &amp; "-" &amp; TEXT(MotionsTable[[#This Row],[MOT_CASE_NUMBER]], "0000000")</f>
        <v>005-0000266</v>
      </c>
    </row>
    <row r="1992" spans="1:7">
      <c r="A1992" s="1">
        <v>5</v>
      </c>
      <c r="B1992">
        <v>267</v>
      </c>
      <c r="C1992">
        <v>4</v>
      </c>
      <c r="D1992" t="s">
        <v>117</v>
      </c>
      <c r="E1992" t="s">
        <v>118</v>
      </c>
      <c r="F1992" t="s">
        <v>19</v>
      </c>
      <c r="G1992" t="str">
        <f>TEXT(MotionsTable[[#This Row],[MOT_COUNTY_NUM]], "000") &amp; "-" &amp; TEXT(MotionsTable[[#This Row],[MOT_CASE_NUMBER]], "0000000")</f>
        <v>005-0000267</v>
      </c>
    </row>
    <row r="1993" spans="1:7">
      <c r="A1993" s="1">
        <v>5</v>
      </c>
      <c r="B1993">
        <v>278</v>
      </c>
      <c r="C1993">
        <v>4</v>
      </c>
      <c r="D1993" t="s">
        <v>117</v>
      </c>
      <c r="E1993" t="s">
        <v>118</v>
      </c>
      <c r="F1993" t="s">
        <v>19</v>
      </c>
      <c r="G1993" t="str">
        <f>TEXT(MotionsTable[[#This Row],[MOT_COUNTY_NUM]], "000") &amp; "-" &amp; TEXT(MotionsTable[[#This Row],[MOT_CASE_NUMBER]], "0000000")</f>
        <v>005-0000278</v>
      </c>
    </row>
    <row r="1994" spans="1:7">
      <c r="A1994" s="1">
        <v>5</v>
      </c>
      <c r="B1994">
        <v>284</v>
      </c>
      <c r="C1994">
        <v>4</v>
      </c>
      <c r="D1994" t="s">
        <v>117</v>
      </c>
      <c r="E1994" t="s">
        <v>118</v>
      </c>
      <c r="F1994" t="s">
        <v>19</v>
      </c>
      <c r="G1994" t="str">
        <f>TEXT(MotionsTable[[#This Row],[MOT_COUNTY_NUM]], "000") &amp; "-" &amp; TEXT(MotionsTable[[#This Row],[MOT_CASE_NUMBER]], "0000000")</f>
        <v>005-0000284</v>
      </c>
    </row>
    <row r="1995" spans="1:7">
      <c r="A1995" s="1">
        <v>5</v>
      </c>
      <c r="B1995">
        <v>290</v>
      </c>
      <c r="C1995">
        <v>4</v>
      </c>
      <c r="D1995" t="s">
        <v>117</v>
      </c>
      <c r="E1995" t="s">
        <v>118</v>
      </c>
      <c r="F1995" t="s">
        <v>19</v>
      </c>
      <c r="G1995" t="str">
        <f>TEXT(MotionsTable[[#This Row],[MOT_COUNTY_NUM]], "000") &amp; "-" &amp; TEXT(MotionsTable[[#This Row],[MOT_CASE_NUMBER]], "0000000")</f>
        <v>005-0000290</v>
      </c>
    </row>
    <row r="1996" spans="1:7">
      <c r="A1996" s="1">
        <v>5</v>
      </c>
      <c r="B1996">
        <v>291</v>
      </c>
      <c r="C1996">
        <v>4</v>
      </c>
      <c r="D1996" t="s">
        <v>117</v>
      </c>
      <c r="E1996" t="s">
        <v>118</v>
      </c>
      <c r="F1996" t="s">
        <v>19</v>
      </c>
      <c r="G1996" t="str">
        <f>TEXT(MotionsTable[[#This Row],[MOT_COUNTY_NUM]], "000") &amp; "-" &amp; TEXT(MotionsTable[[#This Row],[MOT_CASE_NUMBER]], "0000000")</f>
        <v>005-0000291</v>
      </c>
    </row>
    <row r="1997" spans="1:7">
      <c r="A1997" s="1">
        <v>5</v>
      </c>
      <c r="B1997">
        <v>293</v>
      </c>
      <c r="C1997">
        <v>4</v>
      </c>
      <c r="D1997" t="s">
        <v>117</v>
      </c>
      <c r="E1997" t="s">
        <v>118</v>
      </c>
      <c r="F1997" t="s">
        <v>19</v>
      </c>
      <c r="G1997" t="str">
        <f>TEXT(MotionsTable[[#This Row],[MOT_COUNTY_NUM]], "000") &amp; "-" &amp; TEXT(MotionsTable[[#This Row],[MOT_CASE_NUMBER]], "0000000")</f>
        <v>005-0000293</v>
      </c>
    </row>
    <row r="1998" spans="1:7">
      <c r="A1998" s="1">
        <v>5</v>
      </c>
      <c r="B1998">
        <v>300</v>
      </c>
      <c r="C1998">
        <v>4</v>
      </c>
      <c r="D1998" t="s">
        <v>117</v>
      </c>
      <c r="E1998" t="s">
        <v>118</v>
      </c>
      <c r="F1998" t="s">
        <v>19</v>
      </c>
      <c r="G1998" t="str">
        <f>TEXT(MotionsTable[[#This Row],[MOT_COUNTY_NUM]], "000") &amp; "-" &amp; TEXT(MotionsTable[[#This Row],[MOT_CASE_NUMBER]], "0000000")</f>
        <v>005-0000300</v>
      </c>
    </row>
    <row r="1999" spans="1:7">
      <c r="A1999" s="1">
        <v>5</v>
      </c>
      <c r="B1999">
        <v>307</v>
      </c>
      <c r="C1999">
        <v>4</v>
      </c>
      <c r="D1999" t="s">
        <v>117</v>
      </c>
      <c r="E1999" t="s">
        <v>118</v>
      </c>
      <c r="F1999" t="s">
        <v>19</v>
      </c>
      <c r="G1999" t="str">
        <f>TEXT(MotionsTable[[#This Row],[MOT_COUNTY_NUM]], "000") &amp; "-" &amp; TEXT(MotionsTable[[#This Row],[MOT_CASE_NUMBER]], "0000000")</f>
        <v>005-0000307</v>
      </c>
    </row>
    <row r="2000" spans="1:7">
      <c r="A2000" s="1">
        <v>5</v>
      </c>
      <c r="B2000">
        <v>2</v>
      </c>
      <c r="C2000">
        <v>5</v>
      </c>
      <c r="D2000" t="s">
        <v>117</v>
      </c>
      <c r="E2000" t="s">
        <v>118</v>
      </c>
      <c r="F2000" t="s">
        <v>19</v>
      </c>
      <c r="G2000" t="str">
        <f>TEXT(MotionsTable[[#This Row],[MOT_COUNTY_NUM]], "000") &amp; "-" &amp; TEXT(MotionsTable[[#This Row],[MOT_CASE_NUMBER]], "0000000")</f>
        <v>005-0000002</v>
      </c>
    </row>
    <row r="2001" spans="1:7">
      <c r="A2001" s="1">
        <v>5</v>
      </c>
      <c r="B2001">
        <v>13</v>
      </c>
      <c r="C2001">
        <v>5</v>
      </c>
      <c r="D2001" t="s">
        <v>117</v>
      </c>
      <c r="E2001" t="s">
        <v>118</v>
      </c>
      <c r="F2001" t="s">
        <v>19</v>
      </c>
      <c r="G2001" t="str">
        <f>TEXT(MotionsTable[[#This Row],[MOT_COUNTY_NUM]], "000") &amp; "-" &amp; TEXT(MotionsTable[[#This Row],[MOT_CASE_NUMBER]], "0000000")</f>
        <v>005-0000013</v>
      </c>
    </row>
    <row r="2002" spans="1:7">
      <c r="A2002" s="1">
        <v>5</v>
      </c>
      <c r="B2002">
        <v>28</v>
      </c>
      <c r="C2002">
        <v>5</v>
      </c>
      <c r="D2002" t="s">
        <v>117</v>
      </c>
      <c r="E2002" t="s">
        <v>118</v>
      </c>
      <c r="F2002" t="s">
        <v>19</v>
      </c>
      <c r="G2002" t="str">
        <f>TEXT(MotionsTable[[#This Row],[MOT_COUNTY_NUM]], "000") &amp; "-" &amp; TEXT(MotionsTable[[#This Row],[MOT_CASE_NUMBER]], "0000000")</f>
        <v>005-0000028</v>
      </c>
    </row>
    <row r="2003" spans="1:7">
      <c r="A2003" s="1">
        <v>5</v>
      </c>
      <c r="B2003">
        <v>30</v>
      </c>
      <c r="C2003">
        <v>5</v>
      </c>
      <c r="D2003" t="s">
        <v>117</v>
      </c>
      <c r="E2003" t="s">
        <v>118</v>
      </c>
      <c r="F2003" t="s">
        <v>19</v>
      </c>
      <c r="G2003" t="str">
        <f>TEXT(MotionsTable[[#This Row],[MOT_COUNTY_NUM]], "000") &amp; "-" &amp; TEXT(MotionsTable[[#This Row],[MOT_CASE_NUMBER]], "0000000")</f>
        <v>005-0000030</v>
      </c>
    </row>
    <row r="2004" spans="1:7">
      <c r="A2004" s="1">
        <v>5</v>
      </c>
      <c r="B2004">
        <v>41</v>
      </c>
      <c r="C2004">
        <v>5</v>
      </c>
      <c r="D2004" t="s">
        <v>117</v>
      </c>
      <c r="E2004" t="s">
        <v>118</v>
      </c>
      <c r="F2004" t="s">
        <v>19</v>
      </c>
      <c r="G2004" t="str">
        <f>TEXT(MotionsTable[[#This Row],[MOT_COUNTY_NUM]], "000") &amp; "-" &amp; TEXT(MotionsTable[[#This Row],[MOT_CASE_NUMBER]], "0000000")</f>
        <v>005-0000041</v>
      </c>
    </row>
    <row r="2005" spans="1:7">
      <c r="A2005" s="1">
        <v>5</v>
      </c>
      <c r="B2005">
        <v>53</v>
      </c>
      <c r="C2005">
        <v>5</v>
      </c>
      <c r="D2005" t="s">
        <v>117</v>
      </c>
      <c r="E2005" t="s">
        <v>118</v>
      </c>
      <c r="F2005" t="s">
        <v>19</v>
      </c>
      <c r="G2005" t="str">
        <f>TEXT(MotionsTable[[#This Row],[MOT_COUNTY_NUM]], "000") &amp; "-" &amp; TEXT(MotionsTable[[#This Row],[MOT_CASE_NUMBER]], "0000000")</f>
        <v>005-0000053</v>
      </c>
    </row>
    <row r="2006" spans="1:7">
      <c r="A2006" s="1">
        <v>5</v>
      </c>
      <c r="B2006">
        <v>73</v>
      </c>
      <c r="C2006">
        <v>5</v>
      </c>
      <c r="D2006" t="s">
        <v>117</v>
      </c>
      <c r="E2006" t="s">
        <v>118</v>
      </c>
      <c r="F2006" t="s">
        <v>19</v>
      </c>
      <c r="G2006" t="str">
        <f>TEXT(MotionsTable[[#This Row],[MOT_COUNTY_NUM]], "000") &amp; "-" &amp; TEXT(MotionsTable[[#This Row],[MOT_CASE_NUMBER]], "0000000")</f>
        <v>005-0000073</v>
      </c>
    </row>
    <row r="2007" spans="1:7">
      <c r="A2007" s="1">
        <v>5</v>
      </c>
      <c r="B2007">
        <v>88</v>
      </c>
      <c r="C2007">
        <v>5</v>
      </c>
      <c r="D2007" t="s">
        <v>117</v>
      </c>
      <c r="E2007" t="s">
        <v>118</v>
      </c>
      <c r="F2007" t="s">
        <v>19</v>
      </c>
      <c r="G2007" t="str">
        <f>TEXT(MotionsTable[[#This Row],[MOT_COUNTY_NUM]], "000") &amp; "-" &amp; TEXT(MotionsTable[[#This Row],[MOT_CASE_NUMBER]], "0000000")</f>
        <v>005-0000088</v>
      </c>
    </row>
    <row r="2008" spans="1:7">
      <c r="A2008" s="1">
        <v>5</v>
      </c>
      <c r="B2008">
        <v>91</v>
      </c>
      <c r="C2008">
        <v>5</v>
      </c>
      <c r="D2008" t="s">
        <v>117</v>
      </c>
      <c r="E2008" t="s">
        <v>118</v>
      </c>
      <c r="F2008" t="s">
        <v>19</v>
      </c>
      <c r="G2008" t="str">
        <f>TEXT(MotionsTable[[#This Row],[MOT_COUNTY_NUM]], "000") &amp; "-" &amp; TEXT(MotionsTable[[#This Row],[MOT_CASE_NUMBER]], "0000000")</f>
        <v>005-0000091</v>
      </c>
    </row>
    <row r="2009" spans="1:7">
      <c r="A2009" s="1">
        <v>5</v>
      </c>
      <c r="B2009">
        <v>92</v>
      </c>
      <c r="C2009">
        <v>5</v>
      </c>
      <c r="D2009" t="s">
        <v>117</v>
      </c>
      <c r="E2009" t="s">
        <v>118</v>
      </c>
      <c r="F2009" t="s">
        <v>19</v>
      </c>
      <c r="G2009" t="str">
        <f>TEXT(MotionsTable[[#This Row],[MOT_COUNTY_NUM]], "000") &amp; "-" &amp; TEXT(MotionsTable[[#This Row],[MOT_CASE_NUMBER]], "0000000")</f>
        <v>005-0000092</v>
      </c>
    </row>
    <row r="2010" spans="1:7">
      <c r="A2010" s="1">
        <v>5</v>
      </c>
      <c r="B2010">
        <v>103</v>
      </c>
      <c r="C2010">
        <v>5</v>
      </c>
      <c r="D2010" t="s">
        <v>117</v>
      </c>
      <c r="E2010" t="s">
        <v>118</v>
      </c>
      <c r="F2010" t="s">
        <v>19</v>
      </c>
      <c r="G2010" t="str">
        <f>TEXT(MotionsTable[[#This Row],[MOT_COUNTY_NUM]], "000") &amp; "-" &amp; TEXT(MotionsTable[[#This Row],[MOT_CASE_NUMBER]], "0000000")</f>
        <v>005-0000103</v>
      </c>
    </row>
    <row r="2011" spans="1:7">
      <c r="A2011" s="1">
        <v>5</v>
      </c>
      <c r="B2011">
        <v>105</v>
      </c>
      <c r="C2011">
        <v>5</v>
      </c>
      <c r="D2011" t="s">
        <v>117</v>
      </c>
      <c r="E2011" t="s">
        <v>118</v>
      </c>
      <c r="F2011" t="s">
        <v>19</v>
      </c>
      <c r="G2011" t="str">
        <f>TEXT(MotionsTable[[#This Row],[MOT_COUNTY_NUM]], "000") &amp; "-" &amp; TEXT(MotionsTable[[#This Row],[MOT_CASE_NUMBER]], "0000000")</f>
        <v>005-0000105</v>
      </c>
    </row>
    <row r="2012" spans="1:7">
      <c r="A2012" s="1">
        <v>5</v>
      </c>
      <c r="B2012">
        <v>110</v>
      </c>
      <c r="C2012">
        <v>5</v>
      </c>
      <c r="D2012" t="s">
        <v>117</v>
      </c>
      <c r="E2012" t="s">
        <v>118</v>
      </c>
      <c r="F2012" t="s">
        <v>19</v>
      </c>
      <c r="G2012" t="str">
        <f>TEXT(MotionsTable[[#This Row],[MOT_COUNTY_NUM]], "000") &amp; "-" &amp; TEXT(MotionsTable[[#This Row],[MOT_CASE_NUMBER]], "0000000")</f>
        <v>005-0000110</v>
      </c>
    </row>
    <row r="2013" spans="1:7">
      <c r="A2013" s="1">
        <v>5</v>
      </c>
      <c r="B2013">
        <v>113</v>
      </c>
      <c r="C2013">
        <v>5</v>
      </c>
      <c r="D2013" t="s">
        <v>117</v>
      </c>
      <c r="E2013" t="s">
        <v>118</v>
      </c>
      <c r="F2013" t="s">
        <v>19</v>
      </c>
      <c r="G2013" t="str">
        <f>TEXT(MotionsTable[[#This Row],[MOT_COUNTY_NUM]], "000") &amp; "-" &amp; TEXT(MotionsTable[[#This Row],[MOT_CASE_NUMBER]], "0000000")</f>
        <v>005-0000113</v>
      </c>
    </row>
    <row r="2014" spans="1:7">
      <c r="A2014" s="1">
        <v>5</v>
      </c>
      <c r="B2014">
        <v>127</v>
      </c>
      <c r="C2014">
        <v>5</v>
      </c>
      <c r="D2014" t="s">
        <v>117</v>
      </c>
      <c r="E2014" t="s">
        <v>118</v>
      </c>
      <c r="F2014" t="s">
        <v>19</v>
      </c>
      <c r="G2014" t="str">
        <f>TEXT(MotionsTable[[#This Row],[MOT_COUNTY_NUM]], "000") &amp; "-" &amp; TEXT(MotionsTable[[#This Row],[MOT_CASE_NUMBER]], "0000000")</f>
        <v>005-0000127</v>
      </c>
    </row>
    <row r="2015" spans="1:7">
      <c r="A2015" s="1">
        <v>5</v>
      </c>
      <c r="B2015">
        <v>133</v>
      </c>
      <c r="C2015">
        <v>5</v>
      </c>
      <c r="D2015" t="s">
        <v>117</v>
      </c>
      <c r="E2015" t="s">
        <v>118</v>
      </c>
      <c r="F2015" t="s">
        <v>19</v>
      </c>
      <c r="G2015" t="str">
        <f>TEXT(MotionsTable[[#This Row],[MOT_COUNTY_NUM]], "000") &amp; "-" &amp; TEXT(MotionsTable[[#This Row],[MOT_CASE_NUMBER]], "0000000")</f>
        <v>005-0000133</v>
      </c>
    </row>
    <row r="2016" spans="1:7">
      <c r="A2016" s="1">
        <v>5</v>
      </c>
      <c r="B2016">
        <v>142</v>
      </c>
      <c r="C2016">
        <v>5</v>
      </c>
      <c r="D2016" t="s">
        <v>117</v>
      </c>
      <c r="E2016" t="s">
        <v>118</v>
      </c>
      <c r="F2016" t="s">
        <v>19</v>
      </c>
      <c r="G2016" t="str">
        <f>TEXT(MotionsTable[[#This Row],[MOT_COUNTY_NUM]], "000") &amp; "-" &amp; TEXT(MotionsTable[[#This Row],[MOT_CASE_NUMBER]], "0000000")</f>
        <v>005-0000142</v>
      </c>
    </row>
    <row r="2017" spans="1:7">
      <c r="A2017" s="1">
        <v>5</v>
      </c>
      <c r="B2017">
        <v>143</v>
      </c>
      <c r="C2017">
        <v>5</v>
      </c>
      <c r="D2017" t="s">
        <v>117</v>
      </c>
      <c r="E2017" t="s">
        <v>118</v>
      </c>
      <c r="F2017" t="s">
        <v>19</v>
      </c>
      <c r="G2017" t="str">
        <f>TEXT(MotionsTable[[#This Row],[MOT_COUNTY_NUM]], "000") &amp; "-" &amp; TEXT(MotionsTable[[#This Row],[MOT_CASE_NUMBER]], "0000000")</f>
        <v>005-0000143</v>
      </c>
    </row>
    <row r="2018" spans="1:7">
      <c r="A2018" s="1">
        <v>5</v>
      </c>
      <c r="B2018">
        <v>147</v>
      </c>
      <c r="C2018">
        <v>5</v>
      </c>
      <c r="D2018" t="s">
        <v>117</v>
      </c>
      <c r="E2018" t="s">
        <v>118</v>
      </c>
      <c r="F2018" t="s">
        <v>19</v>
      </c>
      <c r="G2018" t="str">
        <f>TEXT(MotionsTable[[#This Row],[MOT_COUNTY_NUM]], "000") &amp; "-" &amp; TEXT(MotionsTable[[#This Row],[MOT_CASE_NUMBER]], "0000000")</f>
        <v>005-0000147</v>
      </c>
    </row>
    <row r="2019" spans="1:7">
      <c r="A2019" s="1">
        <v>5</v>
      </c>
      <c r="B2019">
        <v>149</v>
      </c>
      <c r="C2019">
        <v>5</v>
      </c>
      <c r="D2019" t="s">
        <v>117</v>
      </c>
      <c r="E2019" t="s">
        <v>118</v>
      </c>
      <c r="F2019" t="s">
        <v>19</v>
      </c>
      <c r="G2019" t="str">
        <f>TEXT(MotionsTable[[#This Row],[MOT_COUNTY_NUM]], "000") &amp; "-" &amp; TEXT(MotionsTable[[#This Row],[MOT_CASE_NUMBER]], "0000000")</f>
        <v>005-0000149</v>
      </c>
    </row>
    <row r="2020" spans="1:7">
      <c r="A2020" s="1">
        <v>5</v>
      </c>
      <c r="B2020">
        <v>154</v>
      </c>
      <c r="C2020">
        <v>5</v>
      </c>
      <c r="D2020" t="s">
        <v>117</v>
      </c>
      <c r="E2020" t="s">
        <v>118</v>
      </c>
      <c r="F2020" t="s">
        <v>19</v>
      </c>
      <c r="G2020" t="str">
        <f>TEXT(MotionsTable[[#This Row],[MOT_COUNTY_NUM]], "000") &amp; "-" &amp; TEXT(MotionsTable[[#This Row],[MOT_CASE_NUMBER]], "0000000")</f>
        <v>005-0000154</v>
      </c>
    </row>
    <row r="2021" spans="1:7">
      <c r="A2021" s="1">
        <v>5</v>
      </c>
      <c r="B2021">
        <v>160</v>
      </c>
      <c r="C2021">
        <v>5</v>
      </c>
      <c r="D2021" t="s">
        <v>117</v>
      </c>
      <c r="E2021" t="s">
        <v>118</v>
      </c>
      <c r="F2021" t="s">
        <v>19</v>
      </c>
      <c r="G2021" t="str">
        <f>TEXT(MotionsTable[[#This Row],[MOT_COUNTY_NUM]], "000") &amp; "-" &amp; TEXT(MotionsTable[[#This Row],[MOT_CASE_NUMBER]], "0000000")</f>
        <v>005-0000160</v>
      </c>
    </row>
    <row r="2022" spans="1:7">
      <c r="A2022" s="1">
        <v>5</v>
      </c>
      <c r="B2022">
        <v>185</v>
      </c>
      <c r="C2022">
        <v>5</v>
      </c>
      <c r="D2022" t="s">
        <v>117</v>
      </c>
      <c r="E2022" t="s">
        <v>118</v>
      </c>
      <c r="F2022" t="s">
        <v>19</v>
      </c>
      <c r="G2022" t="str">
        <f>TEXT(MotionsTable[[#This Row],[MOT_COUNTY_NUM]], "000") &amp; "-" &amp; TEXT(MotionsTable[[#This Row],[MOT_CASE_NUMBER]], "0000000")</f>
        <v>005-0000185</v>
      </c>
    </row>
    <row r="2023" spans="1:7">
      <c r="A2023" s="1">
        <v>5</v>
      </c>
      <c r="B2023">
        <v>187</v>
      </c>
      <c r="C2023">
        <v>5</v>
      </c>
      <c r="D2023" t="s">
        <v>117</v>
      </c>
      <c r="E2023" t="s">
        <v>118</v>
      </c>
      <c r="F2023" t="s">
        <v>19</v>
      </c>
      <c r="G2023" t="str">
        <f>TEXT(MotionsTable[[#This Row],[MOT_COUNTY_NUM]], "000") &amp; "-" &amp; TEXT(MotionsTable[[#This Row],[MOT_CASE_NUMBER]], "0000000")</f>
        <v>005-0000187</v>
      </c>
    </row>
    <row r="2024" spans="1:7">
      <c r="A2024" s="1">
        <v>5</v>
      </c>
      <c r="B2024">
        <v>195</v>
      </c>
      <c r="C2024">
        <v>5</v>
      </c>
      <c r="D2024" t="s">
        <v>117</v>
      </c>
      <c r="E2024" t="s">
        <v>118</v>
      </c>
      <c r="F2024" t="s">
        <v>19</v>
      </c>
      <c r="G2024" t="str">
        <f>TEXT(MotionsTable[[#This Row],[MOT_COUNTY_NUM]], "000") &amp; "-" &amp; TEXT(MotionsTable[[#This Row],[MOT_CASE_NUMBER]], "0000000")</f>
        <v>005-0000195</v>
      </c>
    </row>
    <row r="2025" spans="1:7">
      <c r="A2025" s="1">
        <v>5</v>
      </c>
      <c r="B2025">
        <v>196</v>
      </c>
      <c r="C2025">
        <v>5</v>
      </c>
      <c r="D2025" t="s">
        <v>117</v>
      </c>
      <c r="E2025" t="s">
        <v>118</v>
      </c>
      <c r="F2025" t="s">
        <v>19</v>
      </c>
      <c r="G2025" t="str">
        <f>TEXT(MotionsTable[[#This Row],[MOT_COUNTY_NUM]], "000") &amp; "-" &amp; TEXT(MotionsTable[[#This Row],[MOT_CASE_NUMBER]], "0000000")</f>
        <v>005-0000196</v>
      </c>
    </row>
    <row r="2026" spans="1:7">
      <c r="A2026" s="1">
        <v>5</v>
      </c>
      <c r="B2026">
        <v>200</v>
      </c>
      <c r="C2026">
        <v>5</v>
      </c>
      <c r="D2026" t="s">
        <v>117</v>
      </c>
      <c r="E2026" t="s">
        <v>118</v>
      </c>
      <c r="F2026" t="s">
        <v>19</v>
      </c>
      <c r="G2026" t="str">
        <f>TEXT(MotionsTable[[#This Row],[MOT_COUNTY_NUM]], "000") &amp; "-" &amp; TEXT(MotionsTable[[#This Row],[MOT_CASE_NUMBER]], "0000000")</f>
        <v>005-0000200</v>
      </c>
    </row>
    <row r="2027" spans="1:7">
      <c r="A2027" s="1">
        <v>5</v>
      </c>
      <c r="B2027">
        <v>204</v>
      </c>
      <c r="C2027">
        <v>5</v>
      </c>
      <c r="D2027" t="s">
        <v>117</v>
      </c>
      <c r="E2027" t="s">
        <v>118</v>
      </c>
      <c r="F2027" t="s">
        <v>19</v>
      </c>
      <c r="G2027" t="str">
        <f>TEXT(MotionsTable[[#This Row],[MOT_COUNTY_NUM]], "000") &amp; "-" &amp; TEXT(MotionsTable[[#This Row],[MOT_CASE_NUMBER]], "0000000")</f>
        <v>005-0000204</v>
      </c>
    </row>
    <row r="2028" spans="1:7">
      <c r="A2028" s="1">
        <v>5</v>
      </c>
      <c r="B2028">
        <v>211</v>
      </c>
      <c r="C2028">
        <v>5</v>
      </c>
      <c r="D2028" t="s">
        <v>117</v>
      </c>
      <c r="E2028" t="s">
        <v>118</v>
      </c>
      <c r="F2028" t="s">
        <v>19</v>
      </c>
      <c r="G2028" t="str">
        <f>TEXT(MotionsTable[[#This Row],[MOT_COUNTY_NUM]], "000") &amp; "-" &amp; TEXT(MotionsTable[[#This Row],[MOT_CASE_NUMBER]], "0000000")</f>
        <v>005-0000211</v>
      </c>
    </row>
    <row r="2029" spans="1:7">
      <c r="A2029" s="1">
        <v>5</v>
      </c>
      <c r="B2029">
        <v>215</v>
      </c>
      <c r="C2029">
        <v>5</v>
      </c>
      <c r="D2029" t="s">
        <v>117</v>
      </c>
      <c r="E2029" t="s">
        <v>118</v>
      </c>
      <c r="F2029" t="s">
        <v>19</v>
      </c>
      <c r="G2029" t="str">
        <f>TEXT(MotionsTable[[#This Row],[MOT_COUNTY_NUM]], "000") &amp; "-" &amp; TEXT(MotionsTable[[#This Row],[MOT_CASE_NUMBER]], "0000000")</f>
        <v>005-0000215</v>
      </c>
    </row>
    <row r="2030" spans="1:7">
      <c r="A2030" s="1">
        <v>5</v>
      </c>
      <c r="B2030">
        <v>230</v>
      </c>
      <c r="C2030">
        <v>5</v>
      </c>
      <c r="D2030" t="s">
        <v>117</v>
      </c>
      <c r="E2030" t="s">
        <v>118</v>
      </c>
      <c r="F2030" t="s">
        <v>19</v>
      </c>
      <c r="G2030" t="str">
        <f>TEXT(MotionsTable[[#This Row],[MOT_COUNTY_NUM]], "000") &amp; "-" &amp; TEXT(MotionsTable[[#This Row],[MOT_CASE_NUMBER]], "0000000")</f>
        <v>005-0000230</v>
      </c>
    </row>
    <row r="2031" spans="1:7">
      <c r="A2031" s="1">
        <v>5</v>
      </c>
      <c r="B2031">
        <v>241</v>
      </c>
      <c r="C2031">
        <v>5</v>
      </c>
      <c r="D2031" t="s">
        <v>117</v>
      </c>
      <c r="E2031" t="s">
        <v>118</v>
      </c>
      <c r="F2031" t="s">
        <v>19</v>
      </c>
      <c r="G2031" t="str">
        <f>TEXT(MotionsTable[[#This Row],[MOT_COUNTY_NUM]], "000") &amp; "-" &amp; TEXT(MotionsTable[[#This Row],[MOT_CASE_NUMBER]], "0000000")</f>
        <v>005-0000241</v>
      </c>
    </row>
    <row r="2032" spans="1:7">
      <c r="A2032" s="1">
        <v>5</v>
      </c>
      <c r="B2032">
        <v>248</v>
      </c>
      <c r="C2032">
        <v>5</v>
      </c>
      <c r="D2032" t="s">
        <v>117</v>
      </c>
      <c r="E2032" t="s">
        <v>118</v>
      </c>
      <c r="F2032" t="s">
        <v>19</v>
      </c>
      <c r="G2032" t="str">
        <f>TEXT(MotionsTable[[#This Row],[MOT_COUNTY_NUM]], "000") &amp; "-" &amp; TEXT(MotionsTable[[#This Row],[MOT_CASE_NUMBER]], "0000000")</f>
        <v>005-0000248</v>
      </c>
    </row>
    <row r="2033" spans="1:7">
      <c r="A2033" s="1">
        <v>5</v>
      </c>
      <c r="B2033">
        <v>252</v>
      </c>
      <c r="C2033">
        <v>5</v>
      </c>
      <c r="D2033" t="s">
        <v>117</v>
      </c>
      <c r="E2033" t="s">
        <v>118</v>
      </c>
      <c r="F2033" t="s">
        <v>19</v>
      </c>
      <c r="G2033" t="str">
        <f>TEXT(MotionsTable[[#This Row],[MOT_COUNTY_NUM]], "000") &amp; "-" &amp; TEXT(MotionsTable[[#This Row],[MOT_CASE_NUMBER]], "0000000")</f>
        <v>005-0000252</v>
      </c>
    </row>
    <row r="2034" spans="1:7">
      <c r="A2034" s="1">
        <v>5</v>
      </c>
      <c r="B2034">
        <v>259</v>
      </c>
      <c r="C2034">
        <v>5</v>
      </c>
      <c r="D2034" t="s">
        <v>117</v>
      </c>
      <c r="E2034" t="s">
        <v>118</v>
      </c>
      <c r="F2034" t="s">
        <v>19</v>
      </c>
      <c r="G2034" t="str">
        <f>TEXT(MotionsTable[[#This Row],[MOT_COUNTY_NUM]], "000") &amp; "-" &amp; TEXT(MotionsTable[[#This Row],[MOT_CASE_NUMBER]], "0000000")</f>
        <v>005-0000259</v>
      </c>
    </row>
    <row r="2035" spans="1:7">
      <c r="A2035" s="1">
        <v>5</v>
      </c>
      <c r="B2035">
        <v>262</v>
      </c>
      <c r="C2035">
        <v>5</v>
      </c>
      <c r="D2035" t="s">
        <v>117</v>
      </c>
      <c r="E2035" t="s">
        <v>118</v>
      </c>
      <c r="F2035" t="s">
        <v>19</v>
      </c>
      <c r="G2035" t="str">
        <f>TEXT(MotionsTable[[#This Row],[MOT_COUNTY_NUM]], "000") &amp; "-" &amp; TEXT(MotionsTable[[#This Row],[MOT_CASE_NUMBER]], "0000000")</f>
        <v>005-0000262</v>
      </c>
    </row>
    <row r="2036" spans="1:7">
      <c r="A2036" s="1">
        <v>5</v>
      </c>
      <c r="B2036">
        <v>283</v>
      </c>
      <c r="C2036">
        <v>5</v>
      </c>
      <c r="D2036" t="s">
        <v>117</v>
      </c>
      <c r="E2036" t="s">
        <v>118</v>
      </c>
      <c r="F2036" t="s">
        <v>19</v>
      </c>
      <c r="G2036" t="str">
        <f>TEXT(MotionsTable[[#This Row],[MOT_COUNTY_NUM]], "000") &amp; "-" &amp; TEXT(MotionsTable[[#This Row],[MOT_CASE_NUMBER]], "0000000")</f>
        <v>005-0000283</v>
      </c>
    </row>
    <row r="2037" spans="1:7">
      <c r="A2037" s="1">
        <v>5</v>
      </c>
      <c r="B2037">
        <v>287</v>
      </c>
      <c r="C2037">
        <v>5</v>
      </c>
      <c r="D2037" t="s">
        <v>117</v>
      </c>
      <c r="E2037" t="s">
        <v>118</v>
      </c>
      <c r="F2037" t="s">
        <v>19</v>
      </c>
      <c r="G2037" t="str">
        <f>TEXT(MotionsTable[[#This Row],[MOT_COUNTY_NUM]], "000") &amp; "-" &amp; TEXT(MotionsTable[[#This Row],[MOT_CASE_NUMBER]], "0000000")</f>
        <v>005-0000287</v>
      </c>
    </row>
    <row r="2038" spans="1:7">
      <c r="A2038" s="1">
        <v>5</v>
      </c>
      <c r="B2038">
        <v>298</v>
      </c>
      <c r="C2038">
        <v>5</v>
      </c>
      <c r="D2038" t="s">
        <v>117</v>
      </c>
      <c r="E2038" t="s">
        <v>118</v>
      </c>
      <c r="F2038" t="s">
        <v>19</v>
      </c>
      <c r="G2038" t="str">
        <f>TEXT(MotionsTable[[#This Row],[MOT_COUNTY_NUM]], "000") &amp; "-" &amp; TEXT(MotionsTable[[#This Row],[MOT_CASE_NUMBER]], "0000000")</f>
        <v>005-0000298</v>
      </c>
    </row>
    <row r="2039" spans="1:7">
      <c r="A2039" s="1">
        <v>5</v>
      </c>
      <c r="B2039">
        <v>300</v>
      </c>
      <c r="C2039">
        <v>5</v>
      </c>
      <c r="D2039" t="s">
        <v>117</v>
      </c>
      <c r="E2039" t="s">
        <v>118</v>
      </c>
      <c r="F2039" t="s">
        <v>19</v>
      </c>
      <c r="G2039" t="str">
        <f>TEXT(MotionsTable[[#This Row],[MOT_COUNTY_NUM]], "000") &amp; "-" &amp; TEXT(MotionsTable[[#This Row],[MOT_CASE_NUMBER]], "0000000")</f>
        <v>005-0000300</v>
      </c>
    </row>
    <row r="2040" spans="1:7">
      <c r="A2040" s="1">
        <v>5</v>
      </c>
      <c r="B2040">
        <v>1</v>
      </c>
      <c r="C2040">
        <v>6</v>
      </c>
      <c r="D2040" t="s">
        <v>117</v>
      </c>
      <c r="E2040" t="s">
        <v>118</v>
      </c>
      <c r="F2040" t="s">
        <v>19</v>
      </c>
      <c r="G2040" t="str">
        <f>TEXT(MotionsTable[[#This Row],[MOT_COUNTY_NUM]], "000") &amp; "-" &amp; TEXT(MotionsTable[[#This Row],[MOT_CASE_NUMBER]], "0000000")</f>
        <v>005-0000001</v>
      </c>
    </row>
    <row r="2041" spans="1:7">
      <c r="A2041" s="1">
        <v>5</v>
      </c>
      <c r="B2041">
        <v>18</v>
      </c>
      <c r="C2041">
        <v>6</v>
      </c>
      <c r="D2041" t="s">
        <v>117</v>
      </c>
      <c r="E2041" t="s">
        <v>118</v>
      </c>
      <c r="F2041" t="s">
        <v>19</v>
      </c>
      <c r="G2041" t="str">
        <f>TEXT(MotionsTable[[#This Row],[MOT_COUNTY_NUM]], "000") &amp; "-" &amp; TEXT(MotionsTable[[#This Row],[MOT_CASE_NUMBER]], "0000000")</f>
        <v>005-0000018</v>
      </c>
    </row>
    <row r="2042" spans="1:7">
      <c r="A2042" s="1">
        <v>5</v>
      </c>
      <c r="B2042">
        <v>31</v>
      </c>
      <c r="C2042">
        <v>6</v>
      </c>
      <c r="D2042" t="s">
        <v>117</v>
      </c>
      <c r="E2042" t="s">
        <v>118</v>
      </c>
      <c r="F2042" t="s">
        <v>19</v>
      </c>
      <c r="G2042" t="str">
        <f>TEXT(MotionsTable[[#This Row],[MOT_COUNTY_NUM]], "000") &amp; "-" &amp; TEXT(MotionsTable[[#This Row],[MOT_CASE_NUMBER]], "0000000")</f>
        <v>005-0000031</v>
      </c>
    </row>
    <row r="2043" spans="1:7">
      <c r="A2043" s="1">
        <v>5</v>
      </c>
      <c r="B2043">
        <v>50</v>
      </c>
      <c r="C2043">
        <v>6</v>
      </c>
      <c r="D2043" t="s">
        <v>117</v>
      </c>
      <c r="E2043" t="s">
        <v>118</v>
      </c>
      <c r="F2043" t="s">
        <v>19</v>
      </c>
      <c r="G2043" t="str">
        <f>TEXT(MotionsTable[[#This Row],[MOT_COUNTY_NUM]], "000") &amp; "-" &amp; TEXT(MotionsTable[[#This Row],[MOT_CASE_NUMBER]], "0000000")</f>
        <v>005-0000050</v>
      </c>
    </row>
    <row r="2044" spans="1:7">
      <c r="A2044" s="1">
        <v>5</v>
      </c>
      <c r="B2044">
        <v>73</v>
      </c>
      <c r="C2044">
        <v>6</v>
      </c>
      <c r="D2044" t="s">
        <v>117</v>
      </c>
      <c r="E2044" t="s">
        <v>118</v>
      </c>
      <c r="F2044" t="s">
        <v>19</v>
      </c>
      <c r="G2044" t="str">
        <f>TEXT(MotionsTable[[#This Row],[MOT_COUNTY_NUM]], "000") &amp; "-" &amp; TEXT(MotionsTable[[#This Row],[MOT_CASE_NUMBER]], "0000000")</f>
        <v>005-0000073</v>
      </c>
    </row>
    <row r="2045" spans="1:7">
      <c r="A2045" s="1">
        <v>5</v>
      </c>
      <c r="B2045">
        <v>77</v>
      </c>
      <c r="C2045">
        <v>6</v>
      </c>
      <c r="D2045" t="s">
        <v>117</v>
      </c>
      <c r="E2045" t="s">
        <v>118</v>
      </c>
      <c r="F2045" t="s">
        <v>19</v>
      </c>
      <c r="G2045" t="str">
        <f>TEXT(MotionsTable[[#This Row],[MOT_COUNTY_NUM]], "000") &amp; "-" &amp; TEXT(MotionsTable[[#This Row],[MOT_CASE_NUMBER]], "0000000")</f>
        <v>005-0000077</v>
      </c>
    </row>
    <row r="2046" spans="1:7">
      <c r="A2046" s="1">
        <v>5</v>
      </c>
      <c r="B2046">
        <v>127</v>
      </c>
      <c r="C2046">
        <v>6</v>
      </c>
      <c r="D2046" t="s">
        <v>117</v>
      </c>
      <c r="E2046" t="s">
        <v>118</v>
      </c>
      <c r="F2046" t="s">
        <v>19</v>
      </c>
      <c r="G2046" t="str">
        <f>TEXT(MotionsTable[[#This Row],[MOT_COUNTY_NUM]], "000") &amp; "-" &amp; TEXT(MotionsTable[[#This Row],[MOT_CASE_NUMBER]], "0000000")</f>
        <v>005-0000127</v>
      </c>
    </row>
    <row r="2047" spans="1:7">
      <c r="A2047" s="1">
        <v>5</v>
      </c>
      <c r="B2047">
        <v>149</v>
      </c>
      <c r="C2047">
        <v>6</v>
      </c>
      <c r="D2047" t="s">
        <v>117</v>
      </c>
      <c r="E2047" t="s">
        <v>118</v>
      </c>
      <c r="F2047" t="s">
        <v>19</v>
      </c>
      <c r="G2047" t="str">
        <f>TEXT(MotionsTable[[#This Row],[MOT_COUNTY_NUM]], "000") &amp; "-" &amp; TEXT(MotionsTable[[#This Row],[MOT_CASE_NUMBER]], "0000000")</f>
        <v>005-0000149</v>
      </c>
    </row>
    <row r="2048" spans="1:7">
      <c r="A2048" s="1">
        <v>5</v>
      </c>
      <c r="B2048">
        <v>195</v>
      </c>
      <c r="C2048">
        <v>6</v>
      </c>
      <c r="D2048" t="s">
        <v>117</v>
      </c>
      <c r="E2048" t="s">
        <v>118</v>
      </c>
      <c r="F2048" t="s">
        <v>19</v>
      </c>
      <c r="G2048" t="str">
        <f>TEXT(MotionsTable[[#This Row],[MOT_COUNTY_NUM]], "000") &amp; "-" &amp; TEXT(MotionsTable[[#This Row],[MOT_CASE_NUMBER]], "0000000")</f>
        <v>005-0000195</v>
      </c>
    </row>
    <row r="2049" spans="1:7">
      <c r="A2049" s="1">
        <v>5</v>
      </c>
      <c r="B2049">
        <v>198</v>
      </c>
      <c r="C2049">
        <v>6</v>
      </c>
      <c r="D2049" t="s">
        <v>117</v>
      </c>
      <c r="E2049" t="s">
        <v>118</v>
      </c>
      <c r="F2049" t="s">
        <v>19</v>
      </c>
      <c r="G2049" t="str">
        <f>TEXT(MotionsTable[[#This Row],[MOT_COUNTY_NUM]], "000") &amp; "-" &amp; TEXT(MotionsTable[[#This Row],[MOT_CASE_NUMBER]], "0000000")</f>
        <v>005-0000198</v>
      </c>
    </row>
    <row r="2050" spans="1:7">
      <c r="A2050" s="1">
        <v>5</v>
      </c>
      <c r="B2050">
        <v>218</v>
      </c>
      <c r="C2050">
        <v>6</v>
      </c>
      <c r="D2050" t="s">
        <v>117</v>
      </c>
      <c r="E2050" t="s">
        <v>118</v>
      </c>
      <c r="F2050" t="s">
        <v>19</v>
      </c>
      <c r="G2050" t="str">
        <f>TEXT(MotionsTable[[#This Row],[MOT_COUNTY_NUM]], "000") &amp; "-" &amp; TEXT(MotionsTable[[#This Row],[MOT_CASE_NUMBER]], "0000000")</f>
        <v>005-0000218</v>
      </c>
    </row>
    <row r="2051" spans="1:7">
      <c r="A2051" s="1">
        <v>5</v>
      </c>
      <c r="B2051">
        <v>254</v>
      </c>
      <c r="C2051">
        <v>6</v>
      </c>
      <c r="D2051" t="s">
        <v>117</v>
      </c>
      <c r="E2051" t="s">
        <v>118</v>
      </c>
      <c r="F2051" t="s">
        <v>19</v>
      </c>
      <c r="G2051" t="str">
        <f>TEXT(MotionsTable[[#This Row],[MOT_COUNTY_NUM]], "000") &amp; "-" &amp; TEXT(MotionsTable[[#This Row],[MOT_CASE_NUMBER]], "0000000")</f>
        <v>005-0000254</v>
      </c>
    </row>
    <row r="2052" spans="1:7">
      <c r="A2052" s="1">
        <v>5</v>
      </c>
      <c r="B2052">
        <v>265</v>
      </c>
      <c r="C2052">
        <v>6</v>
      </c>
      <c r="D2052" t="s">
        <v>117</v>
      </c>
      <c r="E2052" t="s">
        <v>118</v>
      </c>
      <c r="F2052" t="s">
        <v>19</v>
      </c>
      <c r="G2052" t="str">
        <f>TEXT(MotionsTable[[#This Row],[MOT_COUNTY_NUM]], "000") &amp; "-" &amp; TEXT(MotionsTable[[#This Row],[MOT_CASE_NUMBER]], "0000000")</f>
        <v>005-0000265</v>
      </c>
    </row>
    <row r="2053" spans="1:7">
      <c r="A2053" s="1">
        <v>5</v>
      </c>
      <c r="B2053">
        <v>275</v>
      </c>
      <c r="C2053">
        <v>6</v>
      </c>
      <c r="D2053" t="s">
        <v>117</v>
      </c>
      <c r="E2053" t="s">
        <v>118</v>
      </c>
      <c r="F2053" t="s">
        <v>19</v>
      </c>
      <c r="G2053" t="str">
        <f>TEXT(MotionsTable[[#This Row],[MOT_COUNTY_NUM]], "000") &amp; "-" &amp; TEXT(MotionsTable[[#This Row],[MOT_CASE_NUMBER]], "0000000")</f>
        <v>005-0000275</v>
      </c>
    </row>
    <row r="2054" spans="1:7">
      <c r="A2054" s="1">
        <v>5</v>
      </c>
      <c r="B2054">
        <v>289</v>
      </c>
      <c r="C2054">
        <v>6</v>
      </c>
      <c r="D2054" t="s">
        <v>117</v>
      </c>
      <c r="E2054" t="s">
        <v>118</v>
      </c>
      <c r="F2054" t="s">
        <v>19</v>
      </c>
      <c r="G2054" t="str">
        <f>TEXT(MotionsTable[[#This Row],[MOT_COUNTY_NUM]], "000") &amp; "-" &amp; TEXT(MotionsTable[[#This Row],[MOT_CASE_NUMBER]], "0000000")</f>
        <v>005-0000289</v>
      </c>
    </row>
    <row r="2055" spans="1:7">
      <c r="A2055" s="1">
        <v>5</v>
      </c>
      <c r="B2055">
        <v>310</v>
      </c>
      <c r="C2055">
        <v>6</v>
      </c>
      <c r="D2055" t="s">
        <v>117</v>
      </c>
      <c r="E2055" t="s">
        <v>118</v>
      </c>
      <c r="F2055" t="s">
        <v>19</v>
      </c>
      <c r="G2055" t="str">
        <f>TEXT(MotionsTable[[#This Row],[MOT_COUNTY_NUM]], "000") &amp; "-" &amp; TEXT(MotionsTable[[#This Row],[MOT_CASE_NUMBER]], "0000000")</f>
        <v>005-0000310</v>
      </c>
    </row>
    <row r="2056" spans="1:7">
      <c r="A2056" s="1">
        <v>5</v>
      </c>
      <c r="B2056">
        <v>72</v>
      </c>
      <c r="C2056">
        <v>7</v>
      </c>
      <c r="D2056" t="s">
        <v>117</v>
      </c>
      <c r="E2056" t="s">
        <v>118</v>
      </c>
      <c r="F2056" t="s">
        <v>19</v>
      </c>
      <c r="G2056" t="str">
        <f>TEXT(MotionsTable[[#This Row],[MOT_COUNTY_NUM]], "000") &amp; "-" &amp; TEXT(MotionsTable[[#This Row],[MOT_CASE_NUMBER]], "0000000")</f>
        <v>005-0000072</v>
      </c>
    </row>
    <row r="2057" spans="1:7">
      <c r="A2057" s="1">
        <v>5</v>
      </c>
      <c r="B2057">
        <v>143</v>
      </c>
      <c r="C2057">
        <v>7</v>
      </c>
      <c r="D2057" t="s">
        <v>117</v>
      </c>
      <c r="E2057" t="s">
        <v>118</v>
      </c>
      <c r="F2057" t="s">
        <v>19</v>
      </c>
      <c r="G2057" t="str">
        <f>TEXT(MotionsTable[[#This Row],[MOT_COUNTY_NUM]], "000") &amp; "-" &amp; TEXT(MotionsTable[[#This Row],[MOT_CASE_NUMBER]], "0000000")</f>
        <v>005-0000143</v>
      </c>
    </row>
    <row r="2058" spans="1:7">
      <c r="A2058" s="1">
        <v>5</v>
      </c>
      <c r="B2058">
        <v>187</v>
      </c>
      <c r="C2058">
        <v>7</v>
      </c>
      <c r="D2058" t="s">
        <v>117</v>
      </c>
      <c r="E2058" t="s">
        <v>118</v>
      </c>
      <c r="F2058" t="s">
        <v>19</v>
      </c>
      <c r="G2058" t="str">
        <f>TEXT(MotionsTable[[#This Row],[MOT_COUNTY_NUM]], "000") &amp; "-" &amp; TEXT(MotionsTable[[#This Row],[MOT_CASE_NUMBER]], "0000000")</f>
        <v>005-0000187</v>
      </c>
    </row>
    <row r="2059" spans="1:7">
      <c r="A2059" s="1">
        <v>5</v>
      </c>
      <c r="B2059">
        <v>237</v>
      </c>
      <c r="C2059">
        <v>7</v>
      </c>
      <c r="D2059" t="s">
        <v>117</v>
      </c>
      <c r="E2059" t="s">
        <v>118</v>
      </c>
      <c r="F2059" t="s">
        <v>19</v>
      </c>
      <c r="G2059" t="str">
        <f>TEXT(MotionsTable[[#This Row],[MOT_COUNTY_NUM]], "000") &amp; "-" &amp; TEXT(MotionsTable[[#This Row],[MOT_CASE_NUMBER]], "0000000")</f>
        <v>005-0000237</v>
      </c>
    </row>
    <row r="2060" spans="1:7">
      <c r="A2060" s="1">
        <v>5</v>
      </c>
      <c r="B2060">
        <v>307</v>
      </c>
      <c r="C2060">
        <v>7</v>
      </c>
      <c r="D2060" t="s">
        <v>117</v>
      </c>
      <c r="E2060" t="s">
        <v>118</v>
      </c>
      <c r="F2060" t="s">
        <v>19</v>
      </c>
      <c r="G2060" t="str">
        <f>TEXT(MotionsTable[[#This Row],[MOT_COUNTY_NUM]], "000") &amp; "-" &amp; TEXT(MotionsTable[[#This Row],[MOT_CASE_NUMBER]], "0000000")</f>
        <v>005-0000307</v>
      </c>
    </row>
    <row r="2061" spans="1:7">
      <c r="A2061" s="1">
        <v>5</v>
      </c>
      <c r="B2061">
        <v>143</v>
      </c>
      <c r="C2061">
        <v>8</v>
      </c>
      <c r="D2061" t="s">
        <v>117</v>
      </c>
      <c r="E2061" t="s">
        <v>118</v>
      </c>
      <c r="F2061" t="s">
        <v>19</v>
      </c>
      <c r="G2061" t="str">
        <f>TEXT(MotionsTable[[#This Row],[MOT_COUNTY_NUM]], "000") &amp; "-" &amp; TEXT(MotionsTable[[#This Row],[MOT_CASE_NUMBER]], "0000000")</f>
        <v>005-0000143</v>
      </c>
    </row>
    <row r="2062" spans="1:7">
      <c r="A2062" s="1">
        <v>5</v>
      </c>
      <c r="B2062">
        <v>191</v>
      </c>
      <c r="C2062">
        <v>8</v>
      </c>
      <c r="D2062" t="s">
        <v>117</v>
      </c>
      <c r="E2062" t="s">
        <v>118</v>
      </c>
      <c r="F2062" t="s">
        <v>19</v>
      </c>
      <c r="G2062" t="str">
        <f>TEXT(MotionsTable[[#This Row],[MOT_COUNTY_NUM]], "000") &amp; "-" &amp; TEXT(MotionsTable[[#This Row],[MOT_CASE_NUMBER]], "0000000")</f>
        <v>005-0000191</v>
      </c>
    </row>
    <row r="2063" spans="1:7">
      <c r="A2063" s="1">
        <v>5</v>
      </c>
      <c r="B2063">
        <v>310</v>
      </c>
      <c r="C2063">
        <v>9</v>
      </c>
      <c r="D2063" t="s">
        <v>117</v>
      </c>
      <c r="E2063" t="s">
        <v>118</v>
      </c>
      <c r="F2063" t="s">
        <v>19</v>
      </c>
      <c r="G2063" t="str">
        <f>TEXT(MotionsTable[[#This Row],[MOT_COUNTY_NUM]], "000") &amp; "-" &amp; TEXT(MotionsTable[[#This Row],[MOT_CASE_NUMBER]], "0000000")</f>
        <v>005-0000310</v>
      </c>
    </row>
    <row r="2064" spans="1:7">
      <c r="A2064" s="1">
        <v>6</v>
      </c>
      <c r="B2064">
        <v>23</v>
      </c>
      <c r="C2064">
        <v>1</v>
      </c>
      <c r="D2064" t="s">
        <v>117</v>
      </c>
      <c r="E2064" t="s">
        <v>118</v>
      </c>
      <c r="F2064" t="s">
        <v>22</v>
      </c>
      <c r="G2064" t="str">
        <f>TEXT(MotionsTable[[#This Row],[MOT_COUNTY_NUM]], "000") &amp; "-" &amp; TEXT(MotionsTable[[#This Row],[MOT_CASE_NUMBER]], "0000000")</f>
        <v>006-0000023</v>
      </c>
    </row>
    <row r="2065" spans="1:7">
      <c r="A2065" s="1">
        <v>6</v>
      </c>
      <c r="B2065">
        <v>30</v>
      </c>
      <c r="C2065">
        <v>1</v>
      </c>
      <c r="D2065" t="s">
        <v>117</v>
      </c>
      <c r="E2065" t="s">
        <v>118</v>
      </c>
      <c r="F2065" t="s">
        <v>22</v>
      </c>
      <c r="G2065" t="str">
        <f>TEXT(MotionsTable[[#This Row],[MOT_COUNTY_NUM]], "000") &amp; "-" &amp; TEXT(MotionsTable[[#This Row],[MOT_CASE_NUMBER]], "0000000")</f>
        <v>006-0000030</v>
      </c>
    </row>
    <row r="2066" spans="1:7">
      <c r="A2066" s="1">
        <v>6</v>
      </c>
      <c r="B2066">
        <v>46</v>
      </c>
      <c r="C2066">
        <v>1</v>
      </c>
      <c r="D2066" t="s">
        <v>117</v>
      </c>
      <c r="E2066" t="s">
        <v>118</v>
      </c>
      <c r="F2066" t="s">
        <v>22</v>
      </c>
      <c r="G2066" t="str">
        <f>TEXT(MotionsTable[[#This Row],[MOT_COUNTY_NUM]], "000") &amp; "-" &amp; TEXT(MotionsTable[[#This Row],[MOT_CASE_NUMBER]], "0000000")</f>
        <v>006-0000046</v>
      </c>
    </row>
    <row r="2067" spans="1:7">
      <c r="A2067" s="1">
        <v>6</v>
      </c>
      <c r="B2067">
        <v>5</v>
      </c>
      <c r="C2067">
        <v>2</v>
      </c>
      <c r="D2067" t="s">
        <v>117</v>
      </c>
      <c r="E2067" t="s">
        <v>118</v>
      </c>
      <c r="F2067" t="s">
        <v>22</v>
      </c>
      <c r="G2067" t="str">
        <f>TEXT(MotionsTable[[#This Row],[MOT_COUNTY_NUM]], "000") &amp; "-" &amp; TEXT(MotionsTable[[#This Row],[MOT_CASE_NUMBER]], "0000000")</f>
        <v>006-0000005</v>
      </c>
    </row>
    <row r="2068" spans="1:7">
      <c r="A2068" s="1">
        <v>6</v>
      </c>
      <c r="B2068">
        <v>8</v>
      </c>
      <c r="C2068">
        <v>2</v>
      </c>
      <c r="D2068" t="s">
        <v>117</v>
      </c>
      <c r="E2068" t="s">
        <v>118</v>
      </c>
      <c r="F2068" t="s">
        <v>22</v>
      </c>
      <c r="G2068" t="str">
        <f>TEXT(MotionsTable[[#This Row],[MOT_COUNTY_NUM]], "000") &amp; "-" &amp; TEXT(MotionsTable[[#This Row],[MOT_CASE_NUMBER]], "0000000")</f>
        <v>006-0000008</v>
      </c>
    </row>
    <row r="2069" spans="1:7">
      <c r="A2069" s="1">
        <v>6</v>
      </c>
      <c r="B2069">
        <v>14</v>
      </c>
      <c r="C2069">
        <v>2</v>
      </c>
      <c r="D2069" t="s">
        <v>117</v>
      </c>
      <c r="E2069" t="s">
        <v>118</v>
      </c>
      <c r="F2069" t="s">
        <v>22</v>
      </c>
      <c r="G2069" t="str">
        <f>TEXT(MotionsTable[[#This Row],[MOT_COUNTY_NUM]], "000") &amp; "-" &amp; TEXT(MotionsTable[[#This Row],[MOT_CASE_NUMBER]], "0000000")</f>
        <v>006-0000014</v>
      </c>
    </row>
    <row r="2070" spans="1:7">
      <c r="A2070" s="1">
        <v>6</v>
      </c>
      <c r="B2070">
        <v>24</v>
      </c>
      <c r="C2070">
        <v>2</v>
      </c>
      <c r="D2070" t="s">
        <v>117</v>
      </c>
      <c r="E2070" t="s">
        <v>118</v>
      </c>
      <c r="F2070" t="s">
        <v>22</v>
      </c>
      <c r="G2070" t="str">
        <f>TEXT(MotionsTable[[#This Row],[MOT_COUNTY_NUM]], "000") &amp; "-" &amp; TEXT(MotionsTable[[#This Row],[MOT_CASE_NUMBER]], "0000000")</f>
        <v>006-0000024</v>
      </c>
    </row>
    <row r="2071" spans="1:7">
      <c r="A2071" s="1">
        <v>6</v>
      </c>
      <c r="B2071">
        <v>31</v>
      </c>
      <c r="C2071">
        <v>2</v>
      </c>
      <c r="D2071" t="s">
        <v>117</v>
      </c>
      <c r="E2071" t="s">
        <v>118</v>
      </c>
      <c r="F2071" t="s">
        <v>22</v>
      </c>
      <c r="G2071" t="str">
        <f>TEXT(MotionsTable[[#This Row],[MOT_COUNTY_NUM]], "000") &amp; "-" &amp; TEXT(MotionsTable[[#This Row],[MOT_CASE_NUMBER]], "0000000")</f>
        <v>006-0000031</v>
      </c>
    </row>
    <row r="2072" spans="1:7">
      <c r="A2072" s="1">
        <v>6</v>
      </c>
      <c r="B2072">
        <v>32</v>
      </c>
      <c r="C2072">
        <v>2</v>
      </c>
      <c r="D2072" t="s">
        <v>117</v>
      </c>
      <c r="E2072" t="s">
        <v>118</v>
      </c>
      <c r="F2072" t="s">
        <v>22</v>
      </c>
      <c r="G2072" t="str">
        <f>TEXT(MotionsTable[[#This Row],[MOT_COUNTY_NUM]], "000") &amp; "-" &amp; TEXT(MotionsTable[[#This Row],[MOT_CASE_NUMBER]], "0000000")</f>
        <v>006-0000032</v>
      </c>
    </row>
    <row r="2073" spans="1:7">
      <c r="A2073" s="1">
        <v>6</v>
      </c>
      <c r="B2073">
        <v>35</v>
      </c>
      <c r="C2073">
        <v>2</v>
      </c>
      <c r="D2073" t="s">
        <v>117</v>
      </c>
      <c r="E2073" t="s">
        <v>118</v>
      </c>
      <c r="F2073" t="s">
        <v>22</v>
      </c>
      <c r="G2073" t="str">
        <f>TEXT(MotionsTable[[#This Row],[MOT_COUNTY_NUM]], "000") &amp; "-" &amp; TEXT(MotionsTable[[#This Row],[MOT_CASE_NUMBER]], "0000000")</f>
        <v>006-0000035</v>
      </c>
    </row>
    <row r="2074" spans="1:7">
      <c r="A2074" s="1">
        <v>6</v>
      </c>
      <c r="B2074">
        <v>36</v>
      </c>
      <c r="C2074">
        <v>2</v>
      </c>
      <c r="D2074" t="s">
        <v>117</v>
      </c>
      <c r="E2074" t="s">
        <v>118</v>
      </c>
      <c r="F2074" t="s">
        <v>22</v>
      </c>
      <c r="G2074" t="str">
        <f>TEXT(MotionsTable[[#This Row],[MOT_COUNTY_NUM]], "000") &amp; "-" &amp; TEXT(MotionsTable[[#This Row],[MOT_CASE_NUMBER]], "0000000")</f>
        <v>006-0000036</v>
      </c>
    </row>
    <row r="2075" spans="1:7">
      <c r="A2075" s="1">
        <v>6</v>
      </c>
      <c r="B2075">
        <v>39</v>
      </c>
      <c r="C2075">
        <v>2</v>
      </c>
      <c r="D2075" t="s">
        <v>117</v>
      </c>
      <c r="E2075" t="s">
        <v>118</v>
      </c>
      <c r="F2075" t="s">
        <v>22</v>
      </c>
      <c r="G2075" t="str">
        <f>TEXT(MotionsTable[[#This Row],[MOT_COUNTY_NUM]], "000") &amp; "-" &amp; TEXT(MotionsTable[[#This Row],[MOT_CASE_NUMBER]], "0000000")</f>
        <v>006-0000039</v>
      </c>
    </row>
    <row r="2076" spans="1:7">
      <c r="A2076" s="1">
        <v>6</v>
      </c>
      <c r="B2076">
        <v>40</v>
      </c>
      <c r="C2076">
        <v>2</v>
      </c>
      <c r="D2076" t="s">
        <v>117</v>
      </c>
      <c r="E2076" t="s">
        <v>118</v>
      </c>
      <c r="F2076" t="s">
        <v>22</v>
      </c>
      <c r="G2076" t="str">
        <f>TEXT(MotionsTable[[#This Row],[MOT_COUNTY_NUM]], "000") &amp; "-" &amp; TEXT(MotionsTable[[#This Row],[MOT_CASE_NUMBER]], "0000000")</f>
        <v>006-0000040</v>
      </c>
    </row>
    <row r="2077" spans="1:7">
      <c r="A2077" s="1">
        <v>6</v>
      </c>
      <c r="B2077">
        <v>51</v>
      </c>
      <c r="C2077">
        <v>2</v>
      </c>
      <c r="D2077" t="s">
        <v>117</v>
      </c>
      <c r="E2077" t="s">
        <v>118</v>
      </c>
      <c r="F2077" t="s">
        <v>22</v>
      </c>
      <c r="G2077" t="str">
        <f>TEXT(MotionsTable[[#This Row],[MOT_COUNTY_NUM]], "000") &amp; "-" &amp; TEXT(MotionsTable[[#This Row],[MOT_CASE_NUMBER]], "0000000")</f>
        <v>006-0000051</v>
      </c>
    </row>
    <row r="2078" spans="1:7">
      <c r="A2078" s="1">
        <v>6</v>
      </c>
      <c r="B2078">
        <v>54</v>
      </c>
      <c r="C2078">
        <v>2</v>
      </c>
      <c r="D2078" t="s">
        <v>117</v>
      </c>
      <c r="E2078" t="s">
        <v>118</v>
      </c>
      <c r="F2078" t="s">
        <v>22</v>
      </c>
      <c r="G2078" t="str">
        <f>TEXT(MotionsTable[[#This Row],[MOT_COUNTY_NUM]], "000") &amp; "-" &amp; TEXT(MotionsTable[[#This Row],[MOT_CASE_NUMBER]], "0000000")</f>
        <v>006-0000054</v>
      </c>
    </row>
    <row r="2079" spans="1:7">
      <c r="A2079" s="1">
        <v>6</v>
      </c>
      <c r="B2079">
        <v>59</v>
      </c>
      <c r="C2079">
        <v>2</v>
      </c>
      <c r="D2079" t="s">
        <v>117</v>
      </c>
      <c r="E2079" t="s">
        <v>118</v>
      </c>
      <c r="F2079" t="s">
        <v>22</v>
      </c>
      <c r="G2079" t="str">
        <f>TEXT(MotionsTable[[#This Row],[MOT_COUNTY_NUM]], "000") &amp; "-" &amp; TEXT(MotionsTable[[#This Row],[MOT_CASE_NUMBER]], "0000000")</f>
        <v>006-0000059</v>
      </c>
    </row>
    <row r="2080" spans="1:7">
      <c r="A2080" s="1">
        <v>6</v>
      </c>
      <c r="B2080">
        <v>61</v>
      </c>
      <c r="C2080">
        <v>2</v>
      </c>
      <c r="D2080" t="s">
        <v>117</v>
      </c>
      <c r="E2080" t="s">
        <v>118</v>
      </c>
      <c r="F2080" t="s">
        <v>22</v>
      </c>
      <c r="G2080" t="str">
        <f>TEXT(MotionsTable[[#This Row],[MOT_COUNTY_NUM]], "000") &amp; "-" &amp; TEXT(MotionsTable[[#This Row],[MOT_CASE_NUMBER]], "0000000")</f>
        <v>006-0000061</v>
      </c>
    </row>
    <row r="2081" spans="1:7">
      <c r="A2081" s="1">
        <v>6</v>
      </c>
      <c r="B2081">
        <v>64</v>
      </c>
      <c r="C2081">
        <v>2</v>
      </c>
      <c r="D2081" t="s">
        <v>117</v>
      </c>
      <c r="E2081" t="s">
        <v>118</v>
      </c>
      <c r="F2081" t="s">
        <v>22</v>
      </c>
      <c r="G2081" t="str">
        <f>TEXT(MotionsTable[[#This Row],[MOT_COUNTY_NUM]], "000") &amp; "-" &amp; TEXT(MotionsTable[[#This Row],[MOT_CASE_NUMBER]], "0000000")</f>
        <v>006-0000064</v>
      </c>
    </row>
    <row r="2082" spans="1:7">
      <c r="A2082" s="1">
        <v>6</v>
      </c>
      <c r="B2082">
        <v>5</v>
      </c>
      <c r="C2082">
        <v>3</v>
      </c>
      <c r="D2082" t="s">
        <v>117</v>
      </c>
      <c r="E2082" t="s">
        <v>118</v>
      </c>
      <c r="F2082" t="s">
        <v>22</v>
      </c>
      <c r="G2082" t="str">
        <f>TEXT(MotionsTable[[#This Row],[MOT_COUNTY_NUM]], "000") &amp; "-" &amp; TEXT(MotionsTable[[#This Row],[MOT_CASE_NUMBER]], "0000000")</f>
        <v>006-0000005</v>
      </c>
    </row>
    <row r="2083" spans="1:7">
      <c r="A2083" s="1">
        <v>6</v>
      </c>
      <c r="B2083">
        <v>6</v>
      </c>
      <c r="C2083">
        <v>3</v>
      </c>
      <c r="D2083" t="s">
        <v>117</v>
      </c>
      <c r="E2083" t="s">
        <v>118</v>
      </c>
      <c r="F2083" t="s">
        <v>22</v>
      </c>
      <c r="G2083" t="str">
        <f>TEXT(MotionsTable[[#This Row],[MOT_COUNTY_NUM]], "000") &amp; "-" &amp; TEXT(MotionsTable[[#This Row],[MOT_CASE_NUMBER]], "0000000")</f>
        <v>006-0000006</v>
      </c>
    </row>
    <row r="2084" spans="1:7">
      <c r="A2084" s="1">
        <v>6</v>
      </c>
      <c r="B2084">
        <v>19</v>
      </c>
      <c r="C2084">
        <v>3</v>
      </c>
      <c r="D2084" t="s">
        <v>117</v>
      </c>
      <c r="E2084" t="s">
        <v>118</v>
      </c>
      <c r="F2084" t="s">
        <v>22</v>
      </c>
      <c r="G2084" t="str">
        <f>TEXT(MotionsTable[[#This Row],[MOT_COUNTY_NUM]], "000") &amp; "-" &amp; TEXT(MotionsTable[[#This Row],[MOT_CASE_NUMBER]], "0000000")</f>
        <v>006-0000019</v>
      </c>
    </row>
    <row r="2085" spans="1:7">
      <c r="A2085" s="1">
        <v>6</v>
      </c>
      <c r="B2085">
        <v>37</v>
      </c>
      <c r="C2085">
        <v>3</v>
      </c>
      <c r="D2085" t="s">
        <v>117</v>
      </c>
      <c r="E2085" t="s">
        <v>118</v>
      </c>
      <c r="F2085" t="s">
        <v>22</v>
      </c>
      <c r="G2085" t="str">
        <f>TEXT(MotionsTable[[#This Row],[MOT_COUNTY_NUM]], "000") &amp; "-" &amp; TEXT(MotionsTable[[#This Row],[MOT_CASE_NUMBER]], "0000000")</f>
        <v>006-0000037</v>
      </c>
    </row>
    <row r="2086" spans="1:7">
      <c r="A2086" s="1">
        <v>6</v>
      </c>
      <c r="B2086">
        <v>40</v>
      </c>
      <c r="C2086">
        <v>3</v>
      </c>
      <c r="D2086" t="s">
        <v>117</v>
      </c>
      <c r="E2086" t="s">
        <v>118</v>
      </c>
      <c r="F2086" t="s">
        <v>22</v>
      </c>
      <c r="G2086" t="str">
        <f>TEXT(MotionsTable[[#This Row],[MOT_COUNTY_NUM]], "000") &amp; "-" &amp; TEXT(MotionsTable[[#This Row],[MOT_CASE_NUMBER]], "0000000")</f>
        <v>006-0000040</v>
      </c>
    </row>
    <row r="2087" spans="1:7">
      <c r="A2087" s="1">
        <v>6</v>
      </c>
      <c r="B2087">
        <v>52</v>
      </c>
      <c r="C2087">
        <v>3</v>
      </c>
      <c r="D2087" t="s">
        <v>117</v>
      </c>
      <c r="E2087" t="s">
        <v>118</v>
      </c>
      <c r="F2087" t="s">
        <v>22</v>
      </c>
      <c r="G2087" t="str">
        <f>TEXT(MotionsTable[[#This Row],[MOT_COUNTY_NUM]], "000") &amp; "-" &amp; TEXT(MotionsTable[[#This Row],[MOT_CASE_NUMBER]], "0000000")</f>
        <v>006-0000052</v>
      </c>
    </row>
    <row r="2088" spans="1:7">
      <c r="A2088" s="1">
        <v>6</v>
      </c>
      <c r="B2088">
        <v>54</v>
      </c>
      <c r="C2088">
        <v>3</v>
      </c>
      <c r="D2088" t="s">
        <v>117</v>
      </c>
      <c r="E2088" t="s">
        <v>118</v>
      </c>
      <c r="F2088" t="s">
        <v>22</v>
      </c>
      <c r="G2088" t="str">
        <f>TEXT(MotionsTable[[#This Row],[MOT_COUNTY_NUM]], "000") &amp; "-" &amp; TEXT(MotionsTable[[#This Row],[MOT_CASE_NUMBER]], "0000000")</f>
        <v>006-0000054</v>
      </c>
    </row>
    <row r="2089" spans="1:7">
      <c r="A2089" s="1">
        <v>6</v>
      </c>
      <c r="B2089">
        <v>68</v>
      </c>
      <c r="C2089">
        <v>3</v>
      </c>
      <c r="D2089" t="s">
        <v>117</v>
      </c>
      <c r="E2089" t="s">
        <v>118</v>
      </c>
      <c r="F2089" t="s">
        <v>22</v>
      </c>
      <c r="G2089" t="str">
        <f>TEXT(MotionsTable[[#This Row],[MOT_COUNTY_NUM]], "000") &amp; "-" &amp; TEXT(MotionsTable[[#This Row],[MOT_CASE_NUMBER]], "0000000")</f>
        <v>006-0000068</v>
      </c>
    </row>
    <row r="2090" spans="1:7">
      <c r="A2090" s="1">
        <v>6</v>
      </c>
      <c r="B2090">
        <v>40</v>
      </c>
      <c r="C2090">
        <v>4</v>
      </c>
      <c r="D2090" t="s">
        <v>117</v>
      </c>
      <c r="E2090" t="s">
        <v>118</v>
      </c>
      <c r="F2090" t="s">
        <v>22</v>
      </c>
      <c r="G2090" t="str">
        <f>TEXT(MotionsTable[[#This Row],[MOT_COUNTY_NUM]], "000") &amp; "-" &amp; TEXT(MotionsTable[[#This Row],[MOT_CASE_NUMBER]], "0000000")</f>
        <v>006-0000040</v>
      </c>
    </row>
    <row r="2091" spans="1:7">
      <c r="A2091" s="1">
        <v>6</v>
      </c>
      <c r="B2091">
        <v>57</v>
      </c>
      <c r="C2091">
        <v>4</v>
      </c>
      <c r="D2091" t="s">
        <v>117</v>
      </c>
      <c r="E2091" t="s">
        <v>118</v>
      </c>
      <c r="F2091" t="s">
        <v>22</v>
      </c>
      <c r="G2091" t="str">
        <f>TEXT(MotionsTable[[#This Row],[MOT_COUNTY_NUM]], "000") &amp; "-" &amp; TEXT(MotionsTable[[#This Row],[MOT_CASE_NUMBER]], "0000000")</f>
        <v>006-0000057</v>
      </c>
    </row>
    <row r="2092" spans="1:7">
      <c r="A2092" s="1">
        <v>6</v>
      </c>
      <c r="B2092">
        <v>65</v>
      </c>
      <c r="C2092">
        <v>4</v>
      </c>
      <c r="D2092" t="s">
        <v>117</v>
      </c>
      <c r="E2092" t="s">
        <v>118</v>
      </c>
      <c r="F2092" t="s">
        <v>22</v>
      </c>
      <c r="G2092" t="str">
        <f>TEXT(MotionsTable[[#This Row],[MOT_COUNTY_NUM]], "000") &amp; "-" &amp; TEXT(MotionsTable[[#This Row],[MOT_CASE_NUMBER]], "0000000")</f>
        <v>006-0000065</v>
      </c>
    </row>
    <row r="2093" spans="1:7">
      <c r="A2093" s="1">
        <v>6</v>
      </c>
      <c r="B2093">
        <v>49</v>
      </c>
      <c r="C2093">
        <v>7</v>
      </c>
      <c r="D2093" t="s">
        <v>117</v>
      </c>
      <c r="E2093" t="s">
        <v>118</v>
      </c>
      <c r="F2093" t="s">
        <v>22</v>
      </c>
      <c r="G2093" t="str">
        <f>TEXT(MotionsTable[[#This Row],[MOT_COUNTY_NUM]], "000") &amp; "-" &amp; TEXT(MotionsTable[[#This Row],[MOT_CASE_NUMBER]], "0000000")</f>
        <v>006-0000049</v>
      </c>
    </row>
    <row r="2094" spans="1:7">
      <c r="A2094" s="1">
        <v>7</v>
      </c>
      <c r="B2094">
        <v>25</v>
      </c>
      <c r="C2094">
        <v>1</v>
      </c>
      <c r="D2094" t="s">
        <v>117</v>
      </c>
      <c r="E2094" t="s">
        <v>118</v>
      </c>
      <c r="F2094" t="s">
        <v>23</v>
      </c>
      <c r="G2094" t="str">
        <f>TEXT(MotionsTable[[#This Row],[MOT_COUNTY_NUM]], "000") &amp; "-" &amp; TEXT(MotionsTable[[#This Row],[MOT_CASE_NUMBER]], "0000000")</f>
        <v>007-0000025</v>
      </c>
    </row>
    <row r="2095" spans="1:7">
      <c r="A2095" s="1">
        <v>7</v>
      </c>
      <c r="B2095">
        <v>39</v>
      </c>
      <c r="C2095">
        <v>1</v>
      </c>
      <c r="D2095" t="s">
        <v>117</v>
      </c>
      <c r="E2095" t="s">
        <v>118</v>
      </c>
      <c r="F2095" t="s">
        <v>23</v>
      </c>
      <c r="G2095" t="str">
        <f>TEXT(MotionsTable[[#This Row],[MOT_COUNTY_NUM]], "000") &amp; "-" &amp; TEXT(MotionsTable[[#This Row],[MOT_CASE_NUMBER]], "0000000")</f>
        <v>007-0000039</v>
      </c>
    </row>
    <row r="2096" spans="1:7">
      <c r="A2096" s="1">
        <v>7</v>
      </c>
      <c r="B2096">
        <v>1</v>
      </c>
      <c r="C2096">
        <v>2</v>
      </c>
      <c r="D2096" t="s">
        <v>117</v>
      </c>
      <c r="E2096" t="s">
        <v>118</v>
      </c>
      <c r="F2096" t="s">
        <v>23</v>
      </c>
      <c r="G2096" t="str">
        <f>TEXT(MotionsTable[[#This Row],[MOT_COUNTY_NUM]], "000") &amp; "-" &amp; TEXT(MotionsTable[[#This Row],[MOT_CASE_NUMBER]], "0000000")</f>
        <v>007-0000001</v>
      </c>
    </row>
    <row r="2097" spans="1:7">
      <c r="A2097" s="1">
        <v>7</v>
      </c>
      <c r="B2097">
        <v>2</v>
      </c>
      <c r="C2097">
        <v>2</v>
      </c>
      <c r="D2097" t="s">
        <v>117</v>
      </c>
      <c r="E2097" t="s">
        <v>118</v>
      </c>
      <c r="F2097" t="s">
        <v>23</v>
      </c>
      <c r="G2097" t="str">
        <f>TEXT(MotionsTable[[#This Row],[MOT_COUNTY_NUM]], "000") &amp; "-" &amp; TEXT(MotionsTable[[#This Row],[MOT_CASE_NUMBER]], "0000000")</f>
        <v>007-0000002</v>
      </c>
    </row>
    <row r="2098" spans="1:7">
      <c r="A2098" s="1">
        <v>7</v>
      </c>
      <c r="B2098">
        <v>5</v>
      </c>
      <c r="C2098">
        <v>2</v>
      </c>
      <c r="D2098" t="s">
        <v>117</v>
      </c>
      <c r="E2098" t="s">
        <v>118</v>
      </c>
      <c r="F2098" t="s">
        <v>23</v>
      </c>
      <c r="G2098" t="str">
        <f>TEXT(MotionsTable[[#This Row],[MOT_COUNTY_NUM]], "000") &amp; "-" &amp; TEXT(MotionsTable[[#This Row],[MOT_CASE_NUMBER]], "0000000")</f>
        <v>007-0000005</v>
      </c>
    </row>
    <row r="2099" spans="1:7">
      <c r="A2099" s="1">
        <v>7</v>
      </c>
      <c r="B2099">
        <v>15</v>
      </c>
      <c r="C2099">
        <v>2</v>
      </c>
      <c r="D2099" t="s">
        <v>117</v>
      </c>
      <c r="E2099" t="s">
        <v>118</v>
      </c>
      <c r="F2099" t="s">
        <v>23</v>
      </c>
      <c r="G2099" t="str">
        <f>TEXT(MotionsTable[[#This Row],[MOT_COUNTY_NUM]], "000") &amp; "-" &amp; TEXT(MotionsTable[[#This Row],[MOT_CASE_NUMBER]], "0000000")</f>
        <v>007-0000015</v>
      </c>
    </row>
    <row r="2100" spans="1:7">
      <c r="A2100" s="1">
        <v>7</v>
      </c>
      <c r="B2100">
        <v>20</v>
      </c>
      <c r="C2100">
        <v>2</v>
      </c>
      <c r="D2100" t="s">
        <v>117</v>
      </c>
      <c r="E2100" t="s">
        <v>118</v>
      </c>
      <c r="F2100" t="s">
        <v>23</v>
      </c>
      <c r="G2100" t="str">
        <f>TEXT(MotionsTable[[#This Row],[MOT_COUNTY_NUM]], "000") &amp; "-" &amp; TEXT(MotionsTable[[#This Row],[MOT_CASE_NUMBER]], "0000000")</f>
        <v>007-0000020</v>
      </c>
    </row>
    <row r="2101" spans="1:7">
      <c r="A2101" s="1">
        <v>7</v>
      </c>
      <c r="B2101">
        <v>21</v>
      </c>
      <c r="C2101">
        <v>2</v>
      </c>
      <c r="D2101" t="s">
        <v>117</v>
      </c>
      <c r="E2101" t="s">
        <v>118</v>
      </c>
      <c r="F2101" t="s">
        <v>23</v>
      </c>
      <c r="G2101" t="str">
        <f>TEXT(MotionsTable[[#This Row],[MOT_COUNTY_NUM]], "000") &amp; "-" &amp; TEXT(MotionsTable[[#This Row],[MOT_CASE_NUMBER]], "0000000")</f>
        <v>007-0000021</v>
      </c>
    </row>
    <row r="2102" spans="1:7">
      <c r="A2102" s="1">
        <v>7</v>
      </c>
      <c r="B2102">
        <v>22</v>
      </c>
      <c r="C2102">
        <v>2</v>
      </c>
      <c r="D2102" t="s">
        <v>117</v>
      </c>
      <c r="E2102" t="s">
        <v>118</v>
      </c>
      <c r="F2102" t="s">
        <v>23</v>
      </c>
      <c r="G2102" t="str">
        <f>TEXT(MotionsTable[[#This Row],[MOT_COUNTY_NUM]], "000") &amp; "-" &amp; TEXT(MotionsTable[[#This Row],[MOT_CASE_NUMBER]], "0000000")</f>
        <v>007-0000022</v>
      </c>
    </row>
    <row r="2103" spans="1:7">
      <c r="A2103" s="1">
        <v>7</v>
      </c>
      <c r="B2103">
        <v>23</v>
      </c>
      <c r="C2103">
        <v>2</v>
      </c>
      <c r="D2103" t="s">
        <v>117</v>
      </c>
      <c r="E2103" t="s">
        <v>118</v>
      </c>
      <c r="F2103" t="s">
        <v>23</v>
      </c>
      <c r="G2103" t="str">
        <f>TEXT(MotionsTable[[#This Row],[MOT_COUNTY_NUM]], "000") &amp; "-" &amp; TEXT(MotionsTable[[#This Row],[MOT_CASE_NUMBER]], "0000000")</f>
        <v>007-0000023</v>
      </c>
    </row>
    <row r="2104" spans="1:7">
      <c r="A2104" s="1">
        <v>7</v>
      </c>
      <c r="B2104">
        <v>26</v>
      </c>
      <c r="C2104">
        <v>2</v>
      </c>
      <c r="D2104" t="s">
        <v>117</v>
      </c>
      <c r="E2104" t="s">
        <v>118</v>
      </c>
      <c r="F2104" t="s">
        <v>23</v>
      </c>
      <c r="G2104" t="str">
        <f>TEXT(MotionsTable[[#This Row],[MOT_COUNTY_NUM]], "000") &amp; "-" &amp; TEXT(MotionsTable[[#This Row],[MOT_CASE_NUMBER]], "0000000")</f>
        <v>007-0000026</v>
      </c>
    </row>
    <row r="2105" spans="1:7">
      <c r="A2105" s="1">
        <v>7</v>
      </c>
      <c r="B2105">
        <v>29</v>
      </c>
      <c r="C2105">
        <v>2</v>
      </c>
      <c r="D2105" t="s">
        <v>117</v>
      </c>
      <c r="E2105" t="s">
        <v>118</v>
      </c>
      <c r="F2105" t="s">
        <v>23</v>
      </c>
      <c r="G2105" t="str">
        <f>TEXT(MotionsTable[[#This Row],[MOT_COUNTY_NUM]], "000") &amp; "-" &amp; TEXT(MotionsTable[[#This Row],[MOT_CASE_NUMBER]], "0000000")</f>
        <v>007-0000029</v>
      </c>
    </row>
    <row r="2106" spans="1:7">
      <c r="A2106" s="1">
        <v>7</v>
      </c>
      <c r="B2106">
        <v>31</v>
      </c>
      <c r="C2106">
        <v>2</v>
      </c>
      <c r="D2106" t="s">
        <v>117</v>
      </c>
      <c r="E2106" t="s">
        <v>118</v>
      </c>
      <c r="F2106" t="s">
        <v>23</v>
      </c>
      <c r="G2106" t="str">
        <f>TEXT(MotionsTable[[#This Row],[MOT_COUNTY_NUM]], "000") &amp; "-" &amp; TEXT(MotionsTable[[#This Row],[MOT_CASE_NUMBER]], "0000000")</f>
        <v>007-0000031</v>
      </c>
    </row>
    <row r="2107" spans="1:7">
      <c r="A2107" s="1">
        <v>7</v>
      </c>
      <c r="B2107">
        <v>33</v>
      </c>
      <c r="C2107">
        <v>2</v>
      </c>
      <c r="D2107" t="s">
        <v>117</v>
      </c>
      <c r="E2107" t="s">
        <v>118</v>
      </c>
      <c r="F2107" t="s">
        <v>23</v>
      </c>
      <c r="G2107" t="str">
        <f>TEXT(MotionsTable[[#This Row],[MOT_COUNTY_NUM]], "000") &amp; "-" &amp; TEXT(MotionsTable[[#This Row],[MOT_CASE_NUMBER]], "0000000")</f>
        <v>007-0000033</v>
      </c>
    </row>
    <row r="2108" spans="1:7">
      <c r="A2108" s="1">
        <v>7</v>
      </c>
      <c r="B2108">
        <v>36</v>
      </c>
      <c r="C2108">
        <v>2</v>
      </c>
      <c r="D2108" t="s">
        <v>117</v>
      </c>
      <c r="E2108" t="s">
        <v>118</v>
      </c>
      <c r="F2108" t="s">
        <v>23</v>
      </c>
      <c r="G2108" t="str">
        <f>TEXT(MotionsTable[[#This Row],[MOT_COUNTY_NUM]], "000") &amp; "-" &amp; TEXT(MotionsTable[[#This Row],[MOT_CASE_NUMBER]], "0000000")</f>
        <v>007-0000036</v>
      </c>
    </row>
    <row r="2109" spans="1:7">
      <c r="A2109" s="1">
        <v>7</v>
      </c>
      <c r="B2109">
        <v>38</v>
      </c>
      <c r="C2109">
        <v>2</v>
      </c>
      <c r="D2109" t="s">
        <v>117</v>
      </c>
      <c r="E2109" t="s">
        <v>118</v>
      </c>
      <c r="F2109" t="s">
        <v>23</v>
      </c>
      <c r="G2109" t="str">
        <f>TEXT(MotionsTable[[#This Row],[MOT_COUNTY_NUM]], "000") &amp; "-" &amp; TEXT(MotionsTable[[#This Row],[MOT_CASE_NUMBER]], "0000000")</f>
        <v>007-0000038</v>
      </c>
    </row>
    <row r="2110" spans="1:7">
      <c r="A2110" s="1">
        <v>7</v>
      </c>
      <c r="B2110">
        <v>42</v>
      </c>
      <c r="C2110">
        <v>2</v>
      </c>
      <c r="D2110" t="s">
        <v>117</v>
      </c>
      <c r="E2110" t="s">
        <v>118</v>
      </c>
      <c r="F2110" t="s">
        <v>23</v>
      </c>
      <c r="G2110" t="str">
        <f>TEXT(MotionsTable[[#This Row],[MOT_COUNTY_NUM]], "000") &amp; "-" &amp; TEXT(MotionsTable[[#This Row],[MOT_CASE_NUMBER]], "0000000")</f>
        <v>007-0000042</v>
      </c>
    </row>
    <row r="2111" spans="1:7">
      <c r="A2111" s="1">
        <v>7</v>
      </c>
      <c r="B2111">
        <v>47</v>
      </c>
      <c r="C2111">
        <v>2</v>
      </c>
      <c r="D2111" t="s">
        <v>117</v>
      </c>
      <c r="E2111" t="s">
        <v>118</v>
      </c>
      <c r="F2111" t="s">
        <v>23</v>
      </c>
      <c r="G2111" t="str">
        <f>TEXT(MotionsTable[[#This Row],[MOT_COUNTY_NUM]], "000") &amp; "-" &amp; TEXT(MotionsTable[[#This Row],[MOT_CASE_NUMBER]], "0000000")</f>
        <v>007-0000047</v>
      </c>
    </row>
    <row r="2112" spans="1:7">
      <c r="A2112" s="1">
        <v>7</v>
      </c>
      <c r="B2112">
        <v>48</v>
      </c>
      <c r="C2112">
        <v>2</v>
      </c>
      <c r="D2112" t="s">
        <v>117</v>
      </c>
      <c r="E2112" t="s">
        <v>118</v>
      </c>
      <c r="F2112" t="s">
        <v>23</v>
      </c>
      <c r="G2112" t="str">
        <f>TEXT(MotionsTable[[#This Row],[MOT_COUNTY_NUM]], "000") &amp; "-" &amp; TEXT(MotionsTable[[#This Row],[MOT_CASE_NUMBER]], "0000000")</f>
        <v>007-0000048</v>
      </c>
    </row>
    <row r="2113" spans="1:7">
      <c r="A2113" s="1">
        <v>7</v>
      </c>
      <c r="B2113">
        <v>49</v>
      </c>
      <c r="C2113">
        <v>2</v>
      </c>
      <c r="D2113" t="s">
        <v>117</v>
      </c>
      <c r="E2113" t="s">
        <v>118</v>
      </c>
      <c r="F2113" t="s">
        <v>23</v>
      </c>
      <c r="G2113" t="str">
        <f>TEXT(MotionsTable[[#This Row],[MOT_COUNTY_NUM]], "000") &amp; "-" &amp; TEXT(MotionsTable[[#This Row],[MOT_CASE_NUMBER]], "0000000")</f>
        <v>007-0000049</v>
      </c>
    </row>
    <row r="2114" spans="1:7">
      <c r="A2114" s="1">
        <v>7</v>
      </c>
      <c r="B2114">
        <v>50</v>
      </c>
      <c r="C2114">
        <v>2</v>
      </c>
      <c r="D2114" t="s">
        <v>117</v>
      </c>
      <c r="E2114" t="s">
        <v>118</v>
      </c>
      <c r="F2114" t="s">
        <v>23</v>
      </c>
      <c r="G2114" t="str">
        <f>TEXT(MotionsTable[[#This Row],[MOT_COUNTY_NUM]], "000") &amp; "-" &amp; TEXT(MotionsTable[[#This Row],[MOT_CASE_NUMBER]], "0000000")</f>
        <v>007-0000050</v>
      </c>
    </row>
    <row r="2115" spans="1:7">
      <c r="A2115" s="1">
        <v>7</v>
      </c>
      <c r="B2115">
        <v>52</v>
      </c>
      <c r="C2115">
        <v>2</v>
      </c>
      <c r="D2115" t="s">
        <v>117</v>
      </c>
      <c r="E2115" t="s">
        <v>118</v>
      </c>
      <c r="F2115" t="s">
        <v>23</v>
      </c>
      <c r="G2115" t="str">
        <f>TEXT(MotionsTable[[#This Row],[MOT_COUNTY_NUM]], "000") &amp; "-" &amp; TEXT(MotionsTable[[#This Row],[MOT_CASE_NUMBER]], "0000000")</f>
        <v>007-0000052</v>
      </c>
    </row>
    <row r="2116" spans="1:7">
      <c r="A2116" s="1">
        <v>7</v>
      </c>
      <c r="B2116">
        <v>57</v>
      </c>
      <c r="C2116">
        <v>2</v>
      </c>
      <c r="D2116" t="s">
        <v>117</v>
      </c>
      <c r="E2116" t="s">
        <v>118</v>
      </c>
      <c r="F2116" t="s">
        <v>23</v>
      </c>
      <c r="G2116" t="str">
        <f>TEXT(MotionsTable[[#This Row],[MOT_COUNTY_NUM]], "000") &amp; "-" &amp; TEXT(MotionsTable[[#This Row],[MOT_CASE_NUMBER]], "0000000")</f>
        <v>007-0000057</v>
      </c>
    </row>
    <row r="2117" spans="1:7">
      <c r="A2117" s="1">
        <v>7</v>
      </c>
      <c r="B2117">
        <v>58</v>
      </c>
      <c r="C2117">
        <v>2</v>
      </c>
      <c r="D2117" t="s">
        <v>117</v>
      </c>
      <c r="E2117" t="s">
        <v>118</v>
      </c>
      <c r="F2117" t="s">
        <v>23</v>
      </c>
      <c r="G2117" t="str">
        <f>TEXT(MotionsTable[[#This Row],[MOT_COUNTY_NUM]], "000") &amp; "-" &amp; TEXT(MotionsTable[[#This Row],[MOT_CASE_NUMBER]], "0000000")</f>
        <v>007-0000058</v>
      </c>
    </row>
    <row r="2118" spans="1:7">
      <c r="A2118" s="1">
        <v>7</v>
      </c>
      <c r="B2118">
        <v>59</v>
      </c>
      <c r="C2118">
        <v>2</v>
      </c>
      <c r="D2118" t="s">
        <v>117</v>
      </c>
      <c r="E2118" t="s">
        <v>118</v>
      </c>
      <c r="F2118" t="s">
        <v>23</v>
      </c>
      <c r="G2118" t="str">
        <f>TEXT(MotionsTable[[#This Row],[MOT_COUNTY_NUM]], "000") &amp; "-" &amp; TEXT(MotionsTable[[#This Row],[MOT_CASE_NUMBER]], "0000000")</f>
        <v>007-0000059</v>
      </c>
    </row>
    <row r="2119" spans="1:7">
      <c r="A2119" s="1">
        <v>7</v>
      </c>
      <c r="B2119">
        <v>62</v>
      </c>
      <c r="C2119">
        <v>2</v>
      </c>
      <c r="D2119" t="s">
        <v>117</v>
      </c>
      <c r="E2119" t="s">
        <v>118</v>
      </c>
      <c r="F2119" t="s">
        <v>23</v>
      </c>
      <c r="G2119" t="str">
        <f>TEXT(MotionsTable[[#This Row],[MOT_COUNTY_NUM]], "000") &amp; "-" &amp; TEXT(MotionsTable[[#This Row],[MOT_CASE_NUMBER]], "0000000")</f>
        <v>007-0000062</v>
      </c>
    </row>
    <row r="2120" spans="1:7">
      <c r="A2120" s="1">
        <v>7</v>
      </c>
      <c r="B2120">
        <v>65</v>
      </c>
      <c r="C2120">
        <v>2</v>
      </c>
      <c r="D2120" t="s">
        <v>117</v>
      </c>
      <c r="E2120" t="s">
        <v>118</v>
      </c>
      <c r="F2120" t="s">
        <v>23</v>
      </c>
      <c r="G2120" t="str">
        <f>TEXT(MotionsTable[[#This Row],[MOT_COUNTY_NUM]], "000") &amp; "-" &amp; TEXT(MotionsTable[[#This Row],[MOT_CASE_NUMBER]], "0000000")</f>
        <v>007-0000065</v>
      </c>
    </row>
    <row r="2121" spans="1:7">
      <c r="A2121" s="1">
        <v>7</v>
      </c>
      <c r="B2121">
        <v>66</v>
      </c>
      <c r="C2121">
        <v>2</v>
      </c>
      <c r="D2121" t="s">
        <v>117</v>
      </c>
      <c r="E2121" t="s">
        <v>118</v>
      </c>
      <c r="F2121" t="s">
        <v>23</v>
      </c>
      <c r="G2121" t="str">
        <f>TEXT(MotionsTable[[#This Row],[MOT_COUNTY_NUM]], "000") &amp; "-" &amp; TEXT(MotionsTable[[#This Row],[MOT_CASE_NUMBER]], "0000000")</f>
        <v>007-0000066</v>
      </c>
    </row>
    <row r="2122" spans="1:7">
      <c r="A2122" s="1">
        <v>7</v>
      </c>
      <c r="B2122">
        <v>1</v>
      </c>
      <c r="C2122">
        <v>3</v>
      </c>
      <c r="D2122" t="s">
        <v>117</v>
      </c>
      <c r="E2122" t="s">
        <v>118</v>
      </c>
      <c r="F2122" t="s">
        <v>23</v>
      </c>
      <c r="G2122" t="str">
        <f>TEXT(MotionsTable[[#This Row],[MOT_COUNTY_NUM]], "000") &amp; "-" &amp; TEXT(MotionsTable[[#This Row],[MOT_CASE_NUMBER]], "0000000")</f>
        <v>007-0000001</v>
      </c>
    </row>
    <row r="2123" spans="1:7">
      <c r="A2123" s="1">
        <v>7</v>
      </c>
      <c r="B2123">
        <v>2</v>
      </c>
      <c r="C2123">
        <v>3</v>
      </c>
      <c r="D2123" t="s">
        <v>117</v>
      </c>
      <c r="E2123" t="s">
        <v>118</v>
      </c>
      <c r="F2123" t="s">
        <v>23</v>
      </c>
      <c r="G2123" t="str">
        <f>TEXT(MotionsTable[[#This Row],[MOT_COUNTY_NUM]], "000") &amp; "-" &amp; TEXT(MotionsTable[[#This Row],[MOT_CASE_NUMBER]], "0000000")</f>
        <v>007-0000002</v>
      </c>
    </row>
    <row r="2124" spans="1:7">
      <c r="A2124" s="1">
        <v>7</v>
      </c>
      <c r="B2124">
        <v>7</v>
      </c>
      <c r="C2124">
        <v>3</v>
      </c>
      <c r="D2124" t="s">
        <v>117</v>
      </c>
      <c r="E2124" t="s">
        <v>118</v>
      </c>
      <c r="F2124" t="s">
        <v>23</v>
      </c>
      <c r="G2124" t="str">
        <f>TEXT(MotionsTable[[#This Row],[MOT_COUNTY_NUM]], "000") &amp; "-" &amp; TEXT(MotionsTable[[#This Row],[MOT_CASE_NUMBER]], "0000000")</f>
        <v>007-0000007</v>
      </c>
    </row>
    <row r="2125" spans="1:7">
      <c r="A2125" s="1">
        <v>7</v>
      </c>
      <c r="B2125">
        <v>11</v>
      </c>
      <c r="C2125">
        <v>3</v>
      </c>
      <c r="D2125" t="s">
        <v>117</v>
      </c>
      <c r="E2125" t="s">
        <v>118</v>
      </c>
      <c r="F2125" t="s">
        <v>23</v>
      </c>
      <c r="G2125" t="str">
        <f>TEXT(MotionsTable[[#This Row],[MOT_COUNTY_NUM]], "000") &amp; "-" &amp; TEXT(MotionsTable[[#This Row],[MOT_CASE_NUMBER]], "0000000")</f>
        <v>007-0000011</v>
      </c>
    </row>
    <row r="2126" spans="1:7">
      <c r="A2126" s="1">
        <v>7</v>
      </c>
      <c r="B2126">
        <v>12</v>
      </c>
      <c r="C2126">
        <v>3</v>
      </c>
      <c r="D2126" t="s">
        <v>117</v>
      </c>
      <c r="E2126" t="s">
        <v>118</v>
      </c>
      <c r="F2126" t="s">
        <v>23</v>
      </c>
      <c r="G2126" t="str">
        <f>TEXT(MotionsTable[[#This Row],[MOT_COUNTY_NUM]], "000") &amp; "-" &amp; TEXT(MotionsTable[[#This Row],[MOT_CASE_NUMBER]], "0000000")</f>
        <v>007-0000012</v>
      </c>
    </row>
    <row r="2127" spans="1:7">
      <c r="A2127" s="1">
        <v>7</v>
      </c>
      <c r="B2127">
        <v>13</v>
      </c>
      <c r="C2127">
        <v>3</v>
      </c>
      <c r="D2127" t="s">
        <v>117</v>
      </c>
      <c r="E2127" t="s">
        <v>118</v>
      </c>
      <c r="F2127" t="s">
        <v>23</v>
      </c>
      <c r="G2127" t="str">
        <f>TEXT(MotionsTable[[#This Row],[MOT_COUNTY_NUM]], "000") &amp; "-" &amp; TEXT(MotionsTable[[#This Row],[MOT_CASE_NUMBER]], "0000000")</f>
        <v>007-0000013</v>
      </c>
    </row>
    <row r="2128" spans="1:7">
      <c r="A2128" s="1">
        <v>7</v>
      </c>
      <c r="B2128">
        <v>15</v>
      </c>
      <c r="C2128">
        <v>3</v>
      </c>
      <c r="D2128" t="s">
        <v>117</v>
      </c>
      <c r="E2128" t="s">
        <v>118</v>
      </c>
      <c r="F2128" t="s">
        <v>23</v>
      </c>
      <c r="G2128" t="str">
        <f>TEXT(MotionsTable[[#This Row],[MOT_COUNTY_NUM]], "000") &amp; "-" &amp; TEXT(MotionsTable[[#This Row],[MOT_CASE_NUMBER]], "0000000")</f>
        <v>007-0000015</v>
      </c>
    </row>
    <row r="2129" spans="1:7">
      <c r="A2129" s="1">
        <v>7</v>
      </c>
      <c r="B2129">
        <v>17</v>
      </c>
      <c r="C2129">
        <v>3</v>
      </c>
      <c r="D2129" t="s">
        <v>117</v>
      </c>
      <c r="E2129" t="s">
        <v>118</v>
      </c>
      <c r="F2129" t="s">
        <v>23</v>
      </c>
      <c r="G2129" t="str">
        <f>TEXT(MotionsTable[[#This Row],[MOT_COUNTY_NUM]], "000") &amp; "-" &amp; TEXT(MotionsTable[[#This Row],[MOT_CASE_NUMBER]], "0000000")</f>
        <v>007-0000017</v>
      </c>
    </row>
    <row r="2130" spans="1:7">
      <c r="A2130" s="1">
        <v>7</v>
      </c>
      <c r="B2130">
        <v>23</v>
      </c>
      <c r="C2130">
        <v>3</v>
      </c>
      <c r="D2130" t="s">
        <v>117</v>
      </c>
      <c r="E2130" t="s">
        <v>118</v>
      </c>
      <c r="F2130" t="s">
        <v>23</v>
      </c>
      <c r="G2130" t="str">
        <f>TEXT(MotionsTable[[#This Row],[MOT_COUNTY_NUM]], "000") &amp; "-" &amp; TEXT(MotionsTable[[#This Row],[MOT_CASE_NUMBER]], "0000000")</f>
        <v>007-0000023</v>
      </c>
    </row>
    <row r="2131" spans="1:7">
      <c r="A2131" s="1">
        <v>7</v>
      </c>
      <c r="B2131">
        <v>25</v>
      </c>
      <c r="C2131">
        <v>3</v>
      </c>
      <c r="D2131" t="s">
        <v>117</v>
      </c>
      <c r="E2131" t="s">
        <v>118</v>
      </c>
      <c r="F2131" t="s">
        <v>23</v>
      </c>
      <c r="G2131" t="str">
        <f>TEXT(MotionsTable[[#This Row],[MOT_COUNTY_NUM]], "000") &amp; "-" &amp; TEXT(MotionsTable[[#This Row],[MOT_CASE_NUMBER]], "0000000")</f>
        <v>007-0000025</v>
      </c>
    </row>
    <row r="2132" spans="1:7">
      <c r="A2132" s="1">
        <v>7</v>
      </c>
      <c r="B2132">
        <v>28</v>
      </c>
      <c r="C2132">
        <v>3</v>
      </c>
      <c r="D2132" t="s">
        <v>117</v>
      </c>
      <c r="E2132" t="s">
        <v>118</v>
      </c>
      <c r="F2132" t="s">
        <v>23</v>
      </c>
      <c r="G2132" t="str">
        <f>TEXT(MotionsTable[[#This Row],[MOT_COUNTY_NUM]], "000") &amp; "-" &amp; TEXT(MotionsTable[[#This Row],[MOT_CASE_NUMBER]], "0000000")</f>
        <v>007-0000028</v>
      </c>
    </row>
    <row r="2133" spans="1:7">
      <c r="A2133" s="1">
        <v>7</v>
      </c>
      <c r="B2133">
        <v>30</v>
      </c>
      <c r="C2133">
        <v>3</v>
      </c>
      <c r="D2133" t="s">
        <v>117</v>
      </c>
      <c r="E2133" t="s">
        <v>118</v>
      </c>
      <c r="F2133" t="s">
        <v>23</v>
      </c>
      <c r="G2133" t="str">
        <f>TEXT(MotionsTable[[#This Row],[MOT_COUNTY_NUM]], "000") &amp; "-" &amp; TEXT(MotionsTable[[#This Row],[MOT_CASE_NUMBER]], "0000000")</f>
        <v>007-0000030</v>
      </c>
    </row>
    <row r="2134" spans="1:7">
      <c r="A2134" s="1">
        <v>7</v>
      </c>
      <c r="B2134">
        <v>31</v>
      </c>
      <c r="C2134">
        <v>3</v>
      </c>
      <c r="D2134" t="s">
        <v>117</v>
      </c>
      <c r="E2134" t="s">
        <v>118</v>
      </c>
      <c r="F2134" t="s">
        <v>23</v>
      </c>
      <c r="G2134" t="str">
        <f>TEXT(MotionsTable[[#This Row],[MOT_COUNTY_NUM]], "000") &amp; "-" &amp; TEXT(MotionsTable[[#This Row],[MOT_CASE_NUMBER]], "0000000")</f>
        <v>007-0000031</v>
      </c>
    </row>
    <row r="2135" spans="1:7">
      <c r="A2135" s="1">
        <v>7</v>
      </c>
      <c r="B2135">
        <v>32</v>
      </c>
      <c r="C2135">
        <v>3</v>
      </c>
      <c r="D2135" t="s">
        <v>117</v>
      </c>
      <c r="E2135" t="s">
        <v>118</v>
      </c>
      <c r="F2135" t="s">
        <v>23</v>
      </c>
      <c r="G2135" t="str">
        <f>TEXT(MotionsTable[[#This Row],[MOT_COUNTY_NUM]], "000") &amp; "-" &amp; TEXT(MotionsTable[[#This Row],[MOT_CASE_NUMBER]], "0000000")</f>
        <v>007-0000032</v>
      </c>
    </row>
    <row r="2136" spans="1:7">
      <c r="A2136" s="1">
        <v>7</v>
      </c>
      <c r="B2136">
        <v>34</v>
      </c>
      <c r="C2136">
        <v>3</v>
      </c>
      <c r="D2136" t="s">
        <v>117</v>
      </c>
      <c r="E2136" t="s">
        <v>118</v>
      </c>
      <c r="F2136" t="s">
        <v>23</v>
      </c>
      <c r="G2136" t="str">
        <f>TEXT(MotionsTable[[#This Row],[MOT_COUNTY_NUM]], "000") &amp; "-" &amp; TEXT(MotionsTable[[#This Row],[MOT_CASE_NUMBER]], "0000000")</f>
        <v>007-0000034</v>
      </c>
    </row>
    <row r="2137" spans="1:7">
      <c r="A2137" s="1">
        <v>7</v>
      </c>
      <c r="B2137">
        <v>47</v>
      </c>
      <c r="C2137">
        <v>3</v>
      </c>
      <c r="D2137" t="s">
        <v>117</v>
      </c>
      <c r="E2137" t="s">
        <v>118</v>
      </c>
      <c r="F2137" t="s">
        <v>23</v>
      </c>
      <c r="G2137" t="str">
        <f>TEXT(MotionsTable[[#This Row],[MOT_COUNTY_NUM]], "000") &amp; "-" &amp; TEXT(MotionsTable[[#This Row],[MOT_CASE_NUMBER]], "0000000")</f>
        <v>007-0000047</v>
      </c>
    </row>
    <row r="2138" spans="1:7">
      <c r="A2138" s="1">
        <v>7</v>
      </c>
      <c r="B2138">
        <v>48</v>
      </c>
      <c r="C2138">
        <v>3</v>
      </c>
      <c r="D2138" t="s">
        <v>117</v>
      </c>
      <c r="E2138" t="s">
        <v>118</v>
      </c>
      <c r="F2138" t="s">
        <v>23</v>
      </c>
      <c r="G2138" t="str">
        <f>TEXT(MotionsTable[[#This Row],[MOT_COUNTY_NUM]], "000") &amp; "-" &amp; TEXT(MotionsTable[[#This Row],[MOT_CASE_NUMBER]], "0000000")</f>
        <v>007-0000048</v>
      </c>
    </row>
    <row r="2139" spans="1:7">
      <c r="A2139" s="1">
        <v>7</v>
      </c>
      <c r="B2139">
        <v>49</v>
      </c>
      <c r="C2139">
        <v>3</v>
      </c>
      <c r="D2139" t="s">
        <v>117</v>
      </c>
      <c r="E2139" t="s">
        <v>118</v>
      </c>
      <c r="F2139" t="s">
        <v>23</v>
      </c>
      <c r="G2139" t="str">
        <f>TEXT(MotionsTable[[#This Row],[MOT_COUNTY_NUM]], "000") &amp; "-" &amp; TEXT(MotionsTable[[#This Row],[MOT_CASE_NUMBER]], "0000000")</f>
        <v>007-0000049</v>
      </c>
    </row>
    <row r="2140" spans="1:7">
      <c r="A2140" s="1">
        <v>7</v>
      </c>
      <c r="B2140">
        <v>50</v>
      </c>
      <c r="C2140">
        <v>3</v>
      </c>
      <c r="D2140" t="s">
        <v>117</v>
      </c>
      <c r="E2140" t="s">
        <v>118</v>
      </c>
      <c r="F2140" t="s">
        <v>23</v>
      </c>
      <c r="G2140" t="str">
        <f>TEXT(MotionsTable[[#This Row],[MOT_COUNTY_NUM]], "000") &amp; "-" &amp; TEXT(MotionsTable[[#This Row],[MOT_CASE_NUMBER]], "0000000")</f>
        <v>007-0000050</v>
      </c>
    </row>
    <row r="2141" spans="1:7">
      <c r="A2141" s="1">
        <v>7</v>
      </c>
      <c r="B2141">
        <v>51</v>
      </c>
      <c r="C2141">
        <v>3</v>
      </c>
      <c r="D2141" t="s">
        <v>117</v>
      </c>
      <c r="E2141" t="s">
        <v>118</v>
      </c>
      <c r="F2141" t="s">
        <v>23</v>
      </c>
      <c r="G2141" t="str">
        <f>TEXT(MotionsTable[[#This Row],[MOT_COUNTY_NUM]], "000") &amp; "-" &amp; TEXT(MotionsTable[[#This Row],[MOT_CASE_NUMBER]], "0000000")</f>
        <v>007-0000051</v>
      </c>
    </row>
    <row r="2142" spans="1:7">
      <c r="A2142" s="1">
        <v>7</v>
      </c>
      <c r="B2142">
        <v>53</v>
      </c>
      <c r="C2142">
        <v>3</v>
      </c>
      <c r="D2142" t="s">
        <v>117</v>
      </c>
      <c r="E2142" t="s">
        <v>118</v>
      </c>
      <c r="F2142" t="s">
        <v>23</v>
      </c>
      <c r="G2142" t="str">
        <f>TEXT(MotionsTable[[#This Row],[MOT_COUNTY_NUM]], "000") &amp; "-" &amp; TEXT(MotionsTable[[#This Row],[MOT_CASE_NUMBER]], "0000000")</f>
        <v>007-0000053</v>
      </c>
    </row>
    <row r="2143" spans="1:7">
      <c r="A2143" s="1">
        <v>7</v>
      </c>
      <c r="B2143">
        <v>62</v>
      </c>
      <c r="C2143">
        <v>3</v>
      </c>
      <c r="D2143" t="s">
        <v>117</v>
      </c>
      <c r="E2143" t="s">
        <v>118</v>
      </c>
      <c r="F2143" t="s">
        <v>23</v>
      </c>
      <c r="G2143" t="str">
        <f>TEXT(MotionsTable[[#This Row],[MOT_COUNTY_NUM]], "000") &amp; "-" &amp; TEXT(MotionsTable[[#This Row],[MOT_CASE_NUMBER]], "0000000")</f>
        <v>007-0000062</v>
      </c>
    </row>
    <row r="2144" spans="1:7">
      <c r="A2144" s="1">
        <v>7</v>
      </c>
      <c r="B2144">
        <v>64</v>
      </c>
      <c r="C2144">
        <v>3</v>
      </c>
      <c r="D2144" t="s">
        <v>117</v>
      </c>
      <c r="E2144" t="s">
        <v>118</v>
      </c>
      <c r="F2144" t="s">
        <v>23</v>
      </c>
      <c r="G2144" t="str">
        <f>TEXT(MotionsTable[[#This Row],[MOT_COUNTY_NUM]], "000") &amp; "-" &amp; TEXT(MotionsTable[[#This Row],[MOT_CASE_NUMBER]], "0000000")</f>
        <v>007-0000064</v>
      </c>
    </row>
    <row r="2145" spans="1:7">
      <c r="A2145" s="1">
        <v>7</v>
      </c>
      <c r="B2145">
        <v>65</v>
      </c>
      <c r="C2145">
        <v>3</v>
      </c>
      <c r="D2145" t="s">
        <v>117</v>
      </c>
      <c r="E2145" t="s">
        <v>118</v>
      </c>
      <c r="F2145" t="s">
        <v>23</v>
      </c>
      <c r="G2145" t="str">
        <f>TEXT(MotionsTable[[#This Row],[MOT_COUNTY_NUM]], "000") &amp; "-" &amp; TEXT(MotionsTable[[#This Row],[MOT_CASE_NUMBER]], "0000000")</f>
        <v>007-0000065</v>
      </c>
    </row>
    <row r="2146" spans="1:7">
      <c r="A2146" s="1">
        <v>7</v>
      </c>
      <c r="B2146">
        <v>66</v>
      </c>
      <c r="C2146">
        <v>3</v>
      </c>
      <c r="D2146" t="s">
        <v>117</v>
      </c>
      <c r="E2146" t="s">
        <v>118</v>
      </c>
      <c r="F2146" t="s">
        <v>23</v>
      </c>
      <c r="G2146" t="str">
        <f>TEXT(MotionsTable[[#This Row],[MOT_COUNTY_NUM]], "000") &amp; "-" &amp; TEXT(MotionsTable[[#This Row],[MOT_CASE_NUMBER]], "0000000")</f>
        <v>007-0000066</v>
      </c>
    </row>
    <row r="2147" spans="1:7">
      <c r="A2147" s="1">
        <v>7</v>
      </c>
      <c r="B2147">
        <v>2</v>
      </c>
      <c r="C2147">
        <v>4</v>
      </c>
      <c r="D2147" t="s">
        <v>117</v>
      </c>
      <c r="E2147" t="s">
        <v>118</v>
      </c>
      <c r="F2147" t="s">
        <v>23</v>
      </c>
      <c r="G2147" t="str">
        <f>TEXT(MotionsTable[[#This Row],[MOT_COUNTY_NUM]], "000") &amp; "-" &amp; TEXT(MotionsTable[[#This Row],[MOT_CASE_NUMBER]], "0000000")</f>
        <v>007-0000002</v>
      </c>
    </row>
    <row r="2148" spans="1:7">
      <c r="A2148" s="1">
        <v>7</v>
      </c>
      <c r="B2148">
        <v>4</v>
      </c>
      <c r="C2148">
        <v>4</v>
      </c>
      <c r="D2148" t="s">
        <v>117</v>
      </c>
      <c r="E2148" t="s">
        <v>118</v>
      </c>
      <c r="F2148" t="s">
        <v>23</v>
      </c>
      <c r="G2148" t="str">
        <f>TEXT(MotionsTable[[#This Row],[MOT_COUNTY_NUM]], "000") &amp; "-" &amp; TEXT(MotionsTable[[#This Row],[MOT_CASE_NUMBER]], "0000000")</f>
        <v>007-0000004</v>
      </c>
    </row>
    <row r="2149" spans="1:7">
      <c r="A2149" s="1">
        <v>7</v>
      </c>
      <c r="B2149">
        <v>11</v>
      </c>
      <c r="C2149">
        <v>4</v>
      </c>
      <c r="D2149" t="s">
        <v>117</v>
      </c>
      <c r="E2149" t="s">
        <v>118</v>
      </c>
      <c r="F2149" t="s">
        <v>23</v>
      </c>
      <c r="G2149" t="str">
        <f>TEXT(MotionsTable[[#This Row],[MOT_COUNTY_NUM]], "000") &amp; "-" &amp; TEXT(MotionsTable[[#This Row],[MOT_CASE_NUMBER]], "0000000")</f>
        <v>007-0000011</v>
      </c>
    </row>
    <row r="2150" spans="1:7">
      <c r="A2150" s="1">
        <v>7</v>
      </c>
      <c r="B2150">
        <v>12</v>
      </c>
      <c r="C2150">
        <v>4</v>
      </c>
      <c r="D2150" t="s">
        <v>117</v>
      </c>
      <c r="E2150" t="s">
        <v>118</v>
      </c>
      <c r="F2150" t="s">
        <v>23</v>
      </c>
      <c r="G2150" t="str">
        <f>TEXT(MotionsTable[[#This Row],[MOT_COUNTY_NUM]], "000") &amp; "-" &amp; TEXT(MotionsTable[[#This Row],[MOT_CASE_NUMBER]], "0000000")</f>
        <v>007-0000012</v>
      </c>
    </row>
    <row r="2151" spans="1:7">
      <c r="A2151" s="1">
        <v>7</v>
      </c>
      <c r="B2151">
        <v>14</v>
      </c>
      <c r="C2151">
        <v>4</v>
      </c>
      <c r="D2151" t="s">
        <v>117</v>
      </c>
      <c r="E2151" t="s">
        <v>118</v>
      </c>
      <c r="F2151" t="s">
        <v>23</v>
      </c>
      <c r="G2151" t="str">
        <f>TEXT(MotionsTable[[#This Row],[MOT_COUNTY_NUM]], "000") &amp; "-" &amp; TEXT(MotionsTable[[#This Row],[MOT_CASE_NUMBER]], "0000000")</f>
        <v>007-0000014</v>
      </c>
    </row>
    <row r="2152" spans="1:7">
      <c r="A2152" s="1">
        <v>7</v>
      </c>
      <c r="B2152">
        <v>15</v>
      </c>
      <c r="C2152">
        <v>4</v>
      </c>
      <c r="D2152" t="s">
        <v>117</v>
      </c>
      <c r="E2152" t="s">
        <v>118</v>
      </c>
      <c r="F2152" t="s">
        <v>23</v>
      </c>
      <c r="G2152" t="str">
        <f>TEXT(MotionsTable[[#This Row],[MOT_COUNTY_NUM]], "000") &amp; "-" &amp; TEXT(MotionsTable[[#This Row],[MOT_CASE_NUMBER]], "0000000")</f>
        <v>007-0000015</v>
      </c>
    </row>
    <row r="2153" spans="1:7">
      <c r="A2153" s="1">
        <v>7</v>
      </c>
      <c r="B2153">
        <v>17</v>
      </c>
      <c r="C2153">
        <v>4</v>
      </c>
      <c r="D2153" t="s">
        <v>117</v>
      </c>
      <c r="E2153" t="s">
        <v>118</v>
      </c>
      <c r="F2153" t="s">
        <v>23</v>
      </c>
      <c r="G2153" t="str">
        <f>TEXT(MotionsTable[[#This Row],[MOT_COUNTY_NUM]], "000") &amp; "-" &amp; TEXT(MotionsTable[[#This Row],[MOT_CASE_NUMBER]], "0000000")</f>
        <v>007-0000017</v>
      </c>
    </row>
    <row r="2154" spans="1:7">
      <c r="A2154" s="1">
        <v>7</v>
      </c>
      <c r="B2154">
        <v>19</v>
      </c>
      <c r="C2154">
        <v>4</v>
      </c>
      <c r="D2154" t="s">
        <v>117</v>
      </c>
      <c r="E2154" t="s">
        <v>118</v>
      </c>
      <c r="F2154" t="s">
        <v>23</v>
      </c>
      <c r="G2154" t="str">
        <f>TEXT(MotionsTable[[#This Row],[MOT_COUNTY_NUM]], "000") &amp; "-" &amp; TEXT(MotionsTable[[#This Row],[MOT_CASE_NUMBER]], "0000000")</f>
        <v>007-0000019</v>
      </c>
    </row>
    <row r="2155" spans="1:7">
      <c r="A2155" s="1">
        <v>7</v>
      </c>
      <c r="B2155">
        <v>28</v>
      </c>
      <c r="C2155">
        <v>4</v>
      </c>
      <c r="D2155" t="s">
        <v>117</v>
      </c>
      <c r="E2155" t="s">
        <v>118</v>
      </c>
      <c r="F2155" t="s">
        <v>23</v>
      </c>
      <c r="G2155" t="str">
        <f>TEXT(MotionsTable[[#This Row],[MOT_COUNTY_NUM]], "000") &amp; "-" &amp; TEXT(MotionsTable[[#This Row],[MOT_CASE_NUMBER]], "0000000")</f>
        <v>007-0000028</v>
      </c>
    </row>
    <row r="2156" spans="1:7">
      <c r="A2156" s="1">
        <v>7</v>
      </c>
      <c r="B2156">
        <v>30</v>
      </c>
      <c r="C2156">
        <v>4</v>
      </c>
      <c r="D2156" t="s">
        <v>117</v>
      </c>
      <c r="E2156" t="s">
        <v>118</v>
      </c>
      <c r="F2156" t="s">
        <v>23</v>
      </c>
      <c r="G2156" t="str">
        <f>TEXT(MotionsTable[[#This Row],[MOT_COUNTY_NUM]], "000") &amp; "-" &amp; TEXT(MotionsTable[[#This Row],[MOT_CASE_NUMBER]], "0000000")</f>
        <v>007-0000030</v>
      </c>
    </row>
    <row r="2157" spans="1:7">
      <c r="A2157" s="1">
        <v>7</v>
      </c>
      <c r="B2157">
        <v>33</v>
      </c>
      <c r="C2157">
        <v>4</v>
      </c>
      <c r="D2157" t="s">
        <v>117</v>
      </c>
      <c r="E2157" t="s">
        <v>118</v>
      </c>
      <c r="F2157" t="s">
        <v>23</v>
      </c>
      <c r="G2157" t="str">
        <f>TEXT(MotionsTable[[#This Row],[MOT_COUNTY_NUM]], "000") &amp; "-" &amp; TEXT(MotionsTable[[#This Row],[MOT_CASE_NUMBER]], "0000000")</f>
        <v>007-0000033</v>
      </c>
    </row>
    <row r="2158" spans="1:7">
      <c r="A2158" s="1">
        <v>7</v>
      </c>
      <c r="B2158">
        <v>41</v>
      </c>
      <c r="C2158">
        <v>4</v>
      </c>
      <c r="D2158" t="s">
        <v>117</v>
      </c>
      <c r="E2158" t="s">
        <v>118</v>
      </c>
      <c r="F2158" t="s">
        <v>23</v>
      </c>
      <c r="G2158" t="str">
        <f>TEXT(MotionsTable[[#This Row],[MOT_COUNTY_NUM]], "000") &amp; "-" &amp; TEXT(MotionsTable[[#This Row],[MOT_CASE_NUMBER]], "0000000")</f>
        <v>007-0000041</v>
      </c>
    </row>
    <row r="2159" spans="1:7">
      <c r="A2159" s="1">
        <v>7</v>
      </c>
      <c r="B2159">
        <v>42</v>
      </c>
      <c r="C2159">
        <v>4</v>
      </c>
      <c r="D2159" t="s">
        <v>117</v>
      </c>
      <c r="E2159" t="s">
        <v>118</v>
      </c>
      <c r="F2159" t="s">
        <v>23</v>
      </c>
      <c r="G2159" t="str">
        <f>TEXT(MotionsTable[[#This Row],[MOT_COUNTY_NUM]], "000") &amp; "-" &amp; TEXT(MotionsTable[[#This Row],[MOT_CASE_NUMBER]], "0000000")</f>
        <v>007-0000042</v>
      </c>
    </row>
    <row r="2160" spans="1:7">
      <c r="A2160" s="1">
        <v>7</v>
      </c>
      <c r="B2160">
        <v>48</v>
      </c>
      <c r="C2160">
        <v>4</v>
      </c>
      <c r="D2160" t="s">
        <v>117</v>
      </c>
      <c r="E2160" t="s">
        <v>118</v>
      </c>
      <c r="F2160" t="s">
        <v>23</v>
      </c>
      <c r="G2160" t="str">
        <f>TEXT(MotionsTable[[#This Row],[MOT_COUNTY_NUM]], "000") &amp; "-" &amp; TEXT(MotionsTable[[#This Row],[MOT_CASE_NUMBER]], "0000000")</f>
        <v>007-0000048</v>
      </c>
    </row>
    <row r="2161" spans="1:7">
      <c r="A2161" s="1">
        <v>7</v>
      </c>
      <c r="B2161">
        <v>49</v>
      </c>
      <c r="C2161">
        <v>4</v>
      </c>
      <c r="D2161" t="s">
        <v>117</v>
      </c>
      <c r="E2161" t="s">
        <v>118</v>
      </c>
      <c r="F2161" t="s">
        <v>23</v>
      </c>
      <c r="G2161" t="str">
        <f>TEXT(MotionsTable[[#This Row],[MOT_COUNTY_NUM]], "000") &amp; "-" &amp; TEXT(MotionsTable[[#This Row],[MOT_CASE_NUMBER]], "0000000")</f>
        <v>007-0000049</v>
      </c>
    </row>
    <row r="2162" spans="1:7">
      <c r="A2162" s="1">
        <v>7</v>
      </c>
      <c r="B2162">
        <v>50</v>
      </c>
      <c r="C2162">
        <v>4</v>
      </c>
      <c r="D2162" t="s">
        <v>117</v>
      </c>
      <c r="E2162" t="s">
        <v>118</v>
      </c>
      <c r="F2162" t="s">
        <v>23</v>
      </c>
      <c r="G2162" t="str">
        <f>TEXT(MotionsTable[[#This Row],[MOT_COUNTY_NUM]], "000") &amp; "-" &amp; TEXT(MotionsTable[[#This Row],[MOT_CASE_NUMBER]], "0000000")</f>
        <v>007-0000050</v>
      </c>
    </row>
    <row r="2163" spans="1:7">
      <c r="A2163" s="1">
        <v>7</v>
      </c>
      <c r="B2163">
        <v>51</v>
      </c>
      <c r="C2163">
        <v>4</v>
      </c>
      <c r="D2163" t="s">
        <v>117</v>
      </c>
      <c r="E2163" t="s">
        <v>118</v>
      </c>
      <c r="F2163" t="s">
        <v>23</v>
      </c>
      <c r="G2163" t="str">
        <f>TEXT(MotionsTable[[#This Row],[MOT_COUNTY_NUM]], "000") &amp; "-" &amp; TEXT(MotionsTable[[#This Row],[MOT_CASE_NUMBER]], "0000000")</f>
        <v>007-0000051</v>
      </c>
    </row>
    <row r="2164" spans="1:7">
      <c r="A2164" s="1">
        <v>7</v>
      </c>
      <c r="B2164">
        <v>53</v>
      </c>
      <c r="C2164">
        <v>4</v>
      </c>
      <c r="D2164" t="s">
        <v>117</v>
      </c>
      <c r="E2164" t="s">
        <v>118</v>
      </c>
      <c r="F2164" t="s">
        <v>23</v>
      </c>
      <c r="G2164" t="str">
        <f>TEXT(MotionsTable[[#This Row],[MOT_COUNTY_NUM]], "000") &amp; "-" &amp; TEXT(MotionsTable[[#This Row],[MOT_CASE_NUMBER]], "0000000")</f>
        <v>007-0000053</v>
      </c>
    </row>
    <row r="2165" spans="1:7">
      <c r="A2165" s="1">
        <v>7</v>
      </c>
      <c r="B2165">
        <v>57</v>
      </c>
      <c r="C2165">
        <v>4</v>
      </c>
      <c r="D2165" t="s">
        <v>117</v>
      </c>
      <c r="E2165" t="s">
        <v>118</v>
      </c>
      <c r="F2165" t="s">
        <v>23</v>
      </c>
      <c r="G2165" t="str">
        <f>TEXT(MotionsTable[[#This Row],[MOT_COUNTY_NUM]], "000") &amp; "-" &amp; TEXT(MotionsTable[[#This Row],[MOT_CASE_NUMBER]], "0000000")</f>
        <v>007-0000057</v>
      </c>
    </row>
    <row r="2166" spans="1:7">
      <c r="A2166" s="1">
        <v>7</v>
      </c>
      <c r="B2166">
        <v>58</v>
      </c>
      <c r="C2166">
        <v>4</v>
      </c>
      <c r="D2166" t="s">
        <v>117</v>
      </c>
      <c r="E2166" t="s">
        <v>118</v>
      </c>
      <c r="F2166" t="s">
        <v>23</v>
      </c>
      <c r="G2166" t="str">
        <f>TEXT(MotionsTable[[#This Row],[MOT_COUNTY_NUM]], "000") &amp; "-" &amp; TEXT(MotionsTable[[#This Row],[MOT_CASE_NUMBER]], "0000000")</f>
        <v>007-0000058</v>
      </c>
    </row>
    <row r="2167" spans="1:7">
      <c r="A2167" s="1">
        <v>7</v>
      </c>
      <c r="B2167">
        <v>64</v>
      </c>
      <c r="C2167">
        <v>4</v>
      </c>
      <c r="D2167" t="s">
        <v>117</v>
      </c>
      <c r="E2167" t="s">
        <v>118</v>
      </c>
      <c r="F2167" t="s">
        <v>23</v>
      </c>
      <c r="G2167" t="str">
        <f>TEXT(MotionsTable[[#This Row],[MOT_COUNTY_NUM]], "000") &amp; "-" &amp; TEXT(MotionsTable[[#This Row],[MOT_CASE_NUMBER]], "0000000")</f>
        <v>007-0000064</v>
      </c>
    </row>
    <row r="2168" spans="1:7">
      <c r="A2168" s="1">
        <v>7</v>
      </c>
      <c r="B2168">
        <v>16</v>
      </c>
      <c r="C2168">
        <v>5</v>
      </c>
      <c r="D2168" t="s">
        <v>117</v>
      </c>
      <c r="E2168" t="s">
        <v>118</v>
      </c>
      <c r="F2168" t="s">
        <v>23</v>
      </c>
      <c r="G2168" t="str">
        <f>TEXT(MotionsTable[[#This Row],[MOT_COUNTY_NUM]], "000") &amp; "-" &amp; TEXT(MotionsTable[[#This Row],[MOT_CASE_NUMBER]], "0000000")</f>
        <v>007-0000016</v>
      </c>
    </row>
    <row r="2169" spans="1:7">
      <c r="A2169" s="1">
        <v>7</v>
      </c>
      <c r="B2169">
        <v>26</v>
      </c>
      <c r="C2169">
        <v>5</v>
      </c>
      <c r="D2169" t="s">
        <v>117</v>
      </c>
      <c r="E2169" t="s">
        <v>118</v>
      </c>
      <c r="F2169" t="s">
        <v>23</v>
      </c>
      <c r="G2169" t="str">
        <f>TEXT(MotionsTable[[#This Row],[MOT_COUNTY_NUM]], "000") &amp; "-" &amp; TEXT(MotionsTable[[#This Row],[MOT_CASE_NUMBER]], "0000000")</f>
        <v>007-0000026</v>
      </c>
    </row>
    <row r="2170" spans="1:7">
      <c r="A2170" s="1">
        <v>7</v>
      </c>
      <c r="B2170">
        <v>29</v>
      </c>
      <c r="C2170">
        <v>5</v>
      </c>
      <c r="D2170" t="s">
        <v>117</v>
      </c>
      <c r="E2170" t="s">
        <v>118</v>
      </c>
      <c r="F2170" t="s">
        <v>23</v>
      </c>
      <c r="G2170" t="str">
        <f>TEXT(MotionsTable[[#This Row],[MOT_COUNTY_NUM]], "000") &amp; "-" &amp; TEXT(MotionsTable[[#This Row],[MOT_CASE_NUMBER]], "0000000")</f>
        <v>007-0000029</v>
      </c>
    </row>
    <row r="2171" spans="1:7">
      <c r="A2171" s="1">
        <v>7</v>
      </c>
      <c r="B2171">
        <v>31</v>
      </c>
      <c r="C2171">
        <v>5</v>
      </c>
      <c r="D2171" t="s">
        <v>117</v>
      </c>
      <c r="E2171" t="s">
        <v>118</v>
      </c>
      <c r="F2171" t="s">
        <v>23</v>
      </c>
      <c r="G2171" t="str">
        <f>TEXT(MotionsTable[[#This Row],[MOT_COUNTY_NUM]], "000") &amp; "-" &amp; TEXT(MotionsTable[[#This Row],[MOT_CASE_NUMBER]], "0000000")</f>
        <v>007-0000031</v>
      </c>
    </row>
    <row r="2172" spans="1:7">
      <c r="A2172" s="1">
        <v>7</v>
      </c>
      <c r="B2172">
        <v>32</v>
      </c>
      <c r="C2172">
        <v>5</v>
      </c>
      <c r="D2172" t="s">
        <v>117</v>
      </c>
      <c r="E2172" t="s">
        <v>118</v>
      </c>
      <c r="F2172" t="s">
        <v>23</v>
      </c>
      <c r="G2172" t="str">
        <f>TEXT(MotionsTable[[#This Row],[MOT_COUNTY_NUM]], "000") &amp; "-" &amp; TEXT(MotionsTable[[#This Row],[MOT_CASE_NUMBER]], "0000000")</f>
        <v>007-0000032</v>
      </c>
    </row>
    <row r="2173" spans="1:7">
      <c r="A2173" s="1">
        <v>7</v>
      </c>
      <c r="B2173">
        <v>34</v>
      </c>
      <c r="C2173">
        <v>5</v>
      </c>
      <c r="D2173" t="s">
        <v>117</v>
      </c>
      <c r="E2173" t="s">
        <v>118</v>
      </c>
      <c r="F2173" t="s">
        <v>23</v>
      </c>
      <c r="G2173" t="str">
        <f>TEXT(MotionsTable[[#This Row],[MOT_COUNTY_NUM]], "000") &amp; "-" &amp; TEXT(MotionsTable[[#This Row],[MOT_CASE_NUMBER]], "0000000")</f>
        <v>007-0000034</v>
      </c>
    </row>
    <row r="2174" spans="1:7">
      <c r="A2174" s="1">
        <v>7</v>
      </c>
      <c r="B2174">
        <v>36</v>
      </c>
      <c r="C2174">
        <v>5</v>
      </c>
      <c r="D2174" t="s">
        <v>117</v>
      </c>
      <c r="E2174" t="s">
        <v>118</v>
      </c>
      <c r="F2174" t="s">
        <v>23</v>
      </c>
      <c r="G2174" t="str">
        <f>TEXT(MotionsTable[[#This Row],[MOT_COUNTY_NUM]], "000") &amp; "-" &amp; TEXT(MotionsTable[[#This Row],[MOT_CASE_NUMBER]], "0000000")</f>
        <v>007-0000036</v>
      </c>
    </row>
    <row r="2175" spans="1:7">
      <c r="A2175" s="1">
        <v>7</v>
      </c>
      <c r="B2175">
        <v>40</v>
      </c>
      <c r="C2175">
        <v>5</v>
      </c>
      <c r="D2175" t="s">
        <v>117</v>
      </c>
      <c r="E2175" t="s">
        <v>118</v>
      </c>
      <c r="F2175" t="s">
        <v>23</v>
      </c>
      <c r="G2175" t="str">
        <f>TEXT(MotionsTable[[#This Row],[MOT_COUNTY_NUM]], "000") &amp; "-" &amp; TEXT(MotionsTable[[#This Row],[MOT_CASE_NUMBER]], "0000000")</f>
        <v>007-0000040</v>
      </c>
    </row>
    <row r="2176" spans="1:7">
      <c r="A2176" s="1">
        <v>7</v>
      </c>
      <c r="B2176">
        <v>47</v>
      </c>
      <c r="C2176">
        <v>5</v>
      </c>
      <c r="D2176" t="s">
        <v>117</v>
      </c>
      <c r="E2176" t="s">
        <v>118</v>
      </c>
      <c r="F2176" t="s">
        <v>23</v>
      </c>
      <c r="G2176" t="str">
        <f>TEXT(MotionsTable[[#This Row],[MOT_COUNTY_NUM]], "000") &amp; "-" &amp; TEXT(MotionsTable[[#This Row],[MOT_CASE_NUMBER]], "0000000")</f>
        <v>007-0000047</v>
      </c>
    </row>
    <row r="2177" spans="1:7">
      <c r="A2177" s="1">
        <v>7</v>
      </c>
      <c r="B2177">
        <v>49</v>
      </c>
      <c r="C2177">
        <v>5</v>
      </c>
      <c r="D2177" t="s">
        <v>117</v>
      </c>
      <c r="E2177" t="s">
        <v>118</v>
      </c>
      <c r="F2177" t="s">
        <v>23</v>
      </c>
      <c r="G2177" t="str">
        <f>TEXT(MotionsTable[[#This Row],[MOT_COUNTY_NUM]], "000") &amp; "-" &amp; TEXT(MotionsTable[[#This Row],[MOT_CASE_NUMBER]], "0000000")</f>
        <v>007-0000049</v>
      </c>
    </row>
    <row r="2178" spans="1:7">
      <c r="A2178" s="1">
        <v>7</v>
      </c>
      <c r="B2178">
        <v>62</v>
      </c>
      <c r="C2178">
        <v>5</v>
      </c>
      <c r="D2178" t="s">
        <v>117</v>
      </c>
      <c r="E2178" t="s">
        <v>118</v>
      </c>
      <c r="F2178" t="s">
        <v>23</v>
      </c>
      <c r="G2178" t="str">
        <f>TEXT(MotionsTable[[#This Row],[MOT_COUNTY_NUM]], "000") &amp; "-" &amp; TEXT(MotionsTable[[#This Row],[MOT_CASE_NUMBER]], "0000000")</f>
        <v>007-0000062</v>
      </c>
    </row>
    <row r="2179" spans="1:7">
      <c r="A2179" s="1">
        <v>7</v>
      </c>
      <c r="B2179">
        <v>66</v>
      </c>
      <c r="C2179">
        <v>5</v>
      </c>
      <c r="D2179" t="s">
        <v>117</v>
      </c>
      <c r="E2179" t="s">
        <v>118</v>
      </c>
      <c r="F2179" t="s">
        <v>23</v>
      </c>
      <c r="G2179" t="str">
        <f>TEXT(MotionsTable[[#This Row],[MOT_COUNTY_NUM]], "000") &amp; "-" &amp; TEXT(MotionsTable[[#This Row],[MOT_CASE_NUMBER]], "0000000")</f>
        <v>007-0000066</v>
      </c>
    </row>
    <row r="2180" spans="1:7">
      <c r="A2180" s="1">
        <v>7</v>
      </c>
      <c r="B2180">
        <v>4</v>
      </c>
      <c r="C2180">
        <v>6</v>
      </c>
      <c r="D2180" t="s">
        <v>117</v>
      </c>
      <c r="E2180" t="s">
        <v>118</v>
      </c>
      <c r="F2180" t="s">
        <v>23</v>
      </c>
      <c r="G2180" t="str">
        <f>TEXT(MotionsTable[[#This Row],[MOT_COUNTY_NUM]], "000") &amp; "-" &amp; TEXT(MotionsTable[[#This Row],[MOT_CASE_NUMBER]], "0000000")</f>
        <v>007-0000004</v>
      </c>
    </row>
    <row r="2181" spans="1:7">
      <c r="A2181" s="1">
        <v>7</v>
      </c>
      <c r="B2181">
        <v>19</v>
      </c>
      <c r="C2181">
        <v>6</v>
      </c>
      <c r="D2181" t="s">
        <v>117</v>
      </c>
      <c r="E2181" t="s">
        <v>118</v>
      </c>
      <c r="F2181" t="s">
        <v>23</v>
      </c>
      <c r="G2181" t="str">
        <f>TEXT(MotionsTable[[#This Row],[MOT_COUNTY_NUM]], "000") &amp; "-" &amp; TEXT(MotionsTable[[#This Row],[MOT_CASE_NUMBER]], "0000000")</f>
        <v>007-0000019</v>
      </c>
    </row>
    <row r="2182" spans="1:7">
      <c r="A2182" s="1">
        <v>7</v>
      </c>
      <c r="B2182">
        <v>26</v>
      </c>
      <c r="C2182">
        <v>8</v>
      </c>
      <c r="D2182" t="s">
        <v>117</v>
      </c>
      <c r="E2182" t="s">
        <v>118</v>
      </c>
      <c r="F2182" t="s">
        <v>23</v>
      </c>
      <c r="G2182" t="str">
        <f>TEXT(MotionsTable[[#This Row],[MOT_COUNTY_NUM]], "000") &amp; "-" &amp; TEXT(MotionsTable[[#This Row],[MOT_CASE_NUMBER]], "0000000")</f>
        <v>007-0000026</v>
      </c>
    </row>
    <row r="2183" spans="1:7">
      <c r="A2183" s="1">
        <v>8</v>
      </c>
      <c r="B2183">
        <v>89</v>
      </c>
      <c r="C2183">
        <v>1</v>
      </c>
      <c r="D2183" t="s">
        <v>117</v>
      </c>
      <c r="E2183" t="s">
        <v>118</v>
      </c>
      <c r="F2183" t="s">
        <v>24</v>
      </c>
      <c r="G2183" t="str">
        <f>TEXT(MotionsTable[[#This Row],[MOT_COUNTY_NUM]], "000") &amp; "-" &amp; TEXT(MotionsTable[[#This Row],[MOT_CASE_NUMBER]], "0000000")</f>
        <v>008-0000089</v>
      </c>
    </row>
    <row r="2184" spans="1:7">
      <c r="A2184" s="1">
        <v>8</v>
      </c>
      <c r="B2184">
        <v>118</v>
      </c>
      <c r="C2184">
        <v>1</v>
      </c>
      <c r="D2184" t="s">
        <v>117</v>
      </c>
      <c r="E2184" t="s">
        <v>118</v>
      </c>
      <c r="F2184" t="s">
        <v>24</v>
      </c>
      <c r="G2184" t="str">
        <f>TEXT(MotionsTable[[#This Row],[MOT_COUNTY_NUM]], "000") &amp; "-" &amp; TEXT(MotionsTable[[#This Row],[MOT_CASE_NUMBER]], "0000000")</f>
        <v>008-0000118</v>
      </c>
    </row>
    <row r="2185" spans="1:7">
      <c r="A2185" s="1">
        <v>8</v>
      </c>
      <c r="B2185">
        <v>127</v>
      </c>
      <c r="C2185">
        <v>1</v>
      </c>
      <c r="D2185" t="s">
        <v>117</v>
      </c>
      <c r="E2185" t="s">
        <v>118</v>
      </c>
      <c r="F2185" t="s">
        <v>24</v>
      </c>
      <c r="G2185" t="str">
        <f>TEXT(MotionsTable[[#This Row],[MOT_COUNTY_NUM]], "000") &amp; "-" &amp; TEXT(MotionsTable[[#This Row],[MOT_CASE_NUMBER]], "0000000")</f>
        <v>008-0000127</v>
      </c>
    </row>
    <row r="2186" spans="1:7">
      <c r="A2186" s="1">
        <v>8</v>
      </c>
      <c r="B2186">
        <v>1</v>
      </c>
      <c r="C2186">
        <v>2</v>
      </c>
      <c r="D2186" t="s">
        <v>117</v>
      </c>
      <c r="E2186" t="s">
        <v>118</v>
      </c>
      <c r="F2186" t="s">
        <v>24</v>
      </c>
      <c r="G2186" t="str">
        <f>TEXT(MotionsTable[[#This Row],[MOT_COUNTY_NUM]], "000") &amp; "-" &amp; TEXT(MotionsTable[[#This Row],[MOT_CASE_NUMBER]], "0000000")</f>
        <v>008-0000001</v>
      </c>
    </row>
    <row r="2187" spans="1:7">
      <c r="A2187" s="1">
        <v>8</v>
      </c>
      <c r="B2187">
        <v>2</v>
      </c>
      <c r="C2187">
        <v>2</v>
      </c>
      <c r="D2187" t="s">
        <v>117</v>
      </c>
      <c r="E2187" t="s">
        <v>118</v>
      </c>
      <c r="F2187" t="s">
        <v>24</v>
      </c>
      <c r="G2187" t="str">
        <f>TEXT(MotionsTable[[#This Row],[MOT_COUNTY_NUM]], "000") &amp; "-" &amp; TEXT(MotionsTable[[#This Row],[MOT_CASE_NUMBER]], "0000000")</f>
        <v>008-0000002</v>
      </c>
    </row>
    <row r="2188" spans="1:7">
      <c r="A2188" s="1">
        <v>8</v>
      </c>
      <c r="B2188">
        <v>3</v>
      </c>
      <c r="C2188">
        <v>2</v>
      </c>
      <c r="D2188" t="s">
        <v>117</v>
      </c>
      <c r="E2188" t="s">
        <v>118</v>
      </c>
      <c r="F2188" t="s">
        <v>24</v>
      </c>
      <c r="G2188" t="str">
        <f>TEXT(MotionsTable[[#This Row],[MOT_COUNTY_NUM]], "000") &amp; "-" &amp; TEXT(MotionsTable[[#This Row],[MOT_CASE_NUMBER]], "0000000")</f>
        <v>008-0000003</v>
      </c>
    </row>
    <row r="2189" spans="1:7">
      <c r="A2189" s="1">
        <v>8</v>
      </c>
      <c r="B2189">
        <v>7</v>
      </c>
      <c r="C2189">
        <v>2</v>
      </c>
      <c r="D2189" t="s">
        <v>117</v>
      </c>
      <c r="E2189" t="s">
        <v>118</v>
      </c>
      <c r="F2189" t="s">
        <v>24</v>
      </c>
      <c r="G2189" t="str">
        <f>TEXT(MotionsTable[[#This Row],[MOT_COUNTY_NUM]], "000") &amp; "-" &amp; TEXT(MotionsTable[[#This Row],[MOT_CASE_NUMBER]], "0000000")</f>
        <v>008-0000007</v>
      </c>
    </row>
    <row r="2190" spans="1:7">
      <c r="A2190" s="1">
        <v>8</v>
      </c>
      <c r="B2190">
        <v>11</v>
      </c>
      <c r="C2190">
        <v>2</v>
      </c>
      <c r="D2190" t="s">
        <v>117</v>
      </c>
      <c r="E2190" t="s">
        <v>118</v>
      </c>
      <c r="F2190" t="s">
        <v>24</v>
      </c>
      <c r="G2190" t="str">
        <f>TEXT(MotionsTable[[#This Row],[MOT_COUNTY_NUM]], "000") &amp; "-" &amp; TEXT(MotionsTable[[#This Row],[MOT_CASE_NUMBER]], "0000000")</f>
        <v>008-0000011</v>
      </c>
    </row>
    <row r="2191" spans="1:7">
      <c r="A2191" s="1">
        <v>8</v>
      </c>
      <c r="B2191">
        <v>13</v>
      </c>
      <c r="C2191">
        <v>2</v>
      </c>
      <c r="D2191" t="s">
        <v>117</v>
      </c>
      <c r="E2191" t="s">
        <v>118</v>
      </c>
      <c r="F2191" t="s">
        <v>24</v>
      </c>
      <c r="G2191" t="str">
        <f>TEXT(MotionsTable[[#This Row],[MOT_COUNTY_NUM]], "000") &amp; "-" &amp; TEXT(MotionsTable[[#This Row],[MOT_CASE_NUMBER]], "0000000")</f>
        <v>008-0000013</v>
      </c>
    </row>
    <row r="2192" spans="1:7">
      <c r="A2192" s="1">
        <v>8</v>
      </c>
      <c r="B2192">
        <v>18</v>
      </c>
      <c r="C2192">
        <v>2</v>
      </c>
      <c r="D2192" t="s">
        <v>117</v>
      </c>
      <c r="E2192" t="s">
        <v>118</v>
      </c>
      <c r="F2192" t="s">
        <v>24</v>
      </c>
      <c r="G2192" t="str">
        <f>TEXT(MotionsTable[[#This Row],[MOT_COUNTY_NUM]], "000") &amp; "-" &amp; TEXT(MotionsTable[[#This Row],[MOT_CASE_NUMBER]], "0000000")</f>
        <v>008-0000018</v>
      </c>
    </row>
    <row r="2193" spans="1:7">
      <c r="A2193" s="1">
        <v>8</v>
      </c>
      <c r="B2193">
        <v>19</v>
      </c>
      <c r="C2193">
        <v>2</v>
      </c>
      <c r="D2193" t="s">
        <v>117</v>
      </c>
      <c r="E2193" t="s">
        <v>118</v>
      </c>
      <c r="F2193" t="s">
        <v>24</v>
      </c>
      <c r="G2193" t="str">
        <f>TEXT(MotionsTable[[#This Row],[MOT_COUNTY_NUM]], "000") &amp; "-" &amp; TEXT(MotionsTable[[#This Row],[MOT_CASE_NUMBER]], "0000000")</f>
        <v>008-0000019</v>
      </c>
    </row>
    <row r="2194" spans="1:7">
      <c r="A2194" s="1">
        <v>8</v>
      </c>
      <c r="B2194">
        <v>20</v>
      </c>
      <c r="C2194">
        <v>2</v>
      </c>
      <c r="D2194" t="s">
        <v>117</v>
      </c>
      <c r="E2194" t="s">
        <v>118</v>
      </c>
      <c r="F2194" t="s">
        <v>24</v>
      </c>
      <c r="G2194" t="str">
        <f>TEXT(MotionsTable[[#This Row],[MOT_COUNTY_NUM]], "000") &amp; "-" &amp; TEXT(MotionsTable[[#This Row],[MOT_CASE_NUMBER]], "0000000")</f>
        <v>008-0000020</v>
      </c>
    </row>
    <row r="2195" spans="1:7">
      <c r="A2195" s="1">
        <v>8</v>
      </c>
      <c r="B2195">
        <v>21</v>
      </c>
      <c r="C2195">
        <v>2</v>
      </c>
      <c r="D2195" t="s">
        <v>117</v>
      </c>
      <c r="E2195" t="s">
        <v>118</v>
      </c>
      <c r="F2195" t="s">
        <v>24</v>
      </c>
      <c r="G2195" t="str">
        <f>TEXT(MotionsTable[[#This Row],[MOT_COUNTY_NUM]], "000") &amp; "-" &amp; TEXT(MotionsTable[[#This Row],[MOT_CASE_NUMBER]], "0000000")</f>
        <v>008-0000021</v>
      </c>
    </row>
    <row r="2196" spans="1:7">
      <c r="A2196" s="1">
        <v>8</v>
      </c>
      <c r="B2196">
        <v>29</v>
      </c>
      <c r="C2196">
        <v>2</v>
      </c>
      <c r="D2196" t="s">
        <v>117</v>
      </c>
      <c r="E2196" t="s">
        <v>118</v>
      </c>
      <c r="F2196" t="s">
        <v>24</v>
      </c>
      <c r="G2196" t="str">
        <f>TEXT(MotionsTable[[#This Row],[MOT_COUNTY_NUM]], "000") &amp; "-" &amp; TEXT(MotionsTable[[#This Row],[MOT_CASE_NUMBER]], "0000000")</f>
        <v>008-0000029</v>
      </c>
    </row>
    <row r="2197" spans="1:7">
      <c r="A2197" s="1">
        <v>8</v>
      </c>
      <c r="B2197">
        <v>30</v>
      </c>
      <c r="C2197">
        <v>2</v>
      </c>
      <c r="D2197" t="s">
        <v>117</v>
      </c>
      <c r="E2197" t="s">
        <v>118</v>
      </c>
      <c r="F2197" t="s">
        <v>24</v>
      </c>
      <c r="G2197" t="str">
        <f>TEXT(MotionsTable[[#This Row],[MOT_COUNTY_NUM]], "000") &amp; "-" &amp; TEXT(MotionsTable[[#This Row],[MOT_CASE_NUMBER]], "0000000")</f>
        <v>008-0000030</v>
      </c>
    </row>
    <row r="2198" spans="1:7">
      <c r="A2198" s="1">
        <v>8</v>
      </c>
      <c r="B2198">
        <v>31</v>
      </c>
      <c r="C2198">
        <v>2</v>
      </c>
      <c r="D2198" t="s">
        <v>117</v>
      </c>
      <c r="E2198" t="s">
        <v>118</v>
      </c>
      <c r="F2198" t="s">
        <v>24</v>
      </c>
      <c r="G2198" t="str">
        <f>TEXT(MotionsTable[[#This Row],[MOT_COUNTY_NUM]], "000") &amp; "-" &amp; TEXT(MotionsTable[[#This Row],[MOT_CASE_NUMBER]], "0000000")</f>
        <v>008-0000031</v>
      </c>
    </row>
    <row r="2199" spans="1:7">
      <c r="A2199" s="1">
        <v>8</v>
      </c>
      <c r="B2199">
        <v>33</v>
      </c>
      <c r="C2199">
        <v>2</v>
      </c>
      <c r="D2199" t="s">
        <v>117</v>
      </c>
      <c r="E2199" t="s">
        <v>118</v>
      </c>
      <c r="F2199" t="s">
        <v>24</v>
      </c>
      <c r="G2199" t="str">
        <f>TEXT(MotionsTable[[#This Row],[MOT_COUNTY_NUM]], "000") &amp; "-" &amp; TEXT(MotionsTable[[#This Row],[MOT_CASE_NUMBER]], "0000000")</f>
        <v>008-0000033</v>
      </c>
    </row>
    <row r="2200" spans="1:7">
      <c r="A2200" s="1">
        <v>8</v>
      </c>
      <c r="B2200">
        <v>34</v>
      </c>
      <c r="C2200">
        <v>2</v>
      </c>
      <c r="D2200" t="s">
        <v>117</v>
      </c>
      <c r="E2200" t="s">
        <v>118</v>
      </c>
      <c r="F2200" t="s">
        <v>24</v>
      </c>
      <c r="G2200" t="str">
        <f>TEXT(MotionsTable[[#This Row],[MOT_COUNTY_NUM]], "000") &amp; "-" &amp; TEXT(MotionsTable[[#This Row],[MOT_CASE_NUMBER]], "0000000")</f>
        <v>008-0000034</v>
      </c>
    </row>
    <row r="2201" spans="1:7">
      <c r="A2201" s="1">
        <v>8</v>
      </c>
      <c r="B2201">
        <v>35</v>
      </c>
      <c r="C2201">
        <v>2</v>
      </c>
      <c r="D2201" t="s">
        <v>117</v>
      </c>
      <c r="E2201" t="s">
        <v>118</v>
      </c>
      <c r="F2201" t="s">
        <v>24</v>
      </c>
      <c r="G2201" t="str">
        <f>TEXT(MotionsTable[[#This Row],[MOT_COUNTY_NUM]], "000") &amp; "-" &amp; TEXT(MotionsTable[[#This Row],[MOT_CASE_NUMBER]], "0000000")</f>
        <v>008-0000035</v>
      </c>
    </row>
    <row r="2202" spans="1:7">
      <c r="A2202" s="1">
        <v>8</v>
      </c>
      <c r="B2202">
        <v>38</v>
      </c>
      <c r="C2202">
        <v>2</v>
      </c>
      <c r="D2202" t="s">
        <v>117</v>
      </c>
      <c r="E2202" t="s">
        <v>118</v>
      </c>
      <c r="F2202" t="s">
        <v>24</v>
      </c>
      <c r="G2202" t="str">
        <f>TEXT(MotionsTable[[#This Row],[MOT_COUNTY_NUM]], "000") &amp; "-" &amp; TEXT(MotionsTable[[#This Row],[MOT_CASE_NUMBER]], "0000000")</f>
        <v>008-0000038</v>
      </c>
    </row>
    <row r="2203" spans="1:7">
      <c r="A2203" s="1">
        <v>8</v>
      </c>
      <c r="B2203">
        <v>39</v>
      </c>
      <c r="C2203">
        <v>2</v>
      </c>
      <c r="D2203" t="s">
        <v>117</v>
      </c>
      <c r="E2203" t="s">
        <v>118</v>
      </c>
      <c r="F2203" t="s">
        <v>24</v>
      </c>
      <c r="G2203" t="str">
        <f>TEXT(MotionsTable[[#This Row],[MOT_COUNTY_NUM]], "000") &amp; "-" &amp; TEXT(MotionsTable[[#This Row],[MOT_CASE_NUMBER]], "0000000")</f>
        <v>008-0000039</v>
      </c>
    </row>
    <row r="2204" spans="1:7">
      <c r="A2204" s="1">
        <v>8</v>
      </c>
      <c r="B2204">
        <v>42</v>
      </c>
      <c r="C2204">
        <v>2</v>
      </c>
      <c r="D2204" t="s">
        <v>117</v>
      </c>
      <c r="E2204" t="s">
        <v>118</v>
      </c>
      <c r="F2204" t="s">
        <v>24</v>
      </c>
      <c r="G2204" t="str">
        <f>TEXT(MotionsTable[[#This Row],[MOT_COUNTY_NUM]], "000") &amp; "-" &amp; TEXT(MotionsTable[[#This Row],[MOT_CASE_NUMBER]], "0000000")</f>
        <v>008-0000042</v>
      </c>
    </row>
    <row r="2205" spans="1:7">
      <c r="A2205" s="1">
        <v>8</v>
      </c>
      <c r="B2205">
        <v>46</v>
      </c>
      <c r="C2205">
        <v>2</v>
      </c>
      <c r="D2205" t="s">
        <v>117</v>
      </c>
      <c r="E2205" t="s">
        <v>118</v>
      </c>
      <c r="F2205" t="s">
        <v>24</v>
      </c>
      <c r="G2205" t="str">
        <f>TEXT(MotionsTable[[#This Row],[MOT_COUNTY_NUM]], "000") &amp; "-" &amp; TEXT(MotionsTable[[#This Row],[MOT_CASE_NUMBER]], "0000000")</f>
        <v>008-0000046</v>
      </c>
    </row>
    <row r="2206" spans="1:7">
      <c r="A2206" s="1">
        <v>8</v>
      </c>
      <c r="B2206">
        <v>47</v>
      </c>
      <c r="C2206">
        <v>2</v>
      </c>
      <c r="D2206" t="s">
        <v>117</v>
      </c>
      <c r="E2206" t="s">
        <v>118</v>
      </c>
      <c r="F2206" t="s">
        <v>24</v>
      </c>
      <c r="G2206" t="str">
        <f>TEXT(MotionsTable[[#This Row],[MOT_COUNTY_NUM]], "000") &amp; "-" &amp; TEXT(MotionsTable[[#This Row],[MOT_CASE_NUMBER]], "0000000")</f>
        <v>008-0000047</v>
      </c>
    </row>
    <row r="2207" spans="1:7">
      <c r="A2207" s="1">
        <v>8</v>
      </c>
      <c r="B2207">
        <v>48</v>
      </c>
      <c r="C2207">
        <v>2</v>
      </c>
      <c r="D2207" t="s">
        <v>117</v>
      </c>
      <c r="E2207" t="s">
        <v>118</v>
      </c>
      <c r="F2207" t="s">
        <v>24</v>
      </c>
      <c r="G2207" t="str">
        <f>TEXT(MotionsTable[[#This Row],[MOT_COUNTY_NUM]], "000") &amp; "-" &amp; TEXT(MotionsTable[[#This Row],[MOT_CASE_NUMBER]], "0000000")</f>
        <v>008-0000048</v>
      </c>
    </row>
    <row r="2208" spans="1:7">
      <c r="A2208" s="1">
        <v>8</v>
      </c>
      <c r="B2208">
        <v>51</v>
      </c>
      <c r="C2208">
        <v>2</v>
      </c>
      <c r="D2208" t="s">
        <v>117</v>
      </c>
      <c r="E2208" t="s">
        <v>118</v>
      </c>
      <c r="F2208" t="s">
        <v>24</v>
      </c>
      <c r="G2208" t="str">
        <f>TEXT(MotionsTable[[#This Row],[MOT_COUNTY_NUM]], "000") &amp; "-" &amp; TEXT(MotionsTable[[#This Row],[MOT_CASE_NUMBER]], "0000000")</f>
        <v>008-0000051</v>
      </c>
    </row>
    <row r="2209" spans="1:7">
      <c r="A2209" s="1">
        <v>8</v>
      </c>
      <c r="B2209">
        <v>54</v>
      </c>
      <c r="C2209">
        <v>2</v>
      </c>
      <c r="D2209" t="s">
        <v>117</v>
      </c>
      <c r="E2209" t="s">
        <v>118</v>
      </c>
      <c r="F2209" t="s">
        <v>24</v>
      </c>
      <c r="G2209" t="str">
        <f>TEXT(MotionsTable[[#This Row],[MOT_COUNTY_NUM]], "000") &amp; "-" &amp; TEXT(MotionsTable[[#This Row],[MOT_CASE_NUMBER]], "0000000")</f>
        <v>008-0000054</v>
      </c>
    </row>
    <row r="2210" spans="1:7">
      <c r="A2210" s="1">
        <v>8</v>
      </c>
      <c r="B2210">
        <v>57</v>
      </c>
      <c r="C2210">
        <v>2</v>
      </c>
      <c r="D2210" t="s">
        <v>117</v>
      </c>
      <c r="E2210" t="s">
        <v>118</v>
      </c>
      <c r="F2210" t="s">
        <v>24</v>
      </c>
      <c r="G2210" t="str">
        <f>TEXT(MotionsTable[[#This Row],[MOT_COUNTY_NUM]], "000") &amp; "-" &amp; TEXT(MotionsTable[[#This Row],[MOT_CASE_NUMBER]], "0000000")</f>
        <v>008-0000057</v>
      </c>
    </row>
    <row r="2211" spans="1:7">
      <c r="A2211" s="1">
        <v>8</v>
      </c>
      <c r="B2211">
        <v>58</v>
      </c>
      <c r="C2211">
        <v>2</v>
      </c>
      <c r="D2211" t="s">
        <v>117</v>
      </c>
      <c r="E2211" t="s">
        <v>118</v>
      </c>
      <c r="F2211" t="s">
        <v>24</v>
      </c>
      <c r="G2211" t="str">
        <f>TEXT(MotionsTable[[#This Row],[MOT_COUNTY_NUM]], "000") &amp; "-" &amp; TEXT(MotionsTable[[#This Row],[MOT_CASE_NUMBER]], "0000000")</f>
        <v>008-0000058</v>
      </c>
    </row>
    <row r="2212" spans="1:7">
      <c r="A2212" s="1">
        <v>8</v>
      </c>
      <c r="B2212">
        <v>61</v>
      </c>
      <c r="C2212">
        <v>2</v>
      </c>
      <c r="D2212" t="s">
        <v>117</v>
      </c>
      <c r="E2212" t="s">
        <v>118</v>
      </c>
      <c r="F2212" t="s">
        <v>24</v>
      </c>
      <c r="G2212" t="str">
        <f>TEXT(MotionsTable[[#This Row],[MOT_COUNTY_NUM]], "000") &amp; "-" &amp; TEXT(MotionsTable[[#This Row],[MOT_CASE_NUMBER]], "0000000")</f>
        <v>008-0000061</v>
      </c>
    </row>
    <row r="2213" spans="1:7">
      <c r="A2213" s="1">
        <v>8</v>
      </c>
      <c r="B2213">
        <v>63</v>
      </c>
      <c r="C2213">
        <v>2</v>
      </c>
      <c r="D2213" t="s">
        <v>117</v>
      </c>
      <c r="E2213" t="s">
        <v>118</v>
      </c>
      <c r="F2213" t="s">
        <v>24</v>
      </c>
      <c r="G2213" t="str">
        <f>TEXT(MotionsTable[[#This Row],[MOT_COUNTY_NUM]], "000") &amp; "-" &amp; TEXT(MotionsTable[[#This Row],[MOT_CASE_NUMBER]], "0000000")</f>
        <v>008-0000063</v>
      </c>
    </row>
    <row r="2214" spans="1:7">
      <c r="A2214" s="1">
        <v>8</v>
      </c>
      <c r="B2214">
        <v>66</v>
      </c>
      <c r="C2214">
        <v>2</v>
      </c>
      <c r="D2214" t="s">
        <v>117</v>
      </c>
      <c r="E2214" t="s">
        <v>118</v>
      </c>
      <c r="F2214" t="s">
        <v>24</v>
      </c>
      <c r="G2214" t="str">
        <f>TEXT(MotionsTable[[#This Row],[MOT_COUNTY_NUM]], "000") &amp; "-" &amp; TEXT(MotionsTable[[#This Row],[MOT_CASE_NUMBER]], "0000000")</f>
        <v>008-0000066</v>
      </c>
    </row>
    <row r="2215" spans="1:7">
      <c r="A2215" s="1">
        <v>8</v>
      </c>
      <c r="B2215">
        <v>73</v>
      </c>
      <c r="C2215">
        <v>2</v>
      </c>
      <c r="D2215" t="s">
        <v>117</v>
      </c>
      <c r="E2215" t="s">
        <v>118</v>
      </c>
      <c r="F2215" t="s">
        <v>24</v>
      </c>
      <c r="G2215" t="str">
        <f>TEXT(MotionsTable[[#This Row],[MOT_COUNTY_NUM]], "000") &amp; "-" &amp; TEXT(MotionsTable[[#This Row],[MOT_CASE_NUMBER]], "0000000")</f>
        <v>008-0000073</v>
      </c>
    </row>
    <row r="2216" spans="1:7">
      <c r="A2216" s="1">
        <v>8</v>
      </c>
      <c r="B2216">
        <v>74</v>
      </c>
      <c r="C2216">
        <v>2</v>
      </c>
      <c r="D2216" t="s">
        <v>117</v>
      </c>
      <c r="E2216" t="s">
        <v>118</v>
      </c>
      <c r="F2216" t="s">
        <v>24</v>
      </c>
      <c r="G2216" t="str">
        <f>TEXT(MotionsTable[[#This Row],[MOT_COUNTY_NUM]], "000") &amp; "-" &amp; TEXT(MotionsTable[[#This Row],[MOT_CASE_NUMBER]], "0000000")</f>
        <v>008-0000074</v>
      </c>
    </row>
    <row r="2217" spans="1:7">
      <c r="A2217" s="1">
        <v>8</v>
      </c>
      <c r="B2217">
        <v>85</v>
      </c>
      <c r="C2217">
        <v>2</v>
      </c>
      <c r="D2217" t="s">
        <v>117</v>
      </c>
      <c r="E2217" t="s">
        <v>118</v>
      </c>
      <c r="F2217" t="s">
        <v>24</v>
      </c>
      <c r="G2217" t="str">
        <f>TEXT(MotionsTable[[#This Row],[MOT_COUNTY_NUM]], "000") &amp; "-" &amp; TEXT(MotionsTable[[#This Row],[MOT_CASE_NUMBER]], "0000000")</f>
        <v>008-0000085</v>
      </c>
    </row>
    <row r="2218" spans="1:7">
      <c r="A2218" s="1">
        <v>8</v>
      </c>
      <c r="B2218">
        <v>86</v>
      </c>
      <c r="C2218">
        <v>2</v>
      </c>
      <c r="D2218" t="s">
        <v>117</v>
      </c>
      <c r="E2218" t="s">
        <v>118</v>
      </c>
      <c r="F2218" t="s">
        <v>24</v>
      </c>
      <c r="G2218" t="str">
        <f>TEXT(MotionsTable[[#This Row],[MOT_COUNTY_NUM]], "000") &amp; "-" &amp; TEXT(MotionsTable[[#This Row],[MOT_CASE_NUMBER]], "0000000")</f>
        <v>008-0000086</v>
      </c>
    </row>
    <row r="2219" spans="1:7">
      <c r="A2219" s="1">
        <v>8</v>
      </c>
      <c r="B2219">
        <v>91</v>
      </c>
      <c r="C2219">
        <v>2</v>
      </c>
      <c r="D2219" t="s">
        <v>117</v>
      </c>
      <c r="E2219" t="s">
        <v>118</v>
      </c>
      <c r="F2219" t="s">
        <v>24</v>
      </c>
      <c r="G2219" t="str">
        <f>TEXT(MotionsTable[[#This Row],[MOT_COUNTY_NUM]], "000") &amp; "-" &amp; TEXT(MotionsTable[[#This Row],[MOT_CASE_NUMBER]], "0000000")</f>
        <v>008-0000091</v>
      </c>
    </row>
    <row r="2220" spans="1:7">
      <c r="A2220" s="1">
        <v>8</v>
      </c>
      <c r="B2220">
        <v>92</v>
      </c>
      <c r="C2220">
        <v>2</v>
      </c>
      <c r="D2220" t="s">
        <v>117</v>
      </c>
      <c r="E2220" t="s">
        <v>118</v>
      </c>
      <c r="F2220" t="s">
        <v>24</v>
      </c>
      <c r="G2220" t="str">
        <f>TEXT(MotionsTable[[#This Row],[MOT_COUNTY_NUM]], "000") &amp; "-" &amp; TEXT(MotionsTable[[#This Row],[MOT_CASE_NUMBER]], "0000000")</f>
        <v>008-0000092</v>
      </c>
    </row>
    <row r="2221" spans="1:7">
      <c r="A2221" s="1">
        <v>8</v>
      </c>
      <c r="B2221">
        <v>93</v>
      </c>
      <c r="C2221">
        <v>2</v>
      </c>
      <c r="D2221" t="s">
        <v>117</v>
      </c>
      <c r="E2221" t="s">
        <v>118</v>
      </c>
      <c r="F2221" t="s">
        <v>24</v>
      </c>
      <c r="G2221" t="str">
        <f>TEXT(MotionsTable[[#This Row],[MOT_COUNTY_NUM]], "000") &amp; "-" &amp; TEXT(MotionsTable[[#This Row],[MOT_CASE_NUMBER]], "0000000")</f>
        <v>008-0000093</v>
      </c>
    </row>
    <row r="2222" spans="1:7">
      <c r="A2222" s="1">
        <v>8</v>
      </c>
      <c r="B2222">
        <v>95</v>
      </c>
      <c r="C2222">
        <v>2</v>
      </c>
      <c r="D2222" t="s">
        <v>117</v>
      </c>
      <c r="E2222" t="s">
        <v>118</v>
      </c>
      <c r="F2222" t="s">
        <v>24</v>
      </c>
      <c r="G2222" t="str">
        <f>TEXT(MotionsTable[[#This Row],[MOT_COUNTY_NUM]], "000") &amp; "-" &amp; TEXT(MotionsTable[[#This Row],[MOT_CASE_NUMBER]], "0000000")</f>
        <v>008-0000095</v>
      </c>
    </row>
    <row r="2223" spans="1:7">
      <c r="A2223" s="1">
        <v>8</v>
      </c>
      <c r="B2223">
        <v>96</v>
      </c>
      <c r="C2223">
        <v>2</v>
      </c>
      <c r="D2223" t="s">
        <v>117</v>
      </c>
      <c r="E2223" t="s">
        <v>118</v>
      </c>
      <c r="F2223" t="s">
        <v>24</v>
      </c>
      <c r="G2223" t="str">
        <f>TEXT(MotionsTable[[#This Row],[MOT_COUNTY_NUM]], "000") &amp; "-" &amp; TEXT(MotionsTable[[#This Row],[MOT_CASE_NUMBER]], "0000000")</f>
        <v>008-0000096</v>
      </c>
    </row>
    <row r="2224" spans="1:7">
      <c r="A2224" s="1">
        <v>8</v>
      </c>
      <c r="B2224">
        <v>97</v>
      </c>
      <c r="C2224">
        <v>2</v>
      </c>
      <c r="D2224" t="s">
        <v>117</v>
      </c>
      <c r="E2224" t="s">
        <v>118</v>
      </c>
      <c r="F2224" t="s">
        <v>24</v>
      </c>
      <c r="G2224" t="str">
        <f>TEXT(MotionsTable[[#This Row],[MOT_COUNTY_NUM]], "000") &amp; "-" &amp; TEXT(MotionsTable[[#This Row],[MOT_CASE_NUMBER]], "0000000")</f>
        <v>008-0000097</v>
      </c>
    </row>
    <row r="2225" spans="1:7">
      <c r="A2225" s="1">
        <v>8</v>
      </c>
      <c r="B2225">
        <v>98</v>
      </c>
      <c r="C2225">
        <v>2</v>
      </c>
      <c r="D2225" t="s">
        <v>117</v>
      </c>
      <c r="E2225" t="s">
        <v>118</v>
      </c>
      <c r="F2225" t="s">
        <v>24</v>
      </c>
      <c r="G2225" t="str">
        <f>TEXT(MotionsTable[[#This Row],[MOT_COUNTY_NUM]], "000") &amp; "-" &amp; TEXT(MotionsTable[[#This Row],[MOT_CASE_NUMBER]], "0000000")</f>
        <v>008-0000098</v>
      </c>
    </row>
    <row r="2226" spans="1:7">
      <c r="A2226" s="1">
        <v>8</v>
      </c>
      <c r="B2226">
        <v>99</v>
      </c>
      <c r="C2226">
        <v>2</v>
      </c>
      <c r="D2226" t="s">
        <v>117</v>
      </c>
      <c r="E2226" t="s">
        <v>118</v>
      </c>
      <c r="F2226" t="s">
        <v>24</v>
      </c>
      <c r="G2226" t="str">
        <f>TEXT(MotionsTable[[#This Row],[MOT_COUNTY_NUM]], "000") &amp; "-" &amp; TEXT(MotionsTable[[#This Row],[MOT_CASE_NUMBER]], "0000000")</f>
        <v>008-0000099</v>
      </c>
    </row>
    <row r="2227" spans="1:7">
      <c r="A2227" s="1">
        <v>8</v>
      </c>
      <c r="B2227">
        <v>102</v>
      </c>
      <c r="C2227">
        <v>2</v>
      </c>
      <c r="D2227" t="s">
        <v>117</v>
      </c>
      <c r="E2227" t="s">
        <v>118</v>
      </c>
      <c r="F2227" t="s">
        <v>24</v>
      </c>
      <c r="G2227" t="str">
        <f>TEXT(MotionsTable[[#This Row],[MOT_COUNTY_NUM]], "000") &amp; "-" &amp; TEXT(MotionsTable[[#This Row],[MOT_CASE_NUMBER]], "0000000")</f>
        <v>008-0000102</v>
      </c>
    </row>
    <row r="2228" spans="1:7">
      <c r="A2228" s="1">
        <v>8</v>
      </c>
      <c r="B2228">
        <v>103</v>
      </c>
      <c r="C2228">
        <v>2</v>
      </c>
      <c r="D2228" t="s">
        <v>117</v>
      </c>
      <c r="E2228" t="s">
        <v>118</v>
      </c>
      <c r="F2228" t="s">
        <v>24</v>
      </c>
      <c r="G2228" t="str">
        <f>TEXT(MotionsTable[[#This Row],[MOT_COUNTY_NUM]], "000") &amp; "-" &amp; TEXT(MotionsTable[[#This Row],[MOT_CASE_NUMBER]], "0000000")</f>
        <v>008-0000103</v>
      </c>
    </row>
    <row r="2229" spans="1:7">
      <c r="A2229" s="1">
        <v>8</v>
      </c>
      <c r="B2229">
        <v>106</v>
      </c>
      <c r="C2229">
        <v>2</v>
      </c>
      <c r="D2229" t="s">
        <v>117</v>
      </c>
      <c r="E2229" t="s">
        <v>118</v>
      </c>
      <c r="F2229" t="s">
        <v>24</v>
      </c>
      <c r="G2229" t="str">
        <f>TEXT(MotionsTable[[#This Row],[MOT_COUNTY_NUM]], "000") &amp; "-" &amp; TEXT(MotionsTable[[#This Row],[MOT_CASE_NUMBER]], "0000000")</f>
        <v>008-0000106</v>
      </c>
    </row>
    <row r="2230" spans="1:7">
      <c r="A2230" s="1">
        <v>8</v>
      </c>
      <c r="B2230">
        <v>111</v>
      </c>
      <c r="C2230">
        <v>2</v>
      </c>
      <c r="D2230" t="s">
        <v>117</v>
      </c>
      <c r="E2230" t="s">
        <v>118</v>
      </c>
      <c r="F2230" t="s">
        <v>24</v>
      </c>
      <c r="G2230" t="str">
        <f>TEXT(MotionsTable[[#This Row],[MOT_COUNTY_NUM]], "000") &amp; "-" &amp; TEXT(MotionsTable[[#This Row],[MOT_CASE_NUMBER]], "0000000")</f>
        <v>008-0000111</v>
      </c>
    </row>
    <row r="2231" spans="1:7">
      <c r="A2231" s="1">
        <v>8</v>
      </c>
      <c r="B2231">
        <v>118</v>
      </c>
      <c r="C2231">
        <v>2</v>
      </c>
      <c r="D2231" t="s">
        <v>117</v>
      </c>
      <c r="E2231" t="s">
        <v>118</v>
      </c>
      <c r="F2231" t="s">
        <v>24</v>
      </c>
      <c r="G2231" t="str">
        <f>TEXT(MotionsTable[[#This Row],[MOT_COUNTY_NUM]], "000") &amp; "-" &amp; TEXT(MotionsTable[[#This Row],[MOT_CASE_NUMBER]], "0000000")</f>
        <v>008-0000118</v>
      </c>
    </row>
    <row r="2232" spans="1:7">
      <c r="A2232" s="1">
        <v>8</v>
      </c>
      <c r="B2232">
        <v>120</v>
      </c>
      <c r="C2232">
        <v>2</v>
      </c>
      <c r="D2232" t="s">
        <v>117</v>
      </c>
      <c r="E2232" t="s">
        <v>118</v>
      </c>
      <c r="F2232" t="s">
        <v>24</v>
      </c>
      <c r="G2232" t="str">
        <f>TEXT(MotionsTable[[#This Row],[MOT_COUNTY_NUM]], "000") &amp; "-" &amp; TEXT(MotionsTable[[#This Row],[MOT_CASE_NUMBER]], "0000000")</f>
        <v>008-0000120</v>
      </c>
    </row>
    <row r="2233" spans="1:7">
      <c r="A2233" s="1">
        <v>8</v>
      </c>
      <c r="B2233">
        <v>121</v>
      </c>
      <c r="C2233">
        <v>2</v>
      </c>
      <c r="D2233" t="s">
        <v>117</v>
      </c>
      <c r="E2233" t="s">
        <v>118</v>
      </c>
      <c r="F2233" t="s">
        <v>24</v>
      </c>
      <c r="G2233" t="str">
        <f>TEXT(MotionsTable[[#This Row],[MOT_COUNTY_NUM]], "000") &amp; "-" &amp; TEXT(MotionsTable[[#This Row],[MOT_CASE_NUMBER]], "0000000")</f>
        <v>008-0000121</v>
      </c>
    </row>
    <row r="2234" spans="1:7">
      <c r="A2234" s="1">
        <v>8</v>
      </c>
      <c r="B2234">
        <v>132</v>
      </c>
      <c r="C2234">
        <v>2</v>
      </c>
      <c r="D2234" t="s">
        <v>117</v>
      </c>
      <c r="E2234" t="s">
        <v>118</v>
      </c>
      <c r="F2234" t="s">
        <v>24</v>
      </c>
      <c r="G2234" t="str">
        <f>TEXT(MotionsTable[[#This Row],[MOT_COUNTY_NUM]], "000") &amp; "-" &amp; TEXT(MotionsTable[[#This Row],[MOT_CASE_NUMBER]], "0000000")</f>
        <v>008-0000132</v>
      </c>
    </row>
    <row r="2235" spans="1:7">
      <c r="A2235" s="1">
        <v>8</v>
      </c>
      <c r="B2235">
        <v>135</v>
      </c>
      <c r="C2235">
        <v>2</v>
      </c>
      <c r="D2235" t="s">
        <v>117</v>
      </c>
      <c r="E2235" t="s">
        <v>118</v>
      </c>
      <c r="F2235" t="s">
        <v>24</v>
      </c>
      <c r="G2235" t="str">
        <f>TEXT(MotionsTable[[#This Row],[MOT_COUNTY_NUM]], "000") &amp; "-" &amp; TEXT(MotionsTable[[#This Row],[MOT_CASE_NUMBER]], "0000000")</f>
        <v>008-0000135</v>
      </c>
    </row>
    <row r="2236" spans="1:7">
      <c r="A2236" s="1">
        <v>8</v>
      </c>
      <c r="B2236">
        <v>2</v>
      </c>
      <c r="C2236">
        <v>3</v>
      </c>
      <c r="D2236" t="s">
        <v>117</v>
      </c>
      <c r="E2236" t="s">
        <v>118</v>
      </c>
      <c r="F2236" t="s">
        <v>24</v>
      </c>
      <c r="G2236" t="str">
        <f>TEXT(MotionsTable[[#This Row],[MOT_COUNTY_NUM]], "000") &amp; "-" &amp; TEXT(MotionsTable[[#This Row],[MOT_CASE_NUMBER]], "0000000")</f>
        <v>008-0000002</v>
      </c>
    </row>
    <row r="2237" spans="1:7">
      <c r="A2237" s="1">
        <v>8</v>
      </c>
      <c r="B2237">
        <v>3</v>
      </c>
      <c r="C2237">
        <v>3</v>
      </c>
      <c r="D2237" t="s">
        <v>117</v>
      </c>
      <c r="E2237" t="s">
        <v>118</v>
      </c>
      <c r="F2237" t="s">
        <v>24</v>
      </c>
      <c r="G2237" t="str">
        <f>TEXT(MotionsTable[[#This Row],[MOT_COUNTY_NUM]], "000") &amp; "-" &amp; TEXT(MotionsTable[[#This Row],[MOT_CASE_NUMBER]], "0000000")</f>
        <v>008-0000003</v>
      </c>
    </row>
    <row r="2238" spans="1:7">
      <c r="A2238" s="1">
        <v>8</v>
      </c>
      <c r="B2238">
        <v>4</v>
      </c>
      <c r="C2238">
        <v>3</v>
      </c>
      <c r="D2238" t="s">
        <v>117</v>
      </c>
      <c r="E2238" t="s">
        <v>118</v>
      </c>
      <c r="F2238" t="s">
        <v>24</v>
      </c>
      <c r="G2238" t="str">
        <f>TEXT(MotionsTable[[#This Row],[MOT_COUNTY_NUM]], "000") &amp; "-" &amp; TEXT(MotionsTable[[#This Row],[MOT_CASE_NUMBER]], "0000000")</f>
        <v>008-0000004</v>
      </c>
    </row>
    <row r="2239" spans="1:7">
      <c r="A2239" s="1">
        <v>8</v>
      </c>
      <c r="B2239">
        <v>21</v>
      </c>
      <c r="C2239">
        <v>3</v>
      </c>
      <c r="D2239" t="s">
        <v>117</v>
      </c>
      <c r="E2239" t="s">
        <v>118</v>
      </c>
      <c r="F2239" t="s">
        <v>24</v>
      </c>
      <c r="G2239" t="str">
        <f>TEXT(MotionsTable[[#This Row],[MOT_COUNTY_NUM]], "000") &amp; "-" &amp; TEXT(MotionsTable[[#This Row],[MOT_CASE_NUMBER]], "0000000")</f>
        <v>008-0000021</v>
      </c>
    </row>
    <row r="2240" spans="1:7">
      <c r="A2240" s="1">
        <v>8</v>
      </c>
      <c r="B2240">
        <v>22</v>
      </c>
      <c r="C2240">
        <v>3</v>
      </c>
      <c r="D2240" t="s">
        <v>117</v>
      </c>
      <c r="E2240" t="s">
        <v>118</v>
      </c>
      <c r="F2240" t="s">
        <v>24</v>
      </c>
      <c r="G2240" t="str">
        <f>TEXT(MotionsTable[[#This Row],[MOT_COUNTY_NUM]], "000") &amp; "-" &amp; TEXT(MotionsTable[[#This Row],[MOT_CASE_NUMBER]], "0000000")</f>
        <v>008-0000022</v>
      </c>
    </row>
    <row r="2241" spans="1:7">
      <c r="A2241" s="1">
        <v>8</v>
      </c>
      <c r="B2241">
        <v>23</v>
      </c>
      <c r="C2241">
        <v>3</v>
      </c>
      <c r="D2241" t="s">
        <v>117</v>
      </c>
      <c r="E2241" t="s">
        <v>118</v>
      </c>
      <c r="F2241" t="s">
        <v>24</v>
      </c>
      <c r="G2241" t="str">
        <f>TEXT(MotionsTable[[#This Row],[MOT_COUNTY_NUM]], "000") &amp; "-" &amp; TEXT(MotionsTable[[#This Row],[MOT_CASE_NUMBER]], "0000000")</f>
        <v>008-0000023</v>
      </c>
    </row>
    <row r="2242" spans="1:7">
      <c r="A2242" s="1">
        <v>8</v>
      </c>
      <c r="B2242">
        <v>24</v>
      </c>
      <c r="C2242">
        <v>3</v>
      </c>
      <c r="D2242" t="s">
        <v>117</v>
      </c>
      <c r="E2242" t="s">
        <v>118</v>
      </c>
      <c r="F2242" t="s">
        <v>24</v>
      </c>
      <c r="G2242" t="str">
        <f>TEXT(MotionsTable[[#This Row],[MOT_COUNTY_NUM]], "000") &amp; "-" &amp; TEXT(MotionsTable[[#This Row],[MOT_CASE_NUMBER]], "0000000")</f>
        <v>008-0000024</v>
      </c>
    </row>
    <row r="2243" spans="1:7">
      <c r="A2243" s="1">
        <v>8</v>
      </c>
      <c r="B2243">
        <v>26</v>
      </c>
      <c r="C2243">
        <v>3</v>
      </c>
      <c r="D2243" t="s">
        <v>117</v>
      </c>
      <c r="E2243" t="s">
        <v>118</v>
      </c>
      <c r="F2243" t="s">
        <v>24</v>
      </c>
      <c r="G2243" t="str">
        <f>TEXT(MotionsTable[[#This Row],[MOT_COUNTY_NUM]], "000") &amp; "-" &amp; TEXT(MotionsTable[[#This Row],[MOT_CASE_NUMBER]], "0000000")</f>
        <v>008-0000026</v>
      </c>
    </row>
    <row r="2244" spans="1:7">
      <c r="A2244" s="1">
        <v>8</v>
      </c>
      <c r="B2244">
        <v>28</v>
      </c>
      <c r="C2244">
        <v>3</v>
      </c>
      <c r="D2244" t="s">
        <v>117</v>
      </c>
      <c r="E2244" t="s">
        <v>118</v>
      </c>
      <c r="F2244" t="s">
        <v>24</v>
      </c>
      <c r="G2244" t="str">
        <f>TEXT(MotionsTable[[#This Row],[MOT_COUNTY_NUM]], "000") &amp; "-" &amp; TEXT(MotionsTable[[#This Row],[MOT_CASE_NUMBER]], "0000000")</f>
        <v>008-0000028</v>
      </c>
    </row>
    <row r="2245" spans="1:7">
      <c r="A2245" s="1">
        <v>8</v>
      </c>
      <c r="B2245">
        <v>32</v>
      </c>
      <c r="C2245">
        <v>3</v>
      </c>
      <c r="D2245" t="s">
        <v>117</v>
      </c>
      <c r="E2245" t="s">
        <v>118</v>
      </c>
      <c r="F2245" t="s">
        <v>24</v>
      </c>
      <c r="G2245" t="str">
        <f>TEXT(MotionsTable[[#This Row],[MOT_COUNTY_NUM]], "000") &amp; "-" &amp; TEXT(MotionsTable[[#This Row],[MOT_CASE_NUMBER]], "0000000")</f>
        <v>008-0000032</v>
      </c>
    </row>
    <row r="2246" spans="1:7">
      <c r="A2246" s="1">
        <v>8</v>
      </c>
      <c r="B2246">
        <v>33</v>
      </c>
      <c r="C2246">
        <v>3</v>
      </c>
      <c r="D2246" t="s">
        <v>117</v>
      </c>
      <c r="E2246" t="s">
        <v>118</v>
      </c>
      <c r="F2246" t="s">
        <v>24</v>
      </c>
      <c r="G2246" t="str">
        <f>TEXT(MotionsTable[[#This Row],[MOT_COUNTY_NUM]], "000") &amp; "-" &amp; TEXT(MotionsTable[[#This Row],[MOT_CASE_NUMBER]], "0000000")</f>
        <v>008-0000033</v>
      </c>
    </row>
    <row r="2247" spans="1:7">
      <c r="A2247" s="1">
        <v>8</v>
      </c>
      <c r="B2247">
        <v>35</v>
      </c>
      <c r="C2247">
        <v>3</v>
      </c>
      <c r="D2247" t="s">
        <v>117</v>
      </c>
      <c r="E2247" t="s">
        <v>118</v>
      </c>
      <c r="F2247" t="s">
        <v>24</v>
      </c>
      <c r="G2247" t="str">
        <f>TEXT(MotionsTable[[#This Row],[MOT_COUNTY_NUM]], "000") &amp; "-" &amp; TEXT(MotionsTable[[#This Row],[MOT_CASE_NUMBER]], "0000000")</f>
        <v>008-0000035</v>
      </c>
    </row>
    <row r="2248" spans="1:7">
      <c r="A2248" s="1">
        <v>8</v>
      </c>
      <c r="B2248">
        <v>38</v>
      </c>
      <c r="C2248">
        <v>3</v>
      </c>
      <c r="D2248" t="s">
        <v>117</v>
      </c>
      <c r="E2248" t="s">
        <v>118</v>
      </c>
      <c r="F2248" t="s">
        <v>24</v>
      </c>
      <c r="G2248" t="str">
        <f>TEXT(MotionsTable[[#This Row],[MOT_COUNTY_NUM]], "000") &amp; "-" &amp; TEXT(MotionsTable[[#This Row],[MOT_CASE_NUMBER]], "0000000")</f>
        <v>008-0000038</v>
      </c>
    </row>
    <row r="2249" spans="1:7">
      <c r="A2249" s="1">
        <v>8</v>
      </c>
      <c r="B2249">
        <v>41</v>
      </c>
      <c r="C2249">
        <v>3</v>
      </c>
      <c r="D2249" t="s">
        <v>117</v>
      </c>
      <c r="E2249" t="s">
        <v>118</v>
      </c>
      <c r="F2249" t="s">
        <v>24</v>
      </c>
      <c r="G2249" t="str">
        <f>TEXT(MotionsTable[[#This Row],[MOT_COUNTY_NUM]], "000") &amp; "-" &amp; TEXT(MotionsTable[[#This Row],[MOT_CASE_NUMBER]], "0000000")</f>
        <v>008-0000041</v>
      </c>
    </row>
    <row r="2250" spans="1:7">
      <c r="A2250" s="1">
        <v>8</v>
      </c>
      <c r="B2250">
        <v>42</v>
      </c>
      <c r="C2250">
        <v>3</v>
      </c>
      <c r="D2250" t="s">
        <v>117</v>
      </c>
      <c r="E2250" t="s">
        <v>118</v>
      </c>
      <c r="F2250" t="s">
        <v>24</v>
      </c>
      <c r="G2250" t="str">
        <f>TEXT(MotionsTable[[#This Row],[MOT_COUNTY_NUM]], "000") &amp; "-" &amp; TEXT(MotionsTable[[#This Row],[MOT_CASE_NUMBER]], "0000000")</f>
        <v>008-0000042</v>
      </c>
    </row>
    <row r="2251" spans="1:7">
      <c r="A2251" s="1">
        <v>8</v>
      </c>
      <c r="B2251">
        <v>46</v>
      </c>
      <c r="C2251">
        <v>3</v>
      </c>
      <c r="D2251" t="s">
        <v>117</v>
      </c>
      <c r="E2251" t="s">
        <v>118</v>
      </c>
      <c r="F2251" t="s">
        <v>24</v>
      </c>
      <c r="G2251" t="str">
        <f>TEXT(MotionsTable[[#This Row],[MOT_COUNTY_NUM]], "000") &amp; "-" &amp; TEXT(MotionsTable[[#This Row],[MOT_CASE_NUMBER]], "0000000")</f>
        <v>008-0000046</v>
      </c>
    </row>
    <row r="2252" spans="1:7">
      <c r="A2252" s="1">
        <v>8</v>
      </c>
      <c r="B2252">
        <v>48</v>
      </c>
      <c r="C2252">
        <v>3</v>
      </c>
      <c r="D2252" t="s">
        <v>117</v>
      </c>
      <c r="E2252" t="s">
        <v>118</v>
      </c>
      <c r="F2252" t="s">
        <v>24</v>
      </c>
      <c r="G2252" t="str">
        <f>TEXT(MotionsTable[[#This Row],[MOT_COUNTY_NUM]], "000") &amp; "-" &amp; TEXT(MotionsTable[[#This Row],[MOT_CASE_NUMBER]], "0000000")</f>
        <v>008-0000048</v>
      </c>
    </row>
    <row r="2253" spans="1:7">
      <c r="A2253" s="1">
        <v>8</v>
      </c>
      <c r="B2253">
        <v>53</v>
      </c>
      <c r="C2253">
        <v>3</v>
      </c>
      <c r="D2253" t="s">
        <v>117</v>
      </c>
      <c r="E2253" t="s">
        <v>118</v>
      </c>
      <c r="F2253" t="s">
        <v>24</v>
      </c>
      <c r="G2253" t="str">
        <f>TEXT(MotionsTable[[#This Row],[MOT_COUNTY_NUM]], "000") &amp; "-" &amp; TEXT(MotionsTable[[#This Row],[MOT_CASE_NUMBER]], "0000000")</f>
        <v>008-0000053</v>
      </c>
    </row>
    <row r="2254" spans="1:7">
      <c r="A2254" s="1">
        <v>8</v>
      </c>
      <c r="B2254">
        <v>57</v>
      </c>
      <c r="C2254">
        <v>3</v>
      </c>
      <c r="D2254" t="s">
        <v>117</v>
      </c>
      <c r="E2254" t="s">
        <v>118</v>
      </c>
      <c r="F2254" t="s">
        <v>24</v>
      </c>
      <c r="G2254" t="str">
        <f>TEXT(MotionsTable[[#This Row],[MOT_COUNTY_NUM]], "000") &amp; "-" &amp; TEXT(MotionsTable[[#This Row],[MOT_CASE_NUMBER]], "0000000")</f>
        <v>008-0000057</v>
      </c>
    </row>
    <row r="2255" spans="1:7">
      <c r="A2255" s="1">
        <v>8</v>
      </c>
      <c r="B2255">
        <v>60</v>
      </c>
      <c r="C2255">
        <v>3</v>
      </c>
      <c r="D2255" t="s">
        <v>117</v>
      </c>
      <c r="E2255" t="s">
        <v>118</v>
      </c>
      <c r="F2255" t="s">
        <v>24</v>
      </c>
      <c r="G2255" t="str">
        <f>TEXT(MotionsTable[[#This Row],[MOT_COUNTY_NUM]], "000") &amp; "-" &amp; TEXT(MotionsTable[[#This Row],[MOT_CASE_NUMBER]], "0000000")</f>
        <v>008-0000060</v>
      </c>
    </row>
    <row r="2256" spans="1:7">
      <c r="A2256" s="1">
        <v>8</v>
      </c>
      <c r="B2256">
        <v>63</v>
      </c>
      <c r="C2256">
        <v>3</v>
      </c>
      <c r="D2256" t="s">
        <v>117</v>
      </c>
      <c r="E2256" t="s">
        <v>118</v>
      </c>
      <c r="F2256" t="s">
        <v>24</v>
      </c>
      <c r="G2256" t="str">
        <f>TEXT(MotionsTable[[#This Row],[MOT_COUNTY_NUM]], "000") &amp; "-" &amp; TEXT(MotionsTable[[#This Row],[MOT_CASE_NUMBER]], "0000000")</f>
        <v>008-0000063</v>
      </c>
    </row>
    <row r="2257" spans="1:7">
      <c r="A2257" s="1">
        <v>8</v>
      </c>
      <c r="B2257">
        <v>64</v>
      </c>
      <c r="C2257">
        <v>3</v>
      </c>
      <c r="D2257" t="s">
        <v>117</v>
      </c>
      <c r="E2257" t="s">
        <v>118</v>
      </c>
      <c r="F2257" t="s">
        <v>24</v>
      </c>
      <c r="G2257" t="str">
        <f>TEXT(MotionsTable[[#This Row],[MOT_COUNTY_NUM]], "000") &amp; "-" &amp; TEXT(MotionsTable[[#This Row],[MOT_CASE_NUMBER]], "0000000")</f>
        <v>008-0000064</v>
      </c>
    </row>
    <row r="2258" spans="1:7">
      <c r="A2258" s="1">
        <v>8</v>
      </c>
      <c r="B2258">
        <v>66</v>
      </c>
      <c r="C2258">
        <v>3</v>
      </c>
      <c r="D2258" t="s">
        <v>117</v>
      </c>
      <c r="E2258" t="s">
        <v>118</v>
      </c>
      <c r="F2258" t="s">
        <v>24</v>
      </c>
      <c r="G2258" t="str">
        <f>TEXT(MotionsTable[[#This Row],[MOT_COUNTY_NUM]], "000") &amp; "-" &amp; TEXT(MotionsTable[[#This Row],[MOT_CASE_NUMBER]], "0000000")</f>
        <v>008-0000066</v>
      </c>
    </row>
    <row r="2259" spans="1:7">
      <c r="A2259" s="1">
        <v>8</v>
      </c>
      <c r="B2259">
        <v>67</v>
      </c>
      <c r="C2259">
        <v>3</v>
      </c>
      <c r="D2259" t="s">
        <v>117</v>
      </c>
      <c r="E2259" t="s">
        <v>118</v>
      </c>
      <c r="F2259" t="s">
        <v>24</v>
      </c>
      <c r="G2259" t="str">
        <f>TEXT(MotionsTable[[#This Row],[MOT_COUNTY_NUM]], "000") &amp; "-" &amp; TEXT(MotionsTable[[#This Row],[MOT_CASE_NUMBER]], "0000000")</f>
        <v>008-0000067</v>
      </c>
    </row>
    <row r="2260" spans="1:7">
      <c r="A2260" s="1">
        <v>8</v>
      </c>
      <c r="B2260">
        <v>68</v>
      </c>
      <c r="C2260">
        <v>3</v>
      </c>
      <c r="D2260" t="s">
        <v>117</v>
      </c>
      <c r="E2260" t="s">
        <v>118</v>
      </c>
      <c r="F2260" t="s">
        <v>24</v>
      </c>
      <c r="G2260" t="str">
        <f>TEXT(MotionsTable[[#This Row],[MOT_COUNTY_NUM]], "000") &amp; "-" &amp; TEXT(MotionsTable[[#This Row],[MOT_CASE_NUMBER]], "0000000")</f>
        <v>008-0000068</v>
      </c>
    </row>
    <row r="2261" spans="1:7">
      <c r="A2261" s="1">
        <v>8</v>
      </c>
      <c r="B2261">
        <v>71</v>
      </c>
      <c r="C2261">
        <v>3</v>
      </c>
      <c r="D2261" t="s">
        <v>117</v>
      </c>
      <c r="E2261" t="s">
        <v>118</v>
      </c>
      <c r="F2261" t="s">
        <v>24</v>
      </c>
      <c r="G2261" t="str">
        <f>TEXT(MotionsTable[[#This Row],[MOT_COUNTY_NUM]], "000") &amp; "-" &amp; TEXT(MotionsTable[[#This Row],[MOT_CASE_NUMBER]], "0000000")</f>
        <v>008-0000071</v>
      </c>
    </row>
    <row r="2262" spans="1:7">
      <c r="A2262" s="1">
        <v>8</v>
      </c>
      <c r="B2262">
        <v>74</v>
      </c>
      <c r="C2262">
        <v>3</v>
      </c>
      <c r="D2262" t="s">
        <v>117</v>
      </c>
      <c r="E2262" t="s">
        <v>118</v>
      </c>
      <c r="F2262" t="s">
        <v>24</v>
      </c>
      <c r="G2262" t="str">
        <f>TEXT(MotionsTable[[#This Row],[MOT_COUNTY_NUM]], "000") &amp; "-" &amp; TEXT(MotionsTable[[#This Row],[MOT_CASE_NUMBER]], "0000000")</f>
        <v>008-0000074</v>
      </c>
    </row>
    <row r="2263" spans="1:7">
      <c r="A2263" s="1">
        <v>8</v>
      </c>
      <c r="B2263">
        <v>81</v>
      </c>
      <c r="C2263">
        <v>3</v>
      </c>
      <c r="D2263" t="s">
        <v>117</v>
      </c>
      <c r="E2263" t="s">
        <v>118</v>
      </c>
      <c r="F2263" t="s">
        <v>24</v>
      </c>
      <c r="G2263" t="str">
        <f>TEXT(MotionsTable[[#This Row],[MOT_COUNTY_NUM]], "000") &amp; "-" &amp; TEXT(MotionsTable[[#This Row],[MOT_CASE_NUMBER]], "0000000")</f>
        <v>008-0000081</v>
      </c>
    </row>
    <row r="2264" spans="1:7">
      <c r="A2264" s="1">
        <v>8</v>
      </c>
      <c r="B2264">
        <v>85</v>
      </c>
      <c r="C2264">
        <v>3</v>
      </c>
      <c r="D2264" t="s">
        <v>117</v>
      </c>
      <c r="E2264" t="s">
        <v>118</v>
      </c>
      <c r="F2264" t="s">
        <v>24</v>
      </c>
      <c r="G2264" t="str">
        <f>TEXT(MotionsTable[[#This Row],[MOT_COUNTY_NUM]], "000") &amp; "-" &amp; TEXT(MotionsTable[[#This Row],[MOT_CASE_NUMBER]], "0000000")</f>
        <v>008-0000085</v>
      </c>
    </row>
    <row r="2265" spans="1:7">
      <c r="A2265" s="1">
        <v>8</v>
      </c>
      <c r="B2265">
        <v>92</v>
      </c>
      <c r="C2265">
        <v>3</v>
      </c>
      <c r="D2265" t="s">
        <v>117</v>
      </c>
      <c r="E2265" t="s">
        <v>118</v>
      </c>
      <c r="F2265" t="s">
        <v>24</v>
      </c>
      <c r="G2265" t="str">
        <f>TEXT(MotionsTable[[#This Row],[MOT_COUNTY_NUM]], "000") &amp; "-" &amp; TEXT(MotionsTable[[#This Row],[MOT_CASE_NUMBER]], "0000000")</f>
        <v>008-0000092</v>
      </c>
    </row>
    <row r="2266" spans="1:7">
      <c r="A2266" s="1">
        <v>8</v>
      </c>
      <c r="B2266">
        <v>96</v>
      </c>
      <c r="C2266">
        <v>3</v>
      </c>
      <c r="D2266" t="s">
        <v>117</v>
      </c>
      <c r="E2266" t="s">
        <v>118</v>
      </c>
      <c r="F2266" t="s">
        <v>24</v>
      </c>
      <c r="G2266" t="str">
        <f>TEXT(MotionsTable[[#This Row],[MOT_COUNTY_NUM]], "000") &amp; "-" &amp; TEXT(MotionsTable[[#This Row],[MOT_CASE_NUMBER]], "0000000")</f>
        <v>008-0000096</v>
      </c>
    </row>
    <row r="2267" spans="1:7">
      <c r="A2267" s="1">
        <v>8</v>
      </c>
      <c r="B2267">
        <v>99</v>
      </c>
      <c r="C2267">
        <v>3</v>
      </c>
      <c r="D2267" t="s">
        <v>117</v>
      </c>
      <c r="E2267" t="s">
        <v>118</v>
      </c>
      <c r="F2267" t="s">
        <v>24</v>
      </c>
      <c r="G2267" t="str">
        <f>TEXT(MotionsTable[[#This Row],[MOT_COUNTY_NUM]], "000") &amp; "-" &amp; TEXT(MotionsTable[[#This Row],[MOT_CASE_NUMBER]], "0000000")</f>
        <v>008-0000099</v>
      </c>
    </row>
    <row r="2268" spans="1:7">
      <c r="A2268" s="1">
        <v>8</v>
      </c>
      <c r="B2268">
        <v>105</v>
      </c>
      <c r="C2268">
        <v>3</v>
      </c>
      <c r="D2268" t="s">
        <v>117</v>
      </c>
      <c r="E2268" t="s">
        <v>118</v>
      </c>
      <c r="F2268" t="s">
        <v>24</v>
      </c>
      <c r="G2268" t="str">
        <f>TEXT(MotionsTable[[#This Row],[MOT_COUNTY_NUM]], "000") &amp; "-" &amp; TEXT(MotionsTable[[#This Row],[MOT_CASE_NUMBER]], "0000000")</f>
        <v>008-0000105</v>
      </c>
    </row>
    <row r="2269" spans="1:7">
      <c r="A2269" s="1">
        <v>8</v>
      </c>
      <c r="B2269">
        <v>113</v>
      </c>
      <c r="C2269">
        <v>3</v>
      </c>
      <c r="D2269" t="s">
        <v>117</v>
      </c>
      <c r="E2269" t="s">
        <v>118</v>
      </c>
      <c r="F2269" t="s">
        <v>24</v>
      </c>
      <c r="G2269" t="str">
        <f>TEXT(MotionsTable[[#This Row],[MOT_COUNTY_NUM]], "000") &amp; "-" &amp; TEXT(MotionsTable[[#This Row],[MOT_CASE_NUMBER]], "0000000")</f>
        <v>008-0000113</v>
      </c>
    </row>
    <row r="2270" spans="1:7">
      <c r="A2270" s="1">
        <v>8</v>
      </c>
      <c r="B2270">
        <v>114</v>
      </c>
      <c r="C2270">
        <v>3</v>
      </c>
      <c r="D2270" t="s">
        <v>117</v>
      </c>
      <c r="E2270" t="s">
        <v>118</v>
      </c>
      <c r="F2270" t="s">
        <v>24</v>
      </c>
      <c r="G2270" t="str">
        <f>TEXT(MotionsTable[[#This Row],[MOT_COUNTY_NUM]], "000") &amp; "-" &amp; TEXT(MotionsTable[[#This Row],[MOT_CASE_NUMBER]], "0000000")</f>
        <v>008-0000114</v>
      </c>
    </row>
    <row r="2271" spans="1:7">
      <c r="A2271" s="1">
        <v>8</v>
      </c>
      <c r="B2271">
        <v>120</v>
      </c>
      <c r="C2271">
        <v>3</v>
      </c>
      <c r="D2271" t="s">
        <v>117</v>
      </c>
      <c r="E2271" t="s">
        <v>118</v>
      </c>
      <c r="F2271" t="s">
        <v>24</v>
      </c>
      <c r="G2271" t="str">
        <f>TEXT(MotionsTable[[#This Row],[MOT_COUNTY_NUM]], "000") &amp; "-" &amp; TEXT(MotionsTable[[#This Row],[MOT_CASE_NUMBER]], "0000000")</f>
        <v>008-0000120</v>
      </c>
    </row>
    <row r="2272" spans="1:7">
      <c r="A2272" s="1">
        <v>8</v>
      </c>
      <c r="B2272">
        <v>121</v>
      </c>
      <c r="C2272">
        <v>3</v>
      </c>
      <c r="D2272" t="s">
        <v>117</v>
      </c>
      <c r="E2272" t="s">
        <v>118</v>
      </c>
      <c r="F2272" t="s">
        <v>24</v>
      </c>
      <c r="G2272" t="str">
        <f>TEXT(MotionsTable[[#This Row],[MOT_COUNTY_NUM]], "000") &amp; "-" &amp; TEXT(MotionsTable[[#This Row],[MOT_CASE_NUMBER]], "0000000")</f>
        <v>008-0000121</v>
      </c>
    </row>
    <row r="2273" spans="1:7">
      <c r="A2273" s="1">
        <v>8</v>
      </c>
      <c r="B2273">
        <v>124</v>
      </c>
      <c r="C2273">
        <v>3</v>
      </c>
      <c r="D2273" t="s">
        <v>117</v>
      </c>
      <c r="E2273" t="s">
        <v>118</v>
      </c>
      <c r="F2273" t="s">
        <v>24</v>
      </c>
      <c r="G2273" t="str">
        <f>TEXT(MotionsTable[[#This Row],[MOT_COUNTY_NUM]], "000") &amp; "-" &amp; TEXT(MotionsTable[[#This Row],[MOT_CASE_NUMBER]], "0000000")</f>
        <v>008-0000124</v>
      </c>
    </row>
    <row r="2274" spans="1:7">
      <c r="A2274" s="1">
        <v>8</v>
      </c>
      <c r="B2274">
        <v>126</v>
      </c>
      <c r="C2274">
        <v>3</v>
      </c>
      <c r="D2274" t="s">
        <v>117</v>
      </c>
      <c r="E2274" t="s">
        <v>118</v>
      </c>
      <c r="F2274" t="s">
        <v>24</v>
      </c>
      <c r="G2274" t="str">
        <f>TEXT(MotionsTable[[#This Row],[MOT_COUNTY_NUM]], "000") &amp; "-" &amp; TEXT(MotionsTable[[#This Row],[MOT_CASE_NUMBER]], "0000000")</f>
        <v>008-0000126</v>
      </c>
    </row>
    <row r="2275" spans="1:7">
      <c r="A2275" s="1">
        <v>8</v>
      </c>
      <c r="B2275">
        <v>127</v>
      </c>
      <c r="C2275">
        <v>3</v>
      </c>
      <c r="D2275" t="s">
        <v>117</v>
      </c>
      <c r="E2275" t="s">
        <v>118</v>
      </c>
      <c r="F2275" t="s">
        <v>24</v>
      </c>
      <c r="G2275" t="str">
        <f>TEXT(MotionsTable[[#This Row],[MOT_COUNTY_NUM]], "000") &amp; "-" &amp; TEXT(MotionsTable[[#This Row],[MOT_CASE_NUMBER]], "0000000")</f>
        <v>008-0000127</v>
      </c>
    </row>
    <row r="2276" spans="1:7">
      <c r="A2276" s="1">
        <v>8</v>
      </c>
      <c r="B2276">
        <v>130</v>
      </c>
      <c r="C2276">
        <v>3</v>
      </c>
      <c r="D2276" t="s">
        <v>117</v>
      </c>
      <c r="E2276" t="s">
        <v>118</v>
      </c>
      <c r="F2276" t="s">
        <v>24</v>
      </c>
      <c r="G2276" t="str">
        <f>TEXT(MotionsTable[[#This Row],[MOT_COUNTY_NUM]], "000") &amp; "-" &amp; TEXT(MotionsTable[[#This Row],[MOT_CASE_NUMBER]], "0000000")</f>
        <v>008-0000130</v>
      </c>
    </row>
    <row r="2277" spans="1:7">
      <c r="A2277" s="1">
        <v>8</v>
      </c>
      <c r="B2277">
        <v>133</v>
      </c>
      <c r="C2277">
        <v>3</v>
      </c>
      <c r="D2277" t="s">
        <v>117</v>
      </c>
      <c r="E2277" t="s">
        <v>118</v>
      </c>
      <c r="F2277" t="s">
        <v>24</v>
      </c>
      <c r="G2277" t="str">
        <f>TEXT(MotionsTable[[#This Row],[MOT_COUNTY_NUM]], "000") &amp; "-" &amp; TEXT(MotionsTable[[#This Row],[MOT_CASE_NUMBER]], "0000000")</f>
        <v>008-0000133</v>
      </c>
    </row>
    <row r="2278" spans="1:7">
      <c r="A2278" s="1">
        <v>8</v>
      </c>
      <c r="B2278">
        <v>3</v>
      </c>
      <c r="C2278">
        <v>4</v>
      </c>
      <c r="D2278" t="s">
        <v>117</v>
      </c>
      <c r="E2278" t="s">
        <v>118</v>
      </c>
      <c r="F2278" t="s">
        <v>24</v>
      </c>
      <c r="G2278" t="str">
        <f>TEXT(MotionsTable[[#This Row],[MOT_COUNTY_NUM]], "000") &amp; "-" &amp; TEXT(MotionsTable[[#This Row],[MOT_CASE_NUMBER]], "0000000")</f>
        <v>008-0000003</v>
      </c>
    </row>
    <row r="2279" spans="1:7">
      <c r="A2279" s="1">
        <v>8</v>
      </c>
      <c r="B2279">
        <v>4</v>
      </c>
      <c r="C2279">
        <v>4</v>
      </c>
      <c r="D2279" t="s">
        <v>117</v>
      </c>
      <c r="E2279" t="s">
        <v>118</v>
      </c>
      <c r="F2279" t="s">
        <v>24</v>
      </c>
      <c r="G2279" t="str">
        <f>TEXT(MotionsTable[[#This Row],[MOT_COUNTY_NUM]], "000") &amp; "-" &amp; TEXT(MotionsTable[[#This Row],[MOT_CASE_NUMBER]], "0000000")</f>
        <v>008-0000004</v>
      </c>
    </row>
    <row r="2280" spans="1:7">
      <c r="A2280" s="1">
        <v>8</v>
      </c>
      <c r="B2280">
        <v>9</v>
      </c>
      <c r="C2280">
        <v>4</v>
      </c>
      <c r="D2280" t="s">
        <v>117</v>
      </c>
      <c r="E2280" t="s">
        <v>118</v>
      </c>
      <c r="F2280" t="s">
        <v>24</v>
      </c>
      <c r="G2280" t="str">
        <f>TEXT(MotionsTable[[#This Row],[MOT_COUNTY_NUM]], "000") &amp; "-" &amp; TEXT(MotionsTable[[#This Row],[MOT_CASE_NUMBER]], "0000000")</f>
        <v>008-0000009</v>
      </c>
    </row>
    <row r="2281" spans="1:7">
      <c r="A2281" s="1">
        <v>8</v>
      </c>
      <c r="B2281">
        <v>11</v>
      </c>
      <c r="C2281">
        <v>4</v>
      </c>
      <c r="D2281" t="s">
        <v>117</v>
      </c>
      <c r="E2281" t="s">
        <v>118</v>
      </c>
      <c r="F2281" t="s">
        <v>24</v>
      </c>
      <c r="G2281" t="str">
        <f>TEXT(MotionsTable[[#This Row],[MOT_COUNTY_NUM]], "000") &amp; "-" &amp; TEXT(MotionsTable[[#This Row],[MOT_CASE_NUMBER]], "0000000")</f>
        <v>008-0000011</v>
      </c>
    </row>
    <row r="2282" spans="1:7">
      <c r="A2282" s="1">
        <v>8</v>
      </c>
      <c r="B2282">
        <v>12</v>
      </c>
      <c r="C2282">
        <v>4</v>
      </c>
      <c r="D2282" t="s">
        <v>117</v>
      </c>
      <c r="E2282" t="s">
        <v>118</v>
      </c>
      <c r="F2282" t="s">
        <v>24</v>
      </c>
      <c r="G2282" t="str">
        <f>TEXT(MotionsTable[[#This Row],[MOT_COUNTY_NUM]], "000") &amp; "-" &amp; TEXT(MotionsTable[[#This Row],[MOT_CASE_NUMBER]], "0000000")</f>
        <v>008-0000012</v>
      </c>
    </row>
    <row r="2283" spans="1:7">
      <c r="A2283" s="1">
        <v>8</v>
      </c>
      <c r="B2283">
        <v>13</v>
      </c>
      <c r="C2283">
        <v>4</v>
      </c>
      <c r="D2283" t="s">
        <v>117</v>
      </c>
      <c r="E2283" t="s">
        <v>118</v>
      </c>
      <c r="F2283" t="s">
        <v>24</v>
      </c>
      <c r="G2283" t="str">
        <f>TEXT(MotionsTable[[#This Row],[MOT_COUNTY_NUM]], "000") &amp; "-" &amp; TEXT(MotionsTable[[#This Row],[MOT_CASE_NUMBER]], "0000000")</f>
        <v>008-0000013</v>
      </c>
    </row>
    <row r="2284" spans="1:7">
      <c r="A2284" s="1">
        <v>8</v>
      </c>
      <c r="B2284">
        <v>14</v>
      </c>
      <c r="C2284">
        <v>4</v>
      </c>
      <c r="D2284" t="s">
        <v>117</v>
      </c>
      <c r="E2284" t="s">
        <v>118</v>
      </c>
      <c r="F2284" t="s">
        <v>24</v>
      </c>
      <c r="G2284" t="str">
        <f>TEXT(MotionsTable[[#This Row],[MOT_COUNTY_NUM]], "000") &amp; "-" &amp; TEXT(MotionsTable[[#This Row],[MOT_CASE_NUMBER]], "0000000")</f>
        <v>008-0000014</v>
      </c>
    </row>
    <row r="2285" spans="1:7">
      <c r="A2285" s="1">
        <v>8</v>
      </c>
      <c r="B2285">
        <v>19</v>
      </c>
      <c r="C2285">
        <v>4</v>
      </c>
      <c r="D2285" t="s">
        <v>117</v>
      </c>
      <c r="E2285" t="s">
        <v>118</v>
      </c>
      <c r="F2285" t="s">
        <v>24</v>
      </c>
      <c r="G2285" t="str">
        <f>TEXT(MotionsTable[[#This Row],[MOT_COUNTY_NUM]], "000") &amp; "-" &amp; TEXT(MotionsTable[[#This Row],[MOT_CASE_NUMBER]], "0000000")</f>
        <v>008-0000019</v>
      </c>
    </row>
    <row r="2286" spans="1:7">
      <c r="A2286" s="1">
        <v>8</v>
      </c>
      <c r="B2286">
        <v>21</v>
      </c>
      <c r="C2286">
        <v>4</v>
      </c>
      <c r="D2286" t="s">
        <v>117</v>
      </c>
      <c r="E2286" t="s">
        <v>118</v>
      </c>
      <c r="F2286" t="s">
        <v>24</v>
      </c>
      <c r="G2286" t="str">
        <f>TEXT(MotionsTable[[#This Row],[MOT_COUNTY_NUM]], "000") &amp; "-" &amp; TEXT(MotionsTable[[#This Row],[MOT_CASE_NUMBER]], "0000000")</f>
        <v>008-0000021</v>
      </c>
    </row>
    <row r="2287" spans="1:7">
      <c r="A2287" s="1">
        <v>8</v>
      </c>
      <c r="B2287">
        <v>22</v>
      </c>
      <c r="C2287">
        <v>4</v>
      </c>
      <c r="D2287" t="s">
        <v>117</v>
      </c>
      <c r="E2287" t="s">
        <v>118</v>
      </c>
      <c r="F2287" t="s">
        <v>24</v>
      </c>
      <c r="G2287" t="str">
        <f>TEXT(MotionsTable[[#This Row],[MOT_COUNTY_NUM]], "000") &amp; "-" &amp; TEXT(MotionsTable[[#This Row],[MOT_CASE_NUMBER]], "0000000")</f>
        <v>008-0000022</v>
      </c>
    </row>
    <row r="2288" spans="1:7">
      <c r="A2288" s="1">
        <v>8</v>
      </c>
      <c r="B2288">
        <v>23</v>
      </c>
      <c r="C2288">
        <v>4</v>
      </c>
      <c r="D2288" t="s">
        <v>117</v>
      </c>
      <c r="E2288" t="s">
        <v>118</v>
      </c>
      <c r="F2288" t="s">
        <v>24</v>
      </c>
      <c r="G2288" t="str">
        <f>TEXT(MotionsTable[[#This Row],[MOT_COUNTY_NUM]], "000") &amp; "-" &amp; TEXT(MotionsTable[[#This Row],[MOT_CASE_NUMBER]], "0000000")</f>
        <v>008-0000023</v>
      </c>
    </row>
    <row r="2289" spans="1:7">
      <c r="A2289" s="1">
        <v>8</v>
      </c>
      <c r="B2289">
        <v>29</v>
      </c>
      <c r="C2289">
        <v>4</v>
      </c>
      <c r="D2289" t="s">
        <v>117</v>
      </c>
      <c r="E2289" t="s">
        <v>118</v>
      </c>
      <c r="F2289" t="s">
        <v>24</v>
      </c>
      <c r="G2289" t="str">
        <f>TEXT(MotionsTable[[#This Row],[MOT_COUNTY_NUM]], "000") &amp; "-" &amp; TEXT(MotionsTable[[#This Row],[MOT_CASE_NUMBER]], "0000000")</f>
        <v>008-0000029</v>
      </c>
    </row>
    <row r="2290" spans="1:7">
      <c r="A2290" s="1">
        <v>8</v>
      </c>
      <c r="B2290">
        <v>31</v>
      </c>
      <c r="C2290">
        <v>4</v>
      </c>
      <c r="D2290" t="s">
        <v>117</v>
      </c>
      <c r="E2290" t="s">
        <v>118</v>
      </c>
      <c r="F2290" t="s">
        <v>24</v>
      </c>
      <c r="G2290" t="str">
        <f>TEXT(MotionsTable[[#This Row],[MOT_COUNTY_NUM]], "000") &amp; "-" &amp; TEXT(MotionsTable[[#This Row],[MOT_CASE_NUMBER]], "0000000")</f>
        <v>008-0000031</v>
      </c>
    </row>
    <row r="2291" spans="1:7">
      <c r="A2291" s="1">
        <v>8</v>
      </c>
      <c r="B2291">
        <v>36</v>
      </c>
      <c r="C2291">
        <v>4</v>
      </c>
      <c r="D2291" t="s">
        <v>117</v>
      </c>
      <c r="E2291" t="s">
        <v>118</v>
      </c>
      <c r="F2291" t="s">
        <v>24</v>
      </c>
      <c r="G2291" t="str">
        <f>TEXT(MotionsTable[[#This Row],[MOT_COUNTY_NUM]], "000") &amp; "-" &amp; TEXT(MotionsTable[[#This Row],[MOT_CASE_NUMBER]], "0000000")</f>
        <v>008-0000036</v>
      </c>
    </row>
    <row r="2292" spans="1:7">
      <c r="A2292" s="1">
        <v>8</v>
      </c>
      <c r="B2292">
        <v>39</v>
      </c>
      <c r="C2292">
        <v>4</v>
      </c>
      <c r="D2292" t="s">
        <v>117</v>
      </c>
      <c r="E2292" t="s">
        <v>118</v>
      </c>
      <c r="F2292" t="s">
        <v>24</v>
      </c>
      <c r="G2292" t="str">
        <f>TEXT(MotionsTable[[#This Row],[MOT_COUNTY_NUM]], "000") &amp; "-" &amp; TEXT(MotionsTable[[#This Row],[MOT_CASE_NUMBER]], "0000000")</f>
        <v>008-0000039</v>
      </c>
    </row>
    <row r="2293" spans="1:7">
      <c r="A2293" s="1">
        <v>8</v>
      </c>
      <c r="B2293">
        <v>45</v>
      </c>
      <c r="C2293">
        <v>4</v>
      </c>
      <c r="D2293" t="s">
        <v>117</v>
      </c>
      <c r="E2293" t="s">
        <v>118</v>
      </c>
      <c r="F2293" t="s">
        <v>24</v>
      </c>
      <c r="G2293" t="str">
        <f>TEXT(MotionsTable[[#This Row],[MOT_COUNTY_NUM]], "000") &amp; "-" &amp; TEXT(MotionsTable[[#This Row],[MOT_CASE_NUMBER]], "0000000")</f>
        <v>008-0000045</v>
      </c>
    </row>
    <row r="2294" spans="1:7">
      <c r="A2294" s="1">
        <v>8</v>
      </c>
      <c r="B2294">
        <v>46</v>
      </c>
      <c r="C2294">
        <v>4</v>
      </c>
      <c r="D2294" t="s">
        <v>117</v>
      </c>
      <c r="E2294" t="s">
        <v>118</v>
      </c>
      <c r="F2294" t="s">
        <v>24</v>
      </c>
      <c r="G2294" t="str">
        <f>TEXT(MotionsTable[[#This Row],[MOT_COUNTY_NUM]], "000") &amp; "-" &amp; TEXT(MotionsTable[[#This Row],[MOT_CASE_NUMBER]], "0000000")</f>
        <v>008-0000046</v>
      </c>
    </row>
    <row r="2295" spans="1:7">
      <c r="A2295" s="1">
        <v>8</v>
      </c>
      <c r="B2295">
        <v>47</v>
      </c>
      <c r="C2295">
        <v>4</v>
      </c>
      <c r="D2295" t="s">
        <v>117</v>
      </c>
      <c r="E2295" t="s">
        <v>118</v>
      </c>
      <c r="F2295" t="s">
        <v>24</v>
      </c>
      <c r="G2295" t="str">
        <f>TEXT(MotionsTable[[#This Row],[MOT_COUNTY_NUM]], "000") &amp; "-" &amp; TEXT(MotionsTable[[#This Row],[MOT_CASE_NUMBER]], "0000000")</f>
        <v>008-0000047</v>
      </c>
    </row>
    <row r="2296" spans="1:7">
      <c r="A2296" s="1">
        <v>8</v>
      </c>
      <c r="B2296">
        <v>48</v>
      </c>
      <c r="C2296">
        <v>4</v>
      </c>
      <c r="D2296" t="s">
        <v>117</v>
      </c>
      <c r="E2296" t="s">
        <v>118</v>
      </c>
      <c r="F2296" t="s">
        <v>24</v>
      </c>
      <c r="G2296" t="str">
        <f>TEXT(MotionsTable[[#This Row],[MOT_COUNTY_NUM]], "000") &amp; "-" &amp; TEXT(MotionsTable[[#This Row],[MOT_CASE_NUMBER]], "0000000")</f>
        <v>008-0000048</v>
      </c>
    </row>
    <row r="2297" spans="1:7">
      <c r="A2297" s="1">
        <v>8</v>
      </c>
      <c r="B2297">
        <v>50</v>
      </c>
      <c r="C2297">
        <v>4</v>
      </c>
      <c r="D2297" t="s">
        <v>117</v>
      </c>
      <c r="E2297" t="s">
        <v>118</v>
      </c>
      <c r="F2297" t="s">
        <v>24</v>
      </c>
      <c r="G2297" t="str">
        <f>TEXT(MotionsTable[[#This Row],[MOT_COUNTY_NUM]], "000") &amp; "-" &amp; TEXT(MotionsTable[[#This Row],[MOT_CASE_NUMBER]], "0000000")</f>
        <v>008-0000050</v>
      </c>
    </row>
    <row r="2298" spans="1:7">
      <c r="A2298" s="1">
        <v>8</v>
      </c>
      <c r="B2298">
        <v>51</v>
      </c>
      <c r="C2298">
        <v>4</v>
      </c>
      <c r="D2298" t="s">
        <v>117</v>
      </c>
      <c r="E2298" t="s">
        <v>118</v>
      </c>
      <c r="F2298" t="s">
        <v>24</v>
      </c>
      <c r="G2298" t="str">
        <f>TEXT(MotionsTable[[#This Row],[MOT_COUNTY_NUM]], "000") &amp; "-" &amp; TEXT(MotionsTable[[#This Row],[MOT_CASE_NUMBER]], "0000000")</f>
        <v>008-0000051</v>
      </c>
    </row>
    <row r="2299" spans="1:7">
      <c r="A2299" s="1">
        <v>8</v>
      </c>
      <c r="B2299">
        <v>53</v>
      </c>
      <c r="C2299">
        <v>4</v>
      </c>
      <c r="D2299" t="s">
        <v>117</v>
      </c>
      <c r="E2299" t="s">
        <v>118</v>
      </c>
      <c r="F2299" t="s">
        <v>24</v>
      </c>
      <c r="G2299" t="str">
        <f>TEXT(MotionsTable[[#This Row],[MOT_COUNTY_NUM]], "000") &amp; "-" &amp; TEXT(MotionsTable[[#This Row],[MOT_CASE_NUMBER]], "0000000")</f>
        <v>008-0000053</v>
      </c>
    </row>
    <row r="2300" spans="1:7">
      <c r="A2300" s="1">
        <v>8</v>
      </c>
      <c r="B2300">
        <v>56</v>
      </c>
      <c r="C2300">
        <v>4</v>
      </c>
      <c r="D2300" t="s">
        <v>117</v>
      </c>
      <c r="E2300" t="s">
        <v>118</v>
      </c>
      <c r="F2300" t="s">
        <v>24</v>
      </c>
      <c r="G2300" t="str">
        <f>TEXT(MotionsTable[[#This Row],[MOT_COUNTY_NUM]], "000") &amp; "-" &amp; TEXT(MotionsTable[[#This Row],[MOT_CASE_NUMBER]], "0000000")</f>
        <v>008-0000056</v>
      </c>
    </row>
    <row r="2301" spans="1:7">
      <c r="A2301" s="1">
        <v>8</v>
      </c>
      <c r="B2301">
        <v>58</v>
      </c>
      <c r="C2301">
        <v>4</v>
      </c>
      <c r="D2301" t="s">
        <v>117</v>
      </c>
      <c r="E2301" t="s">
        <v>118</v>
      </c>
      <c r="F2301" t="s">
        <v>24</v>
      </c>
      <c r="G2301" t="str">
        <f>TEXT(MotionsTable[[#This Row],[MOT_COUNTY_NUM]], "000") &amp; "-" &amp; TEXT(MotionsTable[[#This Row],[MOT_CASE_NUMBER]], "0000000")</f>
        <v>008-0000058</v>
      </c>
    </row>
    <row r="2302" spans="1:7">
      <c r="A2302" s="1">
        <v>8</v>
      </c>
      <c r="B2302">
        <v>73</v>
      </c>
      <c r="C2302">
        <v>4</v>
      </c>
      <c r="D2302" t="s">
        <v>117</v>
      </c>
      <c r="E2302" t="s">
        <v>118</v>
      </c>
      <c r="F2302" t="s">
        <v>24</v>
      </c>
      <c r="G2302" t="str">
        <f>TEXT(MotionsTable[[#This Row],[MOT_COUNTY_NUM]], "000") &amp; "-" &amp; TEXT(MotionsTable[[#This Row],[MOT_CASE_NUMBER]], "0000000")</f>
        <v>008-0000073</v>
      </c>
    </row>
    <row r="2303" spans="1:7">
      <c r="A2303" s="1">
        <v>8</v>
      </c>
      <c r="B2303">
        <v>74</v>
      </c>
      <c r="C2303">
        <v>4</v>
      </c>
      <c r="D2303" t="s">
        <v>117</v>
      </c>
      <c r="E2303" t="s">
        <v>118</v>
      </c>
      <c r="F2303" t="s">
        <v>24</v>
      </c>
      <c r="G2303" t="str">
        <f>TEXT(MotionsTable[[#This Row],[MOT_COUNTY_NUM]], "000") &amp; "-" &amp; TEXT(MotionsTable[[#This Row],[MOT_CASE_NUMBER]], "0000000")</f>
        <v>008-0000074</v>
      </c>
    </row>
    <row r="2304" spans="1:7">
      <c r="A2304" s="1">
        <v>8</v>
      </c>
      <c r="B2304">
        <v>84</v>
      </c>
      <c r="C2304">
        <v>4</v>
      </c>
      <c r="D2304" t="s">
        <v>117</v>
      </c>
      <c r="E2304" t="s">
        <v>118</v>
      </c>
      <c r="F2304" t="s">
        <v>24</v>
      </c>
      <c r="G2304" t="str">
        <f>TEXT(MotionsTable[[#This Row],[MOT_COUNTY_NUM]], "000") &amp; "-" &amp; TEXT(MotionsTable[[#This Row],[MOT_CASE_NUMBER]], "0000000")</f>
        <v>008-0000084</v>
      </c>
    </row>
    <row r="2305" spans="1:7">
      <c r="A2305" s="1">
        <v>8</v>
      </c>
      <c r="B2305">
        <v>85</v>
      </c>
      <c r="C2305">
        <v>4</v>
      </c>
      <c r="D2305" t="s">
        <v>117</v>
      </c>
      <c r="E2305" t="s">
        <v>118</v>
      </c>
      <c r="F2305" t="s">
        <v>24</v>
      </c>
      <c r="G2305" t="str">
        <f>TEXT(MotionsTable[[#This Row],[MOT_COUNTY_NUM]], "000") &amp; "-" &amp; TEXT(MotionsTable[[#This Row],[MOT_CASE_NUMBER]], "0000000")</f>
        <v>008-0000085</v>
      </c>
    </row>
    <row r="2306" spans="1:7">
      <c r="A2306" s="1">
        <v>8</v>
      </c>
      <c r="B2306">
        <v>86</v>
      </c>
      <c r="C2306">
        <v>4</v>
      </c>
      <c r="D2306" t="s">
        <v>117</v>
      </c>
      <c r="E2306" t="s">
        <v>118</v>
      </c>
      <c r="F2306" t="s">
        <v>24</v>
      </c>
      <c r="G2306" t="str">
        <f>TEXT(MotionsTable[[#This Row],[MOT_COUNTY_NUM]], "000") &amp; "-" &amp; TEXT(MotionsTable[[#This Row],[MOT_CASE_NUMBER]], "0000000")</f>
        <v>008-0000086</v>
      </c>
    </row>
    <row r="2307" spans="1:7">
      <c r="A2307" s="1">
        <v>8</v>
      </c>
      <c r="B2307">
        <v>87</v>
      </c>
      <c r="C2307">
        <v>4</v>
      </c>
      <c r="D2307" t="s">
        <v>117</v>
      </c>
      <c r="E2307" t="s">
        <v>118</v>
      </c>
      <c r="F2307" t="s">
        <v>24</v>
      </c>
      <c r="G2307" t="str">
        <f>TEXT(MotionsTable[[#This Row],[MOT_COUNTY_NUM]], "000") &amp; "-" &amp; TEXT(MotionsTable[[#This Row],[MOT_CASE_NUMBER]], "0000000")</f>
        <v>008-0000087</v>
      </c>
    </row>
    <row r="2308" spans="1:7">
      <c r="A2308" s="1">
        <v>8</v>
      </c>
      <c r="B2308">
        <v>88</v>
      </c>
      <c r="C2308">
        <v>4</v>
      </c>
      <c r="D2308" t="s">
        <v>117</v>
      </c>
      <c r="E2308" t="s">
        <v>118</v>
      </c>
      <c r="F2308" t="s">
        <v>24</v>
      </c>
      <c r="G2308" t="str">
        <f>TEXT(MotionsTable[[#This Row],[MOT_COUNTY_NUM]], "000") &amp; "-" &amp; TEXT(MotionsTable[[#This Row],[MOT_CASE_NUMBER]], "0000000")</f>
        <v>008-0000088</v>
      </c>
    </row>
    <row r="2309" spans="1:7">
      <c r="A2309" s="1">
        <v>8</v>
      </c>
      <c r="B2309">
        <v>91</v>
      </c>
      <c r="C2309">
        <v>4</v>
      </c>
      <c r="D2309" t="s">
        <v>117</v>
      </c>
      <c r="E2309" t="s">
        <v>118</v>
      </c>
      <c r="F2309" t="s">
        <v>24</v>
      </c>
      <c r="G2309" t="str">
        <f>TEXT(MotionsTable[[#This Row],[MOT_COUNTY_NUM]], "000") &amp; "-" &amp; TEXT(MotionsTable[[#This Row],[MOT_CASE_NUMBER]], "0000000")</f>
        <v>008-0000091</v>
      </c>
    </row>
    <row r="2310" spans="1:7">
      <c r="A2310" s="1">
        <v>8</v>
      </c>
      <c r="B2310">
        <v>94</v>
      </c>
      <c r="C2310">
        <v>4</v>
      </c>
      <c r="D2310" t="s">
        <v>117</v>
      </c>
      <c r="E2310" t="s">
        <v>118</v>
      </c>
      <c r="F2310" t="s">
        <v>24</v>
      </c>
      <c r="G2310" t="str">
        <f>TEXT(MotionsTable[[#This Row],[MOT_COUNTY_NUM]], "000") &amp; "-" &amp; TEXT(MotionsTable[[#This Row],[MOT_CASE_NUMBER]], "0000000")</f>
        <v>008-0000094</v>
      </c>
    </row>
    <row r="2311" spans="1:7">
      <c r="A2311" s="1">
        <v>8</v>
      </c>
      <c r="B2311">
        <v>99</v>
      </c>
      <c r="C2311">
        <v>4</v>
      </c>
      <c r="D2311" t="s">
        <v>117</v>
      </c>
      <c r="E2311" t="s">
        <v>118</v>
      </c>
      <c r="F2311" t="s">
        <v>24</v>
      </c>
      <c r="G2311" t="str">
        <f>TEXT(MotionsTable[[#This Row],[MOT_COUNTY_NUM]], "000") &amp; "-" &amp; TEXT(MotionsTable[[#This Row],[MOT_CASE_NUMBER]], "0000000")</f>
        <v>008-0000099</v>
      </c>
    </row>
    <row r="2312" spans="1:7">
      <c r="A2312" s="1">
        <v>8</v>
      </c>
      <c r="B2312">
        <v>107</v>
      </c>
      <c r="C2312">
        <v>4</v>
      </c>
      <c r="D2312" t="s">
        <v>117</v>
      </c>
      <c r="E2312" t="s">
        <v>118</v>
      </c>
      <c r="F2312" t="s">
        <v>24</v>
      </c>
      <c r="G2312" t="str">
        <f>TEXT(MotionsTable[[#This Row],[MOT_COUNTY_NUM]], "000") &amp; "-" &amp; TEXT(MotionsTable[[#This Row],[MOT_CASE_NUMBER]], "0000000")</f>
        <v>008-0000107</v>
      </c>
    </row>
    <row r="2313" spans="1:7">
      <c r="A2313" s="1">
        <v>8</v>
      </c>
      <c r="B2313">
        <v>108</v>
      </c>
      <c r="C2313">
        <v>4</v>
      </c>
      <c r="D2313" t="s">
        <v>117</v>
      </c>
      <c r="E2313" t="s">
        <v>118</v>
      </c>
      <c r="F2313" t="s">
        <v>24</v>
      </c>
      <c r="G2313" t="str">
        <f>TEXT(MotionsTable[[#This Row],[MOT_COUNTY_NUM]], "000") &amp; "-" &amp; TEXT(MotionsTable[[#This Row],[MOT_CASE_NUMBER]], "0000000")</f>
        <v>008-0000108</v>
      </c>
    </row>
    <row r="2314" spans="1:7">
      <c r="A2314" s="1">
        <v>8</v>
      </c>
      <c r="B2314">
        <v>112</v>
      </c>
      <c r="C2314">
        <v>4</v>
      </c>
      <c r="D2314" t="s">
        <v>117</v>
      </c>
      <c r="E2314" t="s">
        <v>118</v>
      </c>
      <c r="F2314" t="s">
        <v>24</v>
      </c>
      <c r="G2314" t="str">
        <f>TEXT(MotionsTable[[#This Row],[MOT_COUNTY_NUM]], "000") &amp; "-" &amp; TEXT(MotionsTable[[#This Row],[MOT_CASE_NUMBER]], "0000000")</f>
        <v>008-0000112</v>
      </c>
    </row>
    <row r="2315" spans="1:7">
      <c r="A2315" s="1">
        <v>8</v>
      </c>
      <c r="B2315">
        <v>117</v>
      </c>
      <c r="C2315">
        <v>4</v>
      </c>
      <c r="D2315" t="s">
        <v>117</v>
      </c>
      <c r="E2315" t="s">
        <v>118</v>
      </c>
      <c r="F2315" t="s">
        <v>24</v>
      </c>
      <c r="G2315" t="str">
        <f>TEXT(MotionsTable[[#This Row],[MOT_COUNTY_NUM]], "000") &amp; "-" &amp; TEXT(MotionsTable[[#This Row],[MOT_CASE_NUMBER]], "0000000")</f>
        <v>008-0000117</v>
      </c>
    </row>
    <row r="2316" spans="1:7">
      <c r="A2316" s="1">
        <v>8</v>
      </c>
      <c r="B2316">
        <v>121</v>
      </c>
      <c r="C2316">
        <v>4</v>
      </c>
      <c r="D2316" t="s">
        <v>117</v>
      </c>
      <c r="E2316" t="s">
        <v>118</v>
      </c>
      <c r="F2316" t="s">
        <v>24</v>
      </c>
      <c r="G2316" t="str">
        <f>TEXT(MotionsTable[[#This Row],[MOT_COUNTY_NUM]], "000") &amp; "-" &amp; TEXT(MotionsTable[[#This Row],[MOT_CASE_NUMBER]], "0000000")</f>
        <v>008-0000121</v>
      </c>
    </row>
    <row r="2317" spans="1:7">
      <c r="A2317" s="1">
        <v>8</v>
      </c>
      <c r="B2317">
        <v>127</v>
      </c>
      <c r="C2317">
        <v>4</v>
      </c>
      <c r="D2317" t="s">
        <v>117</v>
      </c>
      <c r="E2317" t="s">
        <v>118</v>
      </c>
      <c r="F2317" t="s">
        <v>24</v>
      </c>
      <c r="G2317" t="str">
        <f>TEXT(MotionsTable[[#This Row],[MOT_COUNTY_NUM]], "000") &amp; "-" &amp; TEXT(MotionsTable[[#This Row],[MOT_CASE_NUMBER]], "0000000")</f>
        <v>008-0000127</v>
      </c>
    </row>
    <row r="2318" spans="1:7">
      <c r="A2318" s="1">
        <v>8</v>
      </c>
      <c r="B2318">
        <v>128</v>
      </c>
      <c r="C2318">
        <v>4</v>
      </c>
      <c r="D2318" t="s">
        <v>117</v>
      </c>
      <c r="E2318" t="s">
        <v>118</v>
      </c>
      <c r="F2318" t="s">
        <v>24</v>
      </c>
      <c r="G2318" t="str">
        <f>TEXT(MotionsTable[[#This Row],[MOT_COUNTY_NUM]], "000") &amp; "-" &amp; TEXT(MotionsTable[[#This Row],[MOT_CASE_NUMBER]], "0000000")</f>
        <v>008-0000128</v>
      </c>
    </row>
    <row r="2319" spans="1:7">
      <c r="A2319" s="1">
        <v>8</v>
      </c>
      <c r="B2319">
        <v>132</v>
      </c>
      <c r="C2319">
        <v>4</v>
      </c>
      <c r="D2319" t="s">
        <v>117</v>
      </c>
      <c r="E2319" t="s">
        <v>118</v>
      </c>
      <c r="F2319" t="s">
        <v>24</v>
      </c>
      <c r="G2319" t="str">
        <f>TEXT(MotionsTable[[#This Row],[MOT_COUNTY_NUM]], "000") &amp; "-" &amp; TEXT(MotionsTable[[#This Row],[MOT_CASE_NUMBER]], "0000000")</f>
        <v>008-0000132</v>
      </c>
    </row>
    <row r="2320" spans="1:7">
      <c r="A2320" s="1">
        <v>8</v>
      </c>
      <c r="B2320">
        <v>135</v>
      </c>
      <c r="C2320">
        <v>4</v>
      </c>
      <c r="D2320" t="s">
        <v>117</v>
      </c>
      <c r="E2320" t="s">
        <v>118</v>
      </c>
      <c r="F2320" t="s">
        <v>24</v>
      </c>
      <c r="G2320" t="str">
        <f>TEXT(MotionsTable[[#This Row],[MOT_COUNTY_NUM]], "000") &amp; "-" &amp; TEXT(MotionsTable[[#This Row],[MOT_CASE_NUMBER]], "0000000")</f>
        <v>008-0000135</v>
      </c>
    </row>
    <row r="2321" spans="1:7">
      <c r="A2321" s="1">
        <v>8</v>
      </c>
      <c r="B2321">
        <v>3</v>
      </c>
      <c r="C2321">
        <v>5</v>
      </c>
      <c r="D2321" t="s">
        <v>117</v>
      </c>
      <c r="E2321" t="s">
        <v>118</v>
      </c>
      <c r="F2321" t="s">
        <v>24</v>
      </c>
      <c r="G2321" t="str">
        <f>TEXT(MotionsTable[[#This Row],[MOT_COUNTY_NUM]], "000") &amp; "-" &amp; TEXT(MotionsTable[[#This Row],[MOT_CASE_NUMBER]], "0000000")</f>
        <v>008-0000003</v>
      </c>
    </row>
    <row r="2322" spans="1:7">
      <c r="A2322" s="1">
        <v>8</v>
      </c>
      <c r="B2322">
        <v>25</v>
      </c>
      <c r="C2322">
        <v>5</v>
      </c>
      <c r="D2322" t="s">
        <v>117</v>
      </c>
      <c r="E2322" t="s">
        <v>118</v>
      </c>
      <c r="F2322" t="s">
        <v>24</v>
      </c>
      <c r="G2322" t="str">
        <f>TEXT(MotionsTable[[#This Row],[MOT_COUNTY_NUM]], "000") &amp; "-" &amp; TEXT(MotionsTable[[#This Row],[MOT_CASE_NUMBER]], "0000000")</f>
        <v>008-0000025</v>
      </c>
    </row>
    <row r="2323" spans="1:7">
      <c r="A2323" s="1">
        <v>8</v>
      </c>
      <c r="B2323">
        <v>29</v>
      </c>
      <c r="C2323">
        <v>5</v>
      </c>
      <c r="D2323" t="s">
        <v>117</v>
      </c>
      <c r="E2323" t="s">
        <v>118</v>
      </c>
      <c r="F2323" t="s">
        <v>24</v>
      </c>
      <c r="G2323" t="str">
        <f>TEXT(MotionsTable[[#This Row],[MOT_COUNTY_NUM]], "000") &amp; "-" &amp; TEXT(MotionsTable[[#This Row],[MOT_CASE_NUMBER]], "0000000")</f>
        <v>008-0000029</v>
      </c>
    </row>
    <row r="2324" spans="1:7">
      <c r="A2324" s="1">
        <v>8</v>
      </c>
      <c r="B2324">
        <v>31</v>
      </c>
      <c r="C2324">
        <v>5</v>
      </c>
      <c r="D2324" t="s">
        <v>117</v>
      </c>
      <c r="E2324" t="s">
        <v>118</v>
      </c>
      <c r="F2324" t="s">
        <v>24</v>
      </c>
      <c r="G2324" t="str">
        <f>TEXT(MotionsTable[[#This Row],[MOT_COUNTY_NUM]], "000") &amp; "-" &amp; TEXT(MotionsTable[[#This Row],[MOT_CASE_NUMBER]], "0000000")</f>
        <v>008-0000031</v>
      </c>
    </row>
    <row r="2325" spans="1:7">
      <c r="A2325" s="1">
        <v>8</v>
      </c>
      <c r="B2325">
        <v>32</v>
      </c>
      <c r="C2325">
        <v>5</v>
      </c>
      <c r="D2325" t="s">
        <v>117</v>
      </c>
      <c r="E2325" t="s">
        <v>118</v>
      </c>
      <c r="F2325" t="s">
        <v>24</v>
      </c>
      <c r="G2325" t="str">
        <f>TEXT(MotionsTable[[#This Row],[MOT_COUNTY_NUM]], "000") &amp; "-" &amp; TEXT(MotionsTable[[#This Row],[MOT_CASE_NUMBER]], "0000000")</f>
        <v>008-0000032</v>
      </c>
    </row>
    <row r="2326" spans="1:7">
      <c r="A2326" s="1">
        <v>8</v>
      </c>
      <c r="B2326">
        <v>35</v>
      </c>
      <c r="C2326">
        <v>5</v>
      </c>
      <c r="D2326" t="s">
        <v>117</v>
      </c>
      <c r="E2326" t="s">
        <v>118</v>
      </c>
      <c r="F2326" t="s">
        <v>24</v>
      </c>
      <c r="G2326" t="str">
        <f>TEXT(MotionsTable[[#This Row],[MOT_COUNTY_NUM]], "000") &amp; "-" &amp; TEXT(MotionsTable[[#This Row],[MOT_CASE_NUMBER]], "0000000")</f>
        <v>008-0000035</v>
      </c>
    </row>
    <row r="2327" spans="1:7">
      <c r="A2327" s="1">
        <v>8</v>
      </c>
      <c r="B2327">
        <v>36</v>
      </c>
      <c r="C2327">
        <v>5</v>
      </c>
      <c r="D2327" t="s">
        <v>117</v>
      </c>
      <c r="E2327" t="s">
        <v>118</v>
      </c>
      <c r="F2327" t="s">
        <v>24</v>
      </c>
      <c r="G2327" t="str">
        <f>TEXT(MotionsTable[[#This Row],[MOT_COUNTY_NUM]], "000") &amp; "-" &amp; TEXT(MotionsTable[[#This Row],[MOT_CASE_NUMBER]], "0000000")</f>
        <v>008-0000036</v>
      </c>
    </row>
    <row r="2328" spans="1:7">
      <c r="A2328" s="1">
        <v>8</v>
      </c>
      <c r="B2328">
        <v>41</v>
      </c>
      <c r="C2328">
        <v>5</v>
      </c>
      <c r="D2328" t="s">
        <v>117</v>
      </c>
      <c r="E2328" t="s">
        <v>118</v>
      </c>
      <c r="F2328" t="s">
        <v>24</v>
      </c>
      <c r="G2328" t="str">
        <f>TEXT(MotionsTable[[#This Row],[MOT_COUNTY_NUM]], "000") &amp; "-" &amp; TEXT(MotionsTable[[#This Row],[MOT_CASE_NUMBER]], "0000000")</f>
        <v>008-0000041</v>
      </c>
    </row>
    <row r="2329" spans="1:7">
      <c r="A2329" s="1">
        <v>8</v>
      </c>
      <c r="B2329">
        <v>43</v>
      </c>
      <c r="C2329">
        <v>5</v>
      </c>
      <c r="D2329" t="s">
        <v>117</v>
      </c>
      <c r="E2329" t="s">
        <v>118</v>
      </c>
      <c r="F2329" t="s">
        <v>24</v>
      </c>
      <c r="G2329" t="str">
        <f>TEXT(MotionsTable[[#This Row],[MOT_COUNTY_NUM]], "000") &amp; "-" &amp; TEXT(MotionsTable[[#This Row],[MOT_CASE_NUMBER]], "0000000")</f>
        <v>008-0000043</v>
      </c>
    </row>
    <row r="2330" spans="1:7">
      <c r="A2330" s="1">
        <v>8</v>
      </c>
      <c r="B2330">
        <v>47</v>
      </c>
      <c r="C2330">
        <v>5</v>
      </c>
      <c r="D2330" t="s">
        <v>117</v>
      </c>
      <c r="E2330" t="s">
        <v>118</v>
      </c>
      <c r="F2330" t="s">
        <v>24</v>
      </c>
      <c r="G2330" t="str">
        <f>TEXT(MotionsTable[[#This Row],[MOT_COUNTY_NUM]], "000") &amp; "-" &amp; TEXT(MotionsTable[[#This Row],[MOT_CASE_NUMBER]], "0000000")</f>
        <v>008-0000047</v>
      </c>
    </row>
    <row r="2331" spans="1:7">
      <c r="A2331" s="1">
        <v>8</v>
      </c>
      <c r="B2331">
        <v>48</v>
      </c>
      <c r="C2331">
        <v>5</v>
      </c>
      <c r="D2331" t="s">
        <v>117</v>
      </c>
      <c r="E2331" t="s">
        <v>118</v>
      </c>
      <c r="F2331" t="s">
        <v>24</v>
      </c>
      <c r="G2331" t="str">
        <f>TEXT(MotionsTable[[#This Row],[MOT_COUNTY_NUM]], "000") &amp; "-" &amp; TEXT(MotionsTable[[#This Row],[MOT_CASE_NUMBER]], "0000000")</f>
        <v>008-0000048</v>
      </c>
    </row>
    <row r="2332" spans="1:7">
      <c r="A2332" s="1">
        <v>8</v>
      </c>
      <c r="B2332">
        <v>49</v>
      </c>
      <c r="C2332">
        <v>5</v>
      </c>
      <c r="D2332" t="s">
        <v>117</v>
      </c>
      <c r="E2332" t="s">
        <v>118</v>
      </c>
      <c r="F2332" t="s">
        <v>24</v>
      </c>
      <c r="G2332" t="str">
        <f>TEXT(MotionsTable[[#This Row],[MOT_COUNTY_NUM]], "000") &amp; "-" &amp; TEXT(MotionsTable[[#This Row],[MOT_CASE_NUMBER]], "0000000")</f>
        <v>008-0000049</v>
      </c>
    </row>
    <row r="2333" spans="1:7">
      <c r="A2333" s="1">
        <v>8</v>
      </c>
      <c r="B2333">
        <v>52</v>
      </c>
      <c r="C2333">
        <v>5</v>
      </c>
      <c r="D2333" t="s">
        <v>117</v>
      </c>
      <c r="E2333" t="s">
        <v>118</v>
      </c>
      <c r="F2333" t="s">
        <v>24</v>
      </c>
      <c r="G2333" t="str">
        <f>TEXT(MotionsTable[[#This Row],[MOT_COUNTY_NUM]], "000") &amp; "-" &amp; TEXT(MotionsTable[[#This Row],[MOT_CASE_NUMBER]], "0000000")</f>
        <v>008-0000052</v>
      </c>
    </row>
    <row r="2334" spans="1:7">
      <c r="A2334" s="1">
        <v>8</v>
      </c>
      <c r="B2334">
        <v>53</v>
      </c>
      <c r="C2334">
        <v>5</v>
      </c>
      <c r="D2334" t="s">
        <v>117</v>
      </c>
      <c r="E2334" t="s">
        <v>118</v>
      </c>
      <c r="F2334" t="s">
        <v>24</v>
      </c>
      <c r="G2334" t="str">
        <f>TEXT(MotionsTable[[#This Row],[MOT_COUNTY_NUM]], "000") &amp; "-" &amp; TEXT(MotionsTable[[#This Row],[MOT_CASE_NUMBER]], "0000000")</f>
        <v>008-0000053</v>
      </c>
    </row>
    <row r="2335" spans="1:7">
      <c r="A2335" s="1">
        <v>8</v>
      </c>
      <c r="B2335">
        <v>55</v>
      </c>
      <c r="C2335">
        <v>5</v>
      </c>
      <c r="D2335" t="s">
        <v>117</v>
      </c>
      <c r="E2335" t="s">
        <v>118</v>
      </c>
      <c r="F2335" t="s">
        <v>24</v>
      </c>
      <c r="G2335" t="str">
        <f>TEXT(MotionsTable[[#This Row],[MOT_COUNTY_NUM]], "000") &amp; "-" &amp; TEXT(MotionsTable[[#This Row],[MOT_CASE_NUMBER]], "0000000")</f>
        <v>008-0000055</v>
      </c>
    </row>
    <row r="2336" spans="1:7">
      <c r="A2336" s="1">
        <v>8</v>
      </c>
      <c r="B2336">
        <v>57</v>
      </c>
      <c r="C2336">
        <v>5</v>
      </c>
      <c r="D2336" t="s">
        <v>117</v>
      </c>
      <c r="E2336" t="s">
        <v>118</v>
      </c>
      <c r="F2336" t="s">
        <v>24</v>
      </c>
      <c r="G2336" t="str">
        <f>TEXT(MotionsTable[[#This Row],[MOT_COUNTY_NUM]], "000") &amp; "-" &amp; TEXT(MotionsTable[[#This Row],[MOT_CASE_NUMBER]], "0000000")</f>
        <v>008-0000057</v>
      </c>
    </row>
    <row r="2337" spans="1:7">
      <c r="A2337" s="1">
        <v>8</v>
      </c>
      <c r="B2337">
        <v>58</v>
      </c>
      <c r="C2337">
        <v>5</v>
      </c>
      <c r="D2337" t="s">
        <v>117</v>
      </c>
      <c r="E2337" t="s">
        <v>118</v>
      </c>
      <c r="F2337" t="s">
        <v>24</v>
      </c>
      <c r="G2337" t="str">
        <f>TEXT(MotionsTable[[#This Row],[MOT_COUNTY_NUM]], "000") &amp; "-" &amp; TEXT(MotionsTable[[#This Row],[MOT_CASE_NUMBER]], "0000000")</f>
        <v>008-0000058</v>
      </c>
    </row>
    <row r="2338" spans="1:7">
      <c r="A2338" s="1">
        <v>8</v>
      </c>
      <c r="B2338">
        <v>62</v>
      </c>
      <c r="C2338">
        <v>5</v>
      </c>
      <c r="D2338" t="s">
        <v>117</v>
      </c>
      <c r="E2338" t="s">
        <v>118</v>
      </c>
      <c r="F2338" t="s">
        <v>24</v>
      </c>
      <c r="G2338" t="str">
        <f>TEXT(MotionsTable[[#This Row],[MOT_COUNTY_NUM]], "000") &amp; "-" &amp; TEXT(MotionsTable[[#This Row],[MOT_CASE_NUMBER]], "0000000")</f>
        <v>008-0000062</v>
      </c>
    </row>
    <row r="2339" spans="1:7">
      <c r="A2339" s="1">
        <v>8</v>
      </c>
      <c r="B2339">
        <v>76</v>
      </c>
      <c r="C2339">
        <v>5</v>
      </c>
      <c r="D2339" t="s">
        <v>117</v>
      </c>
      <c r="E2339" t="s">
        <v>118</v>
      </c>
      <c r="F2339" t="s">
        <v>24</v>
      </c>
      <c r="G2339" t="str">
        <f>TEXT(MotionsTable[[#This Row],[MOT_COUNTY_NUM]], "000") &amp; "-" &amp; TEXT(MotionsTable[[#This Row],[MOT_CASE_NUMBER]], "0000000")</f>
        <v>008-0000076</v>
      </c>
    </row>
    <row r="2340" spans="1:7">
      <c r="A2340" s="1">
        <v>8</v>
      </c>
      <c r="B2340">
        <v>81</v>
      </c>
      <c r="C2340">
        <v>5</v>
      </c>
      <c r="D2340" t="s">
        <v>117</v>
      </c>
      <c r="E2340" t="s">
        <v>118</v>
      </c>
      <c r="F2340" t="s">
        <v>24</v>
      </c>
      <c r="G2340" t="str">
        <f>TEXT(MotionsTable[[#This Row],[MOT_COUNTY_NUM]], "000") &amp; "-" &amp; TEXT(MotionsTable[[#This Row],[MOT_CASE_NUMBER]], "0000000")</f>
        <v>008-0000081</v>
      </c>
    </row>
    <row r="2341" spans="1:7">
      <c r="A2341" s="1">
        <v>8</v>
      </c>
      <c r="B2341">
        <v>88</v>
      </c>
      <c r="C2341">
        <v>5</v>
      </c>
      <c r="D2341" t="s">
        <v>117</v>
      </c>
      <c r="E2341" t="s">
        <v>118</v>
      </c>
      <c r="F2341" t="s">
        <v>24</v>
      </c>
      <c r="G2341" t="str">
        <f>TEXT(MotionsTable[[#This Row],[MOT_COUNTY_NUM]], "000") &amp; "-" &amp; TEXT(MotionsTable[[#This Row],[MOT_CASE_NUMBER]], "0000000")</f>
        <v>008-0000088</v>
      </c>
    </row>
    <row r="2342" spans="1:7">
      <c r="A2342" s="1">
        <v>8</v>
      </c>
      <c r="B2342">
        <v>95</v>
      </c>
      <c r="C2342">
        <v>5</v>
      </c>
      <c r="D2342" t="s">
        <v>117</v>
      </c>
      <c r="E2342" t="s">
        <v>118</v>
      </c>
      <c r="F2342" t="s">
        <v>24</v>
      </c>
      <c r="G2342" t="str">
        <f>TEXT(MotionsTable[[#This Row],[MOT_COUNTY_NUM]], "000") &amp; "-" &amp; TEXT(MotionsTable[[#This Row],[MOT_CASE_NUMBER]], "0000000")</f>
        <v>008-0000095</v>
      </c>
    </row>
    <row r="2343" spans="1:7">
      <c r="A2343" s="1">
        <v>8</v>
      </c>
      <c r="B2343">
        <v>96</v>
      </c>
      <c r="C2343">
        <v>5</v>
      </c>
      <c r="D2343" t="s">
        <v>117</v>
      </c>
      <c r="E2343" t="s">
        <v>118</v>
      </c>
      <c r="F2343" t="s">
        <v>24</v>
      </c>
      <c r="G2343" t="str">
        <f>TEXT(MotionsTable[[#This Row],[MOT_COUNTY_NUM]], "000") &amp; "-" &amp; TEXT(MotionsTable[[#This Row],[MOT_CASE_NUMBER]], "0000000")</f>
        <v>008-0000096</v>
      </c>
    </row>
    <row r="2344" spans="1:7">
      <c r="A2344" s="1">
        <v>8</v>
      </c>
      <c r="B2344">
        <v>97</v>
      </c>
      <c r="C2344">
        <v>5</v>
      </c>
      <c r="D2344" t="s">
        <v>117</v>
      </c>
      <c r="E2344" t="s">
        <v>118</v>
      </c>
      <c r="F2344" t="s">
        <v>24</v>
      </c>
      <c r="G2344" t="str">
        <f>TEXT(MotionsTable[[#This Row],[MOT_COUNTY_NUM]], "000") &amp; "-" &amp; TEXT(MotionsTable[[#This Row],[MOT_CASE_NUMBER]], "0000000")</f>
        <v>008-0000097</v>
      </c>
    </row>
    <row r="2345" spans="1:7">
      <c r="A2345" s="1">
        <v>8</v>
      </c>
      <c r="B2345">
        <v>99</v>
      </c>
      <c r="C2345">
        <v>5</v>
      </c>
      <c r="D2345" t="s">
        <v>117</v>
      </c>
      <c r="E2345" t="s">
        <v>118</v>
      </c>
      <c r="F2345" t="s">
        <v>24</v>
      </c>
      <c r="G2345" t="str">
        <f>TEXT(MotionsTable[[#This Row],[MOT_COUNTY_NUM]], "000") &amp; "-" &amp; TEXT(MotionsTable[[#This Row],[MOT_CASE_NUMBER]], "0000000")</f>
        <v>008-0000099</v>
      </c>
    </row>
    <row r="2346" spans="1:7">
      <c r="A2346" s="1">
        <v>8</v>
      </c>
      <c r="B2346">
        <v>108</v>
      </c>
      <c r="C2346">
        <v>5</v>
      </c>
      <c r="D2346" t="s">
        <v>117</v>
      </c>
      <c r="E2346" t="s">
        <v>118</v>
      </c>
      <c r="F2346" t="s">
        <v>24</v>
      </c>
      <c r="G2346" t="str">
        <f>TEXT(MotionsTable[[#This Row],[MOT_COUNTY_NUM]], "000") &amp; "-" &amp; TEXT(MotionsTable[[#This Row],[MOT_CASE_NUMBER]], "0000000")</f>
        <v>008-0000108</v>
      </c>
    </row>
    <row r="2347" spans="1:7">
      <c r="A2347" s="1">
        <v>8</v>
      </c>
      <c r="B2347">
        <v>110</v>
      </c>
      <c r="C2347">
        <v>5</v>
      </c>
      <c r="D2347" t="s">
        <v>117</v>
      </c>
      <c r="E2347" t="s">
        <v>118</v>
      </c>
      <c r="F2347" t="s">
        <v>24</v>
      </c>
      <c r="G2347" t="str">
        <f>TEXT(MotionsTable[[#This Row],[MOT_COUNTY_NUM]], "000") &amp; "-" &amp; TEXT(MotionsTable[[#This Row],[MOT_CASE_NUMBER]], "0000000")</f>
        <v>008-0000110</v>
      </c>
    </row>
    <row r="2348" spans="1:7">
      <c r="A2348" s="1">
        <v>8</v>
      </c>
      <c r="B2348">
        <v>117</v>
      </c>
      <c r="C2348">
        <v>5</v>
      </c>
      <c r="D2348" t="s">
        <v>117</v>
      </c>
      <c r="E2348" t="s">
        <v>118</v>
      </c>
      <c r="F2348" t="s">
        <v>24</v>
      </c>
      <c r="G2348" t="str">
        <f>TEXT(MotionsTable[[#This Row],[MOT_COUNTY_NUM]], "000") &amp; "-" &amp; TEXT(MotionsTable[[#This Row],[MOT_CASE_NUMBER]], "0000000")</f>
        <v>008-0000117</v>
      </c>
    </row>
    <row r="2349" spans="1:7">
      <c r="A2349" s="1">
        <v>8</v>
      </c>
      <c r="B2349">
        <v>120</v>
      </c>
      <c r="C2349">
        <v>5</v>
      </c>
      <c r="D2349" t="s">
        <v>117</v>
      </c>
      <c r="E2349" t="s">
        <v>118</v>
      </c>
      <c r="F2349" t="s">
        <v>24</v>
      </c>
      <c r="G2349" t="str">
        <f>TEXT(MotionsTable[[#This Row],[MOT_COUNTY_NUM]], "000") &amp; "-" &amp; TEXT(MotionsTable[[#This Row],[MOT_CASE_NUMBER]], "0000000")</f>
        <v>008-0000120</v>
      </c>
    </row>
    <row r="2350" spans="1:7">
      <c r="A2350" s="1">
        <v>8</v>
      </c>
      <c r="B2350">
        <v>125</v>
      </c>
      <c r="C2350">
        <v>5</v>
      </c>
      <c r="D2350" t="s">
        <v>117</v>
      </c>
      <c r="E2350" t="s">
        <v>118</v>
      </c>
      <c r="F2350" t="s">
        <v>24</v>
      </c>
      <c r="G2350" t="str">
        <f>TEXT(MotionsTable[[#This Row],[MOT_COUNTY_NUM]], "000") &amp; "-" &amp; TEXT(MotionsTable[[#This Row],[MOT_CASE_NUMBER]], "0000000")</f>
        <v>008-0000125</v>
      </c>
    </row>
    <row r="2351" spans="1:7">
      <c r="A2351" s="1">
        <v>8</v>
      </c>
      <c r="B2351">
        <v>131</v>
      </c>
      <c r="C2351">
        <v>5</v>
      </c>
      <c r="D2351" t="s">
        <v>117</v>
      </c>
      <c r="E2351" t="s">
        <v>118</v>
      </c>
      <c r="F2351" t="s">
        <v>24</v>
      </c>
      <c r="G2351" t="str">
        <f>TEXT(MotionsTable[[#This Row],[MOT_COUNTY_NUM]], "000") &amp; "-" &amp; TEXT(MotionsTable[[#This Row],[MOT_CASE_NUMBER]], "0000000")</f>
        <v>008-0000131</v>
      </c>
    </row>
    <row r="2352" spans="1:7">
      <c r="A2352" s="1">
        <v>8</v>
      </c>
      <c r="B2352">
        <v>132</v>
      </c>
      <c r="C2352">
        <v>5</v>
      </c>
      <c r="D2352" t="s">
        <v>117</v>
      </c>
      <c r="E2352" t="s">
        <v>118</v>
      </c>
      <c r="F2352" t="s">
        <v>24</v>
      </c>
      <c r="G2352" t="str">
        <f>TEXT(MotionsTable[[#This Row],[MOT_COUNTY_NUM]], "000") &amp; "-" &amp; TEXT(MotionsTable[[#This Row],[MOT_CASE_NUMBER]], "0000000")</f>
        <v>008-0000132</v>
      </c>
    </row>
    <row r="2353" spans="1:7">
      <c r="A2353" s="1">
        <v>8</v>
      </c>
      <c r="B2353">
        <v>133</v>
      </c>
      <c r="C2353">
        <v>5</v>
      </c>
      <c r="D2353" t="s">
        <v>117</v>
      </c>
      <c r="E2353" t="s">
        <v>118</v>
      </c>
      <c r="F2353" t="s">
        <v>24</v>
      </c>
      <c r="G2353" t="str">
        <f>TEXT(MotionsTable[[#This Row],[MOT_COUNTY_NUM]], "000") &amp; "-" &amp; TEXT(MotionsTable[[#This Row],[MOT_CASE_NUMBER]], "0000000")</f>
        <v>008-0000133</v>
      </c>
    </row>
    <row r="2354" spans="1:7">
      <c r="A2354" s="1">
        <v>8</v>
      </c>
      <c r="B2354">
        <v>135</v>
      </c>
      <c r="C2354">
        <v>5</v>
      </c>
      <c r="D2354" t="s">
        <v>117</v>
      </c>
      <c r="E2354" t="s">
        <v>118</v>
      </c>
      <c r="F2354" t="s">
        <v>24</v>
      </c>
      <c r="G2354" t="str">
        <f>TEXT(MotionsTable[[#This Row],[MOT_COUNTY_NUM]], "000") &amp; "-" &amp; TEXT(MotionsTable[[#This Row],[MOT_CASE_NUMBER]], "0000000")</f>
        <v>008-0000135</v>
      </c>
    </row>
    <row r="2355" spans="1:7">
      <c r="A2355" s="1">
        <v>8</v>
      </c>
      <c r="B2355">
        <v>136</v>
      </c>
      <c r="C2355">
        <v>5</v>
      </c>
      <c r="D2355" t="s">
        <v>117</v>
      </c>
      <c r="E2355" t="s">
        <v>118</v>
      </c>
      <c r="F2355" t="s">
        <v>24</v>
      </c>
      <c r="G2355" t="str">
        <f>TEXT(MotionsTable[[#This Row],[MOT_COUNTY_NUM]], "000") &amp; "-" &amp; TEXT(MotionsTable[[#This Row],[MOT_CASE_NUMBER]], "0000000")</f>
        <v>008-0000136</v>
      </c>
    </row>
    <row r="2356" spans="1:7">
      <c r="A2356" s="1">
        <v>8</v>
      </c>
      <c r="B2356">
        <v>7</v>
      </c>
      <c r="C2356">
        <v>6</v>
      </c>
      <c r="D2356" t="s">
        <v>117</v>
      </c>
      <c r="E2356" t="s">
        <v>118</v>
      </c>
      <c r="F2356" t="s">
        <v>24</v>
      </c>
      <c r="G2356" t="str">
        <f>TEXT(MotionsTable[[#This Row],[MOT_COUNTY_NUM]], "000") &amp; "-" &amp; TEXT(MotionsTable[[#This Row],[MOT_CASE_NUMBER]], "0000000")</f>
        <v>008-0000007</v>
      </c>
    </row>
    <row r="2357" spans="1:7">
      <c r="A2357" s="1">
        <v>8</v>
      </c>
      <c r="B2357">
        <v>9</v>
      </c>
      <c r="C2357">
        <v>6</v>
      </c>
      <c r="D2357" t="s">
        <v>117</v>
      </c>
      <c r="E2357" t="s">
        <v>118</v>
      </c>
      <c r="F2357" t="s">
        <v>24</v>
      </c>
      <c r="G2357" t="str">
        <f>TEXT(MotionsTable[[#This Row],[MOT_COUNTY_NUM]], "000") &amp; "-" &amp; TEXT(MotionsTable[[#This Row],[MOT_CASE_NUMBER]], "0000000")</f>
        <v>008-0000009</v>
      </c>
    </row>
    <row r="2358" spans="1:7">
      <c r="A2358" s="1">
        <v>8</v>
      </c>
      <c r="B2358">
        <v>16</v>
      </c>
      <c r="C2358">
        <v>6</v>
      </c>
      <c r="D2358" t="s">
        <v>117</v>
      </c>
      <c r="E2358" t="s">
        <v>118</v>
      </c>
      <c r="F2358" t="s">
        <v>24</v>
      </c>
      <c r="G2358" t="str">
        <f>TEXT(MotionsTable[[#This Row],[MOT_COUNTY_NUM]], "000") &amp; "-" &amp; TEXT(MotionsTable[[#This Row],[MOT_CASE_NUMBER]], "0000000")</f>
        <v>008-0000016</v>
      </c>
    </row>
    <row r="2359" spans="1:7">
      <c r="A2359" s="1">
        <v>8</v>
      </c>
      <c r="B2359">
        <v>20</v>
      </c>
      <c r="C2359">
        <v>6</v>
      </c>
      <c r="D2359" t="s">
        <v>117</v>
      </c>
      <c r="E2359" t="s">
        <v>118</v>
      </c>
      <c r="F2359" t="s">
        <v>24</v>
      </c>
      <c r="G2359" t="str">
        <f>TEXT(MotionsTable[[#This Row],[MOT_COUNTY_NUM]], "000") &amp; "-" &amp; TEXT(MotionsTable[[#This Row],[MOT_CASE_NUMBER]], "0000000")</f>
        <v>008-0000020</v>
      </c>
    </row>
    <row r="2360" spans="1:7">
      <c r="A2360" s="1">
        <v>8</v>
      </c>
      <c r="B2360">
        <v>24</v>
      </c>
      <c r="C2360">
        <v>6</v>
      </c>
      <c r="D2360" t="s">
        <v>117</v>
      </c>
      <c r="E2360" t="s">
        <v>118</v>
      </c>
      <c r="F2360" t="s">
        <v>24</v>
      </c>
      <c r="G2360" t="str">
        <f>TEXT(MotionsTable[[#This Row],[MOT_COUNTY_NUM]], "000") &amp; "-" &amp; TEXT(MotionsTable[[#This Row],[MOT_CASE_NUMBER]], "0000000")</f>
        <v>008-0000024</v>
      </c>
    </row>
    <row r="2361" spans="1:7">
      <c r="A2361" s="1">
        <v>8</v>
      </c>
      <c r="B2361">
        <v>32</v>
      </c>
      <c r="C2361">
        <v>6</v>
      </c>
      <c r="D2361" t="s">
        <v>117</v>
      </c>
      <c r="E2361" t="s">
        <v>118</v>
      </c>
      <c r="F2361" t="s">
        <v>24</v>
      </c>
      <c r="G2361" t="str">
        <f>TEXT(MotionsTable[[#This Row],[MOT_COUNTY_NUM]], "000") &amp; "-" &amp; TEXT(MotionsTable[[#This Row],[MOT_CASE_NUMBER]], "0000000")</f>
        <v>008-0000032</v>
      </c>
    </row>
    <row r="2362" spans="1:7">
      <c r="A2362" s="1">
        <v>8</v>
      </c>
      <c r="B2362">
        <v>33</v>
      </c>
      <c r="C2362">
        <v>6</v>
      </c>
      <c r="D2362" t="s">
        <v>117</v>
      </c>
      <c r="E2362" t="s">
        <v>118</v>
      </c>
      <c r="F2362" t="s">
        <v>24</v>
      </c>
      <c r="G2362" t="str">
        <f>TEXT(MotionsTable[[#This Row],[MOT_COUNTY_NUM]], "000") &amp; "-" &amp; TEXT(MotionsTable[[#This Row],[MOT_CASE_NUMBER]], "0000000")</f>
        <v>008-0000033</v>
      </c>
    </row>
    <row r="2363" spans="1:7">
      <c r="A2363" s="1">
        <v>8</v>
      </c>
      <c r="B2363">
        <v>36</v>
      </c>
      <c r="C2363">
        <v>6</v>
      </c>
      <c r="D2363" t="s">
        <v>117</v>
      </c>
      <c r="E2363" t="s">
        <v>118</v>
      </c>
      <c r="F2363" t="s">
        <v>24</v>
      </c>
      <c r="G2363" t="str">
        <f>TEXT(MotionsTable[[#This Row],[MOT_COUNTY_NUM]], "000") &amp; "-" &amp; TEXT(MotionsTable[[#This Row],[MOT_CASE_NUMBER]], "0000000")</f>
        <v>008-0000036</v>
      </c>
    </row>
    <row r="2364" spans="1:7">
      <c r="A2364" s="1">
        <v>8</v>
      </c>
      <c r="B2364">
        <v>51</v>
      </c>
      <c r="C2364">
        <v>6</v>
      </c>
      <c r="D2364" t="s">
        <v>117</v>
      </c>
      <c r="E2364" t="s">
        <v>118</v>
      </c>
      <c r="F2364" t="s">
        <v>24</v>
      </c>
      <c r="G2364" t="str">
        <f>TEXT(MotionsTable[[#This Row],[MOT_COUNTY_NUM]], "000") &amp; "-" &amp; TEXT(MotionsTable[[#This Row],[MOT_CASE_NUMBER]], "0000000")</f>
        <v>008-0000051</v>
      </c>
    </row>
    <row r="2365" spans="1:7">
      <c r="A2365" s="1">
        <v>8</v>
      </c>
      <c r="B2365">
        <v>53</v>
      </c>
      <c r="C2365">
        <v>6</v>
      </c>
      <c r="D2365" t="s">
        <v>117</v>
      </c>
      <c r="E2365" t="s">
        <v>118</v>
      </c>
      <c r="F2365" t="s">
        <v>24</v>
      </c>
      <c r="G2365" t="str">
        <f>TEXT(MotionsTable[[#This Row],[MOT_COUNTY_NUM]], "000") &amp; "-" &amp; TEXT(MotionsTable[[#This Row],[MOT_CASE_NUMBER]], "0000000")</f>
        <v>008-0000053</v>
      </c>
    </row>
    <row r="2366" spans="1:7">
      <c r="A2366" s="1">
        <v>8</v>
      </c>
      <c r="B2366">
        <v>57</v>
      </c>
      <c r="C2366">
        <v>6</v>
      </c>
      <c r="D2366" t="s">
        <v>117</v>
      </c>
      <c r="E2366" t="s">
        <v>118</v>
      </c>
      <c r="F2366" t="s">
        <v>24</v>
      </c>
      <c r="G2366" t="str">
        <f>TEXT(MotionsTable[[#This Row],[MOT_COUNTY_NUM]], "000") &amp; "-" &amp; TEXT(MotionsTable[[#This Row],[MOT_CASE_NUMBER]], "0000000")</f>
        <v>008-0000057</v>
      </c>
    </row>
    <row r="2367" spans="1:7">
      <c r="A2367" s="1">
        <v>8</v>
      </c>
      <c r="B2367">
        <v>62</v>
      </c>
      <c r="C2367">
        <v>6</v>
      </c>
      <c r="D2367" t="s">
        <v>117</v>
      </c>
      <c r="E2367" t="s">
        <v>118</v>
      </c>
      <c r="F2367" t="s">
        <v>24</v>
      </c>
      <c r="G2367" t="str">
        <f>TEXT(MotionsTable[[#This Row],[MOT_COUNTY_NUM]], "000") &amp; "-" &amp; TEXT(MotionsTable[[#This Row],[MOT_CASE_NUMBER]], "0000000")</f>
        <v>008-0000062</v>
      </c>
    </row>
    <row r="2368" spans="1:7">
      <c r="A2368" s="1">
        <v>8</v>
      </c>
      <c r="B2368">
        <v>66</v>
      </c>
      <c r="C2368">
        <v>6</v>
      </c>
      <c r="D2368" t="s">
        <v>117</v>
      </c>
      <c r="E2368" t="s">
        <v>118</v>
      </c>
      <c r="F2368" t="s">
        <v>24</v>
      </c>
      <c r="G2368" t="str">
        <f>TEXT(MotionsTable[[#This Row],[MOT_COUNTY_NUM]], "000") &amp; "-" &amp; TEXT(MotionsTable[[#This Row],[MOT_CASE_NUMBER]], "0000000")</f>
        <v>008-0000066</v>
      </c>
    </row>
    <row r="2369" spans="1:7">
      <c r="A2369" s="1">
        <v>8</v>
      </c>
      <c r="B2369">
        <v>68</v>
      </c>
      <c r="C2369">
        <v>6</v>
      </c>
      <c r="D2369" t="s">
        <v>117</v>
      </c>
      <c r="E2369" t="s">
        <v>118</v>
      </c>
      <c r="F2369" t="s">
        <v>24</v>
      </c>
      <c r="G2369" t="str">
        <f>TEXT(MotionsTable[[#This Row],[MOT_COUNTY_NUM]], "000") &amp; "-" &amp; TEXT(MotionsTable[[#This Row],[MOT_CASE_NUMBER]], "0000000")</f>
        <v>008-0000068</v>
      </c>
    </row>
    <row r="2370" spans="1:7">
      <c r="A2370" s="1">
        <v>8</v>
      </c>
      <c r="B2370">
        <v>70</v>
      </c>
      <c r="C2370">
        <v>6</v>
      </c>
      <c r="D2370" t="s">
        <v>117</v>
      </c>
      <c r="E2370" t="s">
        <v>118</v>
      </c>
      <c r="F2370" t="s">
        <v>24</v>
      </c>
      <c r="G2370" t="str">
        <f>TEXT(MotionsTable[[#This Row],[MOT_COUNTY_NUM]], "000") &amp; "-" &amp; TEXT(MotionsTable[[#This Row],[MOT_CASE_NUMBER]], "0000000")</f>
        <v>008-0000070</v>
      </c>
    </row>
    <row r="2371" spans="1:7">
      <c r="A2371" s="1">
        <v>8</v>
      </c>
      <c r="B2371">
        <v>82</v>
      </c>
      <c r="C2371">
        <v>6</v>
      </c>
      <c r="D2371" t="s">
        <v>117</v>
      </c>
      <c r="E2371" t="s">
        <v>118</v>
      </c>
      <c r="F2371" t="s">
        <v>24</v>
      </c>
      <c r="G2371" t="str">
        <f>TEXT(MotionsTable[[#This Row],[MOT_COUNTY_NUM]], "000") &amp; "-" &amp; TEXT(MotionsTable[[#This Row],[MOT_CASE_NUMBER]], "0000000")</f>
        <v>008-0000082</v>
      </c>
    </row>
    <row r="2372" spans="1:7">
      <c r="A2372" s="1">
        <v>8</v>
      </c>
      <c r="B2372">
        <v>83</v>
      </c>
      <c r="C2372">
        <v>6</v>
      </c>
      <c r="D2372" t="s">
        <v>117</v>
      </c>
      <c r="E2372" t="s">
        <v>118</v>
      </c>
      <c r="F2372" t="s">
        <v>24</v>
      </c>
      <c r="G2372" t="str">
        <f>TEXT(MotionsTable[[#This Row],[MOT_COUNTY_NUM]], "000") &amp; "-" &amp; TEXT(MotionsTable[[#This Row],[MOT_CASE_NUMBER]], "0000000")</f>
        <v>008-0000083</v>
      </c>
    </row>
    <row r="2373" spans="1:7">
      <c r="A2373" s="1">
        <v>8</v>
      </c>
      <c r="B2373">
        <v>94</v>
      </c>
      <c r="C2373">
        <v>6</v>
      </c>
      <c r="D2373" t="s">
        <v>117</v>
      </c>
      <c r="E2373" t="s">
        <v>118</v>
      </c>
      <c r="F2373" t="s">
        <v>24</v>
      </c>
      <c r="G2373" t="str">
        <f>TEXT(MotionsTable[[#This Row],[MOT_COUNTY_NUM]], "000") &amp; "-" &amp; TEXT(MotionsTable[[#This Row],[MOT_CASE_NUMBER]], "0000000")</f>
        <v>008-0000094</v>
      </c>
    </row>
    <row r="2374" spans="1:7">
      <c r="A2374" s="1">
        <v>8</v>
      </c>
      <c r="B2374">
        <v>113</v>
      </c>
      <c r="C2374">
        <v>6</v>
      </c>
      <c r="D2374" t="s">
        <v>117</v>
      </c>
      <c r="E2374" t="s">
        <v>118</v>
      </c>
      <c r="F2374" t="s">
        <v>24</v>
      </c>
      <c r="G2374" t="str">
        <f>TEXT(MotionsTable[[#This Row],[MOT_COUNTY_NUM]], "000") &amp; "-" &amp; TEXT(MotionsTable[[#This Row],[MOT_CASE_NUMBER]], "0000000")</f>
        <v>008-0000113</v>
      </c>
    </row>
    <row r="2375" spans="1:7">
      <c r="A2375" s="1">
        <v>8</v>
      </c>
      <c r="B2375">
        <v>114</v>
      </c>
      <c r="C2375">
        <v>6</v>
      </c>
      <c r="D2375" t="s">
        <v>117</v>
      </c>
      <c r="E2375" t="s">
        <v>118</v>
      </c>
      <c r="F2375" t="s">
        <v>24</v>
      </c>
      <c r="G2375" t="str">
        <f>TEXT(MotionsTable[[#This Row],[MOT_COUNTY_NUM]], "000") &amp; "-" &amp; TEXT(MotionsTable[[#This Row],[MOT_CASE_NUMBER]], "0000000")</f>
        <v>008-0000114</v>
      </c>
    </row>
    <row r="2376" spans="1:7">
      <c r="A2376" s="1">
        <v>8</v>
      </c>
      <c r="B2376">
        <v>117</v>
      </c>
      <c r="C2376">
        <v>6</v>
      </c>
      <c r="D2376" t="s">
        <v>117</v>
      </c>
      <c r="E2376" t="s">
        <v>118</v>
      </c>
      <c r="F2376" t="s">
        <v>24</v>
      </c>
      <c r="G2376" t="str">
        <f>TEXT(MotionsTable[[#This Row],[MOT_COUNTY_NUM]], "000") &amp; "-" &amp; TEXT(MotionsTable[[#This Row],[MOT_CASE_NUMBER]], "0000000")</f>
        <v>008-0000117</v>
      </c>
    </row>
    <row r="2377" spans="1:7">
      <c r="A2377" s="1">
        <v>8</v>
      </c>
      <c r="B2377">
        <v>126</v>
      </c>
      <c r="C2377">
        <v>6</v>
      </c>
      <c r="D2377" t="s">
        <v>117</v>
      </c>
      <c r="E2377" t="s">
        <v>118</v>
      </c>
      <c r="F2377" t="s">
        <v>24</v>
      </c>
      <c r="G2377" t="str">
        <f>TEXT(MotionsTable[[#This Row],[MOT_COUNTY_NUM]], "000") &amp; "-" &amp; TEXT(MotionsTable[[#This Row],[MOT_CASE_NUMBER]], "0000000")</f>
        <v>008-0000126</v>
      </c>
    </row>
    <row r="2378" spans="1:7">
      <c r="A2378" s="1">
        <v>8</v>
      </c>
      <c r="B2378">
        <v>7</v>
      </c>
      <c r="C2378">
        <v>7</v>
      </c>
      <c r="D2378" t="s">
        <v>117</v>
      </c>
      <c r="E2378" t="s">
        <v>118</v>
      </c>
      <c r="F2378" t="s">
        <v>24</v>
      </c>
      <c r="G2378" t="str">
        <f>TEXT(MotionsTable[[#This Row],[MOT_COUNTY_NUM]], "000") &amp; "-" &amp; TEXT(MotionsTable[[#This Row],[MOT_CASE_NUMBER]], "0000000")</f>
        <v>008-0000007</v>
      </c>
    </row>
    <row r="2379" spans="1:7">
      <c r="A2379" s="1">
        <v>8</v>
      </c>
      <c r="B2379">
        <v>16</v>
      </c>
      <c r="C2379">
        <v>7</v>
      </c>
      <c r="D2379" t="s">
        <v>117</v>
      </c>
      <c r="E2379" t="s">
        <v>118</v>
      </c>
      <c r="F2379" t="s">
        <v>24</v>
      </c>
      <c r="G2379" t="str">
        <f>TEXT(MotionsTable[[#This Row],[MOT_COUNTY_NUM]], "000") &amp; "-" &amp; TEXT(MotionsTable[[#This Row],[MOT_CASE_NUMBER]], "0000000")</f>
        <v>008-0000016</v>
      </c>
    </row>
    <row r="2380" spans="1:7">
      <c r="A2380" s="1">
        <v>8</v>
      </c>
      <c r="B2380">
        <v>19</v>
      </c>
      <c r="C2380">
        <v>7</v>
      </c>
      <c r="D2380" t="s">
        <v>117</v>
      </c>
      <c r="E2380" t="s">
        <v>118</v>
      </c>
      <c r="F2380" t="s">
        <v>24</v>
      </c>
      <c r="G2380" t="str">
        <f>TEXT(MotionsTable[[#This Row],[MOT_COUNTY_NUM]], "000") &amp; "-" &amp; TEXT(MotionsTable[[#This Row],[MOT_CASE_NUMBER]], "0000000")</f>
        <v>008-0000019</v>
      </c>
    </row>
    <row r="2381" spans="1:7">
      <c r="A2381" s="1">
        <v>8</v>
      </c>
      <c r="B2381">
        <v>21</v>
      </c>
      <c r="C2381">
        <v>7</v>
      </c>
      <c r="D2381" t="s">
        <v>117</v>
      </c>
      <c r="E2381" t="s">
        <v>118</v>
      </c>
      <c r="F2381" t="s">
        <v>24</v>
      </c>
      <c r="G2381" t="str">
        <f>TEXT(MotionsTable[[#This Row],[MOT_COUNTY_NUM]], "000") &amp; "-" &amp; TEXT(MotionsTable[[#This Row],[MOT_CASE_NUMBER]], "0000000")</f>
        <v>008-0000021</v>
      </c>
    </row>
    <row r="2382" spans="1:7">
      <c r="A2382" s="1">
        <v>8</v>
      </c>
      <c r="B2382">
        <v>24</v>
      </c>
      <c r="C2382">
        <v>7</v>
      </c>
      <c r="D2382" t="s">
        <v>117</v>
      </c>
      <c r="E2382" t="s">
        <v>118</v>
      </c>
      <c r="F2382" t="s">
        <v>24</v>
      </c>
      <c r="G2382" t="str">
        <f>TEXT(MotionsTable[[#This Row],[MOT_COUNTY_NUM]], "000") &amp; "-" &amp; TEXT(MotionsTable[[#This Row],[MOT_CASE_NUMBER]], "0000000")</f>
        <v>008-0000024</v>
      </c>
    </row>
    <row r="2383" spans="1:7">
      <c r="A2383" s="1">
        <v>8</v>
      </c>
      <c r="B2383">
        <v>25</v>
      </c>
      <c r="C2383">
        <v>7</v>
      </c>
      <c r="D2383" t="s">
        <v>117</v>
      </c>
      <c r="E2383" t="s">
        <v>118</v>
      </c>
      <c r="F2383" t="s">
        <v>24</v>
      </c>
      <c r="G2383" t="str">
        <f>TEXT(MotionsTable[[#This Row],[MOT_COUNTY_NUM]], "000") &amp; "-" &amp; TEXT(MotionsTable[[#This Row],[MOT_CASE_NUMBER]], "0000000")</f>
        <v>008-0000025</v>
      </c>
    </row>
    <row r="2384" spans="1:7">
      <c r="A2384" s="1">
        <v>8</v>
      </c>
      <c r="B2384">
        <v>46</v>
      </c>
      <c r="C2384">
        <v>7</v>
      </c>
      <c r="D2384" t="s">
        <v>117</v>
      </c>
      <c r="E2384" t="s">
        <v>118</v>
      </c>
      <c r="F2384" t="s">
        <v>24</v>
      </c>
      <c r="G2384" t="str">
        <f>TEXT(MotionsTable[[#This Row],[MOT_COUNTY_NUM]], "000") &amp; "-" &amp; TEXT(MotionsTable[[#This Row],[MOT_CASE_NUMBER]], "0000000")</f>
        <v>008-0000046</v>
      </c>
    </row>
    <row r="2385" spans="1:7">
      <c r="A2385" s="1">
        <v>8</v>
      </c>
      <c r="B2385">
        <v>54</v>
      </c>
      <c r="C2385">
        <v>7</v>
      </c>
      <c r="D2385" t="s">
        <v>117</v>
      </c>
      <c r="E2385" t="s">
        <v>118</v>
      </c>
      <c r="F2385" t="s">
        <v>24</v>
      </c>
      <c r="G2385" t="str">
        <f>TEXT(MotionsTable[[#This Row],[MOT_COUNTY_NUM]], "000") &amp; "-" &amp; TEXT(MotionsTable[[#This Row],[MOT_CASE_NUMBER]], "0000000")</f>
        <v>008-0000054</v>
      </c>
    </row>
    <row r="2386" spans="1:7">
      <c r="A2386" s="1">
        <v>8</v>
      </c>
      <c r="B2386">
        <v>66</v>
      </c>
      <c r="C2386">
        <v>7</v>
      </c>
      <c r="D2386" t="s">
        <v>117</v>
      </c>
      <c r="E2386" t="s">
        <v>118</v>
      </c>
      <c r="F2386" t="s">
        <v>24</v>
      </c>
      <c r="G2386" t="str">
        <f>TEXT(MotionsTable[[#This Row],[MOT_COUNTY_NUM]], "000") &amp; "-" &amp; TEXT(MotionsTable[[#This Row],[MOT_CASE_NUMBER]], "0000000")</f>
        <v>008-0000066</v>
      </c>
    </row>
    <row r="2387" spans="1:7">
      <c r="A2387" s="1">
        <v>8</v>
      </c>
      <c r="B2387">
        <v>107</v>
      </c>
      <c r="C2387">
        <v>7</v>
      </c>
      <c r="D2387" t="s">
        <v>117</v>
      </c>
      <c r="E2387" t="s">
        <v>118</v>
      </c>
      <c r="F2387" t="s">
        <v>24</v>
      </c>
      <c r="G2387" t="str">
        <f>TEXT(MotionsTable[[#This Row],[MOT_COUNTY_NUM]], "000") &amp; "-" &amp; TEXT(MotionsTable[[#This Row],[MOT_CASE_NUMBER]], "0000000")</f>
        <v>008-0000107</v>
      </c>
    </row>
    <row r="2388" spans="1:7">
      <c r="A2388" s="1">
        <v>8</v>
      </c>
      <c r="B2388">
        <v>113</v>
      </c>
      <c r="C2388">
        <v>7</v>
      </c>
      <c r="D2388" t="s">
        <v>117</v>
      </c>
      <c r="E2388" t="s">
        <v>118</v>
      </c>
      <c r="F2388" t="s">
        <v>24</v>
      </c>
      <c r="G2388" t="str">
        <f>TEXT(MotionsTable[[#This Row],[MOT_COUNTY_NUM]], "000") &amp; "-" &amp; TEXT(MotionsTable[[#This Row],[MOT_CASE_NUMBER]], "0000000")</f>
        <v>008-0000113</v>
      </c>
    </row>
    <row r="2389" spans="1:7">
      <c r="A2389" s="1">
        <v>8</v>
      </c>
      <c r="B2389">
        <v>116</v>
      </c>
      <c r="C2389">
        <v>7</v>
      </c>
      <c r="D2389" t="s">
        <v>117</v>
      </c>
      <c r="E2389" t="s">
        <v>118</v>
      </c>
      <c r="F2389" t="s">
        <v>24</v>
      </c>
      <c r="G2389" t="str">
        <f>TEXT(MotionsTable[[#This Row],[MOT_COUNTY_NUM]], "000") &amp; "-" &amp; TEXT(MotionsTable[[#This Row],[MOT_CASE_NUMBER]], "0000000")</f>
        <v>008-0000116</v>
      </c>
    </row>
    <row r="2390" spans="1:7">
      <c r="A2390" s="1">
        <v>8</v>
      </c>
      <c r="B2390">
        <v>123</v>
      </c>
      <c r="C2390">
        <v>7</v>
      </c>
      <c r="D2390" t="s">
        <v>117</v>
      </c>
      <c r="E2390" t="s">
        <v>118</v>
      </c>
      <c r="F2390" t="s">
        <v>24</v>
      </c>
      <c r="G2390" t="str">
        <f>TEXT(MotionsTable[[#This Row],[MOT_COUNTY_NUM]], "000") &amp; "-" &amp; TEXT(MotionsTable[[#This Row],[MOT_CASE_NUMBER]], "0000000")</f>
        <v>008-0000123</v>
      </c>
    </row>
    <row r="2391" spans="1:7">
      <c r="A2391" s="1">
        <v>8</v>
      </c>
      <c r="B2391">
        <v>127</v>
      </c>
      <c r="C2391">
        <v>7</v>
      </c>
      <c r="D2391" t="s">
        <v>117</v>
      </c>
      <c r="E2391" t="s">
        <v>118</v>
      </c>
      <c r="F2391" t="s">
        <v>24</v>
      </c>
      <c r="G2391" t="str">
        <f>TEXT(MotionsTable[[#This Row],[MOT_COUNTY_NUM]], "000") &amp; "-" &amp; TEXT(MotionsTable[[#This Row],[MOT_CASE_NUMBER]], "0000000")</f>
        <v>008-0000127</v>
      </c>
    </row>
    <row r="2392" spans="1:7">
      <c r="A2392" s="1">
        <v>8</v>
      </c>
      <c r="B2392">
        <v>132</v>
      </c>
      <c r="C2392">
        <v>7</v>
      </c>
      <c r="D2392" t="s">
        <v>117</v>
      </c>
      <c r="E2392" t="s">
        <v>118</v>
      </c>
      <c r="F2392" t="s">
        <v>24</v>
      </c>
      <c r="G2392" t="str">
        <f>TEXT(MotionsTable[[#This Row],[MOT_COUNTY_NUM]], "000") &amp; "-" &amp; TEXT(MotionsTable[[#This Row],[MOT_CASE_NUMBER]], "0000000")</f>
        <v>008-0000132</v>
      </c>
    </row>
    <row r="2393" spans="1:7">
      <c r="A2393" s="1">
        <v>8</v>
      </c>
      <c r="B2393">
        <v>136</v>
      </c>
      <c r="C2393">
        <v>7</v>
      </c>
      <c r="D2393" t="s">
        <v>117</v>
      </c>
      <c r="E2393" t="s">
        <v>118</v>
      </c>
      <c r="F2393" t="s">
        <v>24</v>
      </c>
      <c r="G2393" t="str">
        <f>TEXT(MotionsTable[[#This Row],[MOT_COUNTY_NUM]], "000") &amp; "-" &amp; TEXT(MotionsTable[[#This Row],[MOT_CASE_NUMBER]], "0000000")</f>
        <v>008-0000136</v>
      </c>
    </row>
    <row r="2394" spans="1:7">
      <c r="A2394" s="1">
        <v>8</v>
      </c>
      <c r="B2394">
        <v>11</v>
      </c>
      <c r="C2394">
        <v>8</v>
      </c>
      <c r="D2394" t="s">
        <v>117</v>
      </c>
      <c r="E2394" t="s">
        <v>118</v>
      </c>
      <c r="F2394" t="s">
        <v>24</v>
      </c>
      <c r="G2394" t="str">
        <f>TEXT(MotionsTable[[#This Row],[MOT_COUNTY_NUM]], "000") &amp; "-" &amp; TEXT(MotionsTable[[#This Row],[MOT_CASE_NUMBER]], "0000000")</f>
        <v>008-0000011</v>
      </c>
    </row>
    <row r="2395" spans="1:7">
      <c r="A2395" s="1">
        <v>8</v>
      </c>
      <c r="B2395">
        <v>18</v>
      </c>
      <c r="C2395">
        <v>8</v>
      </c>
      <c r="D2395" t="s">
        <v>117</v>
      </c>
      <c r="E2395" t="s">
        <v>118</v>
      </c>
      <c r="F2395" t="s">
        <v>24</v>
      </c>
      <c r="G2395" t="str">
        <f>TEXT(MotionsTable[[#This Row],[MOT_COUNTY_NUM]], "000") &amp; "-" &amp; TEXT(MotionsTable[[#This Row],[MOT_CASE_NUMBER]], "0000000")</f>
        <v>008-0000018</v>
      </c>
    </row>
    <row r="2396" spans="1:7">
      <c r="A2396" s="1">
        <v>8</v>
      </c>
      <c r="B2396">
        <v>24</v>
      </c>
      <c r="C2396">
        <v>8</v>
      </c>
      <c r="D2396" t="s">
        <v>117</v>
      </c>
      <c r="E2396" t="s">
        <v>118</v>
      </c>
      <c r="F2396" t="s">
        <v>24</v>
      </c>
      <c r="G2396" t="str">
        <f>TEXT(MotionsTable[[#This Row],[MOT_COUNTY_NUM]], "000") &amp; "-" &amp; TEXT(MotionsTable[[#This Row],[MOT_CASE_NUMBER]], "0000000")</f>
        <v>008-0000024</v>
      </c>
    </row>
    <row r="2397" spans="1:7">
      <c r="A2397" s="1">
        <v>8</v>
      </c>
      <c r="B2397">
        <v>25</v>
      </c>
      <c r="C2397">
        <v>8</v>
      </c>
      <c r="D2397" t="s">
        <v>117</v>
      </c>
      <c r="E2397" t="s">
        <v>118</v>
      </c>
      <c r="F2397" t="s">
        <v>24</v>
      </c>
      <c r="G2397" t="str">
        <f>TEXT(MotionsTable[[#This Row],[MOT_COUNTY_NUM]], "000") &amp; "-" &amp; TEXT(MotionsTable[[#This Row],[MOT_CASE_NUMBER]], "0000000")</f>
        <v>008-0000025</v>
      </c>
    </row>
    <row r="2398" spans="1:7">
      <c r="A2398" s="1">
        <v>8</v>
      </c>
      <c r="B2398">
        <v>26</v>
      </c>
      <c r="C2398">
        <v>8</v>
      </c>
      <c r="D2398" t="s">
        <v>117</v>
      </c>
      <c r="E2398" t="s">
        <v>118</v>
      </c>
      <c r="F2398" t="s">
        <v>24</v>
      </c>
      <c r="G2398" t="str">
        <f>TEXT(MotionsTable[[#This Row],[MOT_COUNTY_NUM]], "000") &amp; "-" &amp; TEXT(MotionsTable[[#This Row],[MOT_CASE_NUMBER]], "0000000")</f>
        <v>008-0000026</v>
      </c>
    </row>
    <row r="2399" spans="1:7">
      <c r="A2399" s="1">
        <v>8</v>
      </c>
      <c r="B2399">
        <v>30</v>
      </c>
      <c r="C2399">
        <v>8</v>
      </c>
      <c r="D2399" t="s">
        <v>117</v>
      </c>
      <c r="E2399" t="s">
        <v>118</v>
      </c>
      <c r="F2399" t="s">
        <v>24</v>
      </c>
      <c r="G2399" t="str">
        <f>TEXT(MotionsTable[[#This Row],[MOT_COUNTY_NUM]], "000") &amp; "-" &amp; TEXT(MotionsTable[[#This Row],[MOT_CASE_NUMBER]], "0000000")</f>
        <v>008-0000030</v>
      </c>
    </row>
    <row r="2400" spans="1:7">
      <c r="A2400" s="1">
        <v>8</v>
      </c>
      <c r="B2400">
        <v>35</v>
      </c>
      <c r="C2400">
        <v>8</v>
      </c>
      <c r="D2400" t="s">
        <v>117</v>
      </c>
      <c r="E2400" t="s">
        <v>118</v>
      </c>
      <c r="F2400" t="s">
        <v>24</v>
      </c>
      <c r="G2400" t="str">
        <f>TEXT(MotionsTable[[#This Row],[MOT_COUNTY_NUM]], "000") &amp; "-" &amp; TEXT(MotionsTable[[#This Row],[MOT_CASE_NUMBER]], "0000000")</f>
        <v>008-0000035</v>
      </c>
    </row>
    <row r="2401" spans="1:7">
      <c r="A2401" s="1">
        <v>8</v>
      </c>
      <c r="B2401">
        <v>41</v>
      </c>
      <c r="C2401">
        <v>8</v>
      </c>
      <c r="D2401" t="s">
        <v>117</v>
      </c>
      <c r="E2401" t="s">
        <v>118</v>
      </c>
      <c r="F2401" t="s">
        <v>24</v>
      </c>
      <c r="G2401" t="str">
        <f>TEXT(MotionsTable[[#This Row],[MOT_COUNTY_NUM]], "000") &amp; "-" &amp; TEXT(MotionsTable[[#This Row],[MOT_CASE_NUMBER]], "0000000")</f>
        <v>008-0000041</v>
      </c>
    </row>
    <row r="2402" spans="1:7">
      <c r="A2402" s="1">
        <v>8</v>
      </c>
      <c r="B2402">
        <v>51</v>
      </c>
      <c r="C2402">
        <v>8</v>
      </c>
      <c r="D2402" t="s">
        <v>117</v>
      </c>
      <c r="E2402" t="s">
        <v>118</v>
      </c>
      <c r="F2402" t="s">
        <v>24</v>
      </c>
      <c r="G2402" t="str">
        <f>TEXT(MotionsTable[[#This Row],[MOT_COUNTY_NUM]], "000") &amp; "-" &amp; TEXT(MotionsTable[[#This Row],[MOT_CASE_NUMBER]], "0000000")</f>
        <v>008-0000051</v>
      </c>
    </row>
    <row r="2403" spans="1:7">
      <c r="A2403" s="1">
        <v>8</v>
      </c>
      <c r="B2403">
        <v>59</v>
      </c>
      <c r="C2403">
        <v>8</v>
      </c>
      <c r="D2403" t="s">
        <v>117</v>
      </c>
      <c r="E2403" t="s">
        <v>118</v>
      </c>
      <c r="F2403" t="s">
        <v>24</v>
      </c>
      <c r="G2403" t="str">
        <f>TEXT(MotionsTable[[#This Row],[MOT_COUNTY_NUM]], "000") &amp; "-" &amp; TEXT(MotionsTable[[#This Row],[MOT_CASE_NUMBER]], "0000000")</f>
        <v>008-0000059</v>
      </c>
    </row>
    <row r="2404" spans="1:7">
      <c r="A2404" s="1">
        <v>8</v>
      </c>
      <c r="B2404">
        <v>71</v>
      </c>
      <c r="C2404">
        <v>8</v>
      </c>
      <c r="D2404" t="s">
        <v>117</v>
      </c>
      <c r="E2404" t="s">
        <v>118</v>
      </c>
      <c r="F2404" t="s">
        <v>24</v>
      </c>
      <c r="G2404" t="str">
        <f>TEXT(MotionsTable[[#This Row],[MOT_COUNTY_NUM]], "000") &amp; "-" &amp; TEXT(MotionsTable[[#This Row],[MOT_CASE_NUMBER]], "0000000")</f>
        <v>008-0000071</v>
      </c>
    </row>
    <row r="2405" spans="1:7">
      <c r="A2405" s="1">
        <v>8</v>
      </c>
      <c r="B2405">
        <v>78</v>
      </c>
      <c r="C2405">
        <v>8</v>
      </c>
      <c r="D2405" t="s">
        <v>117</v>
      </c>
      <c r="E2405" t="s">
        <v>118</v>
      </c>
      <c r="F2405" t="s">
        <v>24</v>
      </c>
      <c r="G2405" t="str">
        <f>TEXT(MotionsTable[[#This Row],[MOT_COUNTY_NUM]], "000") &amp; "-" &amp; TEXT(MotionsTable[[#This Row],[MOT_CASE_NUMBER]], "0000000")</f>
        <v>008-0000078</v>
      </c>
    </row>
    <row r="2406" spans="1:7">
      <c r="A2406" s="1">
        <v>8</v>
      </c>
      <c r="B2406">
        <v>80</v>
      </c>
      <c r="C2406">
        <v>8</v>
      </c>
      <c r="D2406" t="s">
        <v>117</v>
      </c>
      <c r="E2406" t="s">
        <v>118</v>
      </c>
      <c r="F2406" t="s">
        <v>24</v>
      </c>
      <c r="G2406" t="str">
        <f>TEXT(MotionsTable[[#This Row],[MOT_COUNTY_NUM]], "000") &amp; "-" &amp; TEXT(MotionsTable[[#This Row],[MOT_CASE_NUMBER]], "0000000")</f>
        <v>008-0000080</v>
      </c>
    </row>
    <row r="2407" spans="1:7">
      <c r="A2407" s="1">
        <v>8</v>
      </c>
      <c r="B2407">
        <v>85</v>
      </c>
      <c r="C2407">
        <v>8</v>
      </c>
      <c r="D2407" t="s">
        <v>117</v>
      </c>
      <c r="E2407" t="s">
        <v>118</v>
      </c>
      <c r="F2407" t="s">
        <v>24</v>
      </c>
      <c r="G2407" t="str">
        <f>TEXT(MotionsTable[[#This Row],[MOT_COUNTY_NUM]], "000") &amp; "-" &amp; TEXT(MotionsTable[[#This Row],[MOT_CASE_NUMBER]], "0000000")</f>
        <v>008-0000085</v>
      </c>
    </row>
    <row r="2408" spans="1:7">
      <c r="A2408" s="1">
        <v>8</v>
      </c>
      <c r="B2408">
        <v>93</v>
      </c>
      <c r="C2408">
        <v>8</v>
      </c>
      <c r="D2408" t="s">
        <v>117</v>
      </c>
      <c r="E2408" t="s">
        <v>118</v>
      </c>
      <c r="F2408" t="s">
        <v>24</v>
      </c>
      <c r="G2408" t="str">
        <f>TEXT(MotionsTable[[#This Row],[MOT_COUNTY_NUM]], "000") &amp; "-" &amp; TEXT(MotionsTable[[#This Row],[MOT_CASE_NUMBER]], "0000000")</f>
        <v>008-0000093</v>
      </c>
    </row>
    <row r="2409" spans="1:7">
      <c r="A2409" s="1">
        <v>8</v>
      </c>
      <c r="B2409">
        <v>98</v>
      </c>
      <c r="C2409">
        <v>8</v>
      </c>
      <c r="D2409" t="s">
        <v>117</v>
      </c>
      <c r="E2409" t="s">
        <v>118</v>
      </c>
      <c r="F2409" t="s">
        <v>24</v>
      </c>
      <c r="G2409" t="str">
        <f>TEXT(MotionsTable[[#This Row],[MOT_COUNTY_NUM]], "000") &amp; "-" &amp; TEXT(MotionsTable[[#This Row],[MOT_CASE_NUMBER]], "0000000")</f>
        <v>008-0000098</v>
      </c>
    </row>
    <row r="2410" spans="1:7">
      <c r="A2410" s="1">
        <v>8</v>
      </c>
      <c r="B2410">
        <v>99</v>
      </c>
      <c r="C2410">
        <v>8</v>
      </c>
      <c r="D2410" t="s">
        <v>117</v>
      </c>
      <c r="E2410" t="s">
        <v>118</v>
      </c>
      <c r="F2410" t="s">
        <v>24</v>
      </c>
      <c r="G2410" t="str">
        <f>TEXT(MotionsTable[[#This Row],[MOT_COUNTY_NUM]], "000") &amp; "-" &amp; TEXT(MotionsTable[[#This Row],[MOT_CASE_NUMBER]], "0000000")</f>
        <v>008-0000099</v>
      </c>
    </row>
    <row r="2411" spans="1:7">
      <c r="A2411" s="1">
        <v>8</v>
      </c>
      <c r="B2411">
        <v>100</v>
      </c>
      <c r="C2411">
        <v>8</v>
      </c>
      <c r="D2411" t="s">
        <v>117</v>
      </c>
      <c r="E2411" t="s">
        <v>118</v>
      </c>
      <c r="F2411" t="s">
        <v>24</v>
      </c>
      <c r="G2411" t="str">
        <f>TEXT(MotionsTable[[#This Row],[MOT_COUNTY_NUM]], "000") &amp; "-" &amp; TEXT(MotionsTable[[#This Row],[MOT_CASE_NUMBER]], "0000000")</f>
        <v>008-0000100</v>
      </c>
    </row>
    <row r="2412" spans="1:7">
      <c r="A2412" s="1">
        <v>8</v>
      </c>
      <c r="B2412">
        <v>106</v>
      </c>
      <c r="C2412">
        <v>8</v>
      </c>
      <c r="D2412" t="s">
        <v>117</v>
      </c>
      <c r="E2412" t="s">
        <v>118</v>
      </c>
      <c r="F2412" t="s">
        <v>24</v>
      </c>
      <c r="G2412" t="str">
        <f>TEXT(MotionsTable[[#This Row],[MOT_COUNTY_NUM]], "000") &amp; "-" &amp; TEXT(MotionsTable[[#This Row],[MOT_CASE_NUMBER]], "0000000")</f>
        <v>008-0000106</v>
      </c>
    </row>
    <row r="2413" spans="1:7">
      <c r="A2413" s="1">
        <v>8</v>
      </c>
      <c r="B2413">
        <v>109</v>
      </c>
      <c r="C2413">
        <v>8</v>
      </c>
      <c r="D2413" t="s">
        <v>117</v>
      </c>
      <c r="E2413" t="s">
        <v>118</v>
      </c>
      <c r="F2413" t="s">
        <v>24</v>
      </c>
      <c r="G2413" t="str">
        <f>TEXT(MotionsTable[[#This Row],[MOT_COUNTY_NUM]], "000") &amp; "-" &amp; TEXT(MotionsTable[[#This Row],[MOT_CASE_NUMBER]], "0000000")</f>
        <v>008-0000109</v>
      </c>
    </row>
    <row r="2414" spans="1:7">
      <c r="A2414" s="1">
        <v>8</v>
      </c>
      <c r="B2414">
        <v>113</v>
      </c>
      <c r="C2414">
        <v>8</v>
      </c>
      <c r="D2414" t="s">
        <v>117</v>
      </c>
      <c r="E2414" t="s">
        <v>118</v>
      </c>
      <c r="F2414" t="s">
        <v>24</v>
      </c>
      <c r="G2414" t="str">
        <f>TEXT(MotionsTable[[#This Row],[MOT_COUNTY_NUM]], "000") &amp; "-" &amp; TEXT(MotionsTable[[#This Row],[MOT_CASE_NUMBER]], "0000000")</f>
        <v>008-0000113</v>
      </c>
    </row>
    <row r="2415" spans="1:7">
      <c r="A2415" s="1">
        <v>8</v>
      </c>
      <c r="B2415">
        <v>115</v>
      </c>
      <c r="C2415">
        <v>8</v>
      </c>
      <c r="D2415" t="s">
        <v>117</v>
      </c>
      <c r="E2415" t="s">
        <v>118</v>
      </c>
      <c r="F2415" t="s">
        <v>24</v>
      </c>
      <c r="G2415" t="str">
        <f>TEXT(MotionsTable[[#This Row],[MOT_COUNTY_NUM]], "000") &amp; "-" &amp; TEXT(MotionsTable[[#This Row],[MOT_CASE_NUMBER]], "0000000")</f>
        <v>008-0000115</v>
      </c>
    </row>
    <row r="2416" spans="1:7">
      <c r="A2416" s="1">
        <v>8</v>
      </c>
      <c r="B2416">
        <v>121</v>
      </c>
      <c r="C2416">
        <v>8</v>
      </c>
      <c r="D2416" t="s">
        <v>117</v>
      </c>
      <c r="E2416" t="s">
        <v>118</v>
      </c>
      <c r="F2416" t="s">
        <v>24</v>
      </c>
      <c r="G2416" t="str">
        <f>TEXT(MotionsTable[[#This Row],[MOT_COUNTY_NUM]], "000") &amp; "-" &amp; TEXT(MotionsTable[[#This Row],[MOT_CASE_NUMBER]], "0000000")</f>
        <v>008-0000121</v>
      </c>
    </row>
    <row r="2417" spans="1:7">
      <c r="A2417" s="1">
        <v>8</v>
      </c>
      <c r="B2417">
        <v>129</v>
      </c>
      <c r="C2417">
        <v>8</v>
      </c>
      <c r="D2417" t="s">
        <v>117</v>
      </c>
      <c r="E2417" t="s">
        <v>118</v>
      </c>
      <c r="F2417" t="s">
        <v>24</v>
      </c>
      <c r="G2417" t="str">
        <f>TEXT(MotionsTable[[#This Row],[MOT_COUNTY_NUM]], "000") &amp; "-" &amp; TEXT(MotionsTable[[#This Row],[MOT_CASE_NUMBER]], "0000000")</f>
        <v>008-0000129</v>
      </c>
    </row>
    <row r="2418" spans="1:7">
      <c r="A2418" s="1">
        <v>8</v>
      </c>
      <c r="B2418">
        <v>132</v>
      </c>
      <c r="C2418">
        <v>8</v>
      </c>
      <c r="D2418" t="s">
        <v>117</v>
      </c>
      <c r="E2418" t="s">
        <v>118</v>
      </c>
      <c r="F2418" t="s">
        <v>24</v>
      </c>
      <c r="G2418" t="str">
        <f>TEXT(MotionsTable[[#This Row],[MOT_COUNTY_NUM]], "000") &amp; "-" &amp; TEXT(MotionsTable[[#This Row],[MOT_CASE_NUMBER]], "0000000")</f>
        <v>008-0000132</v>
      </c>
    </row>
    <row r="2419" spans="1:7">
      <c r="A2419" s="1">
        <v>8</v>
      </c>
      <c r="B2419">
        <v>134</v>
      </c>
      <c r="C2419">
        <v>8</v>
      </c>
      <c r="D2419" t="s">
        <v>117</v>
      </c>
      <c r="E2419" t="s">
        <v>118</v>
      </c>
      <c r="F2419" t="s">
        <v>24</v>
      </c>
      <c r="G2419" t="str">
        <f>TEXT(MotionsTable[[#This Row],[MOT_COUNTY_NUM]], "000") &amp; "-" &amp; TEXT(MotionsTable[[#This Row],[MOT_CASE_NUMBER]], "0000000")</f>
        <v>008-0000134</v>
      </c>
    </row>
    <row r="2420" spans="1:7">
      <c r="A2420" s="1">
        <v>8</v>
      </c>
      <c r="B2420">
        <v>135</v>
      </c>
      <c r="C2420">
        <v>8</v>
      </c>
      <c r="D2420" t="s">
        <v>117</v>
      </c>
      <c r="E2420" t="s">
        <v>118</v>
      </c>
      <c r="F2420" t="s">
        <v>24</v>
      </c>
      <c r="G2420" t="str">
        <f>TEXT(MotionsTable[[#This Row],[MOT_COUNTY_NUM]], "000") &amp; "-" &amp; TEXT(MotionsTable[[#This Row],[MOT_CASE_NUMBER]], "0000000")</f>
        <v>008-0000135</v>
      </c>
    </row>
    <row r="2421" spans="1:7">
      <c r="A2421" s="1">
        <v>8</v>
      </c>
      <c r="B2421">
        <v>2</v>
      </c>
      <c r="C2421">
        <v>9</v>
      </c>
      <c r="D2421" t="s">
        <v>117</v>
      </c>
      <c r="E2421" t="s">
        <v>118</v>
      </c>
      <c r="F2421" t="s">
        <v>24</v>
      </c>
      <c r="G2421" t="str">
        <f>TEXT(MotionsTable[[#This Row],[MOT_COUNTY_NUM]], "000") &amp; "-" &amp; TEXT(MotionsTable[[#This Row],[MOT_CASE_NUMBER]], "0000000")</f>
        <v>008-0000002</v>
      </c>
    </row>
    <row r="2422" spans="1:7">
      <c r="A2422" s="1">
        <v>8</v>
      </c>
      <c r="B2422">
        <v>4</v>
      </c>
      <c r="C2422">
        <v>9</v>
      </c>
      <c r="D2422" t="s">
        <v>117</v>
      </c>
      <c r="E2422" t="s">
        <v>118</v>
      </c>
      <c r="F2422" t="s">
        <v>24</v>
      </c>
      <c r="G2422" t="str">
        <f>TEXT(MotionsTable[[#This Row],[MOT_COUNTY_NUM]], "000") &amp; "-" &amp; TEXT(MotionsTable[[#This Row],[MOT_CASE_NUMBER]], "0000000")</f>
        <v>008-0000004</v>
      </c>
    </row>
    <row r="2423" spans="1:7">
      <c r="A2423" s="1">
        <v>8</v>
      </c>
      <c r="B2423">
        <v>5</v>
      </c>
      <c r="C2423">
        <v>9</v>
      </c>
      <c r="D2423" t="s">
        <v>117</v>
      </c>
      <c r="E2423" t="s">
        <v>118</v>
      </c>
      <c r="F2423" t="s">
        <v>24</v>
      </c>
      <c r="G2423" t="str">
        <f>TEXT(MotionsTable[[#This Row],[MOT_COUNTY_NUM]], "000") &amp; "-" &amp; TEXT(MotionsTable[[#This Row],[MOT_CASE_NUMBER]], "0000000")</f>
        <v>008-0000005</v>
      </c>
    </row>
    <row r="2424" spans="1:7">
      <c r="A2424" s="1">
        <v>8</v>
      </c>
      <c r="B2424">
        <v>14</v>
      </c>
      <c r="C2424">
        <v>9</v>
      </c>
      <c r="D2424" t="s">
        <v>117</v>
      </c>
      <c r="E2424" t="s">
        <v>118</v>
      </c>
      <c r="F2424" t="s">
        <v>24</v>
      </c>
      <c r="G2424" t="str">
        <f>TEXT(MotionsTable[[#This Row],[MOT_COUNTY_NUM]], "000") &amp; "-" &amp; TEXT(MotionsTable[[#This Row],[MOT_CASE_NUMBER]], "0000000")</f>
        <v>008-0000014</v>
      </c>
    </row>
    <row r="2425" spans="1:7">
      <c r="A2425" s="1">
        <v>8</v>
      </c>
      <c r="B2425">
        <v>21</v>
      </c>
      <c r="C2425">
        <v>9</v>
      </c>
      <c r="D2425" t="s">
        <v>117</v>
      </c>
      <c r="E2425" t="s">
        <v>118</v>
      </c>
      <c r="F2425" t="s">
        <v>24</v>
      </c>
      <c r="G2425" t="str">
        <f>TEXT(MotionsTable[[#This Row],[MOT_COUNTY_NUM]], "000") &amp; "-" &amp; TEXT(MotionsTable[[#This Row],[MOT_CASE_NUMBER]], "0000000")</f>
        <v>008-0000021</v>
      </c>
    </row>
    <row r="2426" spans="1:7">
      <c r="A2426" s="1">
        <v>8</v>
      </c>
      <c r="B2426">
        <v>26</v>
      </c>
      <c r="C2426">
        <v>9</v>
      </c>
      <c r="D2426" t="s">
        <v>117</v>
      </c>
      <c r="E2426" t="s">
        <v>118</v>
      </c>
      <c r="F2426" t="s">
        <v>24</v>
      </c>
      <c r="G2426" t="str">
        <f>TEXT(MotionsTable[[#This Row],[MOT_COUNTY_NUM]], "000") &amp; "-" &amp; TEXT(MotionsTable[[#This Row],[MOT_CASE_NUMBER]], "0000000")</f>
        <v>008-0000026</v>
      </c>
    </row>
    <row r="2427" spans="1:7">
      <c r="A2427" s="1">
        <v>8</v>
      </c>
      <c r="B2427">
        <v>27</v>
      </c>
      <c r="C2427">
        <v>9</v>
      </c>
      <c r="D2427" t="s">
        <v>117</v>
      </c>
      <c r="E2427" t="s">
        <v>118</v>
      </c>
      <c r="F2427" t="s">
        <v>24</v>
      </c>
      <c r="G2427" t="str">
        <f>TEXT(MotionsTable[[#This Row],[MOT_COUNTY_NUM]], "000") &amp; "-" &amp; TEXT(MotionsTable[[#This Row],[MOT_CASE_NUMBER]], "0000000")</f>
        <v>008-0000027</v>
      </c>
    </row>
    <row r="2428" spans="1:7">
      <c r="A2428" s="1">
        <v>8</v>
      </c>
      <c r="B2428">
        <v>28</v>
      </c>
      <c r="C2428">
        <v>9</v>
      </c>
      <c r="D2428" t="s">
        <v>117</v>
      </c>
      <c r="E2428" t="s">
        <v>118</v>
      </c>
      <c r="F2428" t="s">
        <v>24</v>
      </c>
      <c r="G2428" t="str">
        <f>TEXT(MotionsTable[[#This Row],[MOT_COUNTY_NUM]], "000") &amp; "-" &amp; TEXT(MotionsTable[[#This Row],[MOT_CASE_NUMBER]], "0000000")</f>
        <v>008-0000028</v>
      </c>
    </row>
    <row r="2429" spans="1:7">
      <c r="A2429" s="1">
        <v>8</v>
      </c>
      <c r="B2429">
        <v>33</v>
      </c>
      <c r="C2429">
        <v>9</v>
      </c>
      <c r="D2429" t="s">
        <v>117</v>
      </c>
      <c r="E2429" t="s">
        <v>118</v>
      </c>
      <c r="F2429" t="s">
        <v>24</v>
      </c>
      <c r="G2429" t="str">
        <f>TEXT(MotionsTable[[#This Row],[MOT_COUNTY_NUM]], "000") &amp; "-" &amp; TEXT(MotionsTable[[#This Row],[MOT_CASE_NUMBER]], "0000000")</f>
        <v>008-0000033</v>
      </c>
    </row>
    <row r="2430" spans="1:7">
      <c r="A2430" s="1">
        <v>8</v>
      </c>
      <c r="B2430">
        <v>36</v>
      </c>
      <c r="C2430">
        <v>9</v>
      </c>
      <c r="D2430" t="s">
        <v>117</v>
      </c>
      <c r="E2430" t="s">
        <v>118</v>
      </c>
      <c r="F2430" t="s">
        <v>24</v>
      </c>
      <c r="G2430" t="str">
        <f>TEXT(MotionsTable[[#This Row],[MOT_COUNTY_NUM]], "000") &amp; "-" &amp; TEXT(MotionsTable[[#This Row],[MOT_CASE_NUMBER]], "0000000")</f>
        <v>008-0000036</v>
      </c>
    </row>
    <row r="2431" spans="1:7">
      <c r="A2431" s="1">
        <v>8</v>
      </c>
      <c r="B2431">
        <v>44</v>
      </c>
      <c r="C2431">
        <v>9</v>
      </c>
      <c r="D2431" t="s">
        <v>117</v>
      </c>
      <c r="E2431" t="s">
        <v>118</v>
      </c>
      <c r="F2431" t="s">
        <v>24</v>
      </c>
      <c r="G2431" t="str">
        <f>TEXT(MotionsTable[[#This Row],[MOT_COUNTY_NUM]], "000") &amp; "-" &amp; TEXT(MotionsTable[[#This Row],[MOT_CASE_NUMBER]], "0000000")</f>
        <v>008-0000044</v>
      </c>
    </row>
    <row r="2432" spans="1:7">
      <c r="A2432" s="1">
        <v>8</v>
      </c>
      <c r="B2432">
        <v>46</v>
      </c>
      <c r="C2432">
        <v>9</v>
      </c>
      <c r="D2432" t="s">
        <v>117</v>
      </c>
      <c r="E2432" t="s">
        <v>118</v>
      </c>
      <c r="F2432" t="s">
        <v>24</v>
      </c>
      <c r="G2432" t="str">
        <f>TEXT(MotionsTable[[#This Row],[MOT_COUNTY_NUM]], "000") &amp; "-" &amp; TEXT(MotionsTable[[#This Row],[MOT_CASE_NUMBER]], "0000000")</f>
        <v>008-0000046</v>
      </c>
    </row>
    <row r="2433" spans="1:7">
      <c r="A2433" s="1">
        <v>8</v>
      </c>
      <c r="B2433">
        <v>52</v>
      </c>
      <c r="C2433">
        <v>9</v>
      </c>
      <c r="D2433" t="s">
        <v>117</v>
      </c>
      <c r="E2433" t="s">
        <v>118</v>
      </c>
      <c r="F2433" t="s">
        <v>24</v>
      </c>
      <c r="G2433" t="str">
        <f>TEXT(MotionsTable[[#This Row],[MOT_COUNTY_NUM]], "000") &amp; "-" &amp; TEXT(MotionsTable[[#This Row],[MOT_CASE_NUMBER]], "0000000")</f>
        <v>008-0000052</v>
      </c>
    </row>
    <row r="2434" spans="1:7">
      <c r="A2434" s="1">
        <v>8</v>
      </c>
      <c r="B2434">
        <v>53</v>
      </c>
      <c r="C2434">
        <v>9</v>
      </c>
      <c r="D2434" t="s">
        <v>117</v>
      </c>
      <c r="E2434" t="s">
        <v>118</v>
      </c>
      <c r="F2434" t="s">
        <v>24</v>
      </c>
      <c r="G2434" t="str">
        <f>TEXT(MotionsTable[[#This Row],[MOT_COUNTY_NUM]], "000") &amp; "-" &amp; TEXT(MotionsTable[[#This Row],[MOT_CASE_NUMBER]], "0000000")</f>
        <v>008-0000053</v>
      </c>
    </row>
    <row r="2435" spans="1:7">
      <c r="A2435" s="1">
        <v>8</v>
      </c>
      <c r="B2435">
        <v>54</v>
      </c>
      <c r="C2435">
        <v>9</v>
      </c>
      <c r="D2435" t="s">
        <v>117</v>
      </c>
      <c r="E2435" t="s">
        <v>118</v>
      </c>
      <c r="F2435" t="s">
        <v>24</v>
      </c>
      <c r="G2435" t="str">
        <f>TEXT(MotionsTable[[#This Row],[MOT_COUNTY_NUM]], "000") &amp; "-" &amp; TEXT(MotionsTable[[#This Row],[MOT_CASE_NUMBER]], "0000000")</f>
        <v>008-0000054</v>
      </c>
    </row>
    <row r="2436" spans="1:7">
      <c r="A2436" s="1">
        <v>8</v>
      </c>
      <c r="B2436">
        <v>55</v>
      </c>
      <c r="C2436">
        <v>9</v>
      </c>
      <c r="D2436" t="s">
        <v>117</v>
      </c>
      <c r="E2436" t="s">
        <v>118</v>
      </c>
      <c r="F2436" t="s">
        <v>24</v>
      </c>
      <c r="G2436" t="str">
        <f>TEXT(MotionsTable[[#This Row],[MOT_COUNTY_NUM]], "000") &amp; "-" &amp; TEXT(MotionsTable[[#This Row],[MOT_CASE_NUMBER]], "0000000")</f>
        <v>008-0000055</v>
      </c>
    </row>
    <row r="2437" spans="1:7">
      <c r="A2437" s="1">
        <v>8</v>
      </c>
      <c r="B2437">
        <v>56</v>
      </c>
      <c r="C2437">
        <v>9</v>
      </c>
      <c r="D2437" t="s">
        <v>117</v>
      </c>
      <c r="E2437" t="s">
        <v>118</v>
      </c>
      <c r="F2437" t="s">
        <v>24</v>
      </c>
      <c r="G2437" t="str">
        <f>TEXT(MotionsTable[[#This Row],[MOT_COUNTY_NUM]], "000") &amp; "-" &amp; TEXT(MotionsTable[[#This Row],[MOT_CASE_NUMBER]], "0000000")</f>
        <v>008-0000056</v>
      </c>
    </row>
    <row r="2438" spans="1:7">
      <c r="A2438" s="1">
        <v>8</v>
      </c>
      <c r="B2438">
        <v>64</v>
      </c>
      <c r="C2438">
        <v>9</v>
      </c>
      <c r="D2438" t="s">
        <v>117</v>
      </c>
      <c r="E2438" t="s">
        <v>118</v>
      </c>
      <c r="F2438" t="s">
        <v>24</v>
      </c>
      <c r="G2438" t="str">
        <f>TEXT(MotionsTable[[#This Row],[MOT_COUNTY_NUM]], "000") &amp; "-" &amp; TEXT(MotionsTable[[#This Row],[MOT_CASE_NUMBER]], "0000000")</f>
        <v>008-0000064</v>
      </c>
    </row>
    <row r="2439" spans="1:7">
      <c r="A2439" s="1">
        <v>8</v>
      </c>
      <c r="B2439">
        <v>70</v>
      </c>
      <c r="C2439">
        <v>9</v>
      </c>
      <c r="D2439" t="s">
        <v>117</v>
      </c>
      <c r="E2439" t="s">
        <v>118</v>
      </c>
      <c r="F2439" t="s">
        <v>24</v>
      </c>
      <c r="G2439" t="str">
        <f>TEXT(MotionsTable[[#This Row],[MOT_COUNTY_NUM]], "000") &amp; "-" &amp; TEXT(MotionsTable[[#This Row],[MOT_CASE_NUMBER]], "0000000")</f>
        <v>008-0000070</v>
      </c>
    </row>
    <row r="2440" spans="1:7">
      <c r="A2440" s="1">
        <v>8</v>
      </c>
      <c r="B2440">
        <v>71</v>
      </c>
      <c r="C2440">
        <v>9</v>
      </c>
      <c r="D2440" t="s">
        <v>117</v>
      </c>
      <c r="E2440" t="s">
        <v>118</v>
      </c>
      <c r="F2440" t="s">
        <v>24</v>
      </c>
      <c r="G2440" t="str">
        <f>TEXT(MotionsTable[[#This Row],[MOT_COUNTY_NUM]], "000") &amp; "-" &amp; TEXT(MotionsTable[[#This Row],[MOT_CASE_NUMBER]], "0000000")</f>
        <v>008-0000071</v>
      </c>
    </row>
    <row r="2441" spans="1:7">
      <c r="A2441" s="1">
        <v>8</v>
      </c>
      <c r="B2441">
        <v>77</v>
      </c>
      <c r="C2441">
        <v>9</v>
      </c>
      <c r="D2441" t="s">
        <v>117</v>
      </c>
      <c r="E2441" t="s">
        <v>118</v>
      </c>
      <c r="F2441" t="s">
        <v>24</v>
      </c>
      <c r="G2441" t="str">
        <f>TEXT(MotionsTable[[#This Row],[MOT_COUNTY_NUM]], "000") &amp; "-" &amp; TEXT(MotionsTable[[#This Row],[MOT_CASE_NUMBER]], "0000000")</f>
        <v>008-0000077</v>
      </c>
    </row>
    <row r="2442" spans="1:7">
      <c r="A2442" s="1">
        <v>8</v>
      </c>
      <c r="B2442">
        <v>83</v>
      </c>
      <c r="C2442">
        <v>9</v>
      </c>
      <c r="D2442" t="s">
        <v>117</v>
      </c>
      <c r="E2442" t="s">
        <v>118</v>
      </c>
      <c r="F2442" t="s">
        <v>24</v>
      </c>
      <c r="G2442" t="str">
        <f>TEXT(MotionsTable[[#This Row],[MOT_COUNTY_NUM]], "000") &amp; "-" &amp; TEXT(MotionsTable[[#This Row],[MOT_CASE_NUMBER]], "0000000")</f>
        <v>008-0000083</v>
      </c>
    </row>
    <row r="2443" spans="1:7">
      <c r="A2443" s="1">
        <v>8</v>
      </c>
      <c r="B2443">
        <v>85</v>
      </c>
      <c r="C2443">
        <v>9</v>
      </c>
      <c r="D2443" t="s">
        <v>117</v>
      </c>
      <c r="E2443" t="s">
        <v>118</v>
      </c>
      <c r="F2443" t="s">
        <v>24</v>
      </c>
      <c r="G2443" t="str">
        <f>TEXT(MotionsTable[[#This Row],[MOT_COUNTY_NUM]], "000") &amp; "-" &amp; TEXT(MotionsTable[[#This Row],[MOT_CASE_NUMBER]], "0000000")</f>
        <v>008-0000085</v>
      </c>
    </row>
    <row r="2444" spans="1:7">
      <c r="A2444" s="1">
        <v>8</v>
      </c>
      <c r="B2444">
        <v>92</v>
      </c>
      <c r="C2444">
        <v>9</v>
      </c>
      <c r="D2444" t="s">
        <v>117</v>
      </c>
      <c r="E2444" t="s">
        <v>118</v>
      </c>
      <c r="F2444" t="s">
        <v>24</v>
      </c>
      <c r="G2444" t="str">
        <f>TEXT(MotionsTable[[#This Row],[MOT_COUNTY_NUM]], "000") &amp; "-" &amp; TEXT(MotionsTable[[#This Row],[MOT_CASE_NUMBER]], "0000000")</f>
        <v>008-0000092</v>
      </c>
    </row>
    <row r="2445" spans="1:7">
      <c r="A2445" s="1">
        <v>8</v>
      </c>
      <c r="B2445">
        <v>98</v>
      </c>
      <c r="C2445">
        <v>9</v>
      </c>
      <c r="D2445" t="s">
        <v>117</v>
      </c>
      <c r="E2445" t="s">
        <v>118</v>
      </c>
      <c r="F2445" t="s">
        <v>24</v>
      </c>
      <c r="G2445" t="str">
        <f>TEXT(MotionsTable[[#This Row],[MOT_COUNTY_NUM]], "000") &amp; "-" &amp; TEXT(MotionsTable[[#This Row],[MOT_CASE_NUMBER]], "0000000")</f>
        <v>008-0000098</v>
      </c>
    </row>
    <row r="2446" spans="1:7">
      <c r="A2446" s="1">
        <v>8</v>
      </c>
      <c r="B2446">
        <v>99</v>
      </c>
      <c r="C2446">
        <v>9</v>
      </c>
      <c r="D2446" t="s">
        <v>117</v>
      </c>
      <c r="E2446" t="s">
        <v>118</v>
      </c>
      <c r="F2446" t="s">
        <v>24</v>
      </c>
      <c r="G2446" t="str">
        <f>TEXT(MotionsTable[[#This Row],[MOT_COUNTY_NUM]], "000") &amp; "-" &amp; TEXT(MotionsTable[[#This Row],[MOT_CASE_NUMBER]], "0000000")</f>
        <v>008-0000099</v>
      </c>
    </row>
    <row r="2447" spans="1:7">
      <c r="A2447" s="1">
        <v>8</v>
      </c>
      <c r="B2447">
        <v>106</v>
      </c>
      <c r="C2447">
        <v>9</v>
      </c>
      <c r="D2447" t="s">
        <v>117</v>
      </c>
      <c r="E2447" t="s">
        <v>118</v>
      </c>
      <c r="F2447" t="s">
        <v>24</v>
      </c>
      <c r="G2447" t="str">
        <f>TEXT(MotionsTable[[#This Row],[MOT_COUNTY_NUM]], "000") &amp; "-" &amp; TEXT(MotionsTable[[#This Row],[MOT_CASE_NUMBER]], "0000000")</f>
        <v>008-0000106</v>
      </c>
    </row>
    <row r="2448" spans="1:7">
      <c r="A2448" s="1">
        <v>8</v>
      </c>
      <c r="B2448">
        <v>109</v>
      </c>
      <c r="C2448">
        <v>9</v>
      </c>
      <c r="D2448" t="s">
        <v>117</v>
      </c>
      <c r="E2448" t="s">
        <v>118</v>
      </c>
      <c r="F2448" t="s">
        <v>24</v>
      </c>
      <c r="G2448" t="str">
        <f>TEXT(MotionsTable[[#This Row],[MOT_COUNTY_NUM]], "000") &amp; "-" &amp; TEXT(MotionsTable[[#This Row],[MOT_CASE_NUMBER]], "0000000")</f>
        <v>008-0000109</v>
      </c>
    </row>
    <row r="2449" spans="1:7">
      <c r="A2449" s="1">
        <v>8</v>
      </c>
      <c r="B2449">
        <v>112</v>
      </c>
      <c r="C2449">
        <v>9</v>
      </c>
      <c r="D2449" t="s">
        <v>117</v>
      </c>
      <c r="E2449" t="s">
        <v>118</v>
      </c>
      <c r="F2449" t="s">
        <v>24</v>
      </c>
      <c r="G2449" t="str">
        <f>TEXT(MotionsTable[[#This Row],[MOT_COUNTY_NUM]], "000") &amp; "-" &amp; TEXT(MotionsTable[[#This Row],[MOT_CASE_NUMBER]], "0000000")</f>
        <v>008-0000112</v>
      </c>
    </row>
    <row r="2450" spans="1:7">
      <c r="A2450" s="1">
        <v>8</v>
      </c>
      <c r="B2450">
        <v>115</v>
      </c>
      <c r="C2450">
        <v>9</v>
      </c>
      <c r="D2450" t="s">
        <v>117</v>
      </c>
      <c r="E2450" t="s">
        <v>118</v>
      </c>
      <c r="F2450" t="s">
        <v>24</v>
      </c>
      <c r="G2450" t="str">
        <f>TEXT(MotionsTable[[#This Row],[MOT_COUNTY_NUM]], "000") &amp; "-" &amp; TEXT(MotionsTable[[#This Row],[MOT_CASE_NUMBER]], "0000000")</f>
        <v>008-0000115</v>
      </c>
    </row>
    <row r="2451" spans="1:7">
      <c r="A2451" s="1">
        <v>8</v>
      </c>
      <c r="B2451">
        <v>121</v>
      </c>
      <c r="C2451">
        <v>9</v>
      </c>
      <c r="D2451" t="s">
        <v>117</v>
      </c>
      <c r="E2451" t="s">
        <v>118</v>
      </c>
      <c r="F2451" t="s">
        <v>24</v>
      </c>
      <c r="G2451" t="str">
        <f>TEXT(MotionsTable[[#This Row],[MOT_COUNTY_NUM]], "000") &amp; "-" &amp; TEXT(MotionsTable[[#This Row],[MOT_CASE_NUMBER]], "0000000")</f>
        <v>008-0000121</v>
      </c>
    </row>
    <row r="2452" spans="1:7">
      <c r="A2452" s="1">
        <v>8</v>
      </c>
      <c r="B2452">
        <v>135</v>
      </c>
      <c r="C2452">
        <v>9</v>
      </c>
      <c r="D2452" t="s">
        <v>117</v>
      </c>
      <c r="E2452" t="s">
        <v>118</v>
      </c>
      <c r="F2452" t="s">
        <v>24</v>
      </c>
      <c r="G2452" t="str">
        <f>TEXT(MotionsTable[[#This Row],[MOT_COUNTY_NUM]], "000") &amp; "-" &amp; TEXT(MotionsTable[[#This Row],[MOT_CASE_NUMBER]], "0000000")</f>
        <v>008-0000135</v>
      </c>
    </row>
    <row r="2453" spans="1:7">
      <c r="A2453" s="1">
        <v>8</v>
      </c>
      <c r="B2453">
        <v>136</v>
      </c>
      <c r="C2453">
        <v>9</v>
      </c>
      <c r="D2453" t="s">
        <v>117</v>
      </c>
      <c r="E2453" t="s">
        <v>118</v>
      </c>
      <c r="F2453" t="s">
        <v>24</v>
      </c>
      <c r="G2453" t="str">
        <f>TEXT(MotionsTable[[#This Row],[MOT_COUNTY_NUM]], "000") &amp; "-" &amp; TEXT(MotionsTable[[#This Row],[MOT_CASE_NUMBER]], "0000000")</f>
        <v>008-0000136</v>
      </c>
    </row>
    <row r="2454" spans="1:7">
      <c r="A2454" s="1">
        <v>8</v>
      </c>
      <c r="B2454">
        <v>18</v>
      </c>
      <c r="C2454">
        <v>10</v>
      </c>
      <c r="D2454" t="s">
        <v>117</v>
      </c>
      <c r="E2454" t="s">
        <v>118</v>
      </c>
      <c r="F2454" t="s">
        <v>24</v>
      </c>
      <c r="G2454" t="str">
        <f>TEXT(MotionsTable[[#This Row],[MOT_COUNTY_NUM]], "000") &amp; "-" &amp; TEXT(MotionsTable[[#This Row],[MOT_CASE_NUMBER]], "0000000")</f>
        <v>008-0000018</v>
      </c>
    </row>
    <row r="2455" spans="1:7">
      <c r="A2455" s="1">
        <v>8</v>
      </c>
      <c r="B2455">
        <v>26</v>
      </c>
      <c r="C2455">
        <v>10</v>
      </c>
      <c r="D2455" t="s">
        <v>117</v>
      </c>
      <c r="E2455" t="s">
        <v>118</v>
      </c>
      <c r="F2455" t="s">
        <v>24</v>
      </c>
      <c r="G2455" t="str">
        <f>TEXT(MotionsTable[[#This Row],[MOT_COUNTY_NUM]], "000") &amp; "-" &amp; TEXT(MotionsTable[[#This Row],[MOT_CASE_NUMBER]], "0000000")</f>
        <v>008-0000026</v>
      </c>
    </row>
    <row r="2456" spans="1:7">
      <c r="A2456" s="1">
        <v>8</v>
      </c>
      <c r="B2456">
        <v>33</v>
      </c>
      <c r="C2456">
        <v>10</v>
      </c>
      <c r="D2456" t="s">
        <v>117</v>
      </c>
      <c r="E2456" t="s">
        <v>118</v>
      </c>
      <c r="F2456" t="s">
        <v>24</v>
      </c>
      <c r="G2456" t="str">
        <f>TEXT(MotionsTable[[#This Row],[MOT_COUNTY_NUM]], "000") &amp; "-" &amp; TEXT(MotionsTable[[#This Row],[MOT_CASE_NUMBER]], "0000000")</f>
        <v>008-0000033</v>
      </c>
    </row>
    <row r="2457" spans="1:7">
      <c r="A2457" s="1">
        <v>8</v>
      </c>
      <c r="B2457">
        <v>36</v>
      </c>
      <c r="C2457">
        <v>10</v>
      </c>
      <c r="D2457" t="s">
        <v>117</v>
      </c>
      <c r="E2457" t="s">
        <v>118</v>
      </c>
      <c r="F2457" t="s">
        <v>24</v>
      </c>
      <c r="G2457" t="str">
        <f>TEXT(MotionsTable[[#This Row],[MOT_COUNTY_NUM]], "000") &amp; "-" &amp; TEXT(MotionsTable[[#This Row],[MOT_CASE_NUMBER]], "0000000")</f>
        <v>008-0000036</v>
      </c>
    </row>
    <row r="2458" spans="1:7">
      <c r="A2458" s="1">
        <v>8</v>
      </c>
      <c r="B2458">
        <v>39</v>
      </c>
      <c r="C2458">
        <v>10</v>
      </c>
      <c r="D2458" t="s">
        <v>117</v>
      </c>
      <c r="E2458" t="s">
        <v>118</v>
      </c>
      <c r="F2458" t="s">
        <v>24</v>
      </c>
      <c r="G2458" t="str">
        <f>TEXT(MotionsTable[[#This Row],[MOT_COUNTY_NUM]], "000") &amp; "-" &amp; TEXT(MotionsTable[[#This Row],[MOT_CASE_NUMBER]], "0000000")</f>
        <v>008-0000039</v>
      </c>
    </row>
    <row r="2459" spans="1:7">
      <c r="A2459" s="1">
        <v>8</v>
      </c>
      <c r="B2459">
        <v>50</v>
      </c>
      <c r="C2459">
        <v>10</v>
      </c>
      <c r="D2459" t="s">
        <v>117</v>
      </c>
      <c r="E2459" t="s">
        <v>118</v>
      </c>
      <c r="F2459" t="s">
        <v>24</v>
      </c>
      <c r="G2459" t="str">
        <f>TEXT(MotionsTable[[#This Row],[MOT_COUNTY_NUM]], "000") &amp; "-" &amp; TEXT(MotionsTable[[#This Row],[MOT_CASE_NUMBER]], "0000000")</f>
        <v>008-0000050</v>
      </c>
    </row>
    <row r="2460" spans="1:7">
      <c r="A2460" s="1">
        <v>8</v>
      </c>
      <c r="B2460">
        <v>52</v>
      </c>
      <c r="C2460">
        <v>10</v>
      </c>
      <c r="D2460" t="s">
        <v>117</v>
      </c>
      <c r="E2460" t="s">
        <v>118</v>
      </c>
      <c r="F2460" t="s">
        <v>24</v>
      </c>
      <c r="G2460" t="str">
        <f>TEXT(MotionsTable[[#This Row],[MOT_COUNTY_NUM]], "000") &amp; "-" &amp; TEXT(MotionsTable[[#This Row],[MOT_CASE_NUMBER]], "0000000")</f>
        <v>008-0000052</v>
      </c>
    </row>
    <row r="2461" spans="1:7">
      <c r="A2461" s="1">
        <v>8</v>
      </c>
      <c r="B2461">
        <v>53</v>
      </c>
      <c r="C2461">
        <v>10</v>
      </c>
      <c r="D2461" t="s">
        <v>117</v>
      </c>
      <c r="E2461" t="s">
        <v>118</v>
      </c>
      <c r="F2461" t="s">
        <v>24</v>
      </c>
      <c r="G2461" t="str">
        <f>TEXT(MotionsTable[[#This Row],[MOT_COUNTY_NUM]], "000") &amp; "-" &amp; TEXT(MotionsTable[[#This Row],[MOT_CASE_NUMBER]], "0000000")</f>
        <v>008-0000053</v>
      </c>
    </row>
    <row r="2462" spans="1:7">
      <c r="A2462" s="1">
        <v>8</v>
      </c>
      <c r="B2462">
        <v>66</v>
      </c>
      <c r="C2462">
        <v>10</v>
      </c>
      <c r="D2462" t="s">
        <v>117</v>
      </c>
      <c r="E2462" t="s">
        <v>118</v>
      </c>
      <c r="F2462" t="s">
        <v>24</v>
      </c>
      <c r="G2462" t="str">
        <f>TEXT(MotionsTable[[#This Row],[MOT_COUNTY_NUM]], "000") &amp; "-" &amp; TEXT(MotionsTable[[#This Row],[MOT_CASE_NUMBER]], "0000000")</f>
        <v>008-0000066</v>
      </c>
    </row>
    <row r="2463" spans="1:7">
      <c r="A2463" s="1">
        <v>8</v>
      </c>
      <c r="B2463">
        <v>71</v>
      </c>
      <c r="C2463">
        <v>10</v>
      </c>
      <c r="D2463" t="s">
        <v>117</v>
      </c>
      <c r="E2463" t="s">
        <v>118</v>
      </c>
      <c r="F2463" t="s">
        <v>24</v>
      </c>
      <c r="G2463" t="str">
        <f>TEXT(MotionsTable[[#This Row],[MOT_COUNTY_NUM]], "000") &amp; "-" &amp; TEXT(MotionsTable[[#This Row],[MOT_CASE_NUMBER]], "0000000")</f>
        <v>008-0000071</v>
      </c>
    </row>
    <row r="2464" spans="1:7">
      <c r="A2464" s="1">
        <v>8</v>
      </c>
      <c r="B2464">
        <v>73</v>
      </c>
      <c r="C2464">
        <v>10</v>
      </c>
      <c r="D2464" t="s">
        <v>117</v>
      </c>
      <c r="E2464" t="s">
        <v>118</v>
      </c>
      <c r="F2464" t="s">
        <v>24</v>
      </c>
      <c r="G2464" t="str">
        <f>TEXT(MotionsTable[[#This Row],[MOT_COUNTY_NUM]], "000") &amp; "-" &amp; TEXT(MotionsTable[[#This Row],[MOT_CASE_NUMBER]], "0000000")</f>
        <v>008-0000073</v>
      </c>
    </row>
    <row r="2465" spans="1:7">
      <c r="A2465" s="1">
        <v>8</v>
      </c>
      <c r="B2465">
        <v>77</v>
      </c>
      <c r="C2465">
        <v>10</v>
      </c>
      <c r="D2465" t="s">
        <v>117</v>
      </c>
      <c r="E2465" t="s">
        <v>118</v>
      </c>
      <c r="F2465" t="s">
        <v>24</v>
      </c>
      <c r="G2465" t="str">
        <f>TEXT(MotionsTable[[#This Row],[MOT_COUNTY_NUM]], "000") &amp; "-" &amp; TEXT(MotionsTable[[#This Row],[MOT_CASE_NUMBER]], "0000000")</f>
        <v>008-0000077</v>
      </c>
    </row>
    <row r="2466" spans="1:7">
      <c r="A2466" s="1">
        <v>8</v>
      </c>
      <c r="B2466">
        <v>85</v>
      </c>
      <c r="C2466">
        <v>10</v>
      </c>
      <c r="D2466" t="s">
        <v>117</v>
      </c>
      <c r="E2466" t="s">
        <v>118</v>
      </c>
      <c r="F2466" t="s">
        <v>24</v>
      </c>
      <c r="G2466" t="str">
        <f>TEXT(MotionsTable[[#This Row],[MOT_COUNTY_NUM]], "000") &amp; "-" &amp; TEXT(MotionsTable[[#This Row],[MOT_CASE_NUMBER]], "0000000")</f>
        <v>008-0000085</v>
      </c>
    </row>
    <row r="2467" spans="1:7">
      <c r="A2467" s="1">
        <v>8</v>
      </c>
      <c r="B2467">
        <v>89</v>
      </c>
      <c r="C2467">
        <v>10</v>
      </c>
      <c r="D2467" t="s">
        <v>117</v>
      </c>
      <c r="E2467" t="s">
        <v>118</v>
      </c>
      <c r="F2467" t="s">
        <v>24</v>
      </c>
      <c r="G2467" t="str">
        <f>TEXT(MotionsTable[[#This Row],[MOT_COUNTY_NUM]], "000") &amp; "-" &amp; TEXT(MotionsTable[[#This Row],[MOT_CASE_NUMBER]], "0000000")</f>
        <v>008-0000089</v>
      </c>
    </row>
    <row r="2468" spans="1:7">
      <c r="A2468" s="1">
        <v>8</v>
      </c>
      <c r="B2468">
        <v>93</v>
      </c>
      <c r="C2468">
        <v>10</v>
      </c>
      <c r="D2468" t="s">
        <v>117</v>
      </c>
      <c r="E2468" t="s">
        <v>118</v>
      </c>
      <c r="F2468" t="s">
        <v>24</v>
      </c>
      <c r="G2468" t="str">
        <f>TEXT(MotionsTable[[#This Row],[MOT_COUNTY_NUM]], "000") &amp; "-" &amp; TEXT(MotionsTable[[#This Row],[MOT_CASE_NUMBER]], "0000000")</f>
        <v>008-0000093</v>
      </c>
    </row>
    <row r="2469" spans="1:7">
      <c r="A2469" s="1">
        <v>8</v>
      </c>
      <c r="B2469">
        <v>99</v>
      </c>
      <c r="C2469">
        <v>10</v>
      </c>
      <c r="D2469" t="s">
        <v>117</v>
      </c>
      <c r="E2469" t="s">
        <v>118</v>
      </c>
      <c r="F2469" t="s">
        <v>24</v>
      </c>
      <c r="G2469" t="str">
        <f>TEXT(MotionsTable[[#This Row],[MOT_COUNTY_NUM]], "000") &amp; "-" &amp; TEXT(MotionsTable[[#This Row],[MOT_CASE_NUMBER]], "0000000")</f>
        <v>008-0000099</v>
      </c>
    </row>
    <row r="2470" spans="1:7">
      <c r="A2470" s="1">
        <v>8</v>
      </c>
      <c r="B2470">
        <v>105</v>
      </c>
      <c r="C2470">
        <v>10</v>
      </c>
      <c r="D2470" t="s">
        <v>117</v>
      </c>
      <c r="E2470" t="s">
        <v>118</v>
      </c>
      <c r="F2470" t="s">
        <v>24</v>
      </c>
      <c r="G2470" t="str">
        <f>TEXT(MotionsTable[[#This Row],[MOT_COUNTY_NUM]], "000") &amp; "-" &amp; TEXT(MotionsTable[[#This Row],[MOT_CASE_NUMBER]], "0000000")</f>
        <v>008-0000105</v>
      </c>
    </row>
    <row r="2471" spans="1:7">
      <c r="A2471" s="1">
        <v>8</v>
      </c>
      <c r="B2471">
        <v>110</v>
      </c>
      <c r="C2471">
        <v>10</v>
      </c>
      <c r="D2471" t="s">
        <v>117</v>
      </c>
      <c r="E2471" t="s">
        <v>118</v>
      </c>
      <c r="F2471" t="s">
        <v>24</v>
      </c>
      <c r="G2471" t="str">
        <f>TEXT(MotionsTable[[#This Row],[MOT_COUNTY_NUM]], "000") &amp; "-" &amp; TEXT(MotionsTable[[#This Row],[MOT_CASE_NUMBER]], "0000000")</f>
        <v>008-0000110</v>
      </c>
    </row>
    <row r="2472" spans="1:7">
      <c r="A2472" s="1">
        <v>8</v>
      </c>
      <c r="B2472">
        <v>112</v>
      </c>
      <c r="C2472">
        <v>10</v>
      </c>
      <c r="D2472" t="s">
        <v>117</v>
      </c>
      <c r="E2472" t="s">
        <v>118</v>
      </c>
      <c r="F2472" t="s">
        <v>24</v>
      </c>
      <c r="G2472" t="str">
        <f>TEXT(MotionsTable[[#This Row],[MOT_COUNTY_NUM]], "000") &amp; "-" &amp; TEXT(MotionsTable[[#This Row],[MOT_CASE_NUMBER]], "0000000")</f>
        <v>008-0000112</v>
      </c>
    </row>
    <row r="2473" spans="1:7">
      <c r="A2473" s="1">
        <v>8</v>
      </c>
      <c r="B2473">
        <v>2</v>
      </c>
      <c r="C2473">
        <v>11</v>
      </c>
      <c r="D2473" t="s">
        <v>117</v>
      </c>
      <c r="E2473" t="s">
        <v>118</v>
      </c>
      <c r="F2473" t="s">
        <v>24</v>
      </c>
      <c r="G2473" t="str">
        <f>TEXT(MotionsTable[[#This Row],[MOT_COUNTY_NUM]], "000") &amp; "-" &amp; TEXT(MotionsTable[[#This Row],[MOT_CASE_NUMBER]], "0000000")</f>
        <v>008-0000002</v>
      </c>
    </row>
    <row r="2474" spans="1:7">
      <c r="A2474" s="1">
        <v>8</v>
      </c>
      <c r="B2474">
        <v>13</v>
      </c>
      <c r="C2474">
        <v>11</v>
      </c>
      <c r="D2474" t="s">
        <v>117</v>
      </c>
      <c r="E2474" t="s">
        <v>118</v>
      </c>
      <c r="F2474" t="s">
        <v>24</v>
      </c>
      <c r="G2474" t="str">
        <f>TEXT(MotionsTable[[#This Row],[MOT_COUNTY_NUM]], "000") &amp; "-" &amp; TEXT(MotionsTable[[#This Row],[MOT_CASE_NUMBER]], "0000000")</f>
        <v>008-0000013</v>
      </c>
    </row>
    <row r="2475" spans="1:7">
      <c r="A2475" s="1">
        <v>8</v>
      </c>
      <c r="B2475">
        <v>27</v>
      </c>
      <c r="C2475">
        <v>11</v>
      </c>
      <c r="D2475" t="s">
        <v>117</v>
      </c>
      <c r="E2475" t="s">
        <v>118</v>
      </c>
      <c r="F2475" t="s">
        <v>24</v>
      </c>
      <c r="G2475" t="str">
        <f>TEXT(MotionsTable[[#This Row],[MOT_COUNTY_NUM]], "000") &amp; "-" &amp; TEXT(MotionsTable[[#This Row],[MOT_CASE_NUMBER]], "0000000")</f>
        <v>008-0000027</v>
      </c>
    </row>
    <row r="2476" spans="1:7">
      <c r="A2476" s="1">
        <v>8</v>
      </c>
      <c r="B2476">
        <v>50</v>
      </c>
      <c r="C2476">
        <v>11</v>
      </c>
      <c r="D2476" t="s">
        <v>117</v>
      </c>
      <c r="E2476" t="s">
        <v>118</v>
      </c>
      <c r="F2476" t="s">
        <v>24</v>
      </c>
      <c r="G2476" t="str">
        <f>TEXT(MotionsTable[[#This Row],[MOT_COUNTY_NUM]], "000") &amp; "-" &amp; TEXT(MotionsTable[[#This Row],[MOT_CASE_NUMBER]], "0000000")</f>
        <v>008-0000050</v>
      </c>
    </row>
    <row r="2477" spans="1:7">
      <c r="A2477" s="1">
        <v>8</v>
      </c>
      <c r="B2477">
        <v>53</v>
      </c>
      <c r="C2477">
        <v>11</v>
      </c>
      <c r="D2477" t="s">
        <v>117</v>
      </c>
      <c r="E2477" t="s">
        <v>118</v>
      </c>
      <c r="F2477" t="s">
        <v>24</v>
      </c>
      <c r="G2477" t="str">
        <f>TEXT(MotionsTable[[#This Row],[MOT_COUNTY_NUM]], "000") &amp; "-" &amp; TEXT(MotionsTable[[#This Row],[MOT_CASE_NUMBER]], "0000000")</f>
        <v>008-0000053</v>
      </c>
    </row>
    <row r="2478" spans="1:7">
      <c r="A2478" s="1">
        <v>8</v>
      </c>
      <c r="B2478">
        <v>69</v>
      </c>
      <c r="C2478">
        <v>11</v>
      </c>
      <c r="D2478" t="s">
        <v>117</v>
      </c>
      <c r="E2478" t="s">
        <v>118</v>
      </c>
      <c r="F2478" t="s">
        <v>24</v>
      </c>
      <c r="G2478" t="str">
        <f>TEXT(MotionsTable[[#This Row],[MOT_COUNTY_NUM]], "000") &amp; "-" &amp; TEXT(MotionsTable[[#This Row],[MOT_CASE_NUMBER]], "0000000")</f>
        <v>008-0000069</v>
      </c>
    </row>
    <row r="2479" spans="1:7">
      <c r="A2479" s="1">
        <v>8</v>
      </c>
      <c r="B2479">
        <v>77</v>
      </c>
      <c r="C2479">
        <v>11</v>
      </c>
      <c r="D2479" t="s">
        <v>117</v>
      </c>
      <c r="E2479" t="s">
        <v>118</v>
      </c>
      <c r="F2479" t="s">
        <v>24</v>
      </c>
      <c r="G2479" t="str">
        <f>TEXT(MotionsTable[[#This Row],[MOT_COUNTY_NUM]], "000") &amp; "-" &amp; TEXT(MotionsTable[[#This Row],[MOT_CASE_NUMBER]], "0000000")</f>
        <v>008-0000077</v>
      </c>
    </row>
    <row r="2480" spans="1:7">
      <c r="A2480" s="1">
        <v>8</v>
      </c>
      <c r="B2480">
        <v>78</v>
      </c>
      <c r="C2480">
        <v>11</v>
      </c>
      <c r="D2480" t="s">
        <v>117</v>
      </c>
      <c r="E2480" t="s">
        <v>118</v>
      </c>
      <c r="F2480" t="s">
        <v>24</v>
      </c>
      <c r="G2480" t="str">
        <f>TEXT(MotionsTable[[#This Row],[MOT_COUNTY_NUM]], "000") &amp; "-" &amp; TEXT(MotionsTable[[#This Row],[MOT_CASE_NUMBER]], "0000000")</f>
        <v>008-0000078</v>
      </c>
    </row>
    <row r="2481" spans="1:7">
      <c r="A2481" s="1">
        <v>8</v>
      </c>
      <c r="B2481">
        <v>82</v>
      </c>
      <c r="C2481">
        <v>11</v>
      </c>
      <c r="D2481" t="s">
        <v>117</v>
      </c>
      <c r="E2481" t="s">
        <v>118</v>
      </c>
      <c r="F2481" t="s">
        <v>24</v>
      </c>
      <c r="G2481" t="str">
        <f>TEXT(MotionsTable[[#This Row],[MOT_COUNTY_NUM]], "000") &amp; "-" &amp; TEXT(MotionsTable[[#This Row],[MOT_CASE_NUMBER]], "0000000")</f>
        <v>008-0000082</v>
      </c>
    </row>
    <row r="2482" spans="1:7">
      <c r="A2482" s="1">
        <v>8</v>
      </c>
      <c r="B2482">
        <v>93</v>
      </c>
      <c r="C2482">
        <v>11</v>
      </c>
      <c r="D2482" t="s">
        <v>117</v>
      </c>
      <c r="E2482" t="s">
        <v>118</v>
      </c>
      <c r="F2482" t="s">
        <v>24</v>
      </c>
      <c r="G2482" t="str">
        <f>TEXT(MotionsTable[[#This Row],[MOT_COUNTY_NUM]], "000") &amp; "-" &amp; TEXT(MotionsTable[[#This Row],[MOT_CASE_NUMBER]], "0000000")</f>
        <v>008-0000093</v>
      </c>
    </row>
    <row r="2483" spans="1:7">
      <c r="A2483" s="1">
        <v>8</v>
      </c>
      <c r="B2483">
        <v>102</v>
      </c>
      <c r="C2483">
        <v>11</v>
      </c>
      <c r="D2483" t="s">
        <v>117</v>
      </c>
      <c r="E2483" t="s">
        <v>118</v>
      </c>
      <c r="F2483" t="s">
        <v>24</v>
      </c>
      <c r="G2483" t="str">
        <f>TEXT(MotionsTable[[#This Row],[MOT_COUNTY_NUM]], "000") &amp; "-" &amp; TEXT(MotionsTable[[#This Row],[MOT_CASE_NUMBER]], "0000000")</f>
        <v>008-0000102</v>
      </c>
    </row>
    <row r="2484" spans="1:7">
      <c r="A2484" s="1">
        <v>8</v>
      </c>
      <c r="B2484">
        <v>103</v>
      </c>
      <c r="C2484">
        <v>11</v>
      </c>
      <c r="D2484" t="s">
        <v>117</v>
      </c>
      <c r="E2484" t="s">
        <v>118</v>
      </c>
      <c r="F2484" t="s">
        <v>24</v>
      </c>
      <c r="G2484" t="str">
        <f>TEXT(MotionsTable[[#This Row],[MOT_COUNTY_NUM]], "000") &amp; "-" &amp; TEXT(MotionsTable[[#This Row],[MOT_CASE_NUMBER]], "0000000")</f>
        <v>008-0000103</v>
      </c>
    </row>
    <row r="2485" spans="1:7">
      <c r="A2485" s="1">
        <v>8</v>
      </c>
      <c r="B2485">
        <v>121</v>
      </c>
      <c r="C2485">
        <v>11</v>
      </c>
      <c r="D2485" t="s">
        <v>117</v>
      </c>
      <c r="E2485" t="s">
        <v>118</v>
      </c>
      <c r="F2485" t="s">
        <v>24</v>
      </c>
      <c r="G2485" t="str">
        <f>TEXT(MotionsTable[[#This Row],[MOT_COUNTY_NUM]], "000") &amp; "-" &amp; TEXT(MotionsTable[[#This Row],[MOT_CASE_NUMBER]], "0000000")</f>
        <v>008-0000121</v>
      </c>
    </row>
    <row r="2486" spans="1:7">
      <c r="A2486" s="1">
        <v>8</v>
      </c>
      <c r="B2486">
        <v>122</v>
      </c>
      <c r="C2486">
        <v>11</v>
      </c>
      <c r="D2486" t="s">
        <v>117</v>
      </c>
      <c r="E2486" t="s">
        <v>118</v>
      </c>
      <c r="F2486" t="s">
        <v>24</v>
      </c>
      <c r="G2486" t="str">
        <f>TEXT(MotionsTable[[#This Row],[MOT_COUNTY_NUM]], "000") &amp; "-" &amp; TEXT(MotionsTable[[#This Row],[MOT_CASE_NUMBER]], "0000000")</f>
        <v>008-0000122</v>
      </c>
    </row>
    <row r="2487" spans="1:7">
      <c r="A2487" s="1">
        <v>8</v>
      </c>
      <c r="B2487">
        <v>135</v>
      </c>
      <c r="C2487">
        <v>11</v>
      </c>
      <c r="D2487" t="s">
        <v>117</v>
      </c>
      <c r="E2487" t="s">
        <v>118</v>
      </c>
      <c r="F2487" t="s">
        <v>24</v>
      </c>
      <c r="G2487" t="str">
        <f>TEXT(MotionsTable[[#This Row],[MOT_COUNTY_NUM]], "000") &amp; "-" &amp; TEXT(MotionsTable[[#This Row],[MOT_CASE_NUMBER]], "0000000")</f>
        <v>008-0000135</v>
      </c>
    </row>
    <row r="2488" spans="1:7">
      <c r="A2488" s="1">
        <v>8</v>
      </c>
      <c r="B2488">
        <v>77</v>
      </c>
      <c r="C2488">
        <v>12</v>
      </c>
      <c r="D2488" t="s">
        <v>117</v>
      </c>
      <c r="E2488" t="s">
        <v>118</v>
      </c>
      <c r="F2488" t="s">
        <v>24</v>
      </c>
      <c r="G2488" t="str">
        <f>TEXT(MotionsTable[[#This Row],[MOT_COUNTY_NUM]], "000") &amp; "-" &amp; TEXT(MotionsTable[[#This Row],[MOT_CASE_NUMBER]], "0000000")</f>
        <v>008-0000077</v>
      </c>
    </row>
    <row r="2489" spans="1:7">
      <c r="A2489" s="1">
        <v>8</v>
      </c>
      <c r="B2489">
        <v>102</v>
      </c>
      <c r="C2489">
        <v>12</v>
      </c>
      <c r="D2489" t="s">
        <v>117</v>
      </c>
      <c r="E2489" t="s">
        <v>118</v>
      </c>
      <c r="F2489" t="s">
        <v>24</v>
      </c>
      <c r="G2489" t="str">
        <f>TEXT(MotionsTable[[#This Row],[MOT_COUNTY_NUM]], "000") &amp; "-" &amp; TEXT(MotionsTable[[#This Row],[MOT_CASE_NUMBER]], "0000000")</f>
        <v>008-0000102</v>
      </c>
    </row>
    <row r="2490" spans="1:7">
      <c r="A2490" s="1">
        <v>1</v>
      </c>
      <c r="B2490">
        <v>190</v>
      </c>
      <c r="C2490">
        <v>1</v>
      </c>
      <c r="D2490" t="s">
        <v>109</v>
      </c>
      <c r="E2490" t="s">
        <v>110</v>
      </c>
      <c r="F2490" t="s">
        <v>9</v>
      </c>
      <c r="G2490" t="str">
        <f>TEXT(MotionsTable[[#This Row],[MOT_COUNTY_NUM]], "000") &amp; "-" &amp; TEXT(MotionsTable[[#This Row],[MOT_CASE_NUMBER]], "0000000")</f>
        <v>001-0000190</v>
      </c>
    </row>
    <row r="2491" spans="1:7">
      <c r="A2491" s="1">
        <v>1</v>
      </c>
      <c r="B2491">
        <v>1</v>
      </c>
      <c r="C2491">
        <v>5</v>
      </c>
      <c r="D2491" t="s">
        <v>117</v>
      </c>
      <c r="E2491" t="s">
        <v>118</v>
      </c>
      <c r="F2491" t="s">
        <v>9</v>
      </c>
      <c r="G2491" t="str">
        <f>TEXT(MotionsTable[[#This Row],[MOT_COUNTY_NUM]], "000") &amp; "-" &amp; TEXT(MotionsTable[[#This Row],[MOT_CASE_NUMBER]], "0000000")</f>
        <v>001-0000001</v>
      </c>
    </row>
    <row r="2492" spans="1:7">
      <c r="A2492" s="1">
        <v>1</v>
      </c>
      <c r="B2492">
        <v>6</v>
      </c>
      <c r="C2492">
        <v>2</v>
      </c>
      <c r="D2492" t="s">
        <v>109</v>
      </c>
      <c r="E2492" t="s">
        <v>110</v>
      </c>
      <c r="F2492" t="s">
        <v>9</v>
      </c>
      <c r="G2492" t="str">
        <f>TEXT(MotionsTable[[#This Row],[MOT_COUNTY_NUM]], "000") &amp; "-" &amp; TEXT(MotionsTable[[#This Row],[MOT_CASE_NUMBER]], "0000000")</f>
        <v>001-0000006</v>
      </c>
    </row>
    <row r="2493" spans="1:7">
      <c r="A2493" s="1">
        <v>1</v>
      </c>
      <c r="B2493">
        <v>12</v>
      </c>
      <c r="C2493">
        <v>2</v>
      </c>
      <c r="D2493" t="s">
        <v>109</v>
      </c>
      <c r="E2493" t="s">
        <v>110</v>
      </c>
      <c r="F2493" t="s">
        <v>9</v>
      </c>
      <c r="G2493" t="str">
        <f>TEXT(MotionsTable[[#This Row],[MOT_COUNTY_NUM]], "000") &amp; "-" &amp; TEXT(MotionsTable[[#This Row],[MOT_CASE_NUMBER]], "0000000")</f>
        <v>001-0000012</v>
      </c>
    </row>
    <row r="2494" spans="1:7">
      <c r="A2494" s="1">
        <v>1</v>
      </c>
      <c r="B2494">
        <v>14</v>
      </c>
      <c r="C2494">
        <v>2</v>
      </c>
      <c r="D2494" t="s">
        <v>109</v>
      </c>
      <c r="E2494" t="s">
        <v>110</v>
      </c>
      <c r="F2494" t="s">
        <v>9</v>
      </c>
      <c r="G2494" t="str">
        <f>TEXT(MotionsTable[[#This Row],[MOT_COUNTY_NUM]], "000") &amp; "-" &amp; TEXT(MotionsTable[[#This Row],[MOT_CASE_NUMBER]], "0000000")</f>
        <v>001-0000014</v>
      </c>
    </row>
    <row r="2495" spans="1:7">
      <c r="A2495" s="1">
        <v>1</v>
      </c>
      <c r="B2495">
        <v>19</v>
      </c>
      <c r="C2495">
        <v>2</v>
      </c>
      <c r="D2495" t="s">
        <v>109</v>
      </c>
      <c r="E2495" t="s">
        <v>110</v>
      </c>
      <c r="F2495" t="s">
        <v>9</v>
      </c>
      <c r="G2495" t="str">
        <f>TEXT(MotionsTable[[#This Row],[MOT_COUNTY_NUM]], "000") &amp; "-" &amp; TEXT(MotionsTable[[#This Row],[MOT_CASE_NUMBER]], "0000000")</f>
        <v>001-0000019</v>
      </c>
    </row>
    <row r="2496" spans="1:7">
      <c r="A2496" s="1">
        <v>1</v>
      </c>
      <c r="B2496">
        <v>22</v>
      </c>
      <c r="C2496">
        <v>2</v>
      </c>
      <c r="D2496" t="s">
        <v>109</v>
      </c>
      <c r="E2496" t="s">
        <v>110</v>
      </c>
      <c r="F2496" t="s">
        <v>9</v>
      </c>
      <c r="G2496" t="str">
        <f>TEXT(MotionsTable[[#This Row],[MOT_COUNTY_NUM]], "000") &amp; "-" &amp; TEXT(MotionsTable[[#This Row],[MOT_CASE_NUMBER]], "0000000")</f>
        <v>001-0000022</v>
      </c>
    </row>
    <row r="2497" spans="1:7">
      <c r="A2497" s="1">
        <v>1</v>
      </c>
      <c r="B2497">
        <v>30</v>
      </c>
      <c r="C2497">
        <v>2</v>
      </c>
      <c r="D2497" t="s">
        <v>109</v>
      </c>
      <c r="E2497" t="s">
        <v>110</v>
      </c>
      <c r="F2497" t="s">
        <v>9</v>
      </c>
      <c r="G2497" t="str">
        <f>TEXT(MotionsTable[[#This Row],[MOT_COUNTY_NUM]], "000") &amp; "-" &amp; TEXT(MotionsTable[[#This Row],[MOT_CASE_NUMBER]], "0000000")</f>
        <v>001-0000030</v>
      </c>
    </row>
    <row r="2498" spans="1:7">
      <c r="A2498" s="1">
        <v>1</v>
      </c>
      <c r="B2498">
        <v>51</v>
      </c>
      <c r="C2498">
        <v>2</v>
      </c>
      <c r="D2498" t="s">
        <v>109</v>
      </c>
      <c r="E2498" t="s">
        <v>110</v>
      </c>
      <c r="F2498" t="s">
        <v>9</v>
      </c>
      <c r="G2498" t="str">
        <f>TEXT(MotionsTable[[#This Row],[MOT_COUNTY_NUM]], "000") &amp; "-" &amp; TEXT(MotionsTable[[#This Row],[MOT_CASE_NUMBER]], "0000000")</f>
        <v>001-0000051</v>
      </c>
    </row>
    <row r="2499" spans="1:7">
      <c r="A2499" s="1">
        <v>1</v>
      </c>
      <c r="B2499">
        <v>61</v>
      </c>
      <c r="C2499">
        <v>2</v>
      </c>
      <c r="D2499" t="s">
        <v>109</v>
      </c>
      <c r="E2499" t="s">
        <v>110</v>
      </c>
      <c r="F2499" t="s">
        <v>9</v>
      </c>
      <c r="G2499" t="str">
        <f>TEXT(MotionsTable[[#This Row],[MOT_COUNTY_NUM]], "000") &amp; "-" &amp; TEXT(MotionsTable[[#This Row],[MOT_CASE_NUMBER]], "0000000")</f>
        <v>001-0000061</v>
      </c>
    </row>
    <row r="2500" spans="1:7">
      <c r="A2500" s="1">
        <v>1</v>
      </c>
      <c r="B2500">
        <v>63</v>
      </c>
      <c r="C2500">
        <v>2</v>
      </c>
      <c r="D2500" t="s">
        <v>109</v>
      </c>
      <c r="E2500" t="s">
        <v>110</v>
      </c>
      <c r="F2500" t="s">
        <v>9</v>
      </c>
      <c r="G2500" t="str">
        <f>TEXT(MotionsTable[[#This Row],[MOT_COUNTY_NUM]], "000") &amp; "-" &amp; TEXT(MotionsTable[[#This Row],[MOT_CASE_NUMBER]], "0000000")</f>
        <v>001-0000063</v>
      </c>
    </row>
    <row r="2501" spans="1:7">
      <c r="A2501" s="1">
        <v>1</v>
      </c>
      <c r="B2501">
        <v>69</v>
      </c>
      <c r="C2501">
        <v>2</v>
      </c>
      <c r="D2501" t="s">
        <v>109</v>
      </c>
      <c r="E2501" t="s">
        <v>110</v>
      </c>
      <c r="F2501" t="s">
        <v>9</v>
      </c>
      <c r="G2501" t="str">
        <f>TEXT(MotionsTable[[#This Row],[MOT_COUNTY_NUM]], "000") &amp; "-" &amp; TEXT(MotionsTable[[#This Row],[MOT_CASE_NUMBER]], "0000000")</f>
        <v>001-0000069</v>
      </c>
    </row>
    <row r="2502" spans="1:7">
      <c r="A2502" s="1">
        <v>1</v>
      </c>
      <c r="B2502">
        <v>71</v>
      </c>
      <c r="C2502">
        <v>2</v>
      </c>
      <c r="D2502" t="s">
        <v>109</v>
      </c>
      <c r="E2502" t="s">
        <v>110</v>
      </c>
      <c r="F2502" t="s">
        <v>9</v>
      </c>
      <c r="G2502" t="str">
        <f>TEXT(MotionsTable[[#This Row],[MOT_COUNTY_NUM]], "000") &amp; "-" &amp; TEXT(MotionsTable[[#This Row],[MOT_CASE_NUMBER]], "0000000")</f>
        <v>001-0000071</v>
      </c>
    </row>
    <row r="2503" spans="1:7">
      <c r="A2503" s="1">
        <v>1</v>
      </c>
      <c r="B2503">
        <v>76</v>
      </c>
      <c r="C2503">
        <v>2</v>
      </c>
      <c r="D2503" t="s">
        <v>109</v>
      </c>
      <c r="E2503" t="s">
        <v>110</v>
      </c>
      <c r="F2503" t="s">
        <v>9</v>
      </c>
      <c r="G2503" t="str">
        <f>TEXT(MotionsTable[[#This Row],[MOT_COUNTY_NUM]], "000") &amp; "-" &amp; TEXT(MotionsTable[[#This Row],[MOT_CASE_NUMBER]], "0000000")</f>
        <v>001-0000076</v>
      </c>
    </row>
    <row r="2504" spans="1:7">
      <c r="A2504" s="1">
        <v>1</v>
      </c>
      <c r="B2504">
        <v>85</v>
      </c>
      <c r="C2504">
        <v>2</v>
      </c>
      <c r="D2504" t="s">
        <v>109</v>
      </c>
      <c r="E2504" t="s">
        <v>110</v>
      </c>
      <c r="F2504" t="s">
        <v>9</v>
      </c>
      <c r="G2504" t="str">
        <f>TEXT(MotionsTable[[#This Row],[MOT_COUNTY_NUM]], "000") &amp; "-" &amp; TEXT(MotionsTable[[#This Row],[MOT_CASE_NUMBER]], "0000000")</f>
        <v>001-0000085</v>
      </c>
    </row>
    <row r="2505" spans="1:7">
      <c r="A2505" s="1">
        <v>1</v>
      </c>
      <c r="B2505">
        <v>87</v>
      </c>
      <c r="C2505">
        <v>2</v>
      </c>
      <c r="D2505" t="s">
        <v>109</v>
      </c>
      <c r="E2505" t="s">
        <v>110</v>
      </c>
      <c r="F2505" t="s">
        <v>9</v>
      </c>
      <c r="G2505" t="str">
        <f>TEXT(MotionsTable[[#This Row],[MOT_COUNTY_NUM]], "000") &amp; "-" &amp; TEXT(MotionsTable[[#This Row],[MOT_CASE_NUMBER]], "0000000")</f>
        <v>001-0000087</v>
      </c>
    </row>
    <row r="2506" spans="1:7">
      <c r="A2506" s="1">
        <v>1</v>
      </c>
      <c r="B2506">
        <v>105</v>
      </c>
      <c r="C2506">
        <v>2</v>
      </c>
      <c r="D2506" t="s">
        <v>109</v>
      </c>
      <c r="E2506" t="s">
        <v>110</v>
      </c>
      <c r="F2506" t="s">
        <v>9</v>
      </c>
      <c r="G2506" t="str">
        <f>TEXT(MotionsTable[[#This Row],[MOT_COUNTY_NUM]], "000") &amp; "-" &amp; TEXT(MotionsTable[[#This Row],[MOT_CASE_NUMBER]], "0000000")</f>
        <v>001-0000105</v>
      </c>
    </row>
    <row r="2507" spans="1:7">
      <c r="A2507" s="1">
        <v>1</v>
      </c>
      <c r="B2507">
        <v>118</v>
      </c>
      <c r="C2507">
        <v>2</v>
      </c>
      <c r="D2507" t="s">
        <v>109</v>
      </c>
      <c r="E2507" t="s">
        <v>110</v>
      </c>
      <c r="F2507" t="s">
        <v>9</v>
      </c>
      <c r="G2507" t="str">
        <f>TEXT(MotionsTable[[#This Row],[MOT_COUNTY_NUM]], "000") &amp; "-" &amp; TEXT(MotionsTable[[#This Row],[MOT_CASE_NUMBER]], "0000000")</f>
        <v>001-0000118</v>
      </c>
    </row>
    <row r="2508" spans="1:7">
      <c r="A2508" s="1">
        <v>1</v>
      </c>
      <c r="B2508">
        <v>124</v>
      </c>
      <c r="C2508">
        <v>2</v>
      </c>
      <c r="D2508" t="s">
        <v>109</v>
      </c>
      <c r="E2508" t="s">
        <v>110</v>
      </c>
      <c r="F2508" t="s">
        <v>9</v>
      </c>
      <c r="G2508" t="str">
        <f>TEXT(MotionsTable[[#This Row],[MOT_COUNTY_NUM]], "000") &amp; "-" &amp; TEXT(MotionsTable[[#This Row],[MOT_CASE_NUMBER]], "0000000")</f>
        <v>001-0000124</v>
      </c>
    </row>
    <row r="2509" spans="1:7">
      <c r="A2509" s="1">
        <v>1</v>
      </c>
      <c r="B2509">
        <v>131</v>
      </c>
      <c r="C2509">
        <v>2</v>
      </c>
      <c r="D2509" t="s">
        <v>109</v>
      </c>
      <c r="E2509" t="s">
        <v>110</v>
      </c>
      <c r="F2509" t="s">
        <v>9</v>
      </c>
      <c r="G2509" t="str">
        <f>TEXT(MotionsTable[[#This Row],[MOT_COUNTY_NUM]], "000") &amp; "-" &amp; TEXT(MotionsTable[[#This Row],[MOT_CASE_NUMBER]], "0000000")</f>
        <v>001-0000131</v>
      </c>
    </row>
    <row r="2510" spans="1:7">
      <c r="A2510" s="1">
        <v>1</v>
      </c>
      <c r="B2510">
        <v>134</v>
      </c>
      <c r="C2510">
        <v>2</v>
      </c>
      <c r="D2510" t="s">
        <v>109</v>
      </c>
      <c r="E2510" t="s">
        <v>110</v>
      </c>
      <c r="F2510" t="s">
        <v>9</v>
      </c>
      <c r="G2510" t="str">
        <f>TEXT(MotionsTable[[#This Row],[MOT_COUNTY_NUM]], "000") &amp; "-" &amp; TEXT(MotionsTable[[#This Row],[MOT_CASE_NUMBER]], "0000000")</f>
        <v>001-0000134</v>
      </c>
    </row>
    <row r="2511" spans="1:7">
      <c r="A2511" s="1">
        <v>1</v>
      </c>
      <c r="B2511">
        <v>137</v>
      </c>
      <c r="C2511">
        <v>2</v>
      </c>
      <c r="D2511" t="s">
        <v>109</v>
      </c>
      <c r="E2511" t="s">
        <v>110</v>
      </c>
      <c r="F2511" t="s">
        <v>9</v>
      </c>
      <c r="G2511" t="str">
        <f>TEXT(MotionsTable[[#This Row],[MOT_COUNTY_NUM]], "000") &amp; "-" &amp; TEXT(MotionsTable[[#This Row],[MOT_CASE_NUMBER]], "0000000")</f>
        <v>001-0000137</v>
      </c>
    </row>
    <row r="2512" spans="1:7">
      <c r="A2512" s="1">
        <v>1</v>
      </c>
      <c r="B2512">
        <v>140</v>
      </c>
      <c r="C2512">
        <v>2</v>
      </c>
      <c r="D2512" t="s">
        <v>109</v>
      </c>
      <c r="E2512" t="s">
        <v>110</v>
      </c>
      <c r="F2512" t="s">
        <v>9</v>
      </c>
      <c r="G2512" t="str">
        <f>TEXT(MotionsTable[[#This Row],[MOT_COUNTY_NUM]], "000") &amp; "-" &amp; TEXT(MotionsTable[[#This Row],[MOT_CASE_NUMBER]], "0000000")</f>
        <v>001-0000140</v>
      </c>
    </row>
    <row r="2513" spans="1:7">
      <c r="A2513" s="1">
        <v>1</v>
      </c>
      <c r="B2513">
        <v>145</v>
      </c>
      <c r="C2513">
        <v>2</v>
      </c>
      <c r="D2513" t="s">
        <v>109</v>
      </c>
      <c r="E2513" t="s">
        <v>110</v>
      </c>
      <c r="F2513" t="s">
        <v>9</v>
      </c>
      <c r="G2513" t="str">
        <f>TEXT(MotionsTable[[#This Row],[MOT_COUNTY_NUM]], "000") &amp; "-" &amp; TEXT(MotionsTable[[#This Row],[MOT_CASE_NUMBER]], "0000000")</f>
        <v>001-0000145</v>
      </c>
    </row>
    <row r="2514" spans="1:7">
      <c r="A2514" s="1">
        <v>1</v>
      </c>
      <c r="B2514">
        <v>148</v>
      </c>
      <c r="C2514">
        <v>2</v>
      </c>
      <c r="D2514" t="s">
        <v>109</v>
      </c>
      <c r="E2514" t="s">
        <v>110</v>
      </c>
      <c r="F2514" t="s">
        <v>9</v>
      </c>
      <c r="G2514" t="str">
        <f>TEXT(MotionsTable[[#This Row],[MOT_COUNTY_NUM]], "000") &amp; "-" &amp; TEXT(MotionsTable[[#This Row],[MOT_CASE_NUMBER]], "0000000")</f>
        <v>001-0000148</v>
      </c>
    </row>
    <row r="2515" spans="1:7">
      <c r="A2515" s="1">
        <v>1</v>
      </c>
      <c r="B2515">
        <v>162</v>
      </c>
      <c r="C2515">
        <v>2</v>
      </c>
      <c r="D2515" t="s">
        <v>109</v>
      </c>
      <c r="E2515" t="s">
        <v>110</v>
      </c>
      <c r="F2515" t="s">
        <v>9</v>
      </c>
      <c r="G2515" t="str">
        <f>TEXT(MotionsTable[[#This Row],[MOT_COUNTY_NUM]], "000") &amp; "-" &amp; TEXT(MotionsTable[[#This Row],[MOT_CASE_NUMBER]], "0000000")</f>
        <v>001-0000162</v>
      </c>
    </row>
    <row r="2516" spans="1:7">
      <c r="A2516" s="1">
        <v>1</v>
      </c>
      <c r="B2516">
        <v>164</v>
      </c>
      <c r="C2516">
        <v>2</v>
      </c>
      <c r="D2516" t="s">
        <v>109</v>
      </c>
      <c r="E2516" t="s">
        <v>110</v>
      </c>
      <c r="F2516" t="s">
        <v>9</v>
      </c>
      <c r="G2516" t="str">
        <f>TEXT(MotionsTable[[#This Row],[MOT_COUNTY_NUM]], "000") &amp; "-" &amp; TEXT(MotionsTable[[#This Row],[MOT_CASE_NUMBER]], "0000000")</f>
        <v>001-0000164</v>
      </c>
    </row>
    <row r="2517" spans="1:7">
      <c r="A2517" s="1">
        <v>1</v>
      </c>
      <c r="B2517">
        <v>166</v>
      </c>
      <c r="C2517">
        <v>2</v>
      </c>
      <c r="D2517" t="s">
        <v>109</v>
      </c>
      <c r="E2517" t="s">
        <v>110</v>
      </c>
      <c r="F2517" t="s">
        <v>9</v>
      </c>
      <c r="G2517" t="str">
        <f>TEXT(MotionsTable[[#This Row],[MOT_COUNTY_NUM]], "000") &amp; "-" &amp; TEXT(MotionsTable[[#This Row],[MOT_CASE_NUMBER]], "0000000")</f>
        <v>001-0000166</v>
      </c>
    </row>
    <row r="2518" spans="1:7">
      <c r="A2518" s="1">
        <v>1</v>
      </c>
      <c r="B2518">
        <v>177</v>
      </c>
      <c r="C2518">
        <v>2</v>
      </c>
      <c r="D2518" t="s">
        <v>109</v>
      </c>
      <c r="E2518" t="s">
        <v>110</v>
      </c>
      <c r="F2518" t="s">
        <v>9</v>
      </c>
      <c r="G2518" t="str">
        <f>TEXT(MotionsTable[[#This Row],[MOT_COUNTY_NUM]], "000") &amp; "-" &amp; TEXT(MotionsTable[[#This Row],[MOT_CASE_NUMBER]], "0000000")</f>
        <v>001-0000177</v>
      </c>
    </row>
    <row r="2519" spans="1:7">
      <c r="A2519" s="1">
        <v>1</v>
      </c>
      <c r="B2519">
        <v>180</v>
      </c>
      <c r="C2519">
        <v>2</v>
      </c>
      <c r="D2519" t="s">
        <v>109</v>
      </c>
      <c r="E2519" t="s">
        <v>110</v>
      </c>
      <c r="F2519" t="s">
        <v>9</v>
      </c>
      <c r="G2519" t="str">
        <f>TEXT(MotionsTable[[#This Row],[MOT_COUNTY_NUM]], "000") &amp; "-" &amp; TEXT(MotionsTable[[#This Row],[MOT_CASE_NUMBER]], "0000000")</f>
        <v>001-0000180</v>
      </c>
    </row>
    <row r="2520" spans="1:7">
      <c r="A2520" s="1">
        <v>1</v>
      </c>
      <c r="B2520">
        <v>184</v>
      </c>
      <c r="C2520">
        <v>2</v>
      </c>
      <c r="D2520" t="s">
        <v>109</v>
      </c>
      <c r="E2520" t="s">
        <v>110</v>
      </c>
      <c r="F2520" t="s">
        <v>9</v>
      </c>
      <c r="G2520" t="str">
        <f>TEXT(MotionsTable[[#This Row],[MOT_COUNTY_NUM]], "000") &amp; "-" &amp; TEXT(MotionsTable[[#This Row],[MOT_CASE_NUMBER]], "0000000")</f>
        <v>001-0000184</v>
      </c>
    </row>
    <row r="2521" spans="1:7">
      <c r="A2521" s="1">
        <v>1</v>
      </c>
      <c r="B2521">
        <v>185</v>
      </c>
      <c r="C2521">
        <v>2</v>
      </c>
      <c r="D2521" t="s">
        <v>109</v>
      </c>
      <c r="E2521" t="s">
        <v>110</v>
      </c>
      <c r="F2521" t="s">
        <v>9</v>
      </c>
      <c r="G2521" t="str">
        <f>TEXT(MotionsTable[[#This Row],[MOT_COUNTY_NUM]], "000") &amp; "-" &amp; TEXT(MotionsTable[[#This Row],[MOT_CASE_NUMBER]], "0000000")</f>
        <v>001-0000185</v>
      </c>
    </row>
    <row r="2522" spans="1:7">
      <c r="A2522" s="1">
        <v>1</v>
      </c>
      <c r="B2522">
        <v>188</v>
      </c>
      <c r="C2522">
        <v>2</v>
      </c>
      <c r="D2522" t="s">
        <v>109</v>
      </c>
      <c r="E2522" t="s">
        <v>110</v>
      </c>
      <c r="F2522" t="s">
        <v>9</v>
      </c>
      <c r="G2522" t="str">
        <f>TEXT(MotionsTable[[#This Row],[MOT_COUNTY_NUM]], "000") &amp; "-" &amp; TEXT(MotionsTable[[#This Row],[MOT_CASE_NUMBER]], "0000000")</f>
        <v>001-0000188</v>
      </c>
    </row>
    <row r="2523" spans="1:7">
      <c r="A2523" s="1">
        <v>1</v>
      </c>
      <c r="B2523">
        <v>190</v>
      </c>
      <c r="C2523">
        <v>2</v>
      </c>
      <c r="D2523" t="s">
        <v>109</v>
      </c>
      <c r="E2523" t="s">
        <v>110</v>
      </c>
      <c r="F2523" t="s">
        <v>9</v>
      </c>
      <c r="G2523" t="str">
        <f>TEXT(MotionsTable[[#This Row],[MOT_COUNTY_NUM]], "000") &amp; "-" &amp; TEXT(MotionsTable[[#This Row],[MOT_CASE_NUMBER]], "0000000")</f>
        <v>001-0000190</v>
      </c>
    </row>
    <row r="2524" spans="1:7">
      <c r="A2524" s="1">
        <v>1</v>
      </c>
      <c r="B2524">
        <v>191</v>
      </c>
      <c r="C2524">
        <v>2</v>
      </c>
      <c r="D2524" t="s">
        <v>109</v>
      </c>
      <c r="E2524" t="s">
        <v>110</v>
      </c>
      <c r="F2524" t="s">
        <v>9</v>
      </c>
      <c r="G2524" t="str">
        <f>TEXT(MotionsTable[[#This Row],[MOT_COUNTY_NUM]], "000") &amp; "-" &amp; TEXT(MotionsTable[[#This Row],[MOT_CASE_NUMBER]], "0000000")</f>
        <v>001-0000191</v>
      </c>
    </row>
    <row r="2525" spans="1:7">
      <c r="A2525" s="1">
        <v>1</v>
      </c>
      <c r="B2525">
        <v>193</v>
      </c>
      <c r="C2525">
        <v>2</v>
      </c>
      <c r="D2525" t="s">
        <v>109</v>
      </c>
      <c r="E2525" t="s">
        <v>110</v>
      </c>
      <c r="F2525" t="s">
        <v>9</v>
      </c>
      <c r="G2525" t="str">
        <f>TEXT(MotionsTable[[#This Row],[MOT_COUNTY_NUM]], "000") &amp; "-" &amp; TEXT(MotionsTable[[#This Row],[MOT_CASE_NUMBER]], "0000000")</f>
        <v>001-0000193</v>
      </c>
    </row>
    <row r="2526" spans="1:7">
      <c r="A2526" s="1">
        <v>1</v>
      </c>
      <c r="B2526">
        <v>221</v>
      </c>
      <c r="C2526">
        <v>2</v>
      </c>
      <c r="D2526" t="s">
        <v>109</v>
      </c>
      <c r="E2526" t="s">
        <v>110</v>
      </c>
      <c r="F2526" t="s">
        <v>9</v>
      </c>
      <c r="G2526" t="str">
        <f>TEXT(MotionsTable[[#This Row],[MOT_COUNTY_NUM]], "000") &amp; "-" &amp; TEXT(MotionsTable[[#This Row],[MOT_CASE_NUMBER]], "0000000")</f>
        <v>001-0000221</v>
      </c>
    </row>
    <row r="2527" spans="1:7">
      <c r="A2527" s="1">
        <v>1</v>
      </c>
      <c r="B2527">
        <v>227</v>
      </c>
      <c r="C2527">
        <v>2</v>
      </c>
      <c r="D2527" t="s">
        <v>109</v>
      </c>
      <c r="E2527" t="s">
        <v>110</v>
      </c>
      <c r="F2527" t="s">
        <v>9</v>
      </c>
      <c r="G2527" t="str">
        <f>TEXT(MotionsTable[[#This Row],[MOT_COUNTY_NUM]], "000") &amp; "-" &amp; TEXT(MotionsTable[[#This Row],[MOT_CASE_NUMBER]], "0000000")</f>
        <v>001-0000227</v>
      </c>
    </row>
    <row r="2528" spans="1:7">
      <c r="A2528" s="1">
        <v>1</v>
      </c>
      <c r="B2528">
        <v>1</v>
      </c>
      <c r="C2528">
        <v>6</v>
      </c>
      <c r="D2528" t="s">
        <v>117</v>
      </c>
      <c r="E2528" t="s">
        <v>118</v>
      </c>
      <c r="F2528" t="s">
        <v>9</v>
      </c>
      <c r="G2528" t="str">
        <f>TEXT(MotionsTable[[#This Row],[MOT_COUNTY_NUM]], "000") &amp; "-" &amp; TEXT(MotionsTable[[#This Row],[MOT_CASE_NUMBER]], "0000000")</f>
        <v>001-0000001</v>
      </c>
    </row>
    <row r="2529" spans="1:7">
      <c r="A2529" s="1">
        <v>1</v>
      </c>
      <c r="B2529">
        <v>2</v>
      </c>
      <c r="C2529">
        <v>3</v>
      </c>
      <c r="D2529" t="s">
        <v>109</v>
      </c>
      <c r="E2529" t="s">
        <v>110</v>
      </c>
      <c r="F2529" t="s">
        <v>9</v>
      </c>
      <c r="G2529" t="str">
        <f>TEXT(MotionsTable[[#This Row],[MOT_COUNTY_NUM]], "000") &amp; "-" &amp; TEXT(MotionsTable[[#This Row],[MOT_CASE_NUMBER]], "0000000")</f>
        <v>001-0000002</v>
      </c>
    </row>
    <row r="2530" spans="1:7">
      <c r="A2530" s="1">
        <v>1</v>
      </c>
      <c r="B2530">
        <v>7</v>
      </c>
      <c r="C2530">
        <v>3</v>
      </c>
      <c r="D2530" t="s">
        <v>109</v>
      </c>
      <c r="E2530" t="s">
        <v>110</v>
      </c>
      <c r="F2530" t="s">
        <v>9</v>
      </c>
      <c r="G2530" t="str">
        <f>TEXT(MotionsTable[[#This Row],[MOT_COUNTY_NUM]], "000") &amp; "-" &amp; TEXT(MotionsTable[[#This Row],[MOT_CASE_NUMBER]], "0000000")</f>
        <v>001-0000007</v>
      </c>
    </row>
    <row r="2531" spans="1:7">
      <c r="A2531" s="1">
        <v>1</v>
      </c>
      <c r="B2531">
        <v>12</v>
      </c>
      <c r="C2531">
        <v>3</v>
      </c>
      <c r="D2531" t="s">
        <v>109</v>
      </c>
      <c r="E2531" t="s">
        <v>110</v>
      </c>
      <c r="F2531" t="s">
        <v>9</v>
      </c>
      <c r="G2531" t="str">
        <f>TEXT(MotionsTable[[#This Row],[MOT_COUNTY_NUM]], "000") &amp; "-" &amp; TEXT(MotionsTable[[#This Row],[MOT_CASE_NUMBER]], "0000000")</f>
        <v>001-0000012</v>
      </c>
    </row>
    <row r="2532" spans="1:7">
      <c r="A2532" s="1">
        <v>1</v>
      </c>
      <c r="B2532">
        <v>16</v>
      </c>
      <c r="C2532">
        <v>3</v>
      </c>
      <c r="D2532" t="s">
        <v>109</v>
      </c>
      <c r="E2532" t="s">
        <v>110</v>
      </c>
      <c r="F2532" t="s">
        <v>9</v>
      </c>
      <c r="G2532" t="str">
        <f>TEXT(MotionsTable[[#This Row],[MOT_COUNTY_NUM]], "000") &amp; "-" &amp; TEXT(MotionsTable[[#This Row],[MOT_CASE_NUMBER]], "0000000")</f>
        <v>001-0000016</v>
      </c>
    </row>
    <row r="2533" spans="1:7">
      <c r="A2533" s="1">
        <v>1</v>
      </c>
      <c r="B2533">
        <v>22</v>
      </c>
      <c r="C2533">
        <v>3</v>
      </c>
      <c r="D2533" t="s">
        <v>109</v>
      </c>
      <c r="E2533" t="s">
        <v>110</v>
      </c>
      <c r="F2533" t="s">
        <v>9</v>
      </c>
      <c r="G2533" t="str">
        <f>TEXT(MotionsTable[[#This Row],[MOT_COUNTY_NUM]], "000") &amp; "-" &amp; TEXT(MotionsTable[[#This Row],[MOT_CASE_NUMBER]], "0000000")</f>
        <v>001-0000022</v>
      </c>
    </row>
    <row r="2534" spans="1:7">
      <c r="A2534" s="1">
        <v>1</v>
      </c>
      <c r="B2534">
        <v>24</v>
      </c>
      <c r="C2534">
        <v>3</v>
      </c>
      <c r="D2534" t="s">
        <v>109</v>
      </c>
      <c r="E2534" t="s">
        <v>110</v>
      </c>
      <c r="F2534" t="s">
        <v>9</v>
      </c>
      <c r="G2534" t="str">
        <f>TEXT(MotionsTable[[#This Row],[MOT_COUNTY_NUM]], "000") &amp; "-" &amp; TEXT(MotionsTable[[#This Row],[MOT_CASE_NUMBER]], "0000000")</f>
        <v>001-0000024</v>
      </c>
    </row>
    <row r="2535" spans="1:7">
      <c r="A2535" s="1">
        <v>1</v>
      </c>
      <c r="B2535">
        <v>33</v>
      </c>
      <c r="C2535">
        <v>3</v>
      </c>
      <c r="D2535" t="s">
        <v>109</v>
      </c>
      <c r="E2535" t="s">
        <v>110</v>
      </c>
      <c r="F2535" t="s">
        <v>9</v>
      </c>
      <c r="G2535" t="str">
        <f>TEXT(MotionsTable[[#This Row],[MOT_COUNTY_NUM]], "000") &amp; "-" &amp; TEXT(MotionsTable[[#This Row],[MOT_CASE_NUMBER]], "0000000")</f>
        <v>001-0000033</v>
      </c>
    </row>
    <row r="2536" spans="1:7">
      <c r="A2536" s="1">
        <v>1</v>
      </c>
      <c r="B2536">
        <v>35</v>
      </c>
      <c r="C2536">
        <v>3</v>
      </c>
      <c r="D2536" t="s">
        <v>109</v>
      </c>
      <c r="E2536" t="s">
        <v>110</v>
      </c>
      <c r="F2536" t="s">
        <v>9</v>
      </c>
      <c r="G2536" t="str">
        <f>TEXT(MotionsTable[[#This Row],[MOT_COUNTY_NUM]], "000") &amp; "-" &amp; TEXT(MotionsTable[[#This Row],[MOT_CASE_NUMBER]], "0000000")</f>
        <v>001-0000035</v>
      </c>
    </row>
    <row r="2537" spans="1:7">
      <c r="A2537" s="1">
        <v>1</v>
      </c>
      <c r="B2537">
        <v>41</v>
      </c>
      <c r="C2537">
        <v>3</v>
      </c>
      <c r="D2537" t="s">
        <v>109</v>
      </c>
      <c r="E2537" t="s">
        <v>110</v>
      </c>
      <c r="F2537" t="s">
        <v>9</v>
      </c>
      <c r="G2537" t="str">
        <f>TEXT(MotionsTable[[#This Row],[MOT_COUNTY_NUM]], "000") &amp; "-" &amp; TEXT(MotionsTable[[#This Row],[MOT_CASE_NUMBER]], "0000000")</f>
        <v>001-0000041</v>
      </c>
    </row>
    <row r="2538" spans="1:7">
      <c r="A2538" s="1">
        <v>1</v>
      </c>
      <c r="B2538">
        <v>43</v>
      </c>
      <c r="C2538">
        <v>3</v>
      </c>
      <c r="D2538" t="s">
        <v>109</v>
      </c>
      <c r="E2538" t="s">
        <v>110</v>
      </c>
      <c r="F2538" t="s">
        <v>9</v>
      </c>
      <c r="G2538" t="str">
        <f>TEXT(MotionsTable[[#This Row],[MOT_COUNTY_NUM]], "000") &amp; "-" &amp; TEXT(MotionsTable[[#This Row],[MOT_CASE_NUMBER]], "0000000")</f>
        <v>001-0000043</v>
      </c>
    </row>
    <row r="2539" spans="1:7">
      <c r="A2539" s="1">
        <v>1</v>
      </c>
      <c r="B2539">
        <v>46</v>
      </c>
      <c r="C2539">
        <v>3</v>
      </c>
      <c r="D2539" t="s">
        <v>109</v>
      </c>
      <c r="E2539" t="s">
        <v>110</v>
      </c>
      <c r="F2539" t="s">
        <v>9</v>
      </c>
      <c r="G2539" t="str">
        <f>TEXT(MotionsTable[[#This Row],[MOT_COUNTY_NUM]], "000") &amp; "-" &amp; TEXT(MotionsTable[[#This Row],[MOT_CASE_NUMBER]], "0000000")</f>
        <v>001-0000046</v>
      </c>
    </row>
    <row r="2540" spans="1:7">
      <c r="A2540" s="1">
        <v>1</v>
      </c>
      <c r="B2540">
        <v>51</v>
      </c>
      <c r="C2540">
        <v>3</v>
      </c>
      <c r="D2540" t="s">
        <v>109</v>
      </c>
      <c r="E2540" t="s">
        <v>110</v>
      </c>
      <c r="F2540" t="s">
        <v>9</v>
      </c>
      <c r="G2540" t="str">
        <f>TEXT(MotionsTable[[#This Row],[MOT_COUNTY_NUM]], "000") &amp; "-" &amp; TEXT(MotionsTable[[#This Row],[MOT_CASE_NUMBER]], "0000000")</f>
        <v>001-0000051</v>
      </c>
    </row>
    <row r="2541" spans="1:7">
      <c r="A2541" s="1">
        <v>1</v>
      </c>
      <c r="B2541">
        <v>53</v>
      </c>
      <c r="C2541">
        <v>3</v>
      </c>
      <c r="D2541" t="s">
        <v>109</v>
      </c>
      <c r="E2541" t="s">
        <v>110</v>
      </c>
      <c r="F2541" t="s">
        <v>9</v>
      </c>
      <c r="G2541" t="str">
        <f>TEXT(MotionsTable[[#This Row],[MOT_COUNTY_NUM]], "000") &amp; "-" &amp; TEXT(MotionsTable[[#This Row],[MOT_CASE_NUMBER]], "0000000")</f>
        <v>001-0000053</v>
      </c>
    </row>
    <row r="2542" spans="1:7">
      <c r="A2542" s="1">
        <v>1</v>
      </c>
      <c r="B2542">
        <v>59</v>
      </c>
      <c r="C2542">
        <v>3</v>
      </c>
      <c r="D2542" t="s">
        <v>109</v>
      </c>
      <c r="E2542" t="s">
        <v>110</v>
      </c>
      <c r="F2542" t="s">
        <v>9</v>
      </c>
      <c r="G2542" t="str">
        <f>TEXT(MotionsTable[[#This Row],[MOT_COUNTY_NUM]], "000") &amp; "-" &amp; TEXT(MotionsTable[[#This Row],[MOT_CASE_NUMBER]], "0000000")</f>
        <v>001-0000059</v>
      </c>
    </row>
    <row r="2543" spans="1:7">
      <c r="A2543" s="1">
        <v>1</v>
      </c>
      <c r="B2543">
        <v>80</v>
      </c>
      <c r="C2543">
        <v>3</v>
      </c>
      <c r="D2543" t="s">
        <v>109</v>
      </c>
      <c r="E2543" t="s">
        <v>110</v>
      </c>
      <c r="F2543" t="s">
        <v>9</v>
      </c>
      <c r="G2543" t="str">
        <f>TEXT(MotionsTable[[#This Row],[MOT_COUNTY_NUM]], "000") &amp; "-" &amp; TEXT(MotionsTable[[#This Row],[MOT_CASE_NUMBER]], "0000000")</f>
        <v>001-0000080</v>
      </c>
    </row>
    <row r="2544" spans="1:7">
      <c r="A2544" s="1">
        <v>1</v>
      </c>
      <c r="B2544">
        <v>93</v>
      </c>
      <c r="C2544">
        <v>3</v>
      </c>
      <c r="D2544" t="s">
        <v>109</v>
      </c>
      <c r="E2544" t="s">
        <v>110</v>
      </c>
      <c r="F2544" t="s">
        <v>9</v>
      </c>
      <c r="G2544" t="str">
        <f>TEXT(MotionsTable[[#This Row],[MOT_COUNTY_NUM]], "000") &amp; "-" &amp; TEXT(MotionsTable[[#This Row],[MOT_CASE_NUMBER]], "0000000")</f>
        <v>001-0000093</v>
      </c>
    </row>
    <row r="2545" spans="1:7">
      <c r="A2545" s="1">
        <v>1</v>
      </c>
      <c r="B2545">
        <v>96</v>
      </c>
      <c r="C2545">
        <v>3</v>
      </c>
      <c r="D2545" t="s">
        <v>109</v>
      </c>
      <c r="E2545" t="s">
        <v>110</v>
      </c>
      <c r="F2545" t="s">
        <v>9</v>
      </c>
      <c r="G2545" t="str">
        <f>TEXT(MotionsTable[[#This Row],[MOT_COUNTY_NUM]], "000") &amp; "-" &amp; TEXT(MotionsTable[[#This Row],[MOT_CASE_NUMBER]], "0000000")</f>
        <v>001-0000096</v>
      </c>
    </row>
    <row r="2546" spans="1:7">
      <c r="A2546" s="1">
        <v>1</v>
      </c>
      <c r="B2546">
        <v>101</v>
      </c>
      <c r="C2546">
        <v>3</v>
      </c>
      <c r="D2546" t="s">
        <v>109</v>
      </c>
      <c r="E2546" t="s">
        <v>110</v>
      </c>
      <c r="F2546" t="s">
        <v>9</v>
      </c>
      <c r="G2546" t="str">
        <f>TEXT(MotionsTable[[#This Row],[MOT_COUNTY_NUM]], "000") &amp; "-" &amp; TEXT(MotionsTable[[#This Row],[MOT_CASE_NUMBER]], "0000000")</f>
        <v>001-0000101</v>
      </c>
    </row>
    <row r="2547" spans="1:7">
      <c r="A2547" s="1">
        <v>1</v>
      </c>
      <c r="B2547">
        <v>106</v>
      </c>
      <c r="C2547">
        <v>3</v>
      </c>
      <c r="D2547" t="s">
        <v>109</v>
      </c>
      <c r="E2547" t="s">
        <v>110</v>
      </c>
      <c r="F2547" t="s">
        <v>9</v>
      </c>
      <c r="G2547" t="str">
        <f>TEXT(MotionsTable[[#This Row],[MOT_COUNTY_NUM]], "000") &amp; "-" &amp; TEXT(MotionsTable[[#This Row],[MOT_CASE_NUMBER]], "0000000")</f>
        <v>001-0000106</v>
      </c>
    </row>
    <row r="2548" spans="1:7">
      <c r="A2548" s="1">
        <v>1</v>
      </c>
      <c r="B2548">
        <v>108</v>
      </c>
      <c r="C2548">
        <v>3</v>
      </c>
      <c r="D2548" t="s">
        <v>109</v>
      </c>
      <c r="E2548" t="s">
        <v>110</v>
      </c>
      <c r="F2548" t="s">
        <v>9</v>
      </c>
      <c r="G2548" t="str">
        <f>TEXT(MotionsTable[[#This Row],[MOT_COUNTY_NUM]], "000") &amp; "-" &amp; TEXT(MotionsTable[[#This Row],[MOT_CASE_NUMBER]], "0000000")</f>
        <v>001-0000108</v>
      </c>
    </row>
    <row r="2549" spans="1:7">
      <c r="A2549" s="1">
        <v>1</v>
      </c>
      <c r="B2549">
        <v>112</v>
      </c>
      <c r="C2549">
        <v>3</v>
      </c>
      <c r="D2549" t="s">
        <v>109</v>
      </c>
      <c r="E2549" t="s">
        <v>110</v>
      </c>
      <c r="F2549" t="s">
        <v>9</v>
      </c>
      <c r="G2549" t="str">
        <f>TEXT(MotionsTable[[#This Row],[MOT_COUNTY_NUM]], "000") &amp; "-" &amp; TEXT(MotionsTable[[#This Row],[MOT_CASE_NUMBER]], "0000000")</f>
        <v>001-0000112</v>
      </c>
    </row>
    <row r="2550" spans="1:7">
      <c r="A2550" s="1">
        <v>1</v>
      </c>
      <c r="B2550">
        <v>120</v>
      </c>
      <c r="C2550">
        <v>3</v>
      </c>
      <c r="D2550" t="s">
        <v>109</v>
      </c>
      <c r="E2550" t="s">
        <v>110</v>
      </c>
      <c r="F2550" t="s">
        <v>9</v>
      </c>
      <c r="G2550" t="str">
        <f>TEXT(MotionsTable[[#This Row],[MOT_COUNTY_NUM]], "000") &amp; "-" &amp; TEXT(MotionsTable[[#This Row],[MOT_CASE_NUMBER]], "0000000")</f>
        <v>001-0000120</v>
      </c>
    </row>
    <row r="2551" spans="1:7">
      <c r="A2551" s="1">
        <v>1</v>
      </c>
      <c r="B2551">
        <v>133</v>
      </c>
      <c r="C2551">
        <v>3</v>
      </c>
      <c r="D2551" t="s">
        <v>109</v>
      </c>
      <c r="E2551" t="s">
        <v>110</v>
      </c>
      <c r="F2551" t="s">
        <v>9</v>
      </c>
      <c r="G2551" t="str">
        <f>TEXT(MotionsTable[[#This Row],[MOT_COUNTY_NUM]], "000") &amp; "-" &amp; TEXT(MotionsTable[[#This Row],[MOT_CASE_NUMBER]], "0000000")</f>
        <v>001-0000133</v>
      </c>
    </row>
    <row r="2552" spans="1:7">
      <c r="A2552" s="1">
        <v>1</v>
      </c>
      <c r="B2552">
        <v>134</v>
      </c>
      <c r="C2552">
        <v>3</v>
      </c>
      <c r="D2552" t="s">
        <v>109</v>
      </c>
      <c r="E2552" t="s">
        <v>110</v>
      </c>
      <c r="F2552" t="s">
        <v>9</v>
      </c>
      <c r="G2552" t="str">
        <f>TEXT(MotionsTable[[#This Row],[MOT_COUNTY_NUM]], "000") &amp; "-" &amp; TEXT(MotionsTable[[#This Row],[MOT_CASE_NUMBER]], "0000000")</f>
        <v>001-0000134</v>
      </c>
    </row>
    <row r="2553" spans="1:7">
      <c r="A2553" s="1">
        <v>1</v>
      </c>
      <c r="B2553">
        <v>135</v>
      </c>
      <c r="C2553">
        <v>3</v>
      </c>
      <c r="D2553" t="s">
        <v>109</v>
      </c>
      <c r="E2553" t="s">
        <v>110</v>
      </c>
      <c r="F2553" t="s">
        <v>9</v>
      </c>
      <c r="G2553" t="str">
        <f>TEXT(MotionsTable[[#This Row],[MOT_COUNTY_NUM]], "000") &amp; "-" &amp; TEXT(MotionsTable[[#This Row],[MOT_CASE_NUMBER]], "0000000")</f>
        <v>001-0000135</v>
      </c>
    </row>
    <row r="2554" spans="1:7">
      <c r="A2554" s="1">
        <v>1</v>
      </c>
      <c r="B2554">
        <v>139</v>
      </c>
      <c r="C2554">
        <v>3</v>
      </c>
      <c r="D2554" t="s">
        <v>109</v>
      </c>
      <c r="E2554" t="s">
        <v>110</v>
      </c>
      <c r="F2554" t="s">
        <v>9</v>
      </c>
      <c r="G2554" t="str">
        <f>TEXT(MotionsTable[[#This Row],[MOT_COUNTY_NUM]], "000") &amp; "-" &amp; TEXT(MotionsTable[[#This Row],[MOT_CASE_NUMBER]], "0000000")</f>
        <v>001-0000139</v>
      </c>
    </row>
    <row r="2555" spans="1:7">
      <c r="A2555" s="1">
        <v>1</v>
      </c>
      <c r="B2555">
        <v>145</v>
      </c>
      <c r="C2555">
        <v>3</v>
      </c>
      <c r="D2555" t="s">
        <v>109</v>
      </c>
      <c r="E2555" t="s">
        <v>110</v>
      </c>
      <c r="F2555" t="s">
        <v>9</v>
      </c>
      <c r="G2555" t="str">
        <f>TEXT(MotionsTable[[#This Row],[MOT_COUNTY_NUM]], "000") &amp; "-" &amp; TEXT(MotionsTable[[#This Row],[MOT_CASE_NUMBER]], "0000000")</f>
        <v>001-0000145</v>
      </c>
    </row>
    <row r="2556" spans="1:7">
      <c r="A2556" s="1">
        <v>1</v>
      </c>
      <c r="B2556">
        <v>158</v>
      </c>
      <c r="C2556">
        <v>3</v>
      </c>
      <c r="D2556" t="s">
        <v>109</v>
      </c>
      <c r="E2556" t="s">
        <v>110</v>
      </c>
      <c r="F2556" t="s">
        <v>9</v>
      </c>
      <c r="G2556" t="str">
        <f>TEXT(MotionsTable[[#This Row],[MOT_COUNTY_NUM]], "000") &amp; "-" &amp; TEXT(MotionsTable[[#This Row],[MOT_CASE_NUMBER]], "0000000")</f>
        <v>001-0000158</v>
      </c>
    </row>
    <row r="2557" spans="1:7">
      <c r="A2557" s="1">
        <v>1</v>
      </c>
      <c r="B2557">
        <v>164</v>
      </c>
      <c r="C2557">
        <v>3</v>
      </c>
      <c r="D2557" t="s">
        <v>109</v>
      </c>
      <c r="E2557" t="s">
        <v>110</v>
      </c>
      <c r="F2557" t="s">
        <v>9</v>
      </c>
      <c r="G2557" t="str">
        <f>TEXT(MotionsTable[[#This Row],[MOT_COUNTY_NUM]], "000") &amp; "-" &amp; TEXT(MotionsTable[[#This Row],[MOT_CASE_NUMBER]], "0000000")</f>
        <v>001-0000164</v>
      </c>
    </row>
    <row r="2558" spans="1:7">
      <c r="A2558" s="1">
        <v>1</v>
      </c>
      <c r="B2558">
        <v>171</v>
      </c>
      <c r="C2558">
        <v>3</v>
      </c>
      <c r="D2558" t="s">
        <v>109</v>
      </c>
      <c r="E2558" t="s">
        <v>110</v>
      </c>
      <c r="F2558" t="s">
        <v>9</v>
      </c>
      <c r="G2558" t="str">
        <f>TEXT(MotionsTable[[#This Row],[MOT_COUNTY_NUM]], "000") &amp; "-" &amp; TEXT(MotionsTable[[#This Row],[MOT_CASE_NUMBER]], "0000000")</f>
        <v>001-0000171</v>
      </c>
    </row>
    <row r="2559" spans="1:7">
      <c r="A2559" s="1">
        <v>1</v>
      </c>
      <c r="B2559">
        <v>189</v>
      </c>
      <c r="C2559">
        <v>3</v>
      </c>
      <c r="D2559" t="s">
        <v>109</v>
      </c>
      <c r="E2559" t="s">
        <v>110</v>
      </c>
      <c r="F2559" t="s">
        <v>9</v>
      </c>
      <c r="G2559" t="str">
        <f>TEXT(MotionsTable[[#This Row],[MOT_COUNTY_NUM]], "000") &amp; "-" &amp; TEXT(MotionsTable[[#This Row],[MOT_CASE_NUMBER]], "0000000")</f>
        <v>001-0000189</v>
      </c>
    </row>
    <row r="2560" spans="1:7">
      <c r="A2560" s="1">
        <v>1</v>
      </c>
      <c r="B2560">
        <v>194</v>
      </c>
      <c r="C2560">
        <v>3</v>
      </c>
      <c r="D2560" t="s">
        <v>109</v>
      </c>
      <c r="E2560" t="s">
        <v>110</v>
      </c>
      <c r="F2560" t="s">
        <v>9</v>
      </c>
      <c r="G2560" t="str">
        <f>TEXT(MotionsTable[[#This Row],[MOT_COUNTY_NUM]], "000") &amp; "-" &amp; TEXT(MotionsTable[[#This Row],[MOT_CASE_NUMBER]], "0000000")</f>
        <v>001-0000194</v>
      </c>
    </row>
    <row r="2561" spans="1:7">
      <c r="A2561" s="1">
        <v>1</v>
      </c>
      <c r="B2561">
        <v>205</v>
      </c>
      <c r="C2561">
        <v>3</v>
      </c>
      <c r="D2561" t="s">
        <v>109</v>
      </c>
      <c r="E2561" t="s">
        <v>110</v>
      </c>
      <c r="F2561" t="s">
        <v>9</v>
      </c>
      <c r="G2561" t="str">
        <f>TEXT(MotionsTable[[#This Row],[MOT_COUNTY_NUM]], "000") &amp; "-" &amp; TEXT(MotionsTable[[#This Row],[MOT_CASE_NUMBER]], "0000000")</f>
        <v>001-0000205</v>
      </c>
    </row>
    <row r="2562" spans="1:7">
      <c r="A2562" s="1">
        <v>1</v>
      </c>
      <c r="B2562">
        <v>210</v>
      </c>
      <c r="C2562">
        <v>3</v>
      </c>
      <c r="D2562" t="s">
        <v>109</v>
      </c>
      <c r="E2562" t="s">
        <v>110</v>
      </c>
      <c r="F2562" t="s">
        <v>9</v>
      </c>
      <c r="G2562" t="str">
        <f>TEXT(MotionsTable[[#This Row],[MOT_COUNTY_NUM]], "000") &amp; "-" &amp; TEXT(MotionsTable[[#This Row],[MOT_CASE_NUMBER]], "0000000")</f>
        <v>001-0000210</v>
      </c>
    </row>
    <row r="2563" spans="1:7">
      <c r="A2563" s="1">
        <v>1</v>
      </c>
      <c r="B2563">
        <v>213</v>
      </c>
      <c r="C2563">
        <v>3</v>
      </c>
      <c r="D2563" t="s">
        <v>109</v>
      </c>
      <c r="E2563" t="s">
        <v>110</v>
      </c>
      <c r="F2563" t="s">
        <v>9</v>
      </c>
      <c r="G2563" t="str">
        <f>TEXT(MotionsTable[[#This Row],[MOT_COUNTY_NUM]], "000") &amp; "-" &amp; TEXT(MotionsTable[[#This Row],[MOT_CASE_NUMBER]], "0000000")</f>
        <v>001-0000213</v>
      </c>
    </row>
    <row r="2564" spans="1:7">
      <c r="A2564" s="1">
        <v>1</v>
      </c>
      <c r="B2564">
        <v>220</v>
      </c>
      <c r="C2564">
        <v>3</v>
      </c>
      <c r="D2564" t="s">
        <v>109</v>
      </c>
      <c r="E2564" t="s">
        <v>110</v>
      </c>
      <c r="F2564" t="s">
        <v>9</v>
      </c>
      <c r="G2564" t="str">
        <f>TEXT(MotionsTable[[#This Row],[MOT_COUNTY_NUM]], "000") &amp; "-" &amp; TEXT(MotionsTable[[#This Row],[MOT_CASE_NUMBER]], "0000000")</f>
        <v>001-0000220</v>
      </c>
    </row>
    <row r="2565" spans="1:7">
      <c r="A2565" s="1">
        <v>1</v>
      </c>
      <c r="B2565">
        <v>223</v>
      </c>
      <c r="C2565">
        <v>3</v>
      </c>
      <c r="D2565" t="s">
        <v>109</v>
      </c>
      <c r="E2565" t="s">
        <v>110</v>
      </c>
      <c r="F2565" t="s">
        <v>9</v>
      </c>
      <c r="G2565" t="str">
        <f>TEXT(MotionsTable[[#This Row],[MOT_COUNTY_NUM]], "000") &amp; "-" &amp; TEXT(MotionsTable[[#This Row],[MOT_CASE_NUMBER]], "0000000")</f>
        <v>001-0000223</v>
      </c>
    </row>
    <row r="2566" spans="1:7">
      <c r="A2566" s="1">
        <v>1</v>
      </c>
      <c r="B2566">
        <v>5</v>
      </c>
      <c r="C2566">
        <v>4</v>
      </c>
      <c r="D2566" t="s">
        <v>109</v>
      </c>
      <c r="E2566" t="s">
        <v>110</v>
      </c>
      <c r="F2566" t="s">
        <v>9</v>
      </c>
      <c r="G2566" t="str">
        <f>TEXT(MotionsTable[[#This Row],[MOT_COUNTY_NUM]], "000") &amp; "-" &amp; TEXT(MotionsTable[[#This Row],[MOT_CASE_NUMBER]], "0000000")</f>
        <v>001-0000005</v>
      </c>
    </row>
    <row r="2567" spans="1:7">
      <c r="A2567" s="1">
        <v>1</v>
      </c>
      <c r="B2567">
        <v>10</v>
      </c>
      <c r="C2567">
        <v>4</v>
      </c>
      <c r="D2567" t="s">
        <v>109</v>
      </c>
      <c r="E2567" t="s">
        <v>110</v>
      </c>
      <c r="F2567" t="s">
        <v>9</v>
      </c>
      <c r="G2567" t="str">
        <f>TEXT(MotionsTable[[#This Row],[MOT_COUNTY_NUM]], "000") &amp; "-" &amp; TEXT(MotionsTable[[#This Row],[MOT_CASE_NUMBER]], "0000000")</f>
        <v>001-0000010</v>
      </c>
    </row>
    <row r="2568" spans="1:7">
      <c r="A2568" s="1">
        <v>1</v>
      </c>
      <c r="B2568">
        <v>12</v>
      </c>
      <c r="C2568">
        <v>4</v>
      </c>
      <c r="D2568" t="s">
        <v>109</v>
      </c>
      <c r="E2568" t="s">
        <v>110</v>
      </c>
      <c r="F2568" t="s">
        <v>9</v>
      </c>
      <c r="G2568" t="str">
        <f>TEXT(MotionsTable[[#This Row],[MOT_COUNTY_NUM]], "000") &amp; "-" &amp; TEXT(MotionsTable[[#This Row],[MOT_CASE_NUMBER]], "0000000")</f>
        <v>001-0000012</v>
      </c>
    </row>
    <row r="2569" spans="1:7">
      <c r="A2569" s="1">
        <v>1</v>
      </c>
      <c r="B2569">
        <v>13</v>
      </c>
      <c r="C2569">
        <v>4</v>
      </c>
      <c r="D2569" t="s">
        <v>109</v>
      </c>
      <c r="E2569" t="s">
        <v>110</v>
      </c>
      <c r="F2569" t="s">
        <v>9</v>
      </c>
      <c r="G2569" t="str">
        <f>TEXT(MotionsTable[[#This Row],[MOT_COUNTY_NUM]], "000") &amp; "-" &amp; TEXT(MotionsTable[[#This Row],[MOT_CASE_NUMBER]], "0000000")</f>
        <v>001-0000013</v>
      </c>
    </row>
    <row r="2570" spans="1:7">
      <c r="A2570" s="1">
        <v>1</v>
      </c>
      <c r="B2570">
        <v>14</v>
      </c>
      <c r="C2570">
        <v>4</v>
      </c>
      <c r="D2570" t="s">
        <v>109</v>
      </c>
      <c r="E2570" t="s">
        <v>110</v>
      </c>
      <c r="F2570" t="s">
        <v>9</v>
      </c>
      <c r="G2570" t="str">
        <f>TEXT(MotionsTable[[#This Row],[MOT_COUNTY_NUM]], "000") &amp; "-" &amp; TEXT(MotionsTable[[#This Row],[MOT_CASE_NUMBER]], "0000000")</f>
        <v>001-0000014</v>
      </c>
    </row>
    <row r="2571" spans="1:7">
      <c r="A2571" s="1">
        <v>1</v>
      </c>
      <c r="B2571">
        <v>25</v>
      </c>
      <c r="C2571">
        <v>4</v>
      </c>
      <c r="D2571" t="s">
        <v>109</v>
      </c>
      <c r="E2571" t="s">
        <v>110</v>
      </c>
      <c r="F2571" t="s">
        <v>9</v>
      </c>
      <c r="G2571" t="str">
        <f>TEXT(MotionsTable[[#This Row],[MOT_COUNTY_NUM]], "000") &amp; "-" &amp; TEXT(MotionsTable[[#This Row],[MOT_CASE_NUMBER]], "0000000")</f>
        <v>001-0000025</v>
      </c>
    </row>
    <row r="2572" spans="1:7">
      <c r="A2572" s="1">
        <v>1</v>
      </c>
      <c r="B2572">
        <v>33</v>
      </c>
      <c r="C2572">
        <v>4</v>
      </c>
      <c r="D2572" t="s">
        <v>109</v>
      </c>
      <c r="E2572" t="s">
        <v>110</v>
      </c>
      <c r="F2572" t="s">
        <v>9</v>
      </c>
      <c r="G2572" t="str">
        <f>TEXT(MotionsTable[[#This Row],[MOT_COUNTY_NUM]], "000") &amp; "-" &amp; TEXT(MotionsTable[[#This Row],[MOT_CASE_NUMBER]], "0000000")</f>
        <v>001-0000033</v>
      </c>
    </row>
    <row r="2573" spans="1:7">
      <c r="A2573" s="1">
        <v>1</v>
      </c>
      <c r="B2573">
        <v>35</v>
      </c>
      <c r="C2573">
        <v>4</v>
      </c>
      <c r="D2573" t="s">
        <v>109</v>
      </c>
      <c r="E2573" t="s">
        <v>110</v>
      </c>
      <c r="F2573" t="s">
        <v>9</v>
      </c>
      <c r="G2573" t="str">
        <f>TEXT(MotionsTable[[#This Row],[MOT_COUNTY_NUM]], "000") &amp; "-" &amp; TEXT(MotionsTable[[#This Row],[MOT_CASE_NUMBER]], "0000000")</f>
        <v>001-0000035</v>
      </c>
    </row>
    <row r="2574" spans="1:7">
      <c r="A2574" s="1">
        <v>1</v>
      </c>
      <c r="B2574">
        <v>41</v>
      </c>
      <c r="C2574">
        <v>4</v>
      </c>
      <c r="D2574" t="s">
        <v>109</v>
      </c>
      <c r="E2574" t="s">
        <v>110</v>
      </c>
      <c r="F2574" t="s">
        <v>9</v>
      </c>
      <c r="G2574" t="str">
        <f>TEXT(MotionsTable[[#This Row],[MOT_COUNTY_NUM]], "000") &amp; "-" &amp; TEXT(MotionsTable[[#This Row],[MOT_CASE_NUMBER]], "0000000")</f>
        <v>001-0000041</v>
      </c>
    </row>
    <row r="2575" spans="1:7">
      <c r="A2575" s="1">
        <v>1</v>
      </c>
      <c r="B2575">
        <v>43</v>
      </c>
      <c r="C2575">
        <v>4</v>
      </c>
      <c r="D2575" t="s">
        <v>109</v>
      </c>
      <c r="E2575" t="s">
        <v>110</v>
      </c>
      <c r="F2575" t="s">
        <v>9</v>
      </c>
      <c r="G2575" t="str">
        <f>TEXT(MotionsTable[[#This Row],[MOT_COUNTY_NUM]], "000") &amp; "-" &amp; TEXT(MotionsTable[[#This Row],[MOT_CASE_NUMBER]], "0000000")</f>
        <v>001-0000043</v>
      </c>
    </row>
    <row r="2576" spans="1:7">
      <c r="A2576" s="1">
        <v>1</v>
      </c>
      <c r="B2576">
        <v>50</v>
      </c>
      <c r="C2576">
        <v>4</v>
      </c>
      <c r="D2576" t="s">
        <v>109</v>
      </c>
      <c r="E2576" t="s">
        <v>110</v>
      </c>
      <c r="F2576" t="s">
        <v>9</v>
      </c>
      <c r="G2576" t="str">
        <f>TEXT(MotionsTable[[#This Row],[MOT_COUNTY_NUM]], "000") &amp; "-" &amp; TEXT(MotionsTable[[#This Row],[MOT_CASE_NUMBER]], "0000000")</f>
        <v>001-0000050</v>
      </c>
    </row>
    <row r="2577" spans="1:7">
      <c r="A2577" s="1">
        <v>1</v>
      </c>
      <c r="B2577">
        <v>55</v>
      </c>
      <c r="C2577">
        <v>4</v>
      </c>
      <c r="D2577" t="s">
        <v>109</v>
      </c>
      <c r="E2577" t="s">
        <v>110</v>
      </c>
      <c r="F2577" t="s">
        <v>9</v>
      </c>
      <c r="G2577" t="str">
        <f>TEXT(MotionsTable[[#This Row],[MOT_COUNTY_NUM]], "000") &amp; "-" &amp; TEXT(MotionsTable[[#This Row],[MOT_CASE_NUMBER]], "0000000")</f>
        <v>001-0000055</v>
      </c>
    </row>
    <row r="2578" spans="1:7">
      <c r="A2578" s="1">
        <v>1</v>
      </c>
      <c r="B2578">
        <v>59</v>
      </c>
      <c r="C2578">
        <v>4</v>
      </c>
      <c r="D2578" t="s">
        <v>109</v>
      </c>
      <c r="E2578" t="s">
        <v>110</v>
      </c>
      <c r="F2578" t="s">
        <v>9</v>
      </c>
      <c r="G2578" t="str">
        <f>TEXT(MotionsTable[[#This Row],[MOT_COUNTY_NUM]], "000") &amp; "-" &amp; TEXT(MotionsTable[[#This Row],[MOT_CASE_NUMBER]], "0000000")</f>
        <v>001-0000059</v>
      </c>
    </row>
    <row r="2579" spans="1:7">
      <c r="A2579" s="1">
        <v>1</v>
      </c>
      <c r="B2579">
        <v>65</v>
      </c>
      <c r="C2579">
        <v>4</v>
      </c>
      <c r="D2579" t="s">
        <v>109</v>
      </c>
      <c r="E2579" t="s">
        <v>110</v>
      </c>
      <c r="F2579" t="s">
        <v>9</v>
      </c>
      <c r="G2579" t="str">
        <f>TEXT(MotionsTable[[#This Row],[MOT_COUNTY_NUM]], "000") &amp; "-" &amp; TEXT(MotionsTable[[#This Row],[MOT_CASE_NUMBER]], "0000000")</f>
        <v>001-0000065</v>
      </c>
    </row>
    <row r="2580" spans="1:7">
      <c r="A2580" s="1">
        <v>1</v>
      </c>
      <c r="B2580">
        <v>73</v>
      </c>
      <c r="C2580">
        <v>4</v>
      </c>
      <c r="D2580" t="s">
        <v>109</v>
      </c>
      <c r="E2580" t="s">
        <v>110</v>
      </c>
      <c r="F2580" t="s">
        <v>9</v>
      </c>
      <c r="G2580" t="str">
        <f>TEXT(MotionsTable[[#This Row],[MOT_COUNTY_NUM]], "000") &amp; "-" &amp; TEXT(MotionsTable[[#This Row],[MOT_CASE_NUMBER]], "0000000")</f>
        <v>001-0000073</v>
      </c>
    </row>
    <row r="2581" spans="1:7">
      <c r="A2581" s="1">
        <v>1</v>
      </c>
      <c r="B2581">
        <v>77</v>
      </c>
      <c r="C2581">
        <v>4</v>
      </c>
      <c r="D2581" t="s">
        <v>109</v>
      </c>
      <c r="E2581" t="s">
        <v>110</v>
      </c>
      <c r="F2581" t="s">
        <v>9</v>
      </c>
      <c r="G2581" t="str">
        <f>TEXT(MotionsTable[[#This Row],[MOT_COUNTY_NUM]], "000") &amp; "-" &amp; TEXT(MotionsTable[[#This Row],[MOT_CASE_NUMBER]], "0000000")</f>
        <v>001-0000077</v>
      </c>
    </row>
    <row r="2582" spans="1:7">
      <c r="A2582" s="1">
        <v>1</v>
      </c>
      <c r="B2582">
        <v>82</v>
      </c>
      <c r="C2582">
        <v>4</v>
      </c>
      <c r="D2582" t="s">
        <v>109</v>
      </c>
      <c r="E2582" t="s">
        <v>110</v>
      </c>
      <c r="F2582" t="s">
        <v>9</v>
      </c>
      <c r="G2582" t="str">
        <f>TEXT(MotionsTable[[#This Row],[MOT_COUNTY_NUM]], "000") &amp; "-" &amp; TEXT(MotionsTable[[#This Row],[MOT_CASE_NUMBER]], "0000000")</f>
        <v>001-0000082</v>
      </c>
    </row>
    <row r="2583" spans="1:7">
      <c r="A2583" s="1">
        <v>1</v>
      </c>
      <c r="B2583">
        <v>105</v>
      </c>
      <c r="C2583">
        <v>4</v>
      </c>
      <c r="D2583" t="s">
        <v>109</v>
      </c>
      <c r="E2583" t="s">
        <v>110</v>
      </c>
      <c r="F2583" t="s">
        <v>9</v>
      </c>
      <c r="G2583" t="str">
        <f>TEXT(MotionsTable[[#This Row],[MOT_COUNTY_NUM]], "000") &amp; "-" &amp; TEXT(MotionsTable[[#This Row],[MOT_CASE_NUMBER]], "0000000")</f>
        <v>001-0000105</v>
      </c>
    </row>
    <row r="2584" spans="1:7">
      <c r="A2584" s="1">
        <v>1</v>
      </c>
      <c r="B2584">
        <v>112</v>
      </c>
      <c r="C2584">
        <v>4</v>
      </c>
      <c r="D2584" t="s">
        <v>109</v>
      </c>
      <c r="E2584" t="s">
        <v>110</v>
      </c>
      <c r="F2584" t="s">
        <v>9</v>
      </c>
      <c r="G2584" t="str">
        <f>TEXT(MotionsTable[[#This Row],[MOT_COUNTY_NUM]], "000") &amp; "-" &amp; TEXT(MotionsTable[[#This Row],[MOT_CASE_NUMBER]], "0000000")</f>
        <v>001-0000112</v>
      </c>
    </row>
    <row r="2585" spans="1:7">
      <c r="A2585" s="1">
        <v>1</v>
      </c>
      <c r="B2585">
        <v>118</v>
      </c>
      <c r="C2585">
        <v>4</v>
      </c>
      <c r="D2585" t="s">
        <v>109</v>
      </c>
      <c r="E2585" t="s">
        <v>110</v>
      </c>
      <c r="F2585" t="s">
        <v>9</v>
      </c>
      <c r="G2585" t="str">
        <f>TEXT(MotionsTable[[#This Row],[MOT_COUNTY_NUM]], "000") &amp; "-" &amp; TEXT(MotionsTable[[#This Row],[MOT_CASE_NUMBER]], "0000000")</f>
        <v>001-0000118</v>
      </c>
    </row>
    <row r="2586" spans="1:7">
      <c r="A2586" s="1">
        <v>1</v>
      </c>
      <c r="B2586">
        <v>122</v>
      </c>
      <c r="C2586">
        <v>4</v>
      </c>
      <c r="D2586" t="s">
        <v>109</v>
      </c>
      <c r="E2586" t="s">
        <v>110</v>
      </c>
      <c r="F2586" t="s">
        <v>9</v>
      </c>
      <c r="G2586" t="str">
        <f>TEXT(MotionsTable[[#This Row],[MOT_COUNTY_NUM]], "000") &amp; "-" &amp; TEXT(MotionsTable[[#This Row],[MOT_CASE_NUMBER]], "0000000")</f>
        <v>001-0000122</v>
      </c>
    </row>
    <row r="2587" spans="1:7">
      <c r="A2587" s="1">
        <v>1</v>
      </c>
      <c r="B2587">
        <v>125</v>
      </c>
      <c r="C2587">
        <v>4</v>
      </c>
      <c r="D2587" t="s">
        <v>109</v>
      </c>
      <c r="E2587" t="s">
        <v>110</v>
      </c>
      <c r="F2587" t="s">
        <v>9</v>
      </c>
      <c r="G2587" t="str">
        <f>TEXT(MotionsTable[[#This Row],[MOT_COUNTY_NUM]], "000") &amp; "-" &amp; TEXT(MotionsTable[[#This Row],[MOT_CASE_NUMBER]], "0000000")</f>
        <v>001-0000125</v>
      </c>
    </row>
    <row r="2588" spans="1:7">
      <c r="A2588" s="1">
        <v>1</v>
      </c>
      <c r="B2588">
        <v>134</v>
      </c>
      <c r="C2588">
        <v>4</v>
      </c>
      <c r="D2588" t="s">
        <v>109</v>
      </c>
      <c r="E2588" t="s">
        <v>110</v>
      </c>
      <c r="F2588" t="s">
        <v>9</v>
      </c>
      <c r="G2588" t="str">
        <f>TEXT(MotionsTable[[#This Row],[MOT_COUNTY_NUM]], "000") &amp; "-" &amp; TEXT(MotionsTable[[#This Row],[MOT_CASE_NUMBER]], "0000000")</f>
        <v>001-0000134</v>
      </c>
    </row>
    <row r="2589" spans="1:7">
      <c r="A2589" s="1">
        <v>1</v>
      </c>
      <c r="B2589">
        <v>140</v>
      </c>
      <c r="C2589">
        <v>4</v>
      </c>
      <c r="D2589" t="s">
        <v>109</v>
      </c>
      <c r="E2589" t="s">
        <v>110</v>
      </c>
      <c r="F2589" t="s">
        <v>9</v>
      </c>
      <c r="G2589" t="str">
        <f>TEXT(MotionsTable[[#This Row],[MOT_COUNTY_NUM]], "000") &amp; "-" &amp; TEXT(MotionsTable[[#This Row],[MOT_CASE_NUMBER]], "0000000")</f>
        <v>001-0000140</v>
      </c>
    </row>
    <row r="2590" spans="1:7">
      <c r="A2590" s="1">
        <v>1</v>
      </c>
      <c r="B2590">
        <v>141</v>
      </c>
      <c r="C2590">
        <v>4</v>
      </c>
      <c r="D2590" t="s">
        <v>109</v>
      </c>
      <c r="E2590" t="s">
        <v>110</v>
      </c>
      <c r="F2590" t="s">
        <v>9</v>
      </c>
      <c r="G2590" t="str">
        <f>TEXT(MotionsTable[[#This Row],[MOT_COUNTY_NUM]], "000") &amp; "-" &amp; TEXT(MotionsTable[[#This Row],[MOT_CASE_NUMBER]], "0000000")</f>
        <v>001-0000141</v>
      </c>
    </row>
    <row r="2591" spans="1:7">
      <c r="A2591" s="1">
        <v>1</v>
      </c>
      <c r="B2591">
        <v>147</v>
      </c>
      <c r="C2591">
        <v>4</v>
      </c>
      <c r="D2591" t="s">
        <v>109</v>
      </c>
      <c r="E2591" t="s">
        <v>110</v>
      </c>
      <c r="F2591" t="s">
        <v>9</v>
      </c>
      <c r="G2591" t="str">
        <f>TEXT(MotionsTable[[#This Row],[MOT_COUNTY_NUM]], "000") &amp; "-" &amp; TEXT(MotionsTable[[#This Row],[MOT_CASE_NUMBER]], "0000000")</f>
        <v>001-0000147</v>
      </c>
    </row>
    <row r="2592" spans="1:7">
      <c r="A2592" s="1">
        <v>1</v>
      </c>
      <c r="B2592">
        <v>152</v>
      </c>
      <c r="C2592">
        <v>4</v>
      </c>
      <c r="D2592" t="s">
        <v>109</v>
      </c>
      <c r="E2592" t="s">
        <v>110</v>
      </c>
      <c r="F2592" t="s">
        <v>9</v>
      </c>
      <c r="G2592" t="str">
        <f>TEXT(MotionsTable[[#This Row],[MOT_COUNTY_NUM]], "000") &amp; "-" &amp; TEXT(MotionsTable[[#This Row],[MOT_CASE_NUMBER]], "0000000")</f>
        <v>001-0000152</v>
      </c>
    </row>
    <row r="2593" spans="1:7">
      <c r="A2593" s="1">
        <v>1</v>
      </c>
      <c r="B2593">
        <v>159</v>
      </c>
      <c r="C2593">
        <v>4</v>
      </c>
      <c r="D2593" t="s">
        <v>109</v>
      </c>
      <c r="E2593" t="s">
        <v>110</v>
      </c>
      <c r="F2593" t="s">
        <v>9</v>
      </c>
      <c r="G2593" t="str">
        <f>TEXT(MotionsTable[[#This Row],[MOT_COUNTY_NUM]], "000") &amp; "-" &amp; TEXT(MotionsTable[[#This Row],[MOT_CASE_NUMBER]], "0000000")</f>
        <v>001-0000159</v>
      </c>
    </row>
    <row r="2594" spans="1:7">
      <c r="A2594" s="1">
        <v>1</v>
      </c>
      <c r="B2594">
        <v>163</v>
      </c>
      <c r="C2594">
        <v>4</v>
      </c>
      <c r="D2594" t="s">
        <v>109</v>
      </c>
      <c r="E2594" t="s">
        <v>110</v>
      </c>
      <c r="F2594" t="s">
        <v>9</v>
      </c>
      <c r="G2594" t="str">
        <f>TEXT(MotionsTable[[#This Row],[MOT_COUNTY_NUM]], "000") &amp; "-" &amp; TEXT(MotionsTable[[#This Row],[MOT_CASE_NUMBER]], "0000000")</f>
        <v>001-0000163</v>
      </c>
    </row>
    <row r="2595" spans="1:7">
      <c r="A2595" s="1">
        <v>1</v>
      </c>
      <c r="B2595">
        <v>165</v>
      </c>
      <c r="C2595">
        <v>4</v>
      </c>
      <c r="D2595" t="s">
        <v>109</v>
      </c>
      <c r="E2595" t="s">
        <v>110</v>
      </c>
      <c r="F2595" t="s">
        <v>9</v>
      </c>
      <c r="G2595" t="str">
        <f>TEXT(MotionsTable[[#This Row],[MOT_COUNTY_NUM]], "000") &amp; "-" &amp; TEXT(MotionsTable[[#This Row],[MOT_CASE_NUMBER]], "0000000")</f>
        <v>001-0000165</v>
      </c>
    </row>
    <row r="2596" spans="1:7">
      <c r="A2596" s="1">
        <v>1</v>
      </c>
      <c r="B2596">
        <v>176</v>
      </c>
      <c r="C2596">
        <v>4</v>
      </c>
      <c r="D2596" t="s">
        <v>109</v>
      </c>
      <c r="E2596" t="s">
        <v>110</v>
      </c>
      <c r="F2596" t="s">
        <v>9</v>
      </c>
      <c r="G2596" t="str">
        <f>TEXT(MotionsTable[[#This Row],[MOT_COUNTY_NUM]], "000") &amp; "-" &amp; TEXT(MotionsTable[[#This Row],[MOT_CASE_NUMBER]], "0000000")</f>
        <v>001-0000176</v>
      </c>
    </row>
    <row r="2597" spans="1:7">
      <c r="A2597" s="1">
        <v>1</v>
      </c>
      <c r="B2597">
        <v>191</v>
      </c>
      <c r="C2597">
        <v>4</v>
      </c>
      <c r="D2597" t="s">
        <v>109</v>
      </c>
      <c r="E2597" t="s">
        <v>110</v>
      </c>
      <c r="F2597" t="s">
        <v>9</v>
      </c>
      <c r="G2597" t="str">
        <f>TEXT(MotionsTable[[#This Row],[MOT_COUNTY_NUM]], "000") &amp; "-" &amp; TEXT(MotionsTable[[#This Row],[MOT_CASE_NUMBER]], "0000000")</f>
        <v>001-0000191</v>
      </c>
    </row>
    <row r="2598" spans="1:7">
      <c r="A2598" s="1">
        <v>1</v>
      </c>
      <c r="B2598">
        <v>208</v>
      </c>
      <c r="C2598">
        <v>4</v>
      </c>
      <c r="D2598" t="s">
        <v>109</v>
      </c>
      <c r="E2598" t="s">
        <v>110</v>
      </c>
      <c r="F2598" t="s">
        <v>9</v>
      </c>
      <c r="G2598" t="str">
        <f>TEXT(MotionsTable[[#This Row],[MOT_COUNTY_NUM]], "000") &amp; "-" &amp; TEXT(MotionsTable[[#This Row],[MOT_CASE_NUMBER]], "0000000")</f>
        <v>001-0000208</v>
      </c>
    </row>
    <row r="2599" spans="1:7">
      <c r="A2599" s="1">
        <v>1</v>
      </c>
      <c r="B2599">
        <v>210</v>
      </c>
      <c r="C2599">
        <v>4</v>
      </c>
      <c r="D2599" t="s">
        <v>109</v>
      </c>
      <c r="E2599" t="s">
        <v>110</v>
      </c>
      <c r="F2599" t="s">
        <v>9</v>
      </c>
      <c r="G2599" t="str">
        <f>TEXT(MotionsTable[[#This Row],[MOT_COUNTY_NUM]], "000") &amp; "-" &amp; TEXT(MotionsTable[[#This Row],[MOT_CASE_NUMBER]], "0000000")</f>
        <v>001-0000210</v>
      </c>
    </row>
    <row r="2600" spans="1:7">
      <c r="A2600" s="1">
        <v>1</v>
      </c>
      <c r="B2600">
        <v>227</v>
      </c>
      <c r="C2600">
        <v>4</v>
      </c>
      <c r="D2600" t="s">
        <v>109</v>
      </c>
      <c r="E2600" t="s">
        <v>110</v>
      </c>
      <c r="F2600" t="s">
        <v>9</v>
      </c>
      <c r="G2600" t="str">
        <f>TEXT(MotionsTable[[#This Row],[MOT_COUNTY_NUM]], "000") &amp; "-" &amp; TEXT(MotionsTable[[#This Row],[MOT_CASE_NUMBER]], "0000000")</f>
        <v>001-0000227</v>
      </c>
    </row>
    <row r="2601" spans="1:7">
      <c r="A2601" s="1">
        <v>1</v>
      </c>
      <c r="B2601">
        <v>6</v>
      </c>
      <c r="C2601">
        <v>5</v>
      </c>
      <c r="D2601" t="s">
        <v>109</v>
      </c>
      <c r="E2601" t="s">
        <v>110</v>
      </c>
      <c r="F2601" t="s">
        <v>9</v>
      </c>
      <c r="G2601" t="str">
        <f>TEXT(MotionsTable[[#This Row],[MOT_COUNTY_NUM]], "000") &amp; "-" &amp; TEXT(MotionsTable[[#This Row],[MOT_CASE_NUMBER]], "0000000")</f>
        <v>001-0000006</v>
      </c>
    </row>
    <row r="2602" spans="1:7">
      <c r="A2602" s="1">
        <v>1</v>
      </c>
      <c r="B2602">
        <v>7</v>
      </c>
      <c r="C2602">
        <v>5</v>
      </c>
      <c r="D2602" t="s">
        <v>109</v>
      </c>
      <c r="E2602" t="s">
        <v>110</v>
      </c>
      <c r="F2602" t="s">
        <v>9</v>
      </c>
      <c r="G2602" t="str">
        <f>TEXT(MotionsTable[[#This Row],[MOT_COUNTY_NUM]], "000") &amp; "-" &amp; TEXT(MotionsTable[[#This Row],[MOT_CASE_NUMBER]], "0000000")</f>
        <v>001-0000007</v>
      </c>
    </row>
    <row r="2603" spans="1:7">
      <c r="A2603" s="1">
        <v>1</v>
      </c>
      <c r="B2603">
        <v>19</v>
      </c>
      <c r="C2603">
        <v>5</v>
      </c>
      <c r="D2603" t="s">
        <v>109</v>
      </c>
      <c r="E2603" t="s">
        <v>110</v>
      </c>
      <c r="F2603" t="s">
        <v>9</v>
      </c>
      <c r="G2603" t="str">
        <f>TEXT(MotionsTable[[#This Row],[MOT_COUNTY_NUM]], "000") &amp; "-" &amp; TEXT(MotionsTable[[#This Row],[MOT_CASE_NUMBER]], "0000000")</f>
        <v>001-0000019</v>
      </c>
    </row>
    <row r="2604" spans="1:7">
      <c r="A2604" s="1">
        <v>1</v>
      </c>
      <c r="B2604">
        <v>35</v>
      </c>
      <c r="C2604">
        <v>5</v>
      </c>
      <c r="D2604" t="s">
        <v>109</v>
      </c>
      <c r="E2604" t="s">
        <v>110</v>
      </c>
      <c r="F2604" t="s">
        <v>9</v>
      </c>
      <c r="G2604" t="str">
        <f>TEXT(MotionsTable[[#This Row],[MOT_COUNTY_NUM]], "000") &amp; "-" &amp; TEXT(MotionsTable[[#This Row],[MOT_CASE_NUMBER]], "0000000")</f>
        <v>001-0000035</v>
      </c>
    </row>
    <row r="2605" spans="1:7">
      <c r="A2605" s="1">
        <v>1</v>
      </c>
      <c r="B2605">
        <v>63</v>
      </c>
      <c r="C2605">
        <v>5</v>
      </c>
      <c r="D2605" t="s">
        <v>109</v>
      </c>
      <c r="E2605" t="s">
        <v>110</v>
      </c>
      <c r="F2605" t="s">
        <v>9</v>
      </c>
      <c r="G2605" t="str">
        <f>TEXT(MotionsTable[[#This Row],[MOT_COUNTY_NUM]], "000") &amp; "-" &amp; TEXT(MotionsTable[[#This Row],[MOT_CASE_NUMBER]], "0000000")</f>
        <v>001-0000063</v>
      </c>
    </row>
    <row r="2606" spans="1:7">
      <c r="A2606" s="1">
        <v>1</v>
      </c>
      <c r="B2606">
        <v>80</v>
      </c>
      <c r="C2606">
        <v>5</v>
      </c>
      <c r="D2606" t="s">
        <v>109</v>
      </c>
      <c r="E2606" t="s">
        <v>110</v>
      </c>
      <c r="F2606" t="s">
        <v>9</v>
      </c>
      <c r="G2606" t="str">
        <f>TEXT(MotionsTable[[#This Row],[MOT_COUNTY_NUM]], "000") &amp; "-" &amp; TEXT(MotionsTable[[#This Row],[MOT_CASE_NUMBER]], "0000000")</f>
        <v>001-0000080</v>
      </c>
    </row>
    <row r="2607" spans="1:7">
      <c r="A2607" s="1">
        <v>1</v>
      </c>
      <c r="B2607">
        <v>86</v>
      </c>
      <c r="C2607">
        <v>5</v>
      </c>
      <c r="D2607" t="s">
        <v>109</v>
      </c>
      <c r="E2607" t="s">
        <v>110</v>
      </c>
      <c r="F2607" t="s">
        <v>9</v>
      </c>
      <c r="G2607" t="str">
        <f>TEXT(MotionsTable[[#This Row],[MOT_COUNTY_NUM]], "000") &amp; "-" &amp; TEXT(MotionsTable[[#This Row],[MOT_CASE_NUMBER]], "0000000")</f>
        <v>001-0000086</v>
      </c>
    </row>
    <row r="2608" spans="1:7">
      <c r="A2608" s="1">
        <v>1</v>
      </c>
      <c r="B2608">
        <v>87</v>
      </c>
      <c r="C2608">
        <v>5</v>
      </c>
      <c r="D2608" t="s">
        <v>109</v>
      </c>
      <c r="E2608" t="s">
        <v>110</v>
      </c>
      <c r="F2608" t="s">
        <v>9</v>
      </c>
      <c r="G2608" t="str">
        <f>TEXT(MotionsTable[[#This Row],[MOT_COUNTY_NUM]], "000") &amp; "-" &amp; TEXT(MotionsTable[[#This Row],[MOT_CASE_NUMBER]], "0000000")</f>
        <v>001-0000087</v>
      </c>
    </row>
    <row r="2609" spans="1:7">
      <c r="A2609" s="1">
        <v>1</v>
      </c>
      <c r="B2609">
        <v>89</v>
      </c>
      <c r="C2609">
        <v>5</v>
      </c>
      <c r="D2609" t="s">
        <v>109</v>
      </c>
      <c r="E2609" t="s">
        <v>110</v>
      </c>
      <c r="F2609" t="s">
        <v>9</v>
      </c>
      <c r="G2609" t="str">
        <f>TEXT(MotionsTable[[#This Row],[MOT_COUNTY_NUM]], "000") &amp; "-" &amp; TEXT(MotionsTable[[#This Row],[MOT_CASE_NUMBER]], "0000000")</f>
        <v>001-0000089</v>
      </c>
    </row>
    <row r="2610" spans="1:7">
      <c r="A2610" s="1">
        <v>1</v>
      </c>
      <c r="B2610">
        <v>102</v>
      </c>
      <c r="C2610">
        <v>5</v>
      </c>
      <c r="D2610" t="s">
        <v>109</v>
      </c>
      <c r="E2610" t="s">
        <v>110</v>
      </c>
      <c r="F2610" t="s">
        <v>9</v>
      </c>
      <c r="G2610" t="str">
        <f>TEXT(MotionsTable[[#This Row],[MOT_COUNTY_NUM]], "000") &amp; "-" &amp; TEXT(MotionsTable[[#This Row],[MOT_CASE_NUMBER]], "0000000")</f>
        <v>001-0000102</v>
      </c>
    </row>
    <row r="2611" spans="1:7">
      <c r="A2611" s="1">
        <v>1</v>
      </c>
      <c r="B2611">
        <v>106</v>
      </c>
      <c r="C2611">
        <v>5</v>
      </c>
      <c r="D2611" t="s">
        <v>109</v>
      </c>
      <c r="E2611" t="s">
        <v>110</v>
      </c>
      <c r="F2611" t="s">
        <v>9</v>
      </c>
      <c r="G2611" t="str">
        <f>TEXT(MotionsTable[[#This Row],[MOT_COUNTY_NUM]], "000") &amp; "-" &amp; TEXT(MotionsTable[[#This Row],[MOT_CASE_NUMBER]], "0000000")</f>
        <v>001-0000106</v>
      </c>
    </row>
    <row r="2612" spans="1:7">
      <c r="A2612" s="1">
        <v>1</v>
      </c>
      <c r="B2612">
        <v>115</v>
      </c>
      <c r="C2612">
        <v>5</v>
      </c>
      <c r="D2612" t="s">
        <v>109</v>
      </c>
      <c r="E2612" t="s">
        <v>110</v>
      </c>
      <c r="F2612" t="s">
        <v>9</v>
      </c>
      <c r="G2612" t="str">
        <f>TEXT(MotionsTable[[#This Row],[MOT_COUNTY_NUM]], "000") &amp; "-" &amp; TEXT(MotionsTable[[#This Row],[MOT_CASE_NUMBER]], "0000000")</f>
        <v>001-0000115</v>
      </c>
    </row>
    <row r="2613" spans="1:7">
      <c r="A2613" s="1">
        <v>1</v>
      </c>
      <c r="B2613">
        <v>124</v>
      </c>
      <c r="C2613">
        <v>5</v>
      </c>
      <c r="D2613" t="s">
        <v>109</v>
      </c>
      <c r="E2613" t="s">
        <v>110</v>
      </c>
      <c r="F2613" t="s">
        <v>9</v>
      </c>
      <c r="G2613" t="str">
        <f>TEXT(MotionsTable[[#This Row],[MOT_COUNTY_NUM]], "000") &amp; "-" &amp; TEXT(MotionsTable[[#This Row],[MOT_CASE_NUMBER]], "0000000")</f>
        <v>001-0000124</v>
      </c>
    </row>
    <row r="2614" spans="1:7">
      <c r="A2614" s="1">
        <v>1</v>
      </c>
      <c r="B2614">
        <v>127</v>
      </c>
      <c r="C2614">
        <v>5</v>
      </c>
      <c r="D2614" t="s">
        <v>109</v>
      </c>
      <c r="E2614" t="s">
        <v>110</v>
      </c>
      <c r="F2614" t="s">
        <v>9</v>
      </c>
      <c r="G2614" t="str">
        <f>TEXT(MotionsTable[[#This Row],[MOT_COUNTY_NUM]], "000") &amp; "-" &amp; TEXT(MotionsTable[[#This Row],[MOT_CASE_NUMBER]], "0000000")</f>
        <v>001-0000127</v>
      </c>
    </row>
    <row r="2615" spans="1:7">
      <c r="A2615" s="1">
        <v>1</v>
      </c>
      <c r="B2615">
        <v>134</v>
      </c>
      <c r="C2615">
        <v>5</v>
      </c>
      <c r="D2615" t="s">
        <v>109</v>
      </c>
      <c r="E2615" t="s">
        <v>110</v>
      </c>
      <c r="F2615" t="s">
        <v>9</v>
      </c>
      <c r="G2615" t="str">
        <f>TEXT(MotionsTable[[#This Row],[MOT_COUNTY_NUM]], "000") &amp; "-" &amp; TEXT(MotionsTable[[#This Row],[MOT_CASE_NUMBER]], "0000000")</f>
        <v>001-0000134</v>
      </c>
    </row>
    <row r="2616" spans="1:7">
      <c r="A2616" s="1">
        <v>1</v>
      </c>
      <c r="B2616">
        <v>152</v>
      </c>
      <c r="C2616">
        <v>5</v>
      </c>
      <c r="D2616" t="s">
        <v>109</v>
      </c>
      <c r="E2616" t="s">
        <v>110</v>
      </c>
      <c r="F2616" t="s">
        <v>9</v>
      </c>
      <c r="G2616" t="str">
        <f>TEXT(MotionsTable[[#This Row],[MOT_COUNTY_NUM]], "000") &amp; "-" &amp; TEXT(MotionsTable[[#This Row],[MOT_CASE_NUMBER]], "0000000")</f>
        <v>001-0000152</v>
      </c>
    </row>
    <row r="2617" spans="1:7">
      <c r="A2617" s="1">
        <v>1</v>
      </c>
      <c r="B2617">
        <v>208</v>
      </c>
      <c r="C2617">
        <v>5</v>
      </c>
      <c r="D2617" t="s">
        <v>109</v>
      </c>
      <c r="E2617" t="s">
        <v>110</v>
      </c>
      <c r="F2617" t="s">
        <v>9</v>
      </c>
      <c r="G2617" t="str">
        <f>TEXT(MotionsTable[[#This Row],[MOT_COUNTY_NUM]], "000") &amp; "-" &amp; TEXT(MotionsTable[[#This Row],[MOT_CASE_NUMBER]], "0000000")</f>
        <v>001-0000208</v>
      </c>
    </row>
    <row r="2618" spans="1:7">
      <c r="A2618" s="1">
        <v>1</v>
      </c>
      <c r="B2618">
        <v>216</v>
      </c>
      <c r="C2618">
        <v>5</v>
      </c>
      <c r="D2618" t="s">
        <v>109</v>
      </c>
      <c r="E2618" t="s">
        <v>110</v>
      </c>
      <c r="F2618" t="s">
        <v>9</v>
      </c>
      <c r="G2618" t="str">
        <f>TEXT(MotionsTable[[#This Row],[MOT_COUNTY_NUM]], "000") &amp; "-" &amp; TEXT(MotionsTable[[#This Row],[MOT_CASE_NUMBER]], "0000000")</f>
        <v>001-0000216</v>
      </c>
    </row>
    <row r="2619" spans="1:7">
      <c r="A2619" s="1">
        <v>1</v>
      </c>
      <c r="B2619">
        <v>227</v>
      </c>
      <c r="C2619">
        <v>5</v>
      </c>
      <c r="D2619" t="s">
        <v>109</v>
      </c>
      <c r="E2619" t="s">
        <v>110</v>
      </c>
      <c r="F2619" t="s">
        <v>9</v>
      </c>
      <c r="G2619" t="str">
        <f>TEXT(MotionsTable[[#This Row],[MOT_COUNTY_NUM]], "000") &amp; "-" &amp; TEXT(MotionsTable[[#This Row],[MOT_CASE_NUMBER]], "0000000")</f>
        <v>001-0000227</v>
      </c>
    </row>
    <row r="2620" spans="1:7">
      <c r="A2620" s="1">
        <v>1</v>
      </c>
      <c r="B2620">
        <v>10</v>
      </c>
      <c r="C2620">
        <v>6</v>
      </c>
      <c r="D2620" t="s">
        <v>109</v>
      </c>
      <c r="E2620" t="s">
        <v>110</v>
      </c>
      <c r="F2620" t="s">
        <v>9</v>
      </c>
      <c r="G2620" t="str">
        <f>TEXT(MotionsTable[[#This Row],[MOT_COUNTY_NUM]], "000") &amp; "-" &amp; TEXT(MotionsTable[[#This Row],[MOT_CASE_NUMBER]], "0000000")</f>
        <v>001-0000010</v>
      </c>
    </row>
    <row r="2621" spans="1:7">
      <c r="A2621" s="1">
        <v>1</v>
      </c>
      <c r="B2621">
        <v>99</v>
      </c>
      <c r="C2621">
        <v>6</v>
      </c>
      <c r="D2621" t="s">
        <v>109</v>
      </c>
      <c r="E2621" t="s">
        <v>110</v>
      </c>
      <c r="F2621" t="s">
        <v>9</v>
      </c>
      <c r="G2621" t="str">
        <f>TEXT(MotionsTable[[#This Row],[MOT_COUNTY_NUM]], "000") &amp; "-" &amp; TEXT(MotionsTable[[#This Row],[MOT_CASE_NUMBER]], "0000000")</f>
        <v>001-0000099</v>
      </c>
    </row>
    <row r="2622" spans="1:7">
      <c r="A2622" s="1">
        <v>1</v>
      </c>
      <c r="B2622">
        <v>107</v>
      </c>
      <c r="C2622">
        <v>6</v>
      </c>
      <c r="D2622" t="s">
        <v>109</v>
      </c>
      <c r="E2622" t="s">
        <v>110</v>
      </c>
      <c r="F2622" t="s">
        <v>9</v>
      </c>
      <c r="G2622" t="str">
        <f>TEXT(MotionsTable[[#This Row],[MOT_COUNTY_NUM]], "000") &amp; "-" &amp; TEXT(MotionsTable[[#This Row],[MOT_CASE_NUMBER]], "0000000")</f>
        <v>001-0000107</v>
      </c>
    </row>
    <row r="2623" spans="1:7">
      <c r="A2623" s="1">
        <v>1</v>
      </c>
      <c r="B2623">
        <v>115</v>
      </c>
      <c r="C2623">
        <v>6</v>
      </c>
      <c r="D2623" t="s">
        <v>109</v>
      </c>
      <c r="E2623" t="s">
        <v>110</v>
      </c>
      <c r="F2623" t="s">
        <v>9</v>
      </c>
      <c r="G2623" t="str">
        <f>TEXT(MotionsTable[[#This Row],[MOT_COUNTY_NUM]], "000") &amp; "-" &amp; TEXT(MotionsTable[[#This Row],[MOT_CASE_NUMBER]], "0000000")</f>
        <v>001-0000115</v>
      </c>
    </row>
    <row r="2624" spans="1:7">
      <c r="A2624" s="1">
        <v>1</v>
      </c>
      <c r="B2624">
        <v>124</v>
      </c>
      <c r="C2624">
        <v>6</v>
      </c>
      <c r="D2624" t="s">
        <v>109</v>
      </c>
      <c r="E2624" t="s">
        <v>110</v>
      </c>
      <c r="F2624" t="s">
        <v>9</v>
      </c>
      <c r="G2624" t="str">
        <f>TEXT(MotionsTable[[#This Row],[MOT_COUNTY_NUM]], "000") &amp; "-" &amp; TEXT(MotionsTable[[#This Row],[MOT_CASE_NUMBER]], "0000000")</f>
        <v>001-0000124</v>
      </c>
    </row>
    <row r="2625" spans="1:7">
      <c r="A2625" s="1">
        <v>1</v>
      </c>
      <c r="B2625">
        <v>134</v>
      </c>
      <c r="C2625">
        <v>6</v>
      </c>
      <c r="D2625" t="s">
        <v>109</v>
      </c>
      <c r="E2625" t="s">
        <v>110</v>
      </c>
      <c r="F2625" t="s">
        <v>9</v>
      </c>
      <c r="G2625" t="str">
        <f>TEXT(MotionsTable[[#This Row],[MOT_COUNTY_NUM]], "000") &amp; "-" &amp; TEXT(MotionsTable[[#This Row],[MOT_CASE_NUMBER]], "0000000")</f>
        <v>001-0000134</v>
      </c>
    </row>
    <row r="2626" spans="1:7">
      <c r="A2626" s="1">
        <v>1</v>
      </c>
      <c r="B2626">
        <v>143</v>
      </c>
      <c r="C2626">
        <v>6</v>
      </c>
      <c r="D2626" t="s">
        <v>109</v>
      </c>
      <c r="E2626" t="s">
        <v>110</v>
      </c>
      <c r="F2626" t="s">
        <v>9</v>
      </c>
      <c r="G2626" t="str">
        <f>TEXT(MotionsTable[[#This Row],[MOT_COUNTY_NUM]], "000") &amp; "-" &amp; TEXT(MotionsTable[[#This Row],[MOT_CASE_NUMBER]], "0000000")</f>
        <v>001-0000143</v>
      </c>
    </row>
    <row r="2627" spans="1:7">
      <c r="A2627" s="1">
        <v>1</v>
      </c>
      <c r="B2627">
        <v>152</v>
      </c>
      <c r="C2627">
        <v>6</v>
      </c>
      <c r="D2627" t="s">
        <v>109</v>
      </c>
      <c r="E2627" t="s">
        <v>110</v>
      </c>
      <c r="F2627" t="s">
        <v>9</v>
      </c>
      <c r="G2627" t="str">
        <f>TEXT(MotionsTable[[#This Row],[MOT_COUNTY_NUM]], "000") &amp; "-" &amp; TEXT(MotionsTable[[#This Row],[MOT_CASE_NUMBER]], "0000000")</f>
        <v>001-0000152</v>
      </c>
    </row>
    <row r="2628" spans="1:7">
      <c r="A2628" s="1">
        <v>1</v>
      </c>
      <c r="B2628">
        <v>159</v>
      </c>
      <c r="C2628">
        <v>6</v>
      </c>
      <c r="D2628" t="s">
        <v>109</v>
      </c>
      <c r="E2628" t="s">
        <v>110</v>
      </c>
      <c r="F2628" t="s">
        <v>9</v>
      </c>
      <c r="G2628" t="str">
        <f>TEXT(MotionsTable[[#This Row],[MOT_COUNTY_NUM]], "000") &amp; "-" &amp; TEXT(MotionsTable[[#This Row],[MOT_CASE_NUMBER]], "0000000")</f>
        <v>001-0000159</v>
      </c>
    </row>
    <row r="2629" spans="1:7">
      <c r="A2629" s="1">
        <v>1</v>
      </c>
      <c r="B2629">
        <v>184</v>
      </c>
      <c r="C2629">
        <v>6</v>
      </c>
      <c r="D2629" t="s">
        <v>109</v>
      </c>
      <c r="E2629" t="s">
        <v>110</v>
      </c>
      <c r="F2629" t="s">
        <v>9</v>
      </c>
      <c r="G2629" t="str">
        <f>TEXT(MotionsTable[[#This Row],[MOT_COUNTY_NUM]], "000") &amp; "-" &amp; TEXT(MotionsTable[[#This Row],[MOT_CASE_NUMBER]], "0000000")</f>
        <v>001-0000184</v>
      </c>
    </row>
    <row r="2630" spans="1:7">
      <c r="A2630" s="1">
        <v>1</v>
      </c>
      <c r="B2630">
        <v>84</v>
      </c>
      <c r="C2630">
        <v>7</v>
      </c>
      <c r="D2630" t="s">
        <v>109</v>
      </c>
      <c r="E2630" t="s">
        <v>110</v>
      </c>
      <c r="F2630" t="s">
        <v>9</v>
      </c>
      <c r="G2630" t="str">
        <f>TEXT(MotionsTable[[#This Row],[MOT_COUNTY_NUM]], "000") &amp; "-" &amp; TEXT(MotionsTable[[#This Row],[MOT_CASE_NUMBER]], "0000000")</f>
        <v>001-0000084</v>
      </c>
    </row>
    <row r="2631" spans="1:7">
      <c r="A2631" s="1">
        <v>1</v>
      </c>
      <c r="B2631">
        <v>99</v>
      </c>
      <c r="C2631">
        <v>7</v>
      </c>
      <c r="D2631" t="s">
        <v>109</v>
      </c>
      <c r="E2631" t="s">
        <v>110</v>
      </c>
      <c r="F2631" t="s">
        <v>9</v>
      </c>
      <c r="G2631" t="str">
        <f>TEXT(MotionsTable[[#This Row],[MOT_COUNTY_NUM]], "000") &amp; "-" &amp; TEXT(MotionsTable[[#This Row],[MOT_CASE_NUMBER]], "0000000")</f>
        <v>001-0000099</v>
      </c>
    </row>
    <row r="2632" spans="1:7">
      <c r="A2632" s="1">
        <v>1</v>
      </c>
      <c r="B2632">
        <v>213</v>
      </c>
      <c r="C2632">
        <v>7</v>
      </c>
      <c r="D2632" t="s">
        <v>109</v>
      </c>
      <c r="E2632" t="s">
        <v>110</v>
      </c>
      <c r="F2632" t="s">
        <v>9</v>
      </c>
      <c r="G2632" t="str">
        <f>TEXT(MotionsTable[[#This Row],[MOT_COUNTY_NUM]], "000") &amp; "-" &amp; TEXT(MotionsTable[[#This Row],[MOT_CASE_NUMBER]], "0000000")</f>
        <v>001-0000213</v>
      </c>
    </row>
    <row r="2633" spans="1:7">
      <c r="A2633" s="1">
        <v>1</v>
      </c>
      <c r="B2633">
        <v>226</v>
      </c>
      <c r="C2633">
        <v>7</v>
      </c>
      <c r="D2633" t="s">
        <v>109</v>
      </c>
      <c r="E2633" t="s">
        <v>110</v>
      </c>
      <c r="F2633" t="s">
        <v>9</v>
      </c>
      <c r="G2633" t="str">
        <f>TEXT(MotionsTable[[#This Row],[MOT_COUNTY_NUM]], "000") &amp; "-" &amp; TEXT(MotionsTable[[#This Row],[MOT_CASE_NUMBER]], "0000000")</f>
        <v>001-0000226</v>
      </c>
    </row>
    <row r="2634" spans="1:7">
      <c r="A2634" s="1">
        <v>2</v>
      </c>
      <c r="B2634">
        <v>72</v>
      </c>
      <c r="C2634">
        <v>1</v>
      </c>
      <c r="D2634" t="s">
        <v>109</v>
      </c>
      <c r="E2634" t="s">
        <v>110</v>
      </c>
      <c r="F2634" t="s">
        <v>16</v>
      </c>
      <c r="G2634" t="str">
        <f>TEXT(MotionsTable[[#This Row],[MOT_COUNTY_NUM]], "000") &amp; "-" &amp; TEXT(MotionsTable[[#This Row],[MOT_CASE_NUMBER]], "0000000")</f>
        <v>002-0000072</v>
      </c>
    </row>
    <row r="2635" spans="1:7">
      <c r="A2635" s="1">
        <v>2</v>
      </c>
      <c r="B2635">
        <v>2</v>
      </c>
      <c r="C2635">
        <v>2</v>
      </c>
      <c r="D2635" t="s">
        <v>109</v>
      </c>
      <c r="E2635" t="s">
        <v>110</v>
      </c>
      <c r="F2635" t="s">
        <v>16</v>
      </c>
      <c r="G2635" t="str">
        <f>TEXT(MotionsTable[[#This Row],[MOT_COUNTY_NUM]], "000") &amp; "-" &amp; TEXT(MotionsTable[[#This Row],[MOT_CASE_NUMBER]], "0000000")</f>
        <v>002-0000002</v>
      </c>
    </row>
    <row r="2636" spans="1:7">
      <c r="A2636" s="1">
        <v>2</v>
      </c>
      <c r="B2636">
        <v>8</v>
      </c>
      <c r="C2636">
        <v>2</v>
      </c>
      <c r="D2636" t="s">
        <v>109</v>
      </c>
      <c r="E2636" t="s">
        <v>110</v>
      </c>
      <c r="F2636" t="s">
        <v>16</v>
      </c>
      <c r="G2636" t="str">
        <f>TEXT(MotionsTable[[#This Row],[MOT_COUNTY_NUM]], "000") &amp; "-" &amp; TEXT(MotionsTable[[#This Row],[MOT_CASE_NUMBER]], "0000000")</f>
        <v>002-0000008</v>
      </c>
    </row>
    <row r="2637" spans="1:7">
      <c r="A2637" s="1">
        <v>2</v>
      </c>
      <c r="B2637">
        <v>9</v>
      </c>
      <c r="C2637">
        <v>2</v>
      </c>
      <c r="D2637" t="s">
        <v>109</v>
      </c>
      <c r="E2637" t="s">
        <v>110</v>
      </c>
      <c r="F2637" t="s">
        <v>16</v>
      </c>
      <c r="G2637" t="str">
        <f>TEXT(MotionsTable[[#This Row],[MOT_COUNTY_NUM]], "000") &amp; "-" &amp; TEXT(MotionsTable[[#This Row],[MOT_CASE_NUMBER]], "0000000")</f>
        <v>002-0000009</v>
      </c>
    </row>
    <row r="2638" spans="1:7">
      <c r="A2638" s="1">
        <v>2</v>
      </c>
      <c r="B2638">
        <v>15</v>
      </c>
      <c r="C2638">
        <v>2</v>
      </c>
      <c r="D2638" t="s">
        <v>109</v>
      </c>
      <c r="E2638" t="s">
        <v>110</v>
      </c>
      <c r="F2638" t="s">
        <v>16</v>
      </c>
      <c r="G2638" t="str">
        <f>TEXT(MotionsTable[[#This Row],[MOT_COUNTY_NUM]], "000") &amp; "-" &amp; TEXT(MotionsTable[[#This Row],[MOT_CASE_NUMBER]], "0000000")</f>
        <v>002-0000015</v>
      </c>
    </row>
    <row r="2639" spans="1:7">
      <c r="A2639" s="1">
        <v>2</v>
      </c>
      <c r="B2639">
        <v>16</v>
      </c>
      <c r="C2639">
        <v>2</v>
      </c>
      <c r="D2639" t="s">
        <v>109</v>
      </c>
      <c r="E2639" t="s">
        <v>110</v>
      </c>
      <c r="F2639" t="s">
        <v>16</v>
      </c>
      <c r="G2639" t="str">
        <f>TEXT(MotionsTable[[#This Row],[MOT_COUNTY_NUM]], "000") &amp; "-" &amp; TEXT(MotionsTable[[#This Row],[MOT_CASE_NUMBER]], "0000000")</f>
        <v>002-0000016</v>
      </c>
    </row>
    <row r="2640" spans="1:7">
      <c r="A2640" s="1">
        <v>2</v>
      </c>
      <c r="B2640">
        <v>26</v>
      </c>
      <c r="C2640">
        <v>2</v>
      </c>
      <c r="D2640" t="s">
        <v>109</v>
      </c>
      <c r="E2640" t="s">
        <v>110</v>
      </c>
      <c r="F2640" t="s">
        <v>16</v>
      </c>
      <c r="G2640" t="str">
        <f>TEXT(MotionsTable[[#This Row],[MOT_COUNTY_NUM]], "000") &amp; "-" &amp; TEXT(MotionsTable[[#This Row],[MOT_CASE_NUMBER]], "0000000")</f>
        <v>002-0000026</v>
      </c>
    </row>
    <row r="2641" spans="1:7">
      <c r="A2641" s="1">
        <v>2</v>
      </c>
      <c r="B2641">
        <v>29</v>
      </c>
      <c r="C2641">
        <v>2</v>
      </c>
      <c r="D2641" t="s">
        <v>109</v>
      </c>
      <c r="E2641" t="s">
        <v>110</v>
      </c>
      <c r="F2641" t="s">
        <v>16</v>
      </c>
      <c r="G2641" t="str">
        <f>TEXT(MotionsTable[[#This Row],[MOT_COUNTY_NUM]], "000") &amp; "-" &amp; TEXT(MotionsTable[[#This Row],[MOT_CASE_NUMBER]], "0000000")</f>
        <v>002-0000029</v>
      </c>
    </row>
    <row r="2642" spans="1:7">
      <c r="A2642" s="1">
        <v>2</v>
      </c>
      <c r="B2642">
        <v>35</v>
      </c>
      <c r="C2642">
        <v>2</v>
      </c>
      <c r="D2642" t="s">
        <v>109</v>
      </c>
      <c r="E2642" t="s">
        <v>110</v>
      </c>
      <c r="F2642" t="s">
        <v>16</v>
      </c>
      <c r="G2642" t="str">
        <f>TEXT(MotionsTable[[#This Row],[MOT_COUNTY_NUM]], "000") &amp; "-" &amp; TEXT(MotionsTable[[#This Row],[MOT_CASE_NUMBER]], "0000000")</f>
        <v>002-0000035</v>
      </c>
    </row>
    <row r="2643" spans="1:7">
      <c r="A2643" s="1">
        <v>2</v>
      </c>
      <c r="B2643">
        <v>40</v>
      </c>
      <c r="C2643">
        <v>2</v>
      </c>
      <c r="D2643" t="s">
        <v>109</v>
      </c>
      <c r="E2643" t="s">
        <v>110</v>
      </c>
      <c r="F2643" t="s">
        <v>16</v>
      </c>
      <c r="G2643" t="str">
        <f>TEXT(MotionsTable[[#This Row],[MOT_COUNTY_NUM]], "000") &amp; "-" &amp; TEXT(MotionsTable[[#This Row],[MOT_CASE_NUMBER]], "0000000")</f>
        <v>002-0000040</v>
      </c>
    </row>
    <row r="2644" spans="1:7">
      <c r="A2644" s="1">
        <v>2</v>
      </c>
      <c r="B2644">
        <v>53</v>
      </c>
      <c r="C2644">
        <v>2</v>
      </c>
      <c r="D2644" t="s">
        <v>109</v>
      </c>
      <c r="E2644" t="s">
        <v>110</v>
      </c>
      <c r="F2644" t="s">
        <v>16</v>
      </c>
      <c r="G2644" t="str">
        <f>TEXT(MotionsTable[[#This Row],[MOT_COUNTY_NUM]], "000") &amp; "-" &amp; TEXT(MotionsTable[[#This Row],[MOT_CASE_NUMBER]], "0000000")</f>
        <v>002-0000053</v>
      </c>
    </row>
    <row r="2645" spans="1:7">
      <c r="A2645" s="1">
        <v>2</v>
      </c>
      <c r="B2645">
        <v>55</v>
      </c>
      <c r="C2645">
        <v>2</v>
      </c>
      <c r="D2645" t="s">
        <v>109</v>
      </c>
      <c r="E2645" t="s">
        <v>110</v>
      </c>
      <c r="F2645" t="s">
        <v>16</v>
      </c>
      <c r="G2645" t="str">
        <f>TEXT(MotionsTable[[#This Row],[MOT_COUNTY_NUM]], "000") &amp; "-" &amp; TEXT(MotionsTable[[#This Row],[MOT_CASE_NUMBER]], "0000000")</f>
        <v>002-0000055</v>
      </c>
    </row>
    <row r="2646" spans="1:7">
      <c r="A2646" s="1">
        <v>2</v>
      </c>
      <c r="B2646">
        <v>63</v>
      </c>
      <c r="C2646">
        <v>2</v>
      </c>
      <c r="D2646" t="s">
        <v>109</v>
      </c>
      <c r="E2646" t="s">
        <v>110</v>
      </c>
      <c r="F2646" t="s">
        <v>16</v>
      </c>
      <c r="G2646" t="str">
        <f>TEXT(MotionsTable[[#This Row],[MOT_COUNTY_NUM]], "000") &amp; "-" &amp; TEXT(MotionsTable[[#This Row],[MOT_CASE_NUMBER]], "0000000")</f>
        <v>002-0000063</v>
      </c>
    </row>
    <row r="2647" spans="1:7">
      <c r="A2647" s="1">
        <v>2</v>
      </c>
      <c r="B2647">
        <v>69</v>
      </c>
      <c r="C2647">
        <v>2</v>
      </c>
      <c r="D2647" t="s">
        <v>109</v>
      </c>
      <c r="E2647" t="s">
        <v>110</v>
      </c>
      <c r="F2647" t="s">
        <v>16</v>
      </c>
      <c r="G2647" t="str">
        <f>TEXT(MotionsTable[[#This Row],[MOT_COUNTY_NUM]], "000") &amp; "-" &amp; TEXT(MotionsTable[[#This Row],[MOT_CASE_NUMBER]], "0000000")</f>
        <v>002-0000069</v>
      </c>
    </row>
    <row r="2648" spans="1:7">
      <c r="A2648" s="1">
        <v>2</v>
      </c>
      <c r="B2648">
        <v>71</v>
      </c>
      <c r="C2648">
        <v>2</v>
      </c>
      <c r="D2648" t="s">
        <v>109</v>
      </c>
      <c r="E2648" t="s">
        <v>110</v>
      </c>
      <c r="F2648" t="s">
        <v>16</v>
      </c>
      <c r="G2648" t="str">
        <f>TEXT(MotionsTable[[#This Row],[MOT_COUNTY_NUM]], "000") &amp; "-" &amp; TEXT(MotionsTable[[#This Row],[MOT_CASE_NUMBER]], "0000000")</f>
        <v>002-0000071</v>
      </c>
    </row>
    <row r="2649" spans="1:7">
      <c r="A2649" s="1">
        <v>2</v>
      </c>
      <c r="B2649">
        <v>77</v>
      </c>
      <c r="C2649">
        <v>2</v>
      </c>
      <c r="D2649" t="s">
        <v>109</v>
      </c>
      <c r="E2649" t="s">
        <v>110</v>
      </c>
      <c r="F2649" t="s">
        <v>16</v>
      </c>
      <c r="G2649" t="str">
        <f>TEXT(MotionsTable[[#This Row],[MOT_COUNTY_NUM]], "000") &amp; "-" &amp; TEXT(MotionsTable[[#This Row],[MOT_CASE_NUMBER]], "0000000")</f>
        <v>002-0000077</v>
      </c>
    </row>
    <row r="2650" spans="1:7">
      <c r="A2650" s="1">
        <v>2</v>
      </c>
      <c r="B2650">
        <v>4</v>
      </c>
      <c r="C2650">
        <v>3</v>
      </c>
      <c r="D2650" t="s">
        <v>109</v>
      </c>
      <c r="E2650" t="s">
        <v>110</v>
      </c>
      <c r="F2650" t="s">
        <v>16</v>
      </c>
      <c r="G2650" t="str">
        <f>TEXT(MotionsTable[[#This Row],[MOT_COUNTY_NUM]], "000") &amp; "-" &amp; TEXT(MotionsTable[[#This Row],[MOT_CASE_NUMBER]], "0000000")</f>
        <v>002-0000004</v>
      </c>
    </row>
    <row r="2651" spans="1:7">
      <c r="A2651" s="1">
        <v>2</v>
      </c>
      <c r="B2651">
        <v>8</v>
      </c>
      <c r="C2651">
        <v>3</v>
      </c>
      <c r="D2651" t="s">
        <v>109</v>
      </c>
      <c r="E2651" t="s">
        <v>110</v>
      </c>
      <c r="F2651" t="s">
        <v>16</v>
      </c>
      <c r="G2651" t="str">
        <f>TEXT(MotionsTable[[#This Row],[MOT_COUNTY_NUM]], "000") &amp; "-" &amp; TEXT(MotionsTable[[#This Row],[MOT_CASE_NUMBER]], "0000000")</f>
        <v>002-0000008</v>
      </c>
    </row>
    <row r="2652" spans="1:7">
      <c r="A2652" s="1">
        <v>2</v>
      </c>
      <c r="B2652">
        <v>10</v>
      </c>
      <c r="C2652">
        <v>3</v>
      </c>
      <c r="D2652" t="s">
        <v>109</v>
      </c>
      <c r="E2652" t="s">
        <v>110</v>
      </c>
      <c r="F2652" t="s">
        <v>16</v>
      </c>
      <c r="G2652" t="str">
        <f>TEXT(MotionsTable[[#This Row],[MOT_COUNTY_NUM]], "000") &amp; "-" &amp; TEXT(MotionsTable[[#This Row],[MOT_CASE_NUMBER]], "0000000")</f>
        <v>002-0000010</v>
      </c>
    </row>
    <row r="2653" spans="1:7">
      <c r="A2653" s="1">
        <v>2</v>
      </c>
      <c r="B2653">
        <v>11</v>
      </c>
      <c r="C2653">
        <v>3</v>
      </c>
      <c r="D2653" t="s">
        <v>109</v>
      </c>
      <c r="E2653" t="s">
        <v>110</v>
      </c>
      <c r="F2653" t="s">
        <v>16</v>
      </c>
      <c r="G2653" t="str">
        <f>TEXT(MotionsTable[[#This Row],[MOT_COUNTY_NUM]], "000") &amp; "-" &amp; TEXT(MotionsTable[[#This Row],[MOT_CASE_NUMBER]], "0000000")</f>
        <v>002-0000011</v>
      </c>
    </row>
    <row r="2654" spans="1:7">
      <c r="A2654" s="1">
        <v>2</v>
      </c>
      <c r="B2654">
        <v>13</v>
      </c>
      <c r="C2654">
        <v>3</v>
      </c>
      <c r="D2654" t="s">
        <v>109</v>
      </c>
      <c r="E2654" t="s">
        <v>110</v>
      </c>
      <c r="F2654" t="s">
        <v>16</v>
      </c>
      <c r="G2654" t="str">
        <f>TEXT(MotionsTable[[#This Row],[MOT_COUNTY_NUM]], "000") &amp; "-" &amp; TEXT(MotionsTable[[#This Row],[MOT_CASE_NUMBER]], "0000000")</f>
        <v>002-0000013</v>
      </c>
    </row>
    <row r="2655" spans="1:7">
      <c r="A2655" s="1">
        <v>2</v>
      </c>
      <c r="B2655">
        <v>15</v>
      </c>
      <c r="C2655">
        <v>3</v>
      </c>
      <c r="D2655" t="s">
        <v>109</v>
      </c>
      <c r="E2655" t="s">
        <v>110</v>
      </c>
      <c r="F2655" t="s">
        <v>16</v>
      </c>
      <c r="G2655" t="str">
        <f>TEXT(MotionsTable[[#This Row],[MOT_COUNTY_NUM]], "000") &amp; "-" &amp; TEXT(MotionsTable[[#This Row],[MOT_CASE_NUMBER]], "0000000")</f>
        <v>002-0000015</v>
      </c>
    </row>
    <row r="2656" spans="1:7">
      <c r="A2656" s="1">
        <v>2</v>
      </c>
      <c r="B2656">
        <v>26</v>
      </c>
      <c r="C2656">
        <v>3</v>
      </c>
      <c r="D2656" t="s">
        <v>109</v>
      </c>
      <c r="E2656" t="s">
        <v>110</v>
      </c>
      <c r="F2656" t="s">
        <v>16</v>
      </c>
      <c r="G2656" t="str">
        <f>TEXT(MotionsTable[[#This Row],[MOT_COUNTY_NUM]], "000") &amp; "-" &amp; TEXT(MotionsTable[[#This Row],[MOT_CASE_NUMBER]], "0000000")</f>
        <v>002-0000026</v>
      </c>
    </row>
    <row r="2657" spans="1:7">
      <c r="A2657" s="1">
        <v>2</v>
      </c>
      <c r="B2657">
        <v>30</v>
      </c>
      <c r="C2657">
        <v>3</v>
      </c>
      <c r="D2657" t="s">
        <v>109</v>
      </c>
      <c r="E2657" t="s">
        <v>110</v>
      </c>
      <c r="F2657" t="s">
        <v>16</v>
      </c>
      <c r="G2657" t="str">
        <f>TEXT(MotionsTable[[#This Row],[MOT_COUNTY_NUM]], "000") &amp; "-" &amp; TEXT(MotionsTable[[#This Row],[MOT_CASE_NUMBER]], "0000000")</f>
        <v>002-0000030</v>
      </c>
    </row>
    <row r="2658" spans="1:7">
      <c r="A2658" s="1">
        <v>2</v>
      </c>
      <c r="B2658">
        <v>34</v>
      </c>
      <c r="C2658">
        <v>3</v>
      </c>
      <c r="D2658" t="s">
        <v>109</v>
      </c>
      <c r="E2658" t="s">
        <v>110</v>
      </c>
      <c r="F2658" t="s">
        <v>16</v>
      </c>
      <c r="G2658" t="str">
        <f>TEXT(MotionsTable[[#This Row],[MOT_COUNTY_NUM]], "000") &amp; "-" &amp; TEXT(MotionsTable[[#This Row],[MOT_CASE_NUMBER]], "0000000")</f>
        <v>002-0000034</v>
      </c>
    </row>
    <row r="2659" spans="1:7">
      <c r="A2659" s="1">
        <v>2</v>
      </c>
      <c r="B2659">
        <v>45</v>
      </c>
      <c r="C2659">
        <v>3</v>
      </c>
      <c r="D2659" t="s">
        <v>109</v>
      </c>
      <c r="E2659" t="s">
        <v>110</v>
      </c>
      <c r="F2659" t="s">
        <v>16</v>
      </c>
      <c r="G2659" t="str">
        <f>TEXT(MotionsTable[[#This Row],[MOT_COUNTY_NUM]], "000") &amp; "-" &amp; TEXT(MotionsTable[[#This Row],[MOT_CASE_NUMBER]], "0000000")</f>
        <v>002-0000045</v>
      </c>
    </row>
    <row r="2660" spans="1:7">
      <c r="A2660" s="1">
        <v>2</v>
      </c>
      <c r="B2660">
        <v>56</v>
      </c>
      <c r="C2660">
        <v>3</v>
      </c>
      <c r="D2660" t="s">
        <v>109</v>
      </c>
      <c r="E2660" t="s">
        <v>110</v>
      </c>
      <c r="F2660" t="s">
        <v>16</v>
      </c>
      <c r="G2660" t="str">
        <f>TEXT(MotionsTable[[#This Row],[MOT_COUNTY_NUM]], "000") &amp; "-" &amp; TEXT(MotionsTable[[#This Row],[MOT_CASE_NUMBER]], "0000000")</f>
        <v>002-0000056</v>
      </c>
    </row>
    <row r="2661" spans="1:7">
      <c r="A2661" s="1">
        <v>2</v>
      </c>
      <c r="B2661">
        <v>63</v>
      </c>
      <c r="C2661">
        <v>3</v>
      </c>
      <c r="D2661" t="s">
        <v>109</v>
      </c>
      <c r="E2661" t="s">
        <v>110</v>
      </c>
      <c r="F2661" t="s">
        <v>16</v>
      </c>
      <c r="G2661" t="str">
        <f>TEXT(MotionsTable[[#This Row],[MOT_COUNTY_NUM]], "000") &amp; "-" &amp; TEXT(MotionsTable[[#This Row],[MOT_CASE_NUMBER]], "0000000")</f>
        <v>002-0000063</v>
      </c>
    </row>
    <row r="2662" spans="1:7">
      <c r="A2662" s="1">
        <v>2</v>
      </c>
      <c r="B2662">
        <v>69</v>
      </c>
      <c r="C2662">
        <v>3</v>
      </c>
      <c r="D2662" t="s">
        <v>109</v>
      </c>
      <c r="E2662" t="s">
        <v>110</v>
      </c>
      <c r="F2662" t="s">
        <v>16</v>
      </c>
      <c r="G2662" t="str">
        <f>TEXT(MotionsTable[[#This Row],[MOT_COUNTY_NUM]], "000") &amp; "-" &amp; TEXT(MotionsTable[[#This Row],[MOT_CASE_NUMBER]], "0000000")</f>
        <v>002-0000069</v>
      </c>
    </row>
    <row r="2663" spans="1:7">
      <c r="A2663" s="1">
        <v>2</v>
      </c>
      <c r="B2663">
        <v>85</v>
      </c>
      <c r="C2663">
        <v>3</v>
      </c>
      <c r="D2663" t="s">
        <v>109</v>
      </c>
      <c r="E2663" t="s">
        <v>110</v>
      </c>
      <c r="F2663" t="s">
        <v>16</v>
      </c>
      <c r="G2663" t="str">
        <f>TEXT(MotionsTable[[#This Row],[MOT_COUNTY_NUM]], "000") &amp; "-" &amp; TEXT(MotionsTable[[#This Row],[MOT_CASE_NUMBER]], "0000000")</f>
        <v>002-0000085</v>
      </c>
    </row>
    <row r="2664" spans="1:7">
      <c r="A2664" s="1">
        <v>2</v>
      </c>
      <c r="B2664">
        <v>2</v>
      </c>
      <c r="C2664">
        <v>4</v>
      </c>
      <c r="D2664" t="s">
        <v>109</v>
      </c>
      <c r="E2664" t="s">
        <v>110</v>
      </c>
      <c r="F2664" t="s">
        <v>16</v>
      </c>
      <c r="G2664" t="str">
        <f>TEXT(MotionsTable[[#This Row],[MOT_COUNTY_NUM]], "000") &amp; "-" &amp; TEXT(MotionsTable[[#This Row],[MOT_CASE_NUMBER]], "0000000")</f>
        <v>002-0000002</v>
      </c>
    </row>
    <row r="2665" spans="1:7">
      <c r="A2665" s="1">
        <v>2</v>
      </c>
      <c r="B2665">
        <v>8</v>
      </c>
      <c r="C2665">
        <v>4</v>
      </c>
      <c r="D2665" t="s">
        <v>109</v>
      </c>
      <c r="E2665" t="s">
        <v>110</v>
      </c>
      <c r="F2665" t="s">
        <v>16</v>
      </c>
      <c r="G2665" t="str">
        <f>TEXT(MotionsTable[[#This Row],[MOT_COUNTY_NUM]], "000") &amp; "-" &amp; TEXT(MotionsTable[[#This Row],[MOT_CASE_NUMBER]], "0000000")</f>
        <v>002-0000008</v>
      </c>
    </row>
    <row r="2666" spans="1:7">
      <c r="A2666" s="1">
        <v>2</v>
      </c>
      <c r="B2666">
        <v>12</v>
      </c>
      <c r="C2666">
        <v>4</v>
      </c>
      <c r="D2666" t="s">
        <v>109</v>
      </c>
      <c r="E2666" t="s">
        <v>110</v>
      </c>
      <c r="F2666" t="s">
        <v>16</v>
      </c>
      <c r="G2666" t="str">
        <f>TEXT(MotionsTable[[#This Row],[MOT_COUNTY_NUM]], "000") &amp; "-" &amp; TEXT(MotionsTable[[#This Row],[MOT_CASE_NUMBER]], "0000000")</f>
        <v>002-0000012</v>
      </c>
    </row>
    <row r="2667" spans="1:7">
      <c r="A2667" s="1">
        <v>2</v>
      </c>
      <c r="B2667">
        <v>13</v>
      </c>
      <c r="C2667">
        <v>4</v>
      </c>
      <c r="D2667" t="s">
        <v>109</v>
      </c>
      <c r="E2667" t="s">
        <v>110</v>
      </c>
      <c r="F2667" t="s">
        <v>16</v>
      </c>
      <c r="G2667" t="str">
        <f>TEXT(MotionsTable[[#This Row],[MOT_COUNTY_NUM]], "000") &amp; "-" &amp; TEXT(MotionsTable[[#This Row],[MOT_CASE_NUMBER]], "0000000")</f>
        <v>002-0000013</v>
      </c>
    </row>
    <row r="2668" spans="1:7">
      <c r="A2668" s="1">
        <v>2</v>
      </c>
      <c r="B2668">
        <v>45</v>
      </c>
      <c r="C2668">
        <v>4</v>
      </c>
      <c r="D2668" t="s">
        <v>109</v>
      </c>
      <c r="E2668" t="s">
        <v>110</v>
      </c>
      <c r="F2668" t="s">
        <v>16</v>
      </c>
      <c r="G2668" t="str">
        <f>TEXT(MotionsTable[[#This Row],[MOT_COUNTY_NUM]], "000") &amp; "-" &amp; TEXT(MotionsTable[[#This Row],[MOT_CASE_NUMBER]], "0000000")</f>
        <v>002-0000045</v>
      </c>
    </row>
    <row r="2669" spans="1:7">
      <c r="A2669" s="1">
        <v>2</v>
      </c>
      <c r="B2669">
        <v>56</v>
      </c>
      <c r="C2669">
        <v>4</v>
      </c>
      <c r="D2669" t="s">
        <v>109</v>
      </c>
      <c r="E2669" t="s">
        <v>110</v>
      </c>
      <c r="F2669" t="s">
        <v>16</v>
      </c>
      <c r="G2669" t="str">
        <f>TEXT(MotionsTable[[#This Row],[MOT_COUNTY_NUM]], "000") &amp; "-" &amp; TEXT(MotionsTable[[#This Row],[MOT_CASE_NUMBER]], "0000000")</f>
        <v>002-0000056</v>
      </c>
    </row>
    <row r="2670" spans="1:7">
      <c r="A2670" s="1">
        <v>2</v>
      </c>
      <c r="B2670">
        <v>63</v>
      </c>
      <c r="C2670">
        <v>4</v>
      </c>
      <c r="D2670" t="s">
        <v>109</v>
      </c>
      <c r="E2670" t="s">
        <v>110</v>
      </c>
      <c r="F2670" t="s">
        <v>16</v>
      </c>
      <c r="G2670" t="str">
        <f>TEXT(MotionsTable[[#This Row],[MOT_COUNTY_NUM]], "000") &amp; "-" &amp; TEXT(MotionsTable[[#This Row],[MOT_CASE_NUMBER]], "0000000")</f>
        <v>002-0000063</v>
      </c>
    </row>
    <row r="2671" spans="1:7">
      <c r="A2671" s="1">
        <v>2</v>
      </c>
      <c r="B2671">
        <v>64</v>
      </c>
      <c r="C2671">
        <v>4</v>
      </c>
      <c r="D2671" t="s">
        <v>109</v>
      </c>
      <c r="E2671" t="s">
        <v>110</v>
      </c>
      <c r="F2671" t="s">
        <v>16</v>
      </c>
      <c r="G2671" t="str">
        <f>TEXT(MotionsTable[[#This Row],[MOT_COUNTY_NUM]], "000") &amp; "-" &amp; TEXT(MotionsTable[[#This Row],[MOT_CASE_NUMBER]], "0000000")</f>
        <v>002-0000064</v>
      </c>
    </row>
    <row r="2672" spans="1:7">
      <c r="A2672" s="1">
        <v>2</v>
      </c>
      <c r="B2672">
        <v>77</v>
      </c>
      <c r="C2672">
        <v>4</v>
      </c>
      <c r="D2672" t="s">
        <v>109</v>
      </c>
      <c r="E2672" t="s">
        <v>110</v>
      </c>
      <c r="F2672" t="s">
        <v>16</v>
      </c>
      <c r="G2672" t="str">
        <f>TEXT(MotionsTable[[#This Row],[MOT_COUNTY_NUM]], "000") &amp; "-" &amp; TEXT(MotionsTable[[#This Row],[MOT_CASE_NUMBER]], "0000000")</f>
        <v>002-0000077</v>
      </c>
    </row>
    <row r="2673" spans="1:7">
      <c r="A2673" s="1">
        <v>2</v>
      </c>
      <c r="B2673">
        <v>78</v>
      </c>
      <c r="C2673">
        <v>4</v>
      </c>
      <c r="D2673" t="s">
        <v>109</v>
      </c>
      <c r="E2673" t="s">
        <v>110</v>
      </c>
      <c r="F2673" t="s">
        <v>16</v>
      </c>
      <c r="G2673" t="str">
        <f>TEXT(MotionsTable[[#This Row],[MOT_COUNTY_NUM]], "000") &amp; "-" &amp; TEXT(MotionsTable[[#This Row],[MOT_CASE_NUMBER]], "0000000")</f>
        <v>002-0000078</v>
      </c>
    </row>
    <row r="2674" spans="1:7">
      <c r="A2674" s="1">
        <v>2</v>
      </c>
      <c r="B2674">
        <v>86</v>
      </c>
      <c r="C2674">
        <v>4</v>
      </c>
      <c r="D2674" t="s">
        <v>109</v>
      </c>
      <c r="E2674" t="s">
        <v>110</v>
      </c>
      <c r="F2674" t="s">
        <v>16</v>
      </c>
      <c r="G2674" t="str">
        <f>TEXT(MotionsTable[[#This Row],[MOT_COUNTY_NUM]], "000") &amp; "-" &amp; TEXT(MotionsTable[[#This Row],[MOT_CASE_NUMBER]], "0000000")</f>
        <v>002-0000086</v>
      </c>
    </row>
    <row r="2675" spans="1:7">
      <c r="A2675" s="1">
        <v>2</v>
      </c>
      <c r="B2675">
        <v>12</v>
      </c>
      <c r="C2675">
        <v>5</v>
      </c>
      <c r="D2675" t="s">
        <v>109</v>
      </c>
      <c r="E2675" t="s">
        <v>110</v>
      </c>
      <c r="F2675" t="s">
        <v>16</v>
      </c>
      <c r="G2675" t="str">
        <f>TEXT(MotionsTable[[#This Row],[MOT_COUNTY_NUM]], "000") &amp; "-" &amp; TEXT(MotionsTable[[#This Row],[MOT_CASE_NUMBER]], "0000000")</f>
        <v>002-0000012</v>
      </c>
    </row>
    <row r="2676" spans="1:7">
      <c r="A2676" s="1">
        <v>2</v>
      </c>
      <c r="B2676">
        <v>14</v>
      </c>
      <c r="C2676">
        <v>5</v>
      </c>
      <c r="D2676" t="s">
        <v>109</v>
      </c>
      <c r="E2676" t="s">
        <v>110</v>
      </c>
      <c r="F2676" t="s">
        <v>16</v>
      </c>
      <c r="G2676" t="str">
        <f>TEXT(MotionsTable[[#This Row],[MOT_COUNTY_NUM]], "000") &amp; "-" &amp; TEXT(MotionsTable[[#This Row],[MOT_CASE_NUMBER]], "0000000")</f>
        <v>002-0000014</v>
      </c>
    </row>
    <row r="2677" spans="1:7">
      <c r="A2677" s="1">
        <v>2</v>
      </c>
      <c r="B2677">
        <v>26</v>
      </c>
      <c r="C2677">
        <v>5</v>
      </c>
      <c r="D2677" t="s">
        <v>109</v>
      </c>
      <c r="E2677" t="s">
        <v>110</v>
      </c>
      <c r="F2677" t="s">
        <v>16</v>
      </c>
      <c r="G2677" t="str">
        <f>TEXT(MotionsTable[[#This Row],[MOT_COUNTY_NUM]], "000") &amp; "-" &amp; TEXT(MotionsTable[[#This Row],[MOT_CASE_NUMBER]], "0000000")</f>
        <v>002-0000026</v>
      </c>
    </row>
    <row r="2678" spans="1:7">
      <c r="A2678" s="1">
        <v>2</v>
      </c>
      <c r="B2678">
        <v>30</v>
      </c>
      <c r="C2678">
        <v>5</v>
      </c>
      <c r="D2678" t="s">
        <v>109</v>
      </c>
      <c r="E2678" t="s">
        <v>110</v>
      </c>
      <c r="F2678" t="s">
        <v>16</v>
      </c>
      <c r="G2678" t="str">
        <f>TEXT(MotionsTable[[#This Row],[MOT_COUNTY_NUM]], "000") &amp; "-" &amp; TEXT(MotionsTable[[#This Row],[MOT_CASE_NUMBER]], "0000000")</f>
        <v>002-0000030</v>
      </c>
    </row>
    <row r="2679" spans="1:7">
      <c r="A2679" s="1">
        <v>2</v>
      </c>
      <c r="B2679">
        <v>33</v>
      </c>
      <c r="C2679">
        <v>5</v>
      </c>
      <c r="D2679" t="s">
        <v>109</v>
      </c>
      <c r="E2679" t="s">
        <v>110</v>
      </c>
      <c r="F2679" t="s">
        <v>16</v>
      </c>
      <c r="G2679" t="str">
        <f>TEXT(MotionsTable[[#This Row],[MOT_COUNTY_NUM]], "000") &amp; "-" &amp; TEXT(MotionsTable[[#This Row],[MOT_CASE_NUMBER]], "0000000")</f>
        <v>002-0000033</v>
      </c>
    </row>
    <row r="2680" spans="1:7">
      <c r="A2680" s="1">
        <v>2</v>
      </c>
      <c r="B2680">
        <v>35</v>
      </c>
      <c r="C2680">
        <v>5</v>
      </c>
      <c r="D2680" t="s">
        <v>109</v>
      </c>
      <c r="E2680" t="s">
        <v>110</v>
      </c>
      <c r="F2680" t="s">
        <v>16</v>
      </c>
      <c r="G2680" t="str">
        <f>TEXT(MotionsTable[[#This Row],[MOT_COUNTY_NUM]], "000") &amp; "-" &amp; TEXT(MotionsTable[[#This Row],[MOT_CASE_NUMBER]], "0000000")</f>
        <v>002-0000035</v>
      </c>
    </row>
    <row r="2681" spans="1:7">
      <c r="A2681" s="1">
        <v>2</v>
      </c>
      <c r="B2681">
        <v>56</v>
      </c>
      <c r="C2681">
        <v>5</v>
      </c>
      <c r="D2681" t="s">
        <v>109</v>
      </c>
      <c r="E2681" t="s">
        <v>110</v>
      </c>
      <c r="F2681" t="s">
        <v>16</v>
      </c>
      <c r="G2681" t="str">
        <f>TEXT(MotionsTable[[#This Row],[MOT_COUNTY_NUM]], "000") &amp; "-" &amp; TEXT(MotionsTable[[#This Row],[MOT_CASE_NUMBER]], "0000000")</f>
        <v>002-0000056</v>
      </c>
    </row>
    <row r="2682" spans="1:7">
      <c r="A2682" s="1">
        <v>2</v>
      </c>
      <c r="B2682">
        <v>3</v>
      </c>
      <c r="C2682">
        <v>6</v>
      </c>
      <c r="D2682" t="s">
        <v>109</v>
      </c>
      <c r="E2682" t="s">
        <v>110</v>
      </c>
      <c r="F2682" t="s">
        <v>16</v>
      </c>
      <c r="G2682" t="str">
        <f>TEXT(MotionsTable[[#This Row],[MOT_COUNTY_NUM]], "000") &amp; "-" &amp; TEXT(MotionsTable[[#This Row],[MOT_CASE_NUMBER]], "0000000")</f>
        <v>002-0000003</v>
      </c>
    </row>
    <row r="2683" spans="1:7">
      <c r="A2683" s="1">
        <v>2</v>
      </c>
      <c r="B2683">
        <v>15</v>
      </c>
      <c r="C2683">
        <v>6</v>
      </c>
      <c r="D2683" t="s">
        <v>109</v>
      </c>
      <c r="E2683" t="s">
        <v>110</v>
      </c>
      <c r="F2683" t="s">
        <v>16</v>
      </c>
      <c r="G2683" t="str">
        <f>TEXT(MotionsTable[[#This Row],[MOT_COUNTY_NUM]], "000") &amp; "-" &amp; TEXT(MotionsTable[[#This Row],[MOT_CASE_NUMBER]], "0000000")</f>
        <v>002-0000015</v>
      </c>
    </row>
    <row r="2684" spans="1:7">
      <c r="A2684" s="1">
        <v>2</v>
      </c>
      <c r="B2684">
        <v>32</v>
      </c>
      <c r="C2684">
        <v>6</v>
      </c>
      <c r="D2684" t="s">
        <v>109</v>
      </c>
      <c r="E2684" t="s">
        <v>110</v>
      </c>
      <c r="F2684" t="s">
        <v>16</v>
      </c>
      <c r="G2684" t="str">
        <f>TEXT(MotionsTable[[#This Row],[MOT_COUNTY_NUM]], "000") &amp; "-" &amp; TEXT(MotionsTable[[#This Row],[MOT_CASE_NUMBER]], "0000000")</f>
        <v>002-0000032</v>
      </c>
    </row>
    <row r="2685" spans="1:7">
      <c r="A2685" s="1">
        <v>2</v>
      </c>
      <c r="B2685">
        <v>35</v>
      </c>
      <c r="C2685">
        <v>6</v>
      </c>
      <c r="D2685" t="s">
        <v>109</v>
      </c>
      <c r="E2685" t="s">
        <v>110</v>
      </c>
      <c r="F2685" t="s">
        <v>16</v>
      </c>
      <c r="G2685" t="str">
        <f>TEXT(MotionsTable[[#This Row],[MOT_COUNTY_NUM]], "000") &amp; "-" &amp; TEXT(MotionsTable[[#This Row],[MOT_CASE_NUMBER]], "0000000")</f>
        <v>002-0000035</v>
      </c>
    </row>
    <row r="2686" spans="1:7">
      <c r="A2686" s="1">
        <v>2</v>
      </c>
      <c r="B2686">
        <v>43</v>
      </c>
      <c r="C2686">
        <v>6</v>
      </c>
      <c r="D2686" t="s">
        <v>109</v>
      </c>
      <c r="E2686" t="s">
        <v>110</v>
      </c>
      <c r="F2686" t="s">
        <v>16</v>
      </c>
      <c r="G2686" t="str">
        <f>TEXT(MotionsTable[[#This Row],[MOT_COUNTY_NUM]], "000") &amp; "-" &amp; TEXT(MotionsTable[[#This Row],[MOT_CASE_NUMBER]], "0000000")</f>
        <v>002-0000043</v>
      </c>
    </row>
    <row r="2687" spans="1:7">
      <c r="A2687" s="1">
        <v>2</v>
      </c>
      <c r="B2687">
        <v>79</v>
      </c>
      <c r="C2687">
        <v>6</v>
      </c>
      <c r="D2687" t="s">
        <v>109</v>
      </c>
      <c r="E2687" t="s">
        <v>110</v>
      </c>
      <c r="F2687" t="s">
        <v>16</v>
      </c>
      <c r="G2687" t="str">
        <f>TEXT(MotionsTable[[#This Row],[MOT_COUNTY_NUM]], "000") &amp; "-" &amp; TEXT(MotionsTable[[#This Row],[MOT_CASE_NUMBER]], "0000000")</f>
        <v>002-0000079</v>
      </c>
    </row>
    <row r="2688" spans="1:7">
      <c r="A2688" s="1">
        <v>2</v>
      </c>
      <c r="B2688">
        <v>3</v>
      </c>
      <c r="C2688">
        <v>7</v>
      </c>
      <c r="D2688" t="s">
        <v>109</v>
      </c>
      <c r="E2688" t="s">
        <v>110</v>
      </c>
      <c r="F2688" t="s">
        <v>16</v>
      </c>
      <c r="G2688" t="str">
        <f>TEXT(MotionsTable[[#This Row],[MOT_COUNTY_NUM]], "000") &amp; "-" &amp; TEXT(MotionsTable[[#This Row],[MOT_CASE_NUMBER]], "0000000")</f>
        <v>002-0000003</v>
      </c>
    </row>
    <row r="2689" spans="1:7">
      <c r="A2689" s="1">
        <v>2</v>
      </c>
      <c r="B2689">
        <v>35</v>
      </c>
      <c r="C2689">
        <v>7</v>
      </c>
      <c r="D2689" t="s">
        <v>109</v>
      </c>
      <c r="E2689" t="s">
        <v>110</v>
      </c>
      <c r="F2689" t="s">
        <v>16</v>
      </c>
      <c r="G2689" t="str">
        <f>TEXT(MotionsTable[[#This Row],[MOT_COUNTY_NUM]], "000") &amp; "-" &amp; TEXT(MotionsTable[[#This Row],[MOT_CASE_NUMBER]], "0000000")</f>
        <v>002-0000035</v>
      </c>
    </row>
    <row r="2690" spans="1:7">
      <c r="A2690" s="1">
        <v>2</v>
      </c>
      <c r="B2690">
        <v>35</v>
      </c>
      <c r="C2690">
        <v>8</v>
      </c>
      <c r="D2690" t="s">
        <v>109</v>
      </c>
      <c r="E2690" t="s">
        <v>110</v>
      </c>
      <c r="F2690" t="s">
        <v>16</v>
      </c>
      <c r="G2690" t="str">
        <f>TEXT(MotionsTable[[#This Row],[MOT_COUNTY_NUM]], "000") &amp; "-" &amp; TEXT(MotionsTable[[#This Row],[MOT_CASE_NUMBER]], "0000000")</f>
        <v>002-0000035</v>
      </c>
    </row>
    <row r="2691" spans="1:7">
      <c r="A2691" s="1">
        <v>3</v>
      </c>
      <c r="B2691">
        <v>10</v>
      </c>
      <c r="C2691">
        <v>1</v>
      </c>
      <c r="D2691" t="s">
        <v>109</v>
      </c>
      <c r="E2691" t="s">
        <v>110</v>
      </c>
      <c r="F2691" t="s">
        <v>17</v>
      </c>
      <c r="G2691" t="str">
        <f>TEXT(MotionsTable[[#This Row],[MOT_COUNTY_NUM]], "000") &amp; "-" &amp; TEXT(MotionsTable[[#This Row],[MOT_CASE_NUMBER]], "0000000")</f>
        <v>003-0000010</v>
      </c>
    </row>
    <row r="2692" spans="1:7">
      <c r="A2692" s="1">
        <v>3</v>
      </c>
      <c r="B2692">
        <v>45</v>
      </c>
      <c r="C2692">
        <v>1</v>
      </c>
      <c r="D2692" t="s">
        <v>109</v>
      </c>
      <c r="E2692" t="s">
        <v>110</v>
      </c>
      <c r="F2692" t="s">
        <v>17</v>
      </c>
      <c r="G2692" t="str">
        <f>TEXT(MotionsTable[[#This Row],[MOT_COUNTY_NUM]], "000") &amp; "-" &amp; TEXT(MotionsTable[[#This Row],[MOT_CASE_NUMBER]], "0000000")</f>
        <v>003-0000045</v>
      </c>
    </row>
    <row r="2693" spans="1:7">
      <c r="A2693" s="1">
        <v>3</v>
      </c>
      <c r="B2693">
        <v>3</v>
      </c>
      <c r="C2693">
        <v>2</v>
      </c>
      <c r="D2693" t="s">
        <v>109</v>
      </c>
      <c r="E2693" t="s">
        <v>110</v>
      </c>
      <c r="F2693" t="s">
        <v>17</v>
      </c>
      <c r="G2693" t="str">
        <f>TEXT(MotionsTable[[#This Row],[MOT_COUNTY_NUM]], "000") &amp; "-" &amp; TEXT(MotionsTable[[#This Row],[MOT_CASE_NUMBER]], "0000000")</f>
        <v>003-0000003</v>
      </c>
    </row>
    <row r="2694" spans="1:7">
      <c r="A2694" s="1">
        <v>3</v>
      </c>
      <c r="B2694">
        <v>5</v>
      </c>
      <c r="C2694">
        <v>2</v>
      </c>
      <c r="D2694" t="s">
        <v>109</v>
      </c>
      <c r="E2694" t="s">
        <v>110</v>
      </c>
      <c r="F2694" t="s">
        <v>17</v>
      </c>
      <c r="G2694" t="str">
        <f>TEXT(MotionsTable[[#This Row],[MOT_COUNTY_NUM]], "000") &amp; "-" &amp; TEXT(MotionsTable[[#This Row],[MOT_CASE_NUMBER]], "0000000")</f>
        <v>003-0000005</v>
      </c>
    </row>
    <row r="2695" spans="1:7">
      <c r="A2695" s="1">
        <v>3</v>
      </c>
      <c r="B2695">
        <v>17</v>
      </c>
      <c r="C2695">
        <v>2</v>
      </c>
      <c r="D2695" t="s">
        <v>109</v>
      </c>
      <c r="E2695" t="s">
        <v>110</v>
      </c>
      <c r="F2695" t="s">
        <v>17</v>
      </c>
      <c r="G2695" t="str">
        <f>TEXT(MotionsTable[[#This Row],[MOT_COUNTY_NUM]], "000") &amp; "-" &amp; TEXT(MotionsTable[[#This Row],[MOT_CASE_NUMBER]], "0000000")</f>
        <v>003-0000017</v>
      </c>
    </row>
    <row r="2696" spans="1:7">
      <c r="A2696" s="1">
        <v>3</v>
      </c>
      <c r="B2696">
        <v>22</v>
      </c>
      <c r="C2696">
        <v>2</v>
      </c>
      <c r="D2696" t="s">
        <v>109</v>
      </c>
      <c r="E2696" t="s">
        <v>110</v>
      </c>
      <c r="F2696" t="s">
        <v>17</v>
      </c>
      <c r="G2696" t="str">
        <f>TEXT(MotionsTable[[#This Row],[MOT_COUNTY_NUM]], "000") &amp; "-" &amp; TEXT(MotionsTable[[#This Row],[MOT_CASE_NUMBER]], "0000000")</f>
        <v>003-0000022</v>
      </c>
    </row>
    <row r="2697" spans="1:7">
      <c r="A2697" s="1">
        <v>3</v>
      </c>
      <c r="B2697">
        <v>23</v>
      </c>
      <c r="C2697">
        <v>2</v>
      </c>
      <c r="D2697" t="s">
        <v>109</v>
      </c>
      <c r="E2697" t="s">
        <v>110</v>
      </c>
      <c r="F2697" t="s">
        <v>17</v>
      </c>
      <c r="G2697" t="str">
        <f>TEXT(MotionsTable[[#This Row],[MOT_COUNTY_NUM]], "000") &amp; "-" &amp; TEXT(MotionsTable[[#This Row],[MOT_CASE_NUMBER]], "0000000")</f>
        <v>003-0000023</v>
      </c>
    </row>
    <row r="2698" spans="1:7">
      <c r="A2698" s="1">
        <v>3</v>
      </c>
      <c r="B2698">
        <v>25</v>
      </c>
      <c r="C2698">
        <v>2</v>
      </c>
      <c r="D2698" t="s">
        <v>109</v>
      </c>
      <c r="E2698" t="s">
        <v>110</v>
      </c>
      <c r="F2698" t="s">
        <v>17</v>
      </c>
      <c r="G2698" t="str">
        <f>TEXT(MotionsTable[[#This Row],[MOT_COUNTY_NUM]], "000") &amp; "-" &amp; TEXT(MotionsTable[[#This Row],[MOT_CASE_NUMBER]], "0000000")</f>
        <v>003-0000025</v>
      </c>
    </row>
    <row r="2699" spans="1:7">
      <c r="A2699" s="1">
        <v>3</v>
      </c>
      <c r="B2699">
        <v>26</v>
      </c>
      <c r="C2699">
        <v>2</v>
      </c>
      <c r="D2699" t="s">
        <v>109</v>
      </c>
      <c r="E2699" t="s">
        <v>110</v>
      </c>
      <c r="F2699" t="s">
        <v>17</v>
      </c>
      <c r="G2699" t="str">
        <f>TEXT(MotionsTable[[#This Row],[MOT_COUNTY_NUM]], "000") &amp; "-" &amp; TEXT(MotionsTable[[#This Row],[MOT_CASE_NUMBER]], "0000000")</f>
        <v>003-0000026</v>
      </c>
    </row>
    <row r="2700" spans="1:7">
      <c r="A2700" s="1">
        <v>3</v>
      </c>
      <c r="B2700">
        <v>28</v>
      </c>
      <c r="C2700">
        <v>2</v>
      </c>
      <c r="D2700" t="s">
        <v>109</v>
      </c>
      <c r="E2700" t="s">
        <v>110</v>
      </c>
      <c r="F2700" t="s">
        <v>17</v>
      </c>
      <c r="G2700" t="str">
        <f>TEXT(MotionsTable[[#This Row],[MOT_COUNTY_NUM]], "000") &amp; "-" &amp; TEXT(MotionsTable[[#This Row],[MOT_CASE_NUMBER]], "0000000")</f>
        <v>003-0000028</v>
      </c>
    </row>
    <row r="2701" spans="1:7">
      <c r="A2701" s="1">
        <v>3</v>
      </c>
      <c r="B2701">
        <v>38</v>
      </c>
      <c r="C2701">
        <v>2</v>
      </c>
      <c r="D2701" t="s">
        <v>109</v>
      </c>
      <c r="E2701" t="s">
        <v>110</v>
      </c>
      <c r="F2701" t="s">
        <v>17</v>
      </c>
      <c r="G2701" t="str">
        <f>TEXT(MotionsTable[[#This Row],[MOT_COUNTY_NUM]], "000") &amp; "-" &amp; TEXT(MotionsTable[[#This Row],[MOT_CASE_NUMBER]], "0000000")</f>
        <v>003-0000038</v>
      </c>
    </row>
    <row r="2702" spans="1:7">
      <c r="A2702" s="1">
        <v>3</v>
      </c>
      <c r="B2702">
        <v>41</v>
      </c>
      <c r="C2702">
        <v>2</v>
      </c>
      <c r="D2702" t="s">
        <v>109</v>
      </c>
      <c r="E2702" t="s">
        <v>110</v>
      </c>
      <c r="F2702" t="s">
        <v>17</v>
      </c>
      <c r="G2702" t="str">
        <f>TEXT(MotionsTable[[#This Row],[MOT_COUNTY_NUM]], "000") &amp; "-" &amp; TEXT(MotionsTable[[#This Row],[MOT_CASE_NUMBER]], "0000000")</f>
        <v>003-0000041</v>
      </c>
    </row>
    <row r="2703" spans="1:7">
      <c r="A2703" s="1">
        <v>3</v>
      </c>
      <c r="B2703">
        <v>3</v>
      </c>
      <c r="C2703">
        <v>3</v>
      </c>
      <c r="D2703" t="s">
        <v>109</v>
      </c>
      <c r="E2703" t="s">
        <v>110</v>
      </c>
      <c r="F2703" t="s">
        <v>17</v>
      </c>
      <c r="G2703" t="str">
        <f>TEXT(MotionsTable[[#This Row],[MOT_COUNTY_NUM]], "000") &amp; "-" &amp; TEXT(MotionsTable[[#This Row],[MOT_CASE_NUMBER]], "0000000")</f>
        <v>003-0000003</v>
      </c>
    </row>
    <row r="2704" spans="1:7">
      <c r="A2704" s="1">
        <v>3</v>
      </c>
      <c r="B2704">
        <v>10</v>
      </c>
      <c r="C2704">
        <v>3</v>
      </c>
      <c r="D2704" t="s">
        <v>109</v>
      </c>
      <c r="E2704" t="s">
        <v>110</v>
      </c>
      <c r="F2704" t="s">
        <v>17</v>
      </c>
      <c r="G2704" t="str">
        <f>TEXT(MotionsTable[[#This Row],[MOT_COUNTY_NUM]], "000") &amp; "-" &amp; TEXT(MotionsTable[[#This Row],[MOT_CASE_NUMBER]], "0000000")</f>
        <v>003-0000010</v>
      </c>
    </row>
    <row r="2705" spans="1:7">
      <c r="A2705" s="1">
        <v>3</v>
      </c>
      <c r="B2705">
        <v>11</v>
      </c>
      <c r="C2705">
        <v>3</v>
      </c>
      <c r="D2705" t="s">
        <v>109</v>
      </c>
      <c r="E2705" t="s">
        <v>110</v>
      </c>
      <c r="F2705" t="s">
        <v>17</v>
      </c>
      <c r="G2705" t="str">
        <f>TEXT(MotionsTable[[#This Row],[MOT_COUNTY_NUM]], "000") &amp; "-" &amp; TEXT(MotionsTable[[#This Row],[MOT_CASE_NUMBER]], "0000000")</f>
        <v>003-0000011</v>
      </c>
    </row>
    <row r="2706" spans="1:7">
      <c r="A2706" s="1">
        <v>3</v>
      </c>
      <c r="B2706">
        <v>13</v>
      </c>
      <c r="C2706">
        <v>3</v>
      </c>
      <c r="D2706" t="s">
        <v>109</v>
      </c>
      <c r="E2706" t="s">
        <v>110</v>
      </c>
      <c r="F2706" t="s">
        <v>17</v>
      </c>
      <c r="G2706" t="str">
        <f>TEXT(MotionsTable[[#This Row],[MOT_COUNTY_NUM]], "000") &amp; "-" &amp; TEXT(MotionsTable[[#This Row],[MOT_CASE_NUMBER]], "0000000")</f>
        <v>003-0000013</v>
      </c>
    </row>
    <row r="2707" spans="1:7">
      <c r="A2707" s="1">
        <v>3</v>
      </c>
      <c r="B2707">
        <v>14</v>
      </c>
      <c r="C2707">
        <v>3</v>
      </c>
      <c r="D2707" t="s">
        <v>109</v>
      </c>
      <c r="E2707" t="s">
        <v>110</v>
      </c>
      <c r="F2707" t="s">
        <v>17</v>
      </c>
      <c r="G2707" t="str">
        <f>TEXT(MotionsTable[[#This Row],[MOT_COUNTY_NUM]], "000") &amp; "-" &amp; TEXT(MotionsTable[[#This Row],[MOT_CASE_NUMBER]], "0000000")</f>
        <v>003-0000014</v>
      </c>
    </row>
    <row r="2708" spans="1:7">
      <c r="A2708" s="1">
        <v>3</v>
      </c>
      <c r="B2708">
        <v>22</v>
      </c>
      <c r="C2708">
        <v>3</v>
      </c>
      <c r="D2708" t="s">
        <v>109</v>
      </c>
      <c r="E2708" t="s">
        <v>110</v>
      </c>
      <c r="F2708" t="s">
        <v>17</v>
      </c>
      <c r="G2708" t="str">
        <f>TEXT(MotionsTable[[#This Row],[MOT_COUNTY_NUM]], "000") &amp; "-" &amp; TEXT(MotionsTable[[#This Row],[MOT_CASE_NUMBER]], "0000000")</f>
        <v>003-0000022</v>
      </c>
    </row>
    <row r="2709" spans="1:7">
      <c r="A2709" s="1">
        <v>3</v>
      </c>
      <c r="B2709">
        <v>31</v>
      </c>
      <c r="C2709">
        <v>3</v>
      </c>
      <c r="D2709" t="s">
        <v>109</v>
      </c>
      <c r="E2709" t="s">
        <v>110</v>
      </c>
      <c r="F2709" t="s">
        <v>17</v>
      </c>
      <c r="G2709" t="str">
        <f>TEXT(MotionsTable[[#This Row],[MOT_COUNTY_NUM]], "000") &amp; "-" &amp; TEXT(MotionsTable[[#This Row],[MOT_CASE_NUMBER]], "0000000")</f>
        <v>003-0000031</v>
      </c>
    </row>
    <row r="2710" spans="1:7">
      <c r="A2710" s="1">
        <v>3</v>
      </c>
      <c r="B2710">
        <v>36</v>
      </c>
      <c r="C2710">
        <v>3</v>
      </c>
      <c r="D2710" t="s">
        <v>109</v>
      </c>
      <c r="E2710" t="s">
        <v>110</v>
      </c>
      <c r="F2710" t="s">
        <v>17</v>
      </c>
      <c r="G2710" t="str">
        <f>TEXT(MotionsTable[[#This Row],[MOT_COUNTY_NUM]], "000") &amp; "-" &amp; TEXT(MotionsTable[[#This Row],[MOT_CASE_NUMBER]], "0000000")</f>
        <v>003-0000036</v>
      </c>
    </row>
    <row r="2711" spans="1:7">
      <c r="A2711" s="1">
        <v>3</v>
      </c>
      <c r="B2711">
        <v>44</v>
      </c>
      <c r="C2711">
        <v>3</v>
      </c>
      <c r="D2711" t="s">
        <v>109</v>
      </c>
      <c r="E2711" t="s">
        <v>110</v>
      </c>
      <c r="F2711" t="s">
        <v>17</v>
      </c>
      <c r="G2711" t="str">
        <f>TEXT(MotionsTable[[#This Row],[MOT_COUNTY_NUM]], "000") &amp; "-" &amp; TEXT(MotionsTable[[#This Row],[MOT_CASE_NUMBER]], "0000000")</f>
        <v>003-0000044</v>
      </c>
    </row>
    <row r="2712" spans="1:7">
      <c r="A2712" s="1">
        <v>3</v>
      </c>
      <c r="B2712">
        <v>47</v>
      </c>
      <c r="C2712">
        <v>3</v>
      </c>
      <c r="D2712" t="s">
        <v>109</v>
      </c>
      <c r="E2712" t="s">
        <v>110</v>
      </c>
      <c r="F2712" t="s">
        <v>17</v>
      </c>
      <c r="G2712" t="str">
        <f>TEXT(MotionsTable[[#This Row],[MOT_COUNTY_NUM]], "000") &amp; "-" &amp; TEXT(MotionsTable[[#This Row],[MOT_CASE_NUMBER]], "0000000")</f>
        <v>003-0000047</v>
      </c>
    </row>
    <row r="2713" spans="1:7">
      <c r="A2713" s="1">
        <v>3</v>
      </c>
      <c r="B2713">
        <v>3</v>
      </c>
      <c r="C2713">
        <v>4</v>
      </c>
      <c r="D2713" t="s">
        <v>109</v>
      </c>
      <c r="E2713" t="s">
        <v>110</v>
      </c>
      <c r="F2713" t="s">
        <v>17</v>
      </c>
      <c r="G2713" t="str">
        <f>TEXT(MotionsTable[[#This Row],[MOT_COUNTY_NUM]], "000") &amp; "-" &amp; TEXT(MotionsTable[[#This Row],[MOT_CASE_NUMBER]], "0000000")</f>
        <v>003-0000003</v>
      </c>
    </row>
    <row r="2714" spans="1:7">
      <c r="A2714" s="1">
        <v>3</v>
      </c>
      <c r="B2714">
        <v>6</v>
      </c>
      <c r="C2714">
        <v>4</v>
      </c>
      <c r="D2714" t="s">
        <v>109</v>
      </c>
      <c r="E2714" t="s">
        <v>110</v>
      </c>
      <c r="F2714" t="s">
        <v>17</v>
      </c>
      <c r="G2714" t="str">
        <f>TEXT(MotionsTable[[#This Row],[MOT_COUNTY_NUM]], "000") &amp; "-" &amp; TEXT(MotionsTable[[#This Row],[MOT_CASE_NUMBER]], "0000000")</f>
        <v>003-0000006</v>
      </c>
    </row>
    <row r="2715" spans="1:7">
      <c r="A2715" s="1">
        <v>3</v>
      </c>
      <c r="B2715">
        <v>15</v>
      </c>
      <c r="C2715">
        <v>4</v>
      </c>
      <c r="D2715" t="s">
        <v>109</v>
      </c>
      <c r="E2715" t="s">
        <v>110</v>
      </c>
      <c r="F2715" t="s">
        <v>17</v>
      </c>
      <c r="G2715" t="str">
        <f>TEXT(MotionsTable[[#This Row],[MOT_COUNTY_NUM]], "000") &amp; "-" &amp; TEXT(MotionsTable[[#This Row],[MOT_CASE_NUMBER]], "0000000")</f>
        <v>003-0000015</v>
      </c>
    </row>
    <row r="2716" spans="1:7">
      <c r="A2716" s="1">
        <v>3</v>
      </c>
      <c r="B2716">
        <v>19</v>
      </c>
      <c r="C2716">
        <v>4</v>
      </c>
      <c r="D2716" t="s">
        <v>109</v>
      </c>
      <c r="E2716" t="s">
        <v>110</v>
      </c>
      <c r="F2716" t="s">
        <v>17</v>
      </c>
      <c r="G2716" t="str">
        <f>TEXT(MotionsTable[[#This Row],[MOT_COUNTY_NUM]], "000") &amp; "-" &amp; TEXT(MotionsTable[[#This Row],[MOT_CASE_NUMBER]], "0000000")</f>
        <v>003-0000019</v>
      </c>
    </row>
    <row r="2717" spans="1:7">
      <c r="A2717" s="1">
        <v>3</v>
      </c>
      <c r="B2717">
        <v>26</v>
      </c>
      <c r="C2717">
        <v>4</v>
      </c>
      <c r="D2717" t="s">
        <v>109</v>
      </c>
      <c r="E2717" t="s">
        <v>110</v>
      </c>
      <c r="F2717" t="s">
        <v>17</v>
      </c>
      <c r="G2717" t="str">
        <f>TEXT(MotionsTable[[#This Row],[MOT_COUNTY_NUM]], "000") &amp; "-" &amp; TEXT(MotionsTable[[#This Row],[MOT_CASE_NUMBER]], "0000000")</f>
        <v>003-0000026</v>
      </c>
    </row>
    <row r="2718" spans="1:7">
      <c r="A2718" s="1">
        <v>3</v>
      </c>
      <c r="B2718">
        <v>28</v>
      </c>
      <c r="C2718">
        <v>4</v>
      </c>
      <c r="D2718" t="s">
        <v>109</v>
      </c>
      <c r="E2718" t="s">
        <v>110</v>
      </c>
      <c r="F2718" t="s">
        <v>17</v>
      </c>
      <c r="G2718" t="str">
        <f>TEXT(MotionsTable[[#This Row],[MOT_COUNTY_NUM]], "000") &amp; "-" &amp; TEXT(MotionsTable[[#This Row],[MOT_CASE_NUMBER]], "0000000")</f>
        <v>003-0000028</v>
      </c>
    </row>
    <row r="2719" spans="1:7">
      <c r="A2719" s="1">
        <v>3</v>
      </c>
      <c r="B2719">
        <v>30</v>
      </c>
      <c r="C2719">
        <v>4</v>
      </c>
      <c r="D2719" t="s">
        <v>109</v>
      </c>
      <c r="E2719" t="s">
        <v>110</v>
      </c>
      <c r="F2719" t="s">
        <v>17</v>
      </c>
      <c r="G2719" t="str">
        <f>TEXT(MotionsTable[[#This Row],[MOT_COUNTY_NUM]], "000") &amp; "-" &amp; TEXT(MotionsTable[[#This Row],[MOT_CASE_NUMBER]], "0000000")</f>
        <v>003-0000030</v>
      </c>
    </row>
    <row r="2720" spans="1:7">
      <c r="A2720" s="1">
        <v>3</v>
      </c>
      <c r="B2720">
        <v>34</v>
      </c>
      <c r="C2720">
        <v>4</v>
      </c>
      <c r="D2720" t="s">
        <v>109</v>
      </c>
      <c r="E2720" t="s">
        <v>110</v>
      </c>
      <c r="F2720" t="s">
        <v>17</v>
      </c>
      <c r="G2720" t="str">
        <f>TEXT(MotionsTable[[#This Row],[MOT_COUNTY_NUM]], "000") &amp; "-" &amp; TEXT(MotionsTable[[#This Row],[MOT_CASE_NUMBER]], "0000000")</f>
        <v>003-0000034</v>
      </c>
    </row>
    <row r="2721" spans="1:7">
      <c r="A2721" s="1">
        <v>3</v>
      </c>
      <c r="B2721">
        <v>35</v>
      </c>
      <c r="C2721">
        <v>4</v>
      </c>
      <c r="D2721" t="s">
        <v>109</v>
      </c>
      <c r="E2721" t="s">
        <v>110</v>
      </c>
      <c r="F2721" t="s">
        <v>17</v>
      </c>
      <c r="G2721" t="str">
        <f>TEXT(MotionsTable[[#This Row],[MOT_COUNTY_NUM]], "000") &amp; "-" &amp; TEXT(MotionsTable[[#This Row],[MOT_CASE_NUMBER]], "0000000")</f>
        <v>003-0000035</v>
      </c>
    </row>
    <row r="2722" spans="1:7">
      <c r="A2722" s="1">
        <v>3</v>
      </c>
      <c r="B2722">
        <v>40</v>
      </c>
      <c r="C2722">
        <v>4</v>
      </c>
      <c r="D2722" t="s">
        <v>109</v>
      </c>
      <c r="E2722" t="s">
        <v>110</v>
      </c>
      <c r="F2722" t="s">
        <v>17</v>
      </c>
      <c r="G2722" t="str">
        <f>TEXT(MotionsTable[[#This Row],[MOT_COUNTY_NUM]], "000") &amp; "-" &amp; TEXT(MotionsTable[[#This Row],[MOT_CASE_NUMBER]], "0000000")</f>
        <v>003-0000040</v>
      </c>
    </row>
    <row r="2723" spans="1:7">
      <c r="A2723" s="1">
        <v>3</v>
      </c>
      <c r="B2723">
        <v>3</v>
      </c>
      <c r="C2723">
        <v>5</v>
      </c>
      <c r="D2723" t="s">
        <v>109</v>
      </c>
      <c r="E2723" t="s">
        <v>110</v>
      </c>
      <c r="F2723" t="s">
        <v>17</v>
      </c>
      <c r="G2723" t="str">
        <f>TEXT(MotionsTable[[#This Row],[MOT_COUNTY_NUM]], "000") &amp; "-" &amp; TEXT(MotionsTable[[#This Row],[MOT_CASE_NUMBER]], "0000000")</f>
        <v>003-0000003</v>
      </c>
    </row>
    <row r="2724" spans="1:7">
      <c r="A2724" s="1">
        <v>3</v>
      </c>
      <c r="B2724">
        <v>6</v>
      </c>
      <c r="C2724">
        <v>5</v>
      </c>
      <c r="D2724" t="s">
        <v>109</v>
      </c>
      <c r="E2724" t="s">
        <v>110</v>
      </c>
      <c r="F2724" t="s">
        <v>17</v>
      </c>
      <c r="G2724" t="str">
        <f>TEXT(MotionsTable[[#This Row],[MOT_COUNTY_NUM]], "000") &amp; "-" &amp; TEXT(MotionsTable[[#This Row],[MOT_CASE_NUMBER]], "0000000")</f>
        <v>003-0000006</v>
      </c>
    </row>
    <row r="2725" spans="1:7">
      <c r="A2725" s="1">
        <v>3</v>
      </c>
      <c r="B2725">
        <v>14</v>
      </c>
      <c r="C2725">
        <v>5</v>
      </c>
      <c r="D2725" t="s">
        <v>109</v>
      </c>
      <c r="E2725" t="s">
        <v>110</v>
      </c>
      <c r="F2725" t="s">
        <v>17</v>
      </c>
      <c r="G2725" t="str">
        <f>TEXT(MotionsTable[[#This Row],[MOT_COUNTY_NUM]], "000") &amp; "-" &amp; TEXT(MotionsTable[[#This Row],[MOT_CASE_NUMBER]], "0000000")</f>
        <v>003-0000014</v>
      </c>
    </row>
    <row r="2726" spans="1:7">
      <c r="A2726" s="1">
        <v>3</v>
      </c>
      <c r="B2726">
        <v>21</v>
      </c>
      <c r="C2726">
        <v>5</v>
      </c>
      <c r="D2726" t="s">
        <v>109</v>
      </c>
      <c r="E2726" t="s">
        <v>110</v>
      </c>
      <c r="F2726" t="s">
        <v>17</v>
      </c>
      <c r="G2726" t="str">
        <f>TEXT(MotionsTable[[#This Row],[MOT_COUNTY_NUM]], "000") &amp; "-" &amp; TEXT(MotionsTable[[#This Row],[MOT_CASE_NUMBER]], "0000000")</f>
        <v>003-0000021</v>
      </c>
    </row>
    <row r="2727" spans="1:7">
      <c r="A2727" s="1">
        <v>3</v>
      </c>
      <c r="B2727">
        <v>24</v>
      </c>
      <c r="C2727">
        <v>5</v>
      </c>
      <c r="D2727" t="s">
        <v>109</v>
      </c>
      <c r="E2727" t="s">
        <v>110</v>
      </c>
      <c r="F2727" t="s">
        <v>17</v>
      </c>
      <c r="G2727" t="str">
        <f>TEXT(MotionsTable[[#This Row],[MOT_COUNTY_NUM]], "000") &amp; "-" &amp; TEXT(MotionsTable[[#This Row],[MOT_CASE_NUMBER]], "0000000")</f>
        <v>003-0000024</v>
      </c>
    </row>
    <row r="2728" spans="1:7">
      <c r="A2728" s="1">
        <v>3</v>
      </c>
      <c r="B2728">
        <v>27</v>
      </c>
      <c r="C2728">
        <v>5</v>
      </c>
      <c r="D2728" t="s">
        <v>109</v>
      </c>
      <c r="E2728" t="s">
        <v>110</v>
      </c>
      <c r="F2728" t="s">
        <v>17</v>
      </c>
      <c r="G2728" t="str">
        <f>TEXT(MotionsTable[[#This Row],[MOT_COUNTY_NUM]], "000") &amp; "-" &amp; TEXT(MotionsTable[[#This Row],[MOT_CASE_NUMBER]], "0000000")</f>
        <v>003-0000027</v>
      </c>
    </row>
    <row r="2729" spans="1:7">
      <c r="A2729" s="1">
        <v>3</v>
      </c>
      <c r="B2729">
        <v>33</v>
      </c>
      <c r="C2729">
        <v>5</v>
      </c>
      <c r="D2729" t="s">
        <v>109</v>
      </c>
      <c r="E2729" t="s">
        <v>110</v>
      </c>
      <c r="F2729" t="s">
        <v>17</v>
      </c>
      <c r="G2729" t="str">
        <f>TEXT(MotionsTable[[#This Row],[MOT_COUNTY_NUM]], "000") &amp; "-" &amp; TEXT(MotionsTable[[#This Row],[MOT_CASE_NUMBER]], "0000000")</f>
        <v>003-0000033</v>
      </c>
    </row>
    <row r="2730" spans="1:7">
      <c r="A2730" s="1">
        <v>3</v>
      </c>
      <c r="B2730">
        <v>45</v>
      </c>
      <c r="C2730">
        <v>5</v>
      </c>
      <c r="D2730" t="s">
        <v>109</v>
      </c>
      <c r="E2730" t="s">
        <v>110</v>
      </c>
      <c r="F2730" t="s">
        <v>17</v>
      </c>
      <c r="G2730" t="str">
        <f>TEXT(MotionsTable[[#This Row],[MOT_COUNTY_NUM]], "000") &amp; "-" &amp; TEXT(MotionsTable[[#This Row],[MOT_CASE_NUMBER]], "0000000")</f>
        <v>003-0000045</v>
      </c>
    </row>
    <row r="2731" spans="1:7">
      <c r="A2731" s="1">
        <v>3</v>
      </c>
      <c r="B2731">
        <v>7</v>
      </c>
      <c r="C2731">
        <v>6</v>
      </c>
      <c r="D2731" t="s">
        <v>109</v>
      </c>
      <c r="E2731" t="s">
        <v>110</v>
      </c>
      <c r="F2731" t="s">
        <v>17</v>
      </c>
      <c r="G2731" t="str">
        <f>TEXT(MotionsTable[[#This Row],[MOT_COUNTY_NUM]], "000") &amp; "-" &amp; TEXT(MotionsTable[[#This Row],[MOT_CASE_NUMBER]], "0000000")</f>
        <v>003-0000007</v>
      </c>
    </row>
    <row r="2732" spans="1:7">
      <c r="A2732" s="1">
        <v>3</v>
      </c>
      <c r="B2732">
        <v>11</v>
      </c>
      <c r="C2732">
        <v>6</v>
      </c>
      <c r="D2732" t="s">
        <v>109</v>
      </c>
      <c r="E2732" t="s">
        <v>110</v>
      </c>
      <c r="F2732" t="s">
        <v>17</v>
      </c>
      <c r="G2732" t="str">
        <f>TEXT(MotionsTable[[#This Row],[MOT_COUNTY_NUM]], "000") &amp; "-" &amp; TEXT(MotionsTable[[#This Row],[MOT_CASE_NUMBER]], "0000000")</f>
        <v>003-0000011</v>
      </c>
    </row>
    <row r="2733" spans="1:7">
      <c r="A2733" s="1">
        <v>3</v>
      </c>
      <c r="B2733">
        <v>17</v>
      </c>
      <c r="C2733">
        <v>6</v>
      </c>
      <c r="D2733" t="s">
        <v>109</v>
      </c>
      <c r="E2733" t="s">
        <v>110</v>
      </c>
      <c r="F2733" t="s">
        <v>17</v>
      </c>
      <c r="G2733" t="str">
        <f>TEXT(MotionsTable[[#This Row],[MOT_COUNTY_NUM]], "000") &amp; "-" &amp; TEXT(MotionsTable[[#This Row],[MOT_CASE_NUMBER]], "0000000")</f>
        <v>003-0000017</v>
      </c>
    </row>
    <row r="2734" spans="1:7">
      <c r="A2734" s="1">
        <v>3</v>
      </c>
      <c r="B2734">
        <v>28</v>
      </c>
      <c r="C2734">
        <v>6</v>
      </c>
      <c r="D2734" t="s">
        <v>109</v>
      </c>
      <c r="E2734" t="s">
        <v>110</v>
      </c>
      <c r="F2734" t="s">
        <v>17</v>
      </c>
      <c r="G2734" t="str">
        <f>TEXT(MotionsTable[[#This Row],[MOT_COUNTY_NUM]], "000") &amp; "-" &amp; TEXT(MotionsTable[[#This Row],[MOT_CASE_NUMBER]], "0000000")</f>
        <v>003-0000028</v>
      </c>
    </row>
    <row r="2735" spans="1:7">
      <c r="A2735" s="1">
        <v>3</v>
      </c>
      <c r="B2735">
        <v>30</v>
      </c>
      <c r="C2735">
        <v>6</v>
      </c>
      <c r="D2735" t="s">
        <v>109</v>
      </c>
      <c r="E2735" t="s">
        <v>110</v>
      </c>
      <c r="F2735" t="s">
        <v>17</v>
      </c>
      <c r="G2735" t="str">
        <f>TEXT(MotionsTable[[#This Row],[MOT_COUNTY_NUM]], "000") &amp; "-" &amp; TEXT(MotionsTable[[#This Row],[MOT_CASE_NUMBER]], "0000000")</f>
        <v>003-0000030</v>
      </c>
    </row>
    <row r="2736" spans="1:7">
      <c r="A2736" s="1">
        <v>3</v>
      </c>
      <c r="B2736">
        <v>33</v>
      </c>
      <c r="C2736">
        <v>6</v>
      </c>
      <c r="D2736" t="s">
        <v>109</v>
      </c>
      <c r="E2736" t="s">
        <v>110</v>
      </c>
      <c r="F2736" t="s">
        <v>17</v>
      </c>
      <c r="G2736" t="str">
        <f>TEXT(MotionsTable[[#This Row],[MOT_COUNTY_NUM]], "000") &amp; "-" &amp; TEXT(MotionsTable[[#This Row],[MOT_CASE_NUMBER]], "0000000")</f>
        <v>003-0000033</v>
      </c>
    </row>
    <row r="2737" spans="1:7">
      <c r="A2737" s="1">
        <v>3</v>
      </c>
      <c r="B2737">
        <v>39</v>
      </c>
      <c r="C2737">
        <v>6</v>
      </c>
      <c r="D2737" t="s">
        <v>109</v>
      </c>
      <c r="E2737" t="s">
        <v>110</v>
      </c>
      <c r="F2737" t="s">
        <v>17</v>
      </c>
      <c r="G2737" t="str">
        <f>TEXT(MotionsTable[[#This Row],[MOT_COUNTY_NUM]], "000") &amp; "-" &amp; TEXT(MotionsTable[[#This Row],[MOT_CASE_NUMBER]], "0000000")</f>
        <v>003-0000039</v>
      </c>
    </row>
    <row r="2738" spans="1:7">
      <c r="A2738" s="1">
        <v>3</v>
      </c>
      <c r="B2738">
        <v>42</v>
      </c>
      <c r="C2738">
        <v>6</v>
      </c>
      <c r="D2738" t="s">
        <v>109</v>
      </c>
      <c r="E2738" t="s">
        <v>110</v>
      </c>
      <c r="F2738" t="s">
        <v>17</v>
      </c>
      <c r="G2738" t="str">
        <f>TEXT(MotionsTable[[#This Row],[MOT_COUNTY_NUM]], "000") &amp; "-" &amp; TEXT(MotionsTable[[#This Row],[MOT_CASE_NUMBER]], "0000000")</f>
        <v>003-0000042</v>
      </c>
    </row>
    <row r="2739" spans="1:7">
      <c r="A2739" s="1">
        <v>3</v>
      </c>
      <c r="B2739">
        <v>44</v>
      </c>
      <c r="C2739">
        <v>6</v>
      </c>
      <c r="D2739" t="s">
        <v>109</v>
      </c>
      <c r="E2739" t="s">
        <v>110</v>
      </c>
      <c r="F2739" t="s">
        <v>17</v>
      </c>
      <c r="G2739" t="str">
        <f>TEXT(MotionsTable[[#This Row],[MOT_COUNTY_NUM]], "000") &amp; "-" &amp; TEXT(MotionsTable[[#This Row],[MOT_CASE_NUMBER]], "0000000")</f>
        <v>003-0000044</v>
      </c>
    </row>
    <row r="2740" spans="1:7">
      <c r="A2740" s="1">
        <v>3</v>
      </c>
      <c r="B2740">
        <v>48</v>
      </c>
      <c r="C2740">
        <v>6</v>
      </c>
      <c r="D2740" t="s">
        <v>109</v>
      </c>
      <c r="E2740" t="s">
        <v>110</v>
      </c>
      <c r="F2740" t="s">
        <v>17</v>
      </c>
      <c r="G2740" t="str">
        <f>TEXT(MotionsTable[[#This Row],[MOT_COUNTY_NUM]], "000") &amp; "-" &amp; TEXT(MotionsTable[[#This Row],[MOT_CASE_NUMBER]], "0000000")</f>
        <v>003-0000048</v>
      </c>
    </row>
    <row r="2741" spans="1:7">
      <c r="A2741" s="1">
        <v>3</v>
      </c>
      <c r="B2741">
        <v>3</v>
      </c>
      <c r="C2741">
        <v>7</v>
      </c>
      <c r="D2741" t="s">
        <v>109</v>
      </c>
      <c r="E2741" t="s">
        <v>110</v>
      </c>
      <c r="F2741" t="s">
        <v>17</v>
      </c>
      <c r="G2741" t="str">
        <f>TEXT(MotionsTable[[#This Row],[MOT_COUNTY_NUM]], "000") &amp; "-" &amp; TEXT(MotionsTable[[#This Row],[MOT_CASE_NUMBER]], "0000000")</f>
        <v>003-0000003</v>
      </c>
    </row>
    <row r="2742" spans="1:7">
      <c r="A2742" s="1">
        <v>3</v>
      </c>
      <c r="B2742">
        <v>5</v>
      </c>
      <c r="C2742">
        <v>7</v>
      </c>
      <c r="D2742" t="s">
        <v>109</v>
      </c>
      <c r="E2742" t="s">
        <v>110</v>
      </c>
      <c r="F2742" t="s">
        <v>17</v>
      </c>
      <c r="G2742" t="str">
        <f>TEXT(MotionsTable[[#This Row],[MOT_COUNTY_NUM]], "000") &amp; "-" &amp; TEXT(MotionsTable[[#This Row],[MOT_CASE_NUMBER]], "0000000")</f>
        <v>003-0000005</v>
      </c>
    </row>
    <row r="2743" spans="1:7">
      <c r="A2743" s="1">
        <v>3</v>
      </c>
      <c r="B2743">
        <v>7</v>
      </c>
      <c r="C2743">
        <v>7</v>
      </c>
      <c r="D2743" t="s">
        <v>109</v>
      </c>
      <c r="E2743" t="s">
        <v>110</v>
      </c>
      <c r="F2743" t="s">
        <v>17</v>
      </c>
      <c r="G2743" t="str">
        <f>TEXT(MotionsTable[[#This Row],[MOT_COUNTY_NUM]], "000") &amp; "-" &amp; TEXT(MotionsTable[[#This Row],[MOT_CASE_NUMBER]], "0000000")</f>
        <v>003-0000007</v>
      </c>
    </row>
    <row r="2744" spans="1:7">
      <c r="A2744" s="1">
        <v>3</v>
      </c>
      <c r="B2744">
        <v>9</v>
      </c>
      <c r="C2744">
        <v>7</v>
      </c>
      <c r="D2744" t="s">
        <v>109</v>
      </c>
      <c r="E2744" t="s">
        <v>110</v>
      </c>
      <c r="F2744" t="s">
        <v>17</v>
      </c>
      <c r="G2744" t="str">
        <f>TEXT(MotionsTable[[#This Row],[MOT_COUNTY_NUM]], "000") &amp; "-" &amp; TEXT(MotionsTable[[#This Row],[MOT_CASE_NUMBER]], "0000000")</f>
        <v>003-0000009</v>
      </c>
    </row>
    <row r="2745" spans="1:7">
      <c r="A2745" s="1">
        <v>3</v>
      </c>
      <c r="B2745">
        <v>25</v>
      </c>
      <c r="C2745">
        <v>7</v>
      </c>
      <c r="D2745" t="s">
        <v>109</v>
      </c>
      <c r="E2745" t="s">
        <v>110</v>
      </c>
      <c r="F2745" t="s">
        <v>17</v>
      </c>
      <c r="G2745" t="str">
        <f>TEXT(MotionsTable[[#This Row],[MOT_COUNTY_NUM]], "000") &amp; "-" &amp; TEXT(MotionsTable[[#This Row],[MOT_CASE_NUMBER]], "0000000")</f>
        <v>003-0000025</v>
      </c>
    </row>
    <row r="2746" spans="1:7">
      <c r="A2746" s="1">
        <v>3</v>
      </c>
      <c r="B2746">
        <v>29</v>
      </c>
      <c r="C2746">
        <v>7</v>
      </c>
      <c r="D2746" t="s">
        <v>109</v>
      </c>
      <c r="E2746" t="s">
        <v>110</v>
      </c>
      <c r="F2746" t="s">
        <v>17</v>
      </c>
      <c r="G2746" t="str">
        <f>TEXT(MotionsTable[[#This Row],[MOT_COUNTY_NUM]], "000") &amp; "-" &amp; TEXT(MotionsTable[[#This Row],[MOT_CASE_NUMBER]], "0000000")</f>
        <v>003-0000029</v>
      </c>
    </row>
    <row r="2747" spans="1:7">
      <c r="A2747" s="1">
        <v>3</v>
      </c>
      <c r="B2747">
        <v>43</v>
      </c>
      <c r="C2747">
        <v>7</v>
      </c>
      <c r="D2747" t="s">
        <v>109</v>
      </c>
      <c r="E2747" t="s">
        <v>110</v>
      </c>
      <c r="F2747" t="s">
        <v>17</v>
      </c>
      <c r="G2747" t="str">
        <f>TEXT(MotionsTable[[#This Row],[MOT_COUNTY_NUM]], "000") &amp; "-" &amp; TEXT(MotionsTable[[#This Row],[MOT_CASE_NUMBER]], "0000000")</f>
        <v>003-0000043</v>
      </c>
    </row>
    <row r="2748" spans="1:7">
      <c r="A2748" s="1">
        <v>3</v>
      </c>
      <c r="B2748">
        <v>46</v>
      </c>
      <c r="C2748">
        <v>7</v>
      </c>
      <c r="D2748" t="s">
        <v>109</v>
      </c>
      <c r="E2748" t="s">
        <v>110</v>
      </c>
      <c r="F2748" t="s">
        <v>17</v>
      </c>
      <c r="G2748" t="str">
        <f>TEXT(MotionsTable[[#This Row],[MOT_COUNTY_NUM]], "000") &amp; "-" &amp; TEXT(MotionsTable[[#This Row],[MOT_CASE_NUMBER]], "0000000")</f>
        <v>003-0000046</v>
      </c>
    </row>
    <row r="2749" spans="1:7">
      <c r="A2749" s="1">
        <v>3</v>
      </c>
      <c r="B2749">
        <v>12</v>
      </c>
      <c r="C2749">
        <v>8</v>
      </c>
      <c r="D2749" t="s">
        <v>109</v>
      </c>
      <c r="E2749" t="s">
        <v>110</v>
      </c>
      <c r="F2749" t="s">
        <v>17</v>
      </c>
      <c r="G2749" t="str">
        <f>TEXT(MotionsTable[[#This Row],[MOT_COUNTY_NUM]], "000") &amp; "-" &amp; TEXT(MotionsTable[[#This Row],[MOT_CASE_NUMBER]], "0000000")</f>
        <v>003-0000012</v>
      </c>
    </row>
    <row r="2750" spans="1:7">
      <c r="A2750" s="1">
        <v>3</v>
      </c>
      <c r="B2750">
        <v>17</v>
      </c>
      <c r="C2750">
        <v>8</v>
      </c>
      <c r="D2750" t="s">
        <v>109</v>
      </c>
      <c r="E2750" t="s">
        <v>110</v>
      </c>
      <c r="F2750" t="s">
        <v>17</v>
      </c>
      <c r="G2750" t="str">
        <f>TEXT(MotionsTable[[#This Row],[MOT_COUNTY_NUM]], "000") &amp; "-" &amp; TEXT(MotionsTable[[#This Row],[MOT_CASE_NUMBER]], "0000000")</f>
        <v>003-0000017</v>
      </c>
    </row>
    <row r="2751" spans="1:7">
      <c r="A2751" s="1">
        <v>3</v>
      </c>
      <c r="B2751">
        <v>18</v>
      </c>
      <c r="C2751">
        <v>8</v>
      </c>
      <c r="D2751" t="s">
        <v>109</v>
      </c>
      <c r="E2751" t="s">
        <v>110</v>
      </c>
      <c r="F2751" t="s">
        <v>17</v>
      </c>
      <c r="G2751" t="str">
        <f>TEXT(MotionsTable[[#This Row],[MOT_COUNTY_NUM]], "000") &amp; "-" &amp; TEXT(MotionsTable[[#This Row],[MOT_CASE_NUMBER]], "0000000")</f>
        <v>003-0000018</v>
      </c>
    </row>
    <row r="2752" spans="1:7">
      <c r="A2752" s="1">
        <v>3</v>
      </c>
      <c r="B2752">
        <v>21</v>
      </c>
      <c r="C2752">
        <v>8</v>
      </c>
      <c r="D2752" t="s">
        <v>109</v>
      </c>
      <c r="E2752" t="s">
        <v>110</v>
      </c>
      <c r="F2752" t="s">
        <v>17</v>
      </c>
      <c r="G2752" t="str">
        <f>TEXT(MotionsTable[[#This Row],[MOT_COUNTY_NUM]], "000") &amp; "-" &amp; TEXT(MotionsTable[[#This Row],[MOT_CASE_NUMBER]], "0000000")</f>
        <v>003-0000021</v>
      </c>
    </row>
    <row r="2753" spans="1:7">
      <c r="A2753" s="1">
        <v>3</v>
      </c>
      <c r="B2753">
        <v>23</v>
      </c>
      <c r="C2753">
        <v>8</v>
      </c>
      <c r="D2753" t="s">
        <v>109</v>
      </c>
      <c r="E2753" t="s">
        <v>110</v>
      </c>
      <c r="F2753" t="s">
        <v>17</v>
      </c>
      <c r="G2753" t="str">
        <f>TEXT(MotionsTable[[#This Row],[MOT_COUNTY_NUM]], "000") &amp; "-" &amp; TEXT(MotionsTable[[#This Row],[MOT_CASE_NUMBER]], "0000000")</f>
        <v>003-0000023</v>
      </c>
    </row>
    <row r="2754" spans="1:7">
      <c r="A2754" s="1">
        <v>3</v>
      </c>
      <c r="B2754">
        <v>36</v>
      </c>
      <c r="C2754">
        <v>8</v>
      </c>
      <c r="D2754" t="s">
        <v>109</v>
      </c>
      <c r="E2754" t="s">
        <v>110</v>
      </c>
      <c r="F2754" t="s">
        <v>17</v>
      </c>
      <c r="G2754" t="str">
        <f>TEXT(MotionsTable[[#This Row],[MOT_COUNTY_NUM]], "000") &amp; "-" &amp; TEXT(MotionsTable[[#This Row],[MOT_CASE_NUMBER]], "0000000")</f>
        <v>003-0000036</v>
      </c>
    </row>
    <row r="2755" spans="1:7">
      <c r="A2755" s="1">
        <v>3</v>
      </c>
      <c r="B2755">
        <v>40</v>
      </c>
      <c r="C2755">
        <v>8</v>
      </c>
      <c r="D2755" t="s">
        <v>109</v>
      </c>
      <c r="E2755" t="s">
        <v>110</v>
      </c>
      <c r="F2755" t="s">
        <v>17</v>
      </c>
      <c r="G2755" t="str">
        <f>TEXT(MotionsTable[[#This Row],[MOT_COUNTY_NUM]], "000") &amp; "-" &amp; TEXT(MotionsTable[[#This Row],[MOT_CASE_NUMBER]], "0000000")</f>
        <v>003-0000040</v>
      </c>
    </row>
    <row r="2756" spans="1:7">
      <c r="A2756" s="1">
        <v>3</v>
      </c>
      <c r="B2756">
        <v>43</v>
      </c>
      <c r="C2756">
        <v>8</v>
      </c>
      <c r="D2756" t="s">
        <v>109</v>
      </c>
      <c r="E2756" t="s">
        <v>110</v>
      </c>
      <c r="F2756" t="s">
        <v>17</v>
      </c>
      <c r="G2756" t="str">
        <f>TEXT(MotionsTable[[#This Row],[MOT_COUNTY_NUM]], "000") &amp; "-" &amp; TEXT(MotionsTable[[#This Row],[MOT_CASE_NUMBER]], "0000000")</f>
        <v>003-0000043</v>
      </c>
    </row>
    <row r="2757" spans="1:7">
      <c r="A2757" s="1">
        <v>3</v>
      </c>
      <c r="B2757">
        <v>14</v>
      </c>
      <c r="C2757">
        <v>9</v>
      </c>
      <c r="D2757" t="s">
        <v>109</v>
      </c>
      <c r="E2757" t="s">
        <v>110</v>
      </c>
      <c r="F2757" t="s">
        <v>17</v>
      </c>
      <c r="G2757" t="str">
        <f>TEXT(MotionsTable[[#This Row],[MOT_COUNTY_NUM]], "000") &amp; "-" &amp; TEXT(MotionsTable[[#This Row],[MOT_CASE_NUMBER]], "0000000")</f>
        <v>003-0000014</v>
      </c>
    </row>
    <row r="2758" spans="1:7">
      <c r="A2758" s="1">
        <v>3</v>
      </c>
      <c r="B2758">
        <v>15</v>
      </c>
      <c r="C2758">
        <v>9</v>
      </c>
      <c r="D2758" t="s">
        <v>109</v>
      </c>
      <c r="E2758" t="s">
        <v>110</v>
      </c>
      <c r="F2758" t="s">
        <v>17</v>
      </c>
      <c r="G2758" t="str">
        <f>TEXT(MotionsTable[[#This Row],[MOT_COUNTY_NUM]], "000") &amp; "-" &amp; TEXT(MotionsTable[[#This Row],[MOT_CASE_NUMBER]], "0000000")</f>
        <v>003-0000015</v>
      </c>
    </row>
    <row r="2759" spans="1:7">
      <c r="A2759" s="1">
        <v>3</v>
      </c>
      <c r="B2759">
        <v>27</v>
      </c>
      <c r="C2759">
        <v>9</v>
      </c>
      <c r="D2759" t="s">
        <v>109</v>
      </c>
      <c r="E2759" t="s">
        <v>110</v>
      </c>
      <c r="F2759" t="s">
        <v>17</v>
      </c>
      <c r="G2759" t="str">
        <f>TEXT(MotionsTable[[#This Row],[MOT_COUNTY_NUM]], "000") &amp; "-" &amp; TEXT(MotionsTable[[#This Row],[MOT_CASE_NUMBER]], "0000000")</f>
        <v>003-0000027</v>
      </c>
    </row>
    <row r="2760" spans="1:7">
      <c r="A2760" s="1">
        <v>3</v>
      </c>
      <c r="B2760">
        <v>37</v>
      </c>
      <c r="C2760">
        <v>9</v>
      </c>
      <c r="D2760" t="s">
        <v>109</v>
      </c>
      <c r="E2760" t="s">
        <v>110</v>
      </c>
      <c r="F2760" t="s">
        <v>17</v>
      </c>
      <c r="G2760" t="str">
        <f>TEXT(MotionsTable[[#This Row],[MOT_COUNTY_NUM]], "000") &amp; "-" &amp; TEXT(MotionsTable[[#This Row],[MOT_CASE_NUMBER]], "0000000")</f>
        <v>003-0000037</v>
      </c>
    </row>
    <row r="2761" spans="1:7">
      <c r="A2761" s="1">
        <v>3</v>
      </c>
      <c r="B2761">
        <v>39</v>
      </c>
      <c r="C2761">
        <v>9</v>
      </c>
      <c r="D2761" t="s">
        <v>109</v>
      </c>
      <c r="E2761" t="s">
        <v>110</v>
      </c>
      <c r="F2761" t="s">
        <v>17</v>
      </c>
      <c r="G2761" t="str">
        <f>TEXT(MotionsTable[[#This Row],[MOT_COUNTY_NUM]], "000") &amp; "-" &amp; TEXT(MotionsTable[[#This Row],[MOT_CASE_NUMBER]], "0000000")</f>
        <v>003-0000039</v>
      </c>
    </row>
    <row r="2762" spans="1:7">
      <c r="A2762" s="1">
        <v>3</v>
      </c>
      <c r="B2762">
        <v>44</v>
      </c>
      <c r="C2762">
        <v>9</v>
      </c>
      <c r="D2762" t="s">
        <v>109</v>
      </c>
      <c r="E2762" t="s">
        <v>110</v>
      </c>
      <c r="F2762" t="s">
        <v>17</v>
      </c>
      <c r="G2762" t="str">
        <f>TEXT(MotionsTable[[#This Row],[MOT_COUNTY_NUM]], "000") &amp; "-" &amp; TEXT(MotionsTable[[#This Row],[MOT_CASE_NUMBER]], "0000000")</f>
        <v>003-0000044</v>
      </c>
    </row>
    <row r="2763" spans="1:7">
      <c r="A2763" s="1">
        <v>3</v>
      </c>
      <c r="B2763">
        <v>1</v>
      </c>
      <c r="C2763">
        <v>10</v>
      </c>
      <c r="D2763" t="s">
        <v>109</v>
      </c>
      <c r="E2763" t="s">
        <v>110</v>
      </c>
      <c r="F2763" t="s">
        <v>17</v>
      </c>
      <c r="G2763" t="str">
        <f>TEXT(MotionsTable[[#This Row],[MOT_COUNTY_NUM]], "000") &amp; "-" &amp; TEXT(MotionsTable[[#This Row],[MOT_CASE_NUMBER]], "0000000")</f>
        <v>003-0000001</v>
      </c>
    </row>
    <row r="2764" spans="1:7">
      <c r="A2764" s="1">
        <v>3</v>
      </c>
      <c r="B2764">
        <v>4</v>
      </c>
      <c r="C2764">
        <v>10</v>
      </c>
      <c r="D2764" t="s">
        <v>109</v>
      </c>
      <c r="E2764" t="s">
        <v>110</v>
      </c>
      <c r="F2764" t="s">
        <v>17</v>
      </c>
      <c r="G2764" t="str">
        <f>TEXT(MotionsTable[[#This Row],[MOT_COUNTY_NUM]], "000") &amp; "-" &amp; TEXT(MotionsTable[[#This Row],[MOT_CASE_NUMBER]], "0000000")</f>
        <v>003-0000004</v>
      </c>
    </row>
    <row r="2765" spans="1:7">
      <c r="A2765" s="1">
        <v>3</v>
      </c>
      <c r="B2765">
        <v>14</v>
      </c>
      <c r="C2765">
        <v>10</v>
      </c>
      <c r="D2765" t="s">
        <v>109</v>
      </c>
      <c r="E2765" t="s">
        <v>110</v>
      </c>
      <c r="F2765" t="s">
        <v>17</v>
      </c>
      <c r="G2765" t="str">
        <f>TEXT(MotionsTable[[#This Row],[MOT_COUNTY_NUM]], "000") &amp; "-" &amp; TEXT(MotionsTable[[#This Row],[MOT_CASE_NUMBER]], "0000000")</f>
        <v>003-0000014</v>
      </c>
    </row>
    <row r="2766" spans="1:7">
      <c r="A2766" s="1">
        <v>3</v>
      </c>
      <c r="B2766">
        <v>15</v>
      </c>
      <c r="C2766">
        <v>10</v>
      </c>
      <c r="D2766" t="s">
        <v>109</v>
      </c>
      <c r="E2766" t="s">
        <v>110</v>
      </c>
      <c r="F2766" t="s">
        <v>17</v>
      </c>
      <c r="G2766" t="str">
        <f>TEXT(MotionsTable[[#This Row],[MOT_COUNTY_NUM]], "000") &amp; "-" &amp; TEXT(MotionsTable[[#This Row],[MOT_CASE_NUMBER]], "0000000")</f>
        <v>003-0000015</v>
      </c>
    </row>
    <row r="2767" spans="1:7">
      <c r="A2767" s="1">
        <v>3</v>
      </c>
      <c r="B2767">
        <v>17</v>
      </c>
      <c r="C2767">
        <v>10</v>
      </c>
      <c r="D2767" t="s">
        <v>109</v>
      </c>
      <c r="E2767" t="s">
        <v>110</v>
      </c>
      <c r="F2767" t="s">
        <v>17</v>
      </c>
      <c r="G2767" t="str">
        <f>TEXT(MotionsTable[[#This Row],[MOT_COUNTY_NUM]], "000") &amp; "-" &amp; TEXT(MotionsTable[[#This Row],[MOT_CASE_NUMBER]], "0000000")</f>
        <v>003-0000017</v>
      </c>
    </row>
    <row r="2768" spans="1:7">
      <c r="A2768" s="1">
        <v>3</v>
      </c>
      <c r="B2768">
        <v>27</v>
      </c>
      <c r="C2768">
        <v>10</v>
      </c>
      <c r="D2768" t="s">
        <v>109</v>
      </c>
      <c r="E2768" t="s">
        <v>110</v>
      </c>
      <c r="F2768" t="s">
        <v>17</v>
      </c>
      <c r="G2768" t="str">
        <f>TEXT(MotionsTable[[#This Row],[MOT_COUNTY_NUM]], "000") &amp; "-" &amp; TEXT(MotionsTable[[#This Row],[MOT_CASE_NUMBER]], "0000000")</f>
        <v>003-0000027</v>
      </c>
    </row>
    <row r="2769" spans="1:7">
      <c r="A2769" s="1">
        <v>3</v>
      </c>
      <c r="B2769">
        <v>34</v>
      </c>
      <c r="C2769">
        <v>10</v>
      </c>
      <c r="D2769" t="s">
        <v>109</v>
      </c>
      <c r="E2769" t="s">
        <v>110</v>
      </c>
      <c r="F2769" t="s">
        <v>17</v>
      </c>
      <c r="G2769" t="str">
        <f>TEXT(MotionsTable[[#This Row],[MOT_COUNTY_NUM]], "000") &amp; "-" &amp; TEXT(MotionsTable[[#This Row],[MOT_CASE_NUMBER]], "0000000")</f>
        <v>003-0000034</v>
      </c>
    </row>
    <row r="2770" spans="1:7">
      <c r="A2770" s="1">
        <v>3</v>
      </c>
      <c r="B2770">
        <v>39</v>
      </c>
      <c r="C2770">
        <v>10</v>
      </c>
      <c r="D2770" t="s">
        <v>109</v>
      </c>
      <c r="E2770" t="s">
        <v>110</v>
      </c>
      <c r="F2770" t="s">
        <v>17</v>
      </c>
      <c r="G2770" t="str">
        <f>TEXT(MotionsTable[[#This Row],[MOT_COUNTY_NUM]], "000") &amp; "-" &amp; TEXT(MotionsTable[[#This Row],[MOT_CASE_NUMBER]], "0000000")</f>
        <v>003-0000039</v>
      </c>
    </row>
    <row r="2771" spans="1:7">
      <c r="A2771" s="1">
        <v>3</v>
      </c>
      <c r="B2771">
        <v>40</v>
      </c>
      <c r="C2771">
        <v>10</v>
      </c>
      <c r="D2771" t="s">
        <v>109</v>
      </c>
      <c r="E2771" t="s">
        <v>110</v>
      </c>
      <c r="F2771" t="s">
        <v>17</v>
      </c>
      <c r="G2771" t="str">
        <f>TEXT(MotionsTable[[#This Row],[MOT_COUNTY_NUM]], "000") &amp; "-" &amp; TEXT(MotionsTable[[#This Row],[MOT_CASE_NUMBER]], "0000000")</f>
        <v>003-0000040</v>
      </c>
    </row>
    <row r="2772" spans="1:7">
      <c r="A2772" s="1">
        <v>3</v>
      </c>
      <c r="B2772">
        <v>29</v>
      </c>
      <c r="C2772">
        <v>11</v>
      </c>
      <c r="D2772" t="s">
        <v>109</v>
      </c>
      <c r="E2772" t="s">
        <v>110</v>
      </c>
      <c r="F2772" t="s">
        <v>17</v>
      </c>
      <c r="G2772" t="str">
        <f>TEXT(MotionsTable[[#This Row],[MOT_COUNTY_NUM]], "000") &amp; "-" &amp; TEXT(MotionsTable[[#This Row],[MOT_CASE_NUMBER]], "0000000")</f>
        <v>003-0000029</v>
      </c>
    </row>
    <row r="2773" spans="1:7">
      <c r="A2773" s="1">
        <v>3</v>
      </c>
      <c r="B2773">
        <v>6</v>
      </c>
      <c r="C2773">
        <v>12</v>
      </c>
      <c r="D2773" t="s">
        <v>109</v>
      </c>
      <c r="E2773" t="s">
        <v>110</v>
      </c>
      <c r="F2773" t="s">
        <v>17</v>
      </c>
      <c r="G2773" t="str">
        <f>TEXT(MotionsTable[[#This Row],[MOT_COUNTY_NUM]], "000") &amp; "-" &amp; TEXT(MotionsTable[[#This Row],[MOT_CASE_NUMBER]], "0000000")</f>
        <v>003-0000006</v>
      </c>
    </row>
    <row r="2774" spans="1:7">
      <c r="A2774" s="1">
        <v>3</v>
      </c>
      <c r="B2774">
        <v>17</v>
      </c>
      <c r="C2774">
        <v>12</v>
      </c>
      <c r="D2774" t="s">
        <v>109</v>
      </c>
      <c r="E2774" t="s">
        <v>110</v>
      </c>
      <c r="F2774" t="s">
        <v>17</v>
      </c>
      <c r="G2774" t="str">
        <f>TEXT(MotionsTable[[#This Row],[MOT_COUNTY_NUM]], "000") &amp; "-" &amp; TEXT(MotionsTable[[#This Row],[MOT_CASE_NUMBER]], "0000000")</f>
        <v>003-0000017</v>
      </c>
    </row>
    <row r="2775" spans="1:7">
      <c r="A2775" s="1">
        <v>3</v>
      </c>
      <c r="B2775">
        <v>29</v>
      </c>
      <c r="C2775">
        <v>13</v>
      </c>
      <c r="D2775" t="s">
        <v>109</v>
      </c>
      <c r="E2775" t="s">
        <v>110</v>
      </c>
      <c r="F2775" t="s">
        <v>17</v>
      </c>
      <c r="G2775" t="str">
        <f>TEXT(MotionsTable[[#This Row],[MOT_COUNTY_NUM]], "000") &amp; "-" &amp; TEXT(MotionsTable[[#This Row],[MOT_CASE_NUMBER]], "0000000")</f>
        <v>003-0000029</v>
      </c>
    </row>
    <row r="2776" spans="1:7">
      <c r="A2776" s="1">
        <v>4</v>
      </c>
      <c r="B2776">
        <v>36</v>
      </c>
      <c r="C2776">
        <v>1</v>
      </c>
      <c r="D2776" t="s">
        <v>109</v>
      </c>
      <c r="E2776" t="s">
        <v>110</v>
      </c>
      <c r="F2776" t="s">
        <v>18</v>
      </c>
      <c r="G2776" t="str">
        <f>TEXT(MotionsTable[[#This Row],[MOT_COUNTY_NUM]], "000") &amp; "-" &amp; TEXT(MotionsTable[[#This Row],[MOT_CASE_NUMBER]], "0000000")</f>
        <v>004-0000036</v>
      </c>
    </row>
    <row r="2777" spans="1:7">
      <c r="A2777" s="1">
        <v>4</v>
      </c>
      <c r="B2777">
        <v>4</v>
      </c>
      <c r="C2777">
        <v>2</v>
      </c>
      <c r="D2777" t="s">
        <v>109</v>
      </c>
      <c r="E2777" t="s">
        <v>110</v>
      </c>
      <c r="F2777" t="s">
        <v>18</v>
      </c>
      <c r="G2777" t="str">
        <f>TEXT(MotionsTable[[#This Row],[MOT_COUNTY_NUM]], "000") &amp; "-" &amp; TEXT(MotionsTable[[#This Row],[MOT_CASE_NUMBER]], "0000000")</f>
        <v>004-0000004</v>
      </c>
    </row>
    <row r="2778" spans="1:7">
      <c r="A2778" s="1">
        <v>4</v>
      </c>
      <c r="B2778">
        <v>13</v>
      </c>
      <c r="C2778">
        <v>2</v>
      </c>
      <c r="D2778" t="s">
        <v>109</v>
      </c>
      <c r="E2778" t="s">
        <v>110</v>
      </c>
      <c r="F2778" t="s">
        <v>18</v>
      </c>
      <c r="G2778" t="str">
        <f>TEXT(MotionsTable[[#This Row],[MOT_COUNTY_NUM]], "000") &amp; "-" &amp; TEXT(MotionsTable[[#This Row],[MOT_CASE_NUMBER]], "0000000")</f>
        <v>004-0000013</v>
      </c>
    </row>
    <row r="2779" spans="1:7">
      <c r="A2779" s="1">
        <v>4</v>
      </c>
      <c r="B2779">
        <v>23</v>
      </c>
      <c r="C2779">
        <v>2</v>
      </c>
      <c r="D2779" t="s">
        <v>109</v>
      </c>
      <c r="E2779" t="s">
        <v>110</v>
      </c>
      <c r="F2779" t="s">
        <v>18</v>
      </c>
      <c r="G2779" t="str">
        <f>TEXT(MotionsTable[[#This Row],[MOT_COUNTY_NUM]], "000") &amp; "-" &amp; TEXT(MotionsTable[[#This Row],[MOT_CASE_NUMBER]], "0000000")</f>
        <v>004-0000023</v>
      </c>
    </row>
    <row r="2780" spans="1:7">
      <c r="A2780" s="1">
        <v>4</v>
      </c>
      <c r="B2780">
        <v>24</v>
      </c>
      <c r="C2780">
        <v>2</v>
      </c>
      <c r="D2780" t="s">
        <v>109</v>
      </c>
      <c r="E2780" t="s">
        <v>110</v>
      </c>
      <c r="F2780" t="s">
        <v>18</v>
      </c>
      <c r="G2780" t="str">
        <f>TEXT(MotionsTable[[#This Row],[MOT_COUNTY_NUM]], "000") &amp; "-" &amp; TEXT(MotionsTable[[#This Row],[MOT_CASE_NUMBER]], "0000000")</f>
        <v>004-0000024</v>
      </c>
    </row>
    <row r="2781" spans="1:7">
      <c r="A2781" s="1">
        <v>4</v>
      </c>
      <c r="B2781">
        <v>25</v>
      </c>
      <c r="C2781">
        <v>2</v>
      </c>
      <c r="D2781" t="s">
        <v>109</v>
      </c>
      <c r="E2781" t="s">
        <v>110</v>
      </c>
      <c r="F2781" t="s">
        <v>18</v>
      </c>
      <c r="G2781" t="str">
        <f>TEXT(MotionsTable[[#This Row],[MOT_COUNTY_NUM]], "000") &amp; "-" &amp; TEXT(MotionsTable[[#This Row],[MOT_CASE_NUMBER]], "0000000")</f>
        <v>004-0000025</v>
      </c>
    </row>
    <row r="2782" spans="1:7">
      <c r="A2782" s="1">
        <v>4</v>
      </c>
      <c r="B2782">
        <v>30</v>
      </c>
      <c r="C2782">
        <v>2</v>
      </c>
      <c r="D2782" t="s">
        <v>109</v>
      </c>
      <c r="E2782" t="s">
        <v>110</v>
      </c>
      <c r="F2782" t="s">
        <v>18</v>
      </c>
      <c r="G2782" t="str">
        <f>TEXT(MotionsTable[[#This Row],[MOT_COUNTY_NUM]], "000") &amp; "-" &amp; TEXT(MotionsTable[[#This Row],[MOT_CASE_NUMBER]], "0000000")</f>
        <v>004-0000030</v>
      </c>
    </row>
    <row r="2783" spans="1:7">
      <c r="A2783" s="1">
        <v>4</v>
      </c>
      <c r="B2783">
        <v>33</v>
      </c>
      <c r="C2783">
        <v>2</v>
      </c>
      <c r="D2783" t="s">
        <v>109</v>
      </c>
      <c r="E2783" t="s">
        <v>110</v>
      </c>
      <c r="F2783" t="s">
        <v>18</v>
      </c>
      <c r="G2783" t="str">
        <f>TEXT(MotionsTable[[#This Row],[MOT_COUNTY_NUM]], "000") &amp; "-" &amp; TEXT(MotionsTable[[#This Row],[MOT_CASE_NUMBER]], "0000000")</f>
        <v>004-0000033</v>
      </c>
    </row>
    <row r="2784" spans="1:7">
      <c r="A2784" s="1">
        <v>4</v>
      </c>
      <c r="B2784">
        <v>43</v>
      </c>
      <c r="C2784">
        <v>2</v>
      </c>
      <c r="D2784" t="s">
        <v>109</v>
      </c>
      <c r="E2784" t="s">
        <v>110</v>
      </c>
      <c r="F2784" t="s">
        <v>18</v>
      </c>
      <c r="G2784" t="str">
        <f>TEXT(MotionsTable[[#This Row],[MOT_COUNTY_NUM]], "000") &amp; "-" &amp; TEXT(MotionsTable[[#This Row],[MOT_CASE_NUMBER]], "0000000")</f>
        <v>004-0000043</v>
      </c>
    </row>
    <row r="2785" spans="1:7">
      <c r="A2785" s="1">
        <v>4</v>
      </c>
      <c r="B2785">
        <v>46</v>
      </c>
      <c r="C2785">
        <v>2</v>
      </c>
      <c r="D2785" t="s">
        <v>109</v>
      </c>
      <c r="E2785" t="s">
        <v>110</v>
      </c>
      <c r="F2785" t="s">
        <v>18</v>
      </c>
      <c r="G2785" t="str">
        <f>TEXT(MotionsTable[[#This Row],[MOT_COUNTY_NUM]], "000") &amp; "-" &amp; TEXT(MotionsTable[[#This Row],[MOT_CASE_NUMBER]], "0000000")</f>
        <v>004-0000046</v>
      </c>
    </row>
    <row r="2786" spans="1:7">
      <c r="A2786" s="1">
        <v>4</v>
      </c>
      <c r="B2786">
        <v>47</v>
      </c>
      <c r="C2786">
        <v>2</v>
      </c>
      <c r="D2786" t="s">
        <v>109</v>
      </c>
      <c r="E2786" t="s">
        <v>110</v>
      </c>
      <c r="F2786" t="s">
        <v>18</v>
      </c>
      <c r="G2786" t="str">
        <f>TEXT(MotionsTable[[#This Row],[MOT_COUNTY_NUM]], "000") &amp; "-" &amp; TEXT(MotionsTable[[#This Row],[MOT_CASE_NUMBER]], "0000000")</f>
        <v>004-0000047</v>
      </c>
    </row>
    <row r="2787" spans="1:7">
      <c r="A2787" s="1">
        <v>4</v>
      </c>
      <c r="B2787">
        <v>48</v>
      </c>
      <c r="C2787">
        <v>2</v>
      </c>
      <c r="D2787" t="s">
        <v>109</v>
      </c>
      <c r="E2787" t="s">
        <v>110</v>
      </c>
      <c r="F2787" t="s">
        <v>18</v>
      </c>
      <c r="G2787" t="str">
        <f>TEXT(MotionsTable[[#This Row],[MOT_COUNTY_NUM]], "000") &amp; "-" &amp; TEXT(MotionsTable[[#This Row],[MOT_CASE_NUMBER]], "0000000")</f>
        <v>004-0000048</v>
      </c>
    </row>
    <row r="2788" spans="1:7">
      <c r="A2788" s="1">
        <v>4</v>
      </c>
      <c r="B2788">
        <v>57</v>
      </c>
      <c r="C2788">
        <v>2</v>
      </c>
      <c r="D2788" t="s">
        <v>109</v>
      </c>
      <c r="E2788" t="s">
        <v>110</v>
      </c>
      <c r="F2788" t="s">
        <v>18</v>
      </c>
      <c r="G2788" t="str">
        <f>TEXT(MotionsTable[[#This Row],[MOT_COUNTY_NUM]], "000") &amp; "-" &amp; TEXT(MotionsTable[[#This Row],[MOT_CASE_NUMBER]], "0000000")</f>
        <v>004-0000057</v>
      </c>
    </row>
    <row r="2789" spans="1:7">
      <c r="A2789" s="1">
        <v>4</v>
      </c>
      <c r="B2789">
        <v>60</v>
      </c>
      <c r="C2789">
        <v>2</v>
      </c>
      <c r="D2789" t="s">
        <v>109</v>
      </c>
      <c r="E2789" t="s">
        <v>110</v>
      </c>
      <c r="F2789" t="s">
        <v>18</v>
      </c>
      <c r="G2789" t="str">
        <f>TEXT(MotionsTable[[#This Row],[MOT_COUNTY_NUM]], "000") &amp; "-" &amp; TEXT(MotionsTable[[#This Row],[MOT_CASE_NUMBER]], "0000000")</f>
        <v>004-0000060</v>
      </c>
    </row>
    <row r="2790" spans="1:7">
      <c r="A2790" s="1">
        <v>4</v>
      </c>
      <c r="B2790">
        <v>63</v>
      </c>
      <c r="C2790">
        <v>2</v>
      </c>
      <c r="D2790" t="s">
        <v>109</v>
      </c>
      <c r="E2790" t="s">
        <v>110</v>
      </c>
      <c r="F2790" t="s">
        <v>18</v>
      </c>
      <c r="G2790" t="str">
        <f>TEXT(MotionsTable[[#This Row],[MOT_COUNTY_NUM]], "000") &amp; "-" &amp; TEXT(MotionsTable[[#This Row],[MOT_CASE_NUMBER]], "0000000")</f>
        <v>004-0000063</v>
      </c>
    </row>
    <row r="2791" spans="1:7">
      <c r="A2791" s="1">
        <v>4</v>
      </c>
      <c r="B2791">
        <v>67</v>
      </c>
      <c r="C2791">
        <v>2</v>
      </c>
      <c r="D2791" t="s">
        <v>109</v>
      </c>
      <c r="E2791" t="s">
        <v>110</v>
      </c>
      <c r="F2791" t="s">
        <v>18</v>
      </c>
      <c r="G2791" t="str">
        <f>TEXT(MotionsTable[[#This Row],[MOT_COUNTY_NUM]], "000") &amp; "-" &amp; TEXT(MotionsTable[[#This Row],[MOT_CASE_NUMBER]], "0000000")</f>
        <v>004-0000067</v>
      </c>
    </row>
    <row r="2792" spans="1:7">
      <c r="A2792" s="1">
        <v>4</v>
      </c>
      <c r="B2792">
        <v>69</v>
      </c>
      <c r="C2792">
        <v>2</v>
      </c>
      <c r="D2792" t="s">
        <v>109</v>
      </c>
      <c r="E2792" t="s">
        <v>110</v>
      </c>
      <c r="F2792" t="s">
        <v>18</v>
      </c>
      <c r="G2792" t="str">
        <f>TEXT(MotionsTable[[#This Row],[MOT_COUNTY_NUM]], "000") &amp; "-" &amp; TEXT(MotionsTable[[#This Row],[MOT_CASE_NUMBER]], "0000000")</f>
        <v>004-0000069</v>
      </c>
    </row>
    <row r="2793" spans="1:7">
      <c r="A2793" s="1">
        <v>4</v>
      </c>
      <c r="B2793">
        <v>70</v>
      </c>
      <c r="C2793">
        <v>2</v>
      </c>
      <c r="D2793" t="s">
        <v>109</v>
      </c>
      <c r="E2793" t="s">
        <v>110</v>
      </c>
      <c r="F2793" t="s">
        <v>18</v>
      </c>
      <c r="G2793" t="str">
        <f>TEXT(MotionsTable[[#This Row],[MOT_COUNTY_NUM]], "000") &amp; "-" &amp; TEXT(MotionsTable[[#This Row],[MOT_CASE_NUMBER]], "0000000")</f>
        <v>004-0000070</v>
      </c>
    </row>
    <row r="2794" spans="1:7">
      <c r="A2794" s="1">
        <v>4</v>
      </c>
      <c r="B2794">
        <v>80</v>
      </c>
      <c r="C2794">
        <v>2</v>
      </c>
      <c r="D2794" t="s">
        <v>109</v>
      </c>
      <c r="E2794" t="s">
        <v>110</v>
      </c>
      <c r="F2794" t="s">
        <v>18</v>
      </c>
      <c r="G2794" t="str">
        <f>TEXT(MotionsTable[[#This Row],[MOT_COUNTY_NUM]], "000") &amp; "-" &amp; TEXT(MotionsTable[[#This Row],[MOT_CASE_NUMBER]], "0000000")</f>
        <v>004-0000080</v>
      </c>
    </row>
    <row r="2795" spans="1:7">
      <c r="A2795" s="1">
        <v>4</v>
      </c>
      <c r="B2795">
        <v>85</v>
      </c>
      <c r="C2795">
        <v>2</v>
      </c>
      <c r="D2795" t="s">
        <v>109</v>
      </c>
      <c r="E2795" t="s">
        <v>110</v>
      </c>
      <c r="F2795" t="s">
        <v>18</v>
      </c>
      <c r="G2795" t="str">
        <f>TEXT(MotionsTable[[#This Row],[MOT_COUNTY_NUM]], "000") &amp; "-" &amp; TEXT(MotionsTable[[#This Row],[MOT_CASE_NUMBER]], "0000000")</f>
        <v>004-0000085</v>
      </c>
    </row>
    <row r="2796" spans="1:7">
      <c r="A2796" s="1">
        <v>4</v>
      </c>
      <c r="B2796">
        <v>96</v>
      </c>
      <c r="C2796">
        <v>2</v>
      </c>
      <c r="D2796" t="s">
        <v>109</v>
      </c>
      <c r="E2796" t="s">
        <v>110</v>
      </c>
      <c r="F2796" t="s">
        <v>18</v>
      </c>
      <c r="G2796" t="str">
        <f>TEXT(MotionsTable[[#This Row],[MOT_COUNTY_NUM]], "000") &amp; "-" &amp; TEXT(MotionsTable[[#This Row],[MOT_CASE_NUMBER]], "0000000")</f>
        <v>004-0000096</v>
      </c>
    </row>
    <row r="2797" spans="1:7">
      <c r="A2797" s="1">
        <v>4</v>
      </c>
      <c r="B2797">
        <v>97</v>
      </c>
      <c r="C2797">
        <v>2</v>
      </c>
      <c r="D2797" t="s">
        <v>109</v>
      </c>
      <c r="E2797" t="s">
        <v>110</v>
      </c>
      <c r="F2797" t="s">
        <v>18</v>
      </c>
      <c r="G2797" t="str">
        <f>TEXT(MotionsTable[[#This Row],[MOT_COUNTY_NUM]], "000") &amp; "-" &amp; TEXT(MotionsTable[[#This Row],[MOT_CASE_NUMBER]], "0000000")</f>
        <v>004-0000097</v>
      </c>
    </row>
    <row r="2798" spans="1:7">
      <c r="A2798" s="1">
        <v>4</v>
      </c>
      <c r="B2798">
        <v>104</v>
      </c>
      <c r="C2798">
        <v>2</v>
      </c>
      <c r="D2798" t="s">
        <v>109</v>
      </c>
      <c r="E2798" t="s">
        <v>110</v>
      </c>
      <c r="F2798" t="s">
        <v>18</v>
      </c>
      <c r="G2798" t="str">
        <f>TEXT(MotionsTable[[#This Row],[MOT_COUNTY_NUM]], "000") &amp; "-" &amp; TEXT(MotionsTable[[#This Row],[MOT_CASE_NUMBER]], "0000000")</f>
        <v>004-0000104</v>
      </c>
    </row>
    <row r="2799" spans="1:7">
      <c r="A2799" s="1">
        <v>4</v>
      </c>
      <c r="B2799">
        <v>109</v>
      </c>
      <c r="C2799">
        <v>2</v>
      </c>
      <c r="D2799" t="s">
        <v>109</v>
      </c>
      <c r="E2799" t="s">
        <v>110</v>
      </c>
      <c r="F2799" t="s">
        <v>18</v>
      </c>
      <c r="G2799" t="str">
        <f>TEXT(MotionsTable[[#This Row],[MOT_COUNTY_NUM]], "000") &amp; "-" &amp; TEXT(MotionsTable[[#This Row],[MOT_CASE_NUMBER]], "0000000")</f>
        <v>004-0000109</v>
      </c>
    </row>
    <row r="2800" spans="1:7">
      <c r="A2800" s="1">
        <v>4</v>
      </c>
      <c r="B2800">
        <v>2</v>
      </c>
      <c r="C2800">
        <v>3</v>
      </c>
      <c r="D2800" t="s">
        <v>109</v>
      </c>
      <c r="E2800" t="s">
        <v>110</v>
      </c>
      <c r="F2800" t="s">
        <v>18</v>
      </c>
      <c r="G2800" t="str">
        <f>TEXT(MotionsTable[[#This Row],[MOT_COUNTY_NUM]], "000") &amp; "-" &amp; TEXT(MotionsTable[[#This Row],[MOT_CASE_NUMBER]], "0000000")</f>
        <v>004-0000002</v>
      </c>
    </row>
    <row r="2801" spans="1:7">
      <c r="A2801" s="1">
        <v>4</v>
      </c>
      <c r="B2801">
        <v>10</v>
      </c>
      <c r="C2801">
        <v>3</v>
      </c>
      <c r="D2801" t="s">
        <v>109</v>
      </c>
      <c r="E2801" t="s">
        <v>110</v>
      </c>
      <c r="F2801" t="s">
        <v>18</v>
      </c>
      <c r="G2801" t="str">
        <f>TEXT(MotionsTable[[#This Row],[MOT_COUNTY_NUM]], "000") &amp; "-" &amp; TEXT(MotionsTable[[#This Row],[MOT_CASE_NUMBER]], "0000000")</f>
        <v>004-0000010</v>
      </c>
    </row>
    <row r="2802" spans="1:7">
      <c r="A2802" s="1">
        <v>4</v>
      </c>
      <c r="B2802">
        <v>15</v>
      </c>
      <c r="C2802">
        <v>3</v>
      </c>
      <c r="D2802" t="s">
        <v>109</v>
      </c>
      <c r="E2802" t="s">
        <v>110</v>
      </c>
      <c r="F2802" t="s">
        <v>18</v>
      </c>
      <c r="G2802" t="str">
        <f>TEXT(MotionsTable[[#This Row],[MOT_COUNTY_NUM]], "000") &amp; "-" &amp; TEXT(MotionsTable[[#This Row],[MOT_CASE_NUMBER]], "0000000")</f>
        <v>004-0000015</v>
      </c>
    </row>
    <row r="2803" spans="1:7">
      <c r="A2803" s="1">
        <v>4</v>
      </c>
      <c r="B2803">
        <v>20</v>
      </c>
      <c r="C2803">
        <v>3</v>
      </c>
      <c r="D2803" t="s">
        <v>109</v>
      </c>
      <c r="E2803" t="s">
        <v>110</v>
      </c>
      <c r="F2803" t="s">
        <v>18</v>
      </c>
      <c r="G2803" t="str">
        <f>TEXT(MotionsTable[[#This Row],[MOT_COUNTY_NUM]], "000") &amp; "-" &amp; TEXT(MotionsTable[[#This Row],[MOT_CASE_NUMBER]], "0000000")</f>
        <v>004-0000020</v>
      </c>
    </row>
    <row r="2804" spans="1:7">
      <c r="A2804" s="1">
        <v>4</v>
      </c>
      <c r="B2804">
        <v>25</v>
      </c>
      <c r="C2804">
        <v>3</v>
      </c>
      <c r="D2804" t="s">
        <v>109</v>
      </c>
      <c r="E2804" t="s">
        <v>110</v>
      </c>
      <c r="F2804" t="s">
        <v>18</v>
      </c>
      <c r="G2804" t="str">
        <f>TEXT(MotionsTable[[#This Row],[MOT_COUNTY_NUM]], "000") &amp; "-" &amp; TEXT(MotionsTable[[#This Row],[MOT_CASE_NUMBER]], "0000000")</f>
        <v>004-0000025</v>
      </c>
    </row>
    <row r="2805" spans="1:7">
      <c r="A2805" s="1">
        <v>4</v>
      </c>
      <c r="B2805">
        <v>29</v>
      </c>
      <c r="C2805">
        <v>3</v>
      </c>
      <c r="D2805" t="s">
        <v>109</v>
      </c>
      <c r="E2805" t="s">
        <v>110</v>
      </c>
      <c r="F2805" t="s">
        <v>18</v>
      </c>
      <c r="G2805" t="str">
        <f>TEXT(MotionsTable[[#This Row],[MOT_COUNTY_NUM]], "000") &amp; "-" &amp; TEXT(MotionsTable[[#This Row],[MOT_CASE_NUMBER]], "0000000")</f>
        <v>004-0000029</v>
      </c>
    </row>
    <row r="2806" spans="1:7">
      <c r="A2806" s="1">
        <v>4</v>
      </c>
      <c r="B2806">
        <v>38</v>
      </c>
      <c r="C2806">
        <v>3</v>
      </c>
      <c r="D2806" t="s">
        <v>109</v>
      </c>
      <c r="E2806" t="s">
        <v>110</v>
      </c>
      <c r="F2806" t="s">
        <v>18</v>
      </c>
      <c r="G2806" t="str">
        <f>TEXT(MotionsTable[[#This Row],[MOT_COUNTY_NUM]], "000") &amp; "-" &amp; TEXT(MotionsTable[[#This Row],[MOT_CASE_NUMBER]], "0000000")</f>
        <v>004-0000038</v>
      </c>
    </row>
    <row r="2807" spans="1:7">
      <c r="A2807" s="1">
        <v>4</v>
      </c>
      <c r="B2807">
        <v>44</v>
      </c>
      <c r="C2807">
        <v>3</v>
      </c>
      <c r="D2807" t="s">
        <v>109</v>
      </c>
      <c r="E2807" t="s">
        <v>110</v>
      </c>
      <c r="F2807" t="s">
        <v>18</v>
      </c>
      <c r="G2807" t="str">
        <f>TEXT(MotionsTable[[#This Row],[MOT_COUNTY_NUM]], "000") &amp; "-" &amp; TEXT(MotionsTable[[#This Row],[MOT_CASE_NUMBER]], "0000000")</f>
        <v>004-0000044</v>
      </c>
    </row>
    <row r="2808" spans="1:7">
      <c r="A2808" s="1">
        <v>4</v>
      </c>
      <c r="B2808">
        <v>47</v>
      </c>
      <c r="C2808">
        <v>3</v>
      </c>
      <c r="D2808" t="s">
        <v>109</v>
      </c>
      <c r="E2808" t="s">
        <v>110</v>
      </c>
      <c r="F2808" t="s">
        <v>18</v>
      </c>
      <c r="G2808" t="str">
        <f>TEXT(MotionsTable[[#This Row],[MOT_COUNTY_NUM]], "000") &amp; "-" &amp; TEXT(MotionsTable[[#This Row],[MOT_CASE_NUMBER]], "0000000")</f>
        <v>004-0000047</v>
      </c>
    </row>
    <row r="2809" spans="1:7">
      <c r="A2809" s="1">
        <v>4</v>
      </c>
      <c r="B2809">
        <v>56</v>
      </c>
      <c r="C2809">
        <v>3</v>
      </c>
      <c r="D2809" t="s">
        <v>109</v>
      </c>
      <c r="E2809" t="s">
        <v>110</v>
      </c>
      <c r="F2809" t="s">
        <v>18</v>
      </c>
      <c r="G2809" t="str">
        <f>TEXT(MotionsTable[[#This Row],[MOT_COUNTY_NUM]], "000") &amp; "-" &amp; TEXT(MotionsTable[[#This Row],[MOT_CASE_NUMBER]], "0000000")</f>
        <v>004-0000056</v>
      </c>
    </row>
    <row r="2810" spans="1:7">
      <c r="A2810" s="1">
        <v>4</v>
      </c>
      <c r="B2810">
        <v>59</v>
      </c>
      <c r="C2810">
        <v>3</v>
      </c>
      <c r="D2810" t="s">
        <v>109</v>
      </c>
      <c r="E2810" t="s">
        <v>110</v>
      </c>
      <c r="F2810" t="s">
        <v>18</v>
      </c>
      <c r="G2810" t="str">
        <f>TEXT(MotionsTable[[#This Row],[MOT_COUNTY_NUM]], "000") &amp; "-" &amp; TEXT(MotionsTable[[#This Row],[MOT_CASE_NUMBER]], "0000000")</f>
        <v>004-0000059</v>
      </c>
    </row>
    <row r="2811" spans="1:7">
      <c r="A2811" s="1">
        <v>4</v>
      </c>
      <c r="B2811">
        <v>68</v>
      </c>
      <c r="C2811">
        <v>3</v>
      </c>
      <c r="D2811" t="s">
        <v>109</v>
      </c>
      <c r="E2811" t="s">
        <v>110</v>
      </c>
      <c r="F2811" t="s">
        <v>18</v>
      </c>
      <c r="G2811" t="str">
        <f>TEXT(MotionsTable[[#This Row],[MOT_COUNTY_NUM]], "000") &amp; "-" &amp; TEXT(MotionsTable[[#This Row],[MOT_CASE_NUMBER]], "0000000")</f>
        <v>004-0000068</v>
      </c>
    </row>
    <row r="2812" spans="1:7">
      <c r="A2812" s="1">
        <v>4</v>
      </c>
      <c r="B2812">
        <v>69</v>
      </c>
      <c r="C2812">
        <v>3</v>
      </c>
      <c r="D2812" t="s">
        <v>109</v>
      </c>
      <c r="E2812" t="s">
        <v>110</v>
      </c>
      <c r="F2812" t="s">
        <v>18</v>
      </c>
      <c r="G2812" t="str">
        <f>TEXT(MotionsTable[[#This Row],[MOT_COUNTY_NUM]], "000") &amp; "-" &amp; TEXT(MotionsTable[[#This Row],[MOT_CASE_NUMBER]], "0000000")</f>
        <v>004-0000069</v>
      </c>
    </row>
    <row r="2813" spans="1:7">
      <c r="A2813" s="1">
        <v>4</v>
      </c>
      <c r="B2813">
        <v>74</v>
      </c>
      <c r="C2813">
        <v>3</v>
      </c>
      <c r="D2813" t="s">
        <v>109</v>
      </c>
      <c r="E2813" t="s">
        <v>110</v>
      </c>
      <c r="F2813" t="s">
        <v>18</v>
      </c>
      <c r="G2813" t="str">
        <f>TEXT(MotionsTable[[#This Row],[MOT_COUNTY_NUM]], "000") &amp; "-" &amp; TEXT(MotionsTable[[#This Row],[MOT_CASE_NUMBER]], "0000000")</f>
        <v>004-0000074</v>
      </c>
    </row>
    <row r="2814" spans="1:7">
      <c r="A2814" s="1">
        <v>4</v>
      </c>
      <c r="B2814">
        <v>76</v>
      </c>
      <c r="C2814">
        <v>3</v>
      </c>
      <c r="D2814" t="s">
        <v>109</v>
      </c>
      <c r="E2814" t="s">
        <v>110</v>
      </c>
      <c r="F2814" t="s">
        <v>18</v>
      </c>
      <c r="G2814" t="str">
        <f>TEXT(MotionsTable[[#This Row],[MOT_COUNTY_NUM]], "000") &amp; "-" &amp; TEXT(MotionsTable[[#This Row],[MOT_CASE_NUMBER]], "0000000")</f>
        <v>004-0000076</v>
      </c>
    </row>
    <row r="2815" spans="1:7">
      <c r="A2815" s="1">
        <v>4</v>
      </c>
      <c r="B2815">
        <v>85</v>
      </c>
      <c r="C2815">
        <v>3</v>
      </c>
      <c r="D2815" t="s">
        <v>109</v>
      </c>
      <c r="E2815" t="s">
        <v>110</v>
      </c>
      <c r="F2815" t="s">
        <v>18</v>
      </c>
      <c r="G2815" t="str">
        <f>TEXT(MotionsTable[[#This Row],[MOT_COUNTY_NUM]], "000") &amp; "-" &amp; TEXT(MotionsTable[[#This Row],[MOT_CASE_NUMBER]], "0000000")</f>
        <v>004-0000085</v>
      </c>
    </row>
    <row r="2816" spans="1:7">
      <c r="A2816" s="1">
        <v>4</v>
      </c>
      <c r="B2816">
        <v>100</v>
      </c>
      <c r="C2816">
        <v>3</v>
      </c>
      <c r="D2816" t="s">
        <v>109</v>
      </c>
      <c r="E2816" t="s">
        <v>110</v>
      </c>
      <c r="F2816" t="s">
        <v>18</v>
      </c>
      <c r="G2816" t="str">
        <f>TEXT(MotionsTable[[#This Row],[MOT_COUNTY_NUM]], "000") &amp; "-" &amp; TEXT(MotionsTable[[#This Row],[MOT_CASE_NUMBER]], "0000000")</f>
        <v>004-0000100</v>
      </c>
    </row>
    <row r="2817" spans="1:7">
      <c r="A2817" s="1">
        <v>4</v>
      </c>
      <c r="B2817">
        <v>109</v>
      </c>
      <c r="C2817">
        <v>3</v>
      </c>
      <c r="D2817" t="s">
        <v>109</v>
      </c>
      <c r="E2817" t="s">
        <v>110</v>
      </c>
      <c r="F2817" t="s">
        <v>18</v>
      </c>
      <c r="G2817" t="str">
        <f>TEXT(MotionsTable[[#This Row],[MOT_COUNTY_NUM]], "000") &amp; "-" &amp; TEXT(MotionsTable[[#This Row],[MOT_CASE_NUMBER]], "0000000")</f>
        <v>004-0000109</v>
      </c>
    </row>
    <row r="2818" spans="1:7">
      <c r="A2818" s="1">
        <v>4</v>
      </c>
      <c r="B2818">
        <v>1</v>
      </c>
      <c r="C2818">
        <v>4</v>
      </c>
      <c r="D2818" t="s">
        <v>109</v>
      </c>
      <c r="E2818" t="s">
        <v>110</v>
      </c>
      <c r="F2818" t="s">
        <v>18</v>
      </c>
      <c r="G2818" t="str">
        <f>TEXT(MotionsTable[[#This Row],[MOT_COUNTY_NUM]], "000") &amp; "-" &amp; TEXT(MotionsTable[[#This Row],[MOT_CASE_NUMBER]], "0000000")</f>
        <v>004-0000001</v>
      </c>
    </row>
    <row r="2819" spans="1:7">
      <c r="A2819" s="1">
        <v>4</v>
      </c>
      <c r="B2819">
        <v>6</v>
      </c>
      <c r="C2819">
        <v>4</v>
      </c>
      <c r="D2819" t="s">
        <v>109</v>
      </c>
      <c r="E2819" t="s">
        <v>110</v>
      </c>
      <c r="F2819" t="s">
        <v>18</v>
      </c>
      <c r="G2819" t="str">
        <f>TEXT(MotionsTable[[#This Row],[MOT_COUNTY_NUM]], "000") &amp; "-" &amp; TEXT(MotionsTable[[#This Row],[MOT_CASE_NUMBER]], "0000000")</f>
        <v>004-0000006</v>
      </c>
    </row>
    <row r="2820" spans="1:7">
      <c r="A2820" s="1">
        <v>4</v>
      </c>
      <c r="B2820">
        <v>12</v>
      </c>
      <c r="C2820">
        <v>4</v>
      </c>
      <c r="D2820" t="s">
        <v>109</v>
      </c>
      <c r="E2820" t="s">
        <v>110</v>
      </c>
      <c r="F2820" t="s">
        <v>18</v>
      </c>
      <c r="G2820" t="str">
        <f>TEXT(MotionsTable[[#This Row],[MOT_COUNTY_NUM]], "000") &amp; "-" &amp; TEXT(MotionsTable[[#This Row],[MOT_CASE_NUMBER]], "0000000")</f>
        <v>004-0000012</v>
      </c>
    </row>
    <row r="2821" spans="1:7">
      <c r="A2821" s="1">
        <v>4</v>
      </c>
      <c r="B2821">
        <v>20</v>
      </c>
      <c r="C2821">
        <v>4</v>
      </c>
      <c r="D2821" t="s">
        <v>109</v>
      </c>
      <c r="E2821" t="s">
        <v>110</v>
      </c>
      <c r="F2821" t="s">
        <v>18</v>
      </c>
      <c r="G2821" t="str">
        <f>TEXT(MotionsTable[[#This Row],[MOT_COUNTY_NUM]], "000") &amp; "-" &amp; TEXT(MotionsTable[[#This Row],[MOT_CASE_NUMBER]], "0000000")</f>
        <v>004-0000020</v>
      </c>
    </row>
    <row r="2822" spans="1:7">
      <c r="A2822" s="1">
        <v>4</v>
      </c>
      <c r="B2822">
        <v>26</v>
      </c>
      <c r="C2822">
        <v>4</v>
      </c>
      <c r="D2822" t="s">
        <v>109</v>
      </c>
      <c r="E2822" t="s">
        <v>110</v>
      </c>
      <c r="F2822" t="s">
        <v>18</v>
      </c>
      <c r="G2822" t="str">
        <f>TEXT(MotionsTable[[#This Row],[MOT_COUNTY_NUM]], "000") &amp; "-" &amp; TEXT(MotionsTable[[#This Row],[MOT_CASE_NUMBER]], "0000000")</f>
        <v>004-0000026</v>
      </c>
    </row>
    <row r="2823" spans="1:7">
      <c r="A2823" s="1">
        <v>4</v>
      </c>
      <c r="B2823">
        <v>30</v>
      </c>
      <c r="C2823">
        <v>4</v>
      </c>
      <c r="D2823" t="s">
        <v>109</v>
      </c>
      <c r="E2823" t="s">
        <v>110</v>
      </c>
      <c r="F2823" t="s">
        <v>18</v>
      </c>
      <c r="G2823" t="str">
        <f>TEXT(MotionsTable[[#This Row],[MOT_COUNTY_NUM]], "000") &amp; "-" &amp; TEXT(MotionsTable[[#This Row],[MOT_CASE_NUMBER]], "0000000")</f>
        <v>004-0000030</v>
      </c>
    </row>
    <row r="2824" spans="1:7">
      <c r="A2824" s="1">
        <v>4</v>
      </c>
      <c r="B2824">
        <v>33</v>
      </c>
      <c r="C2824">
        <v>4</v>
      </c>
      <c r="D2824" t="s">
        <v>109</v>
      </c>
      <c r="E2824" t="s">
        <v>110</v>
      </c>
      <c r="F2824" t="s">
        <v>18</v>
      </c>
      <c r="G2824" t="str">
        <f>TEXT(MotionsTable[[#This Row],[MOT_COUNTY_NUM]], "000") &amp; "-" &amp; TEXT(MotionsTable[[#This Row],[MOT_CASE_NUMBER]], "0000000")</f>
        <v>004-0000033</v>
      </c>
    </row>
    <row r="2825" spans="1:7">
      <c r="A2825" s="1">
        <v>4</v>
      </c>
      <c r="B2825">
        <v>36</v>
      </c>
      <c r="C2825">
        <v>4</v>
      </c>
      <c r="D2825" t="s">
        <v>109</v>
      </c>
      <c r="E2825" t="s">
        <v>110</v>
      </c>
      <c r="F2825" t="s">
        <v>18</v>
      </c>
      <c r="G2825" t="str">
        <f>TEXT(MotionsTable[[#This Row],[MOT_COUNTY_NUM]], "000") &amp; "-" &amp; TEXT(MotionsTable[[#This Row],[MOT_CASE_NUMBER]], "0000000")</f>
        <v>004-0000036</v>
      </c>
    </row>
    <row r="2826" spans="1:7">
      <c r="A2826" s="1">
        <v>4</v>
      </c>
      <c r="B2826">
        <v>41</v>
      </c>
      <c r="C2826">
        <v>4</v>
      </c>
      <c r="D2826" t="s">
        <v>109</v>
      </c>
      <c r="E2826" t="s">
        <v>110</v>
      </c>
      <c r="F2826" t="s">
        <v>18</v>
      </c>
      <c r="G2826" t="str">
        <f>TEXT(MotionsTable[[#This Row],[MOT_COUNTY_NUM]], "000") &amp; "-" &amp; TEXT(MotionsTable[[#This Row],[MOT_CASE_NUMBER]], "0000000")</f>
        <v>004-0000041</v>
      </c>
    </row>
    <row r="2827" spans="1:7">
      <c r="A2827" s="1">
        <v>4</v>
      </c>
      <c r="B2827">
        <v>48</v>
      </c>
      <c r="C2827">
        <v>4</v>
      </c>
      <c r="D2827" t="s">
        <v>109</v>
      </c>
      <c r="E2827" t="s">
        <v>110</v>
      </c>
      <c r="F2827" t="s">
        <v>18</v>
      </c>
      <c r="G2827" t="str">
        <f>TEXT(MotionsTable[[#This Row],[MOT_COUNTY_NUM]], "000") &amp; "-" &amp; TEXT(MotionsTable[[#This Row],[MOT_CASE_NUMBER]], "0000000")</f>
        <v>004-0000048</v>
      </c>
    </row>
    <row r="2828" spans="1:7">
      <c r="A2828" s="1">
        <v>4</v>
      </c>
      <c r="B2828">
        <v>49</v>
      </c>
      <c r="C2828">
        <v>4</v>
      </c>
      <c r="D2828" t="s">
        <v>109</v>
      </c>
      <c r="E2828" t="s">
        <v>110</v>
      </c>
      <c r="F2828" t="s">
        <v>18</v>
      </c>
      <c r="G2828" t="str">
        <f>TEXT(MotionsTable[[#This Row],[MOT_COUNTY_NUM]], "000") &amp; "-" &amp; TEXT(MotionsTable[[#This Row],[MOT_CASE_NUMBER]], "0000000")</f>
        <v>004-0000049</v>
      </c>
    </row>
    <row r="2829" spans="1:7">
      <c r="A2829" s="1">
        <v>4</v>
      </c>
      <c r="B2829">
        <v>54</v>
      </c>
      <c r="C2829">
        <v>4</v>
      </c>
      <c r="D2829" t="s">
        <v>109</v>
      </c>
      <c r="E2829" t="s">
        <v>110</v>
      </c>
      <c r="F2829" t="s">
        <v>18</v>
      </c>
      <c r="G2829" t="str">
        <f>TEXT(MotionsTable[[#This Row],[MOT_COUNTY_NUM]], "000") &amp; "-" &amp; TEXT(MotionsTable[[#This Row],[MOT_CASE_NUMBER]], "0000000")</f>
        <v>004-0000054</v>
      </c>
    </row>
    <row r="2830" spans="1:7">
      <c r="A2830" s="1">
        <v>4</v>
      </c>
      <c r="B2830">
        <v>55</v>
      </c>
      <c r="C2830">
        <v>4</v>
      </c>
      <c r="D2830" t="s">
        <v>109</v>
      </c>
      <c r="E2830" t="s">
        <v>110</v>
      </c>
      <c r="F2830" t="s">
        <v>18</v>
      </c>
      <c r="G2830" t="str">
        <f>TEXT(MotionsTable[[#This Row],[MOT_COUNTY_NUM]], "000") &amp; "-" &amp; TEXT(MotionsTable[[#This Row],[MOT_CASE_NUMBER]], "0000000")</f>
        <v>004-0000055</v>
      </c>
    </row>
    <row r="2831" spans="1:7">
      <c r="A2831" s="1">
        <v>4</v>
      </c>
      <c r="B2831">
        <v>57</v>
      </c>
      <c r="C2831">
        <v>4</v>
      </c>
      <c r="D2831" t="s">
        <v>109</v>
      </c>
      <c r="E2831" t="s">
        <v>110</v>
      </c>
      <c r="F2831" t="s">
        <v>18</v>
      </c>
      <c r="G2831" t="str">
        <f>TEXT(MotionsTable[[#This Row],[MOT_COUNTY_NUM]], "000") &amp; "-" &amp; TEXT(MotionsTable[[#This Row],[MOT_CASE_NUMBER]], "0000000")</f>
        <v>004-0000057</v>
      </c>
    </row>
    <row r="2832" spans="1:7">
      <c r="A2832" s="1">
        <v>4</v>
      </c>
      <c r="B2832">
        <v>59</v>
      </c>
      <c r="C2832">
        <v>4</v>
      </c>
      <c r="D2832" t="s">
        <v>109</v>
      </c>
      <c r="E2832" t="s">
        <v>110</v>
      </c>
      <c r="F2832" t="s">
        <v>18</v>
      </c>
      <c r="G2832" t="str">
        <f>TEXT(MotionsTable[[#This Row],[MOT_COUNTY_NUM]], "000") &amp; "-" &amp; TEXT(MotionsTable[[#This Row],[MOT_CASE_NUMBER]], "0000000")</f>
        <v>004-0000059</v>
      </c>
    </row>
    <row r="2833" spans="1:7">
      <c r="A2833" s="1">
        <v>4</v>
      </c>
      <c r="B2833">
        <v>61</v>
      </c>
      <c r="C2833">
        <v>4</v>
      </c>
      <c r="D2833" t="s">
        <v>109</v>
      </c>
      <c r="E2833" t="s">
        <v>110</v>
      </c>
      <c r="F2833" t="s">
        <v>18</v>
      </c>
      <c r="G2833" t="str">
        <f>TEXT(MotionsTable[[#This Row],[MOT_COUNTY_NUM]], "000") &amp; "-" &amp; TEXT(MotionsTable[[#This Row],[MOT_CASE_NUMBER]], "0000000")</f>
        <v>004-0000061</v>
      </c>
    </row>
    <row r="2834" spans="1:7">
      <c r="A2834" s="1">
        <v>4</v>
      </c>
      <c r="B2834">
        <v>68</v>
      </c>
      <c r="C2834">
        <v>4</v>
      </c>
      <c r="D2834" t="s">
        <v>109</v>
      </c>
      <c r="E2834" t="s">
        <v>110</v>
      </c>
      <c r="F2834" t="s">
        <v>18</v>
      </c>
      <c r="G2834" t="str">
        <f>TEXT(MotionsTable[[#This Row],[MOT_COUNTY_NUM]], "000") &amp; "-" &amp; TEXT(MotionsTable[[#This Row],[MOT_CASE_NUMBER]], "0000000")</f>
        <v>004-0000068</v>
      </c>
    </row>
    <row r="2835" spans="1:7">
      <c r="A2835" s="1">
        <v>4</v>
      </c>
      <c r="B2835">
        <v>78</v>
      </c>
      <c r="C2835">
        <v>4</v>
      </c>
      <c r="D2835" t="s">
        <v>109</v>
      </c>
      <c r="E2835" t="s">
        <v>110</v>
      </c>
      <c r="F2835" t="s">
        <v>18</v>
      </c>
      <c r="G2835" t="str">
        <f>TEXT(MotionsTable[[#This Row],[MOT_COUNTY_NUM]], "000") &amp; "-" &amp; TEXT(MotionsTable[[#This Row],[MOT_CASE_NUMBER]], "0000000")</f>
        <v>004-0000078</v>
      </c>
    </row>
    <row r="2836" spans="1:7">
      <c r="A2836" s="1">
        <v>4</v>
      </c>
      <c r="B2836">
        <v>84</v>
      </c>
      <c r="C2836">
        <v>4</v>
      </c>
      <c r="D2836" t="s">
        <v>109</v>
      </c>
      <c r="E2836" t="s">
        <v>110</v>
      </c>
      <c r="F2836" t="s">
        <v>18</v>
      </c>
      <c r="G2836" t="str">
        <f>TEXT(MotionsTable[[#This Row],[MOT_COUNTY_NUM]], "000") &amp; "-" &amp; TEXT(MotionsTable[[#This Row],[MOT_CASE_NUMBER]], "0000000")</f>
        <v>004-0000084</v>
      </c>
    </row>
    <row r="2837" spans="1:7">
      <c r="A2837" s="1">
        <v>4</v>
      </c>
      <c r="B2837">
        <v>93</v>
      </c>
      <c r="C2837">
        <v>4</v>
      </c>
      <c r="D2837" t="s">
        <v>109</v>
      </c>
      <c r="E2837" t="s">
        <v>110</v>
      </c>
      <c r="F2837" t="s">
        <v>18</v>
      </c>
      <c r="G2837" t="str">
        <f>TEXT(MotionsTable[[#This Row],[MOT_COUNTY_NUM]], "000") &amp; "-" &amp; TEXT(MotionsTable[[#This Row],[MOT_CASE_NUMBER]], "0000000")</f>
        <v>004-0000093</v>
      </c>
    </row>
    <row r="2838" spans="1:7">
      <c r="A2838" s="1">
        <v>4</v>
      </c>
      <c r="B2838">
        <v>105</v>
      </c>
      <c r="C2838">
        <v>4</v>
      </c>
      <c r="D2838" t="s">
        <v>109</v>
      </c>
      <c r="E2838" t="s">
        <v>110</v>
      </c>
      <c r="F2838" t="s">
        <v>18</v>
      </c>
      <c r="G2838" t="str">
        <f>TEXT(MotionsTable[[#This Row],[MOT_COUNTY_NUM]], "000") &amp; "-" &amp; TEXT(MotionsTable[[#This Row],[MOT_CASE_NUMBER]], "0000000")</f>
        <v>004-0000105</v>
      </c>
    </row>
    <row r="2839" spans="1:7">
      <c r="A2839" s="1">
        <v>4</v>
      </c>
      <c r="B2839">
        <v>111</v>
      </c>
      <c r="C2839">
        <v>4</v>
      </c>
      <c r="D2839" t="s">
        <v>109</v>
      </c>
      <c r="E2839" t="s">
        <v>110</v>
      </c>
      <c r="F2839" t="s">
        <v>18</v>
      </c>
      <c r="G2839" t="str">
        <f>TEXT(MotionsTable[[#This Row],[MOT_COUNTY_NUM]], "000") &amp; "-" &amp; TEXT(MotionsTable[[#This Row],[MOT_CASE_NUMBER]], "0000000")</f>
        <v>004-0000111</v>
      </c>
    </row>
    <row r="2840" spans="1:7">
      <c r="A2840" s="1">
        <v>4</v>
      </c>
      <c r="B2840">
        <v>1</v>
      </c>
      <c r="C2840">
        <v>5</v>
      </c>
      <c r="D2840" t="s">
        <v>109</v>
      </c>
      <c r="E2840" t="s">
        <v>110</v>
      </c>
      <c r="F2840" t="s">
        <v>18</v>
      </c>
      <c r="G2840" t="str">
        <f>TEXT(MotionsTable[[#This Row],[MOT_COUNTY_NUM]], "000") &amp; "-" &amp; TEXT(MotionsTable[[#This Row],[MOT_CASE_NUMBER]], "0000000")</f>
        <v>004-0000001</v>
      </c>
    </row>
    <row r="2841" spans="1:7">
      <c r="A2841" s="1">
        <v>4</v>
      </c>
      <c r="B2841">
        <v>6</v>
      </c>
      <c r="C2841">
        <v>5</v>
      </c>
      <c r="D2841" t="s">
        <v>109</v>
      </c>
      <c r="E2841" t="s">
        <v>110</v>
      </c>
      <c r="F2841" t="s">
        <v>18</v>
      </c>
      <c r="G2841" t="str">
        <f>TEXT(MotionsTable[[#This Row],[MOT_COUNTY_NUM]], "000") &amp; "-" &amp; TEXT(MotionsTable[[#This Row],[MOT_CASE_NUMBER]], "0000000")</f>
        <v>004-0000006</v>
      </c>
    </row>
    <row r="2842" spans="1:7">
      <c r="A2842" s="1">
        <v>4</v>
      </c>
      <c r="B2842">
        <v>14</v>
      </c>
      <c r="C2842">
        <v>5</v>
      </c>
      <c r="D2842" t="s">
        <v>109</v>
      </c>
      <c r="E2842" t="s">
        <v>110</v>
      </c>
      <c r="F2842" t="s">
        <v>18</v>
      </c>
      <c r="G2842" t="str">
        <f>TEXT(MotionsTable[[#This Row],[MOT_COUNTY_NUM]], "000") &amp; "-" &amp; TEXT(MotionsTable[[#This Row],[MOT_CASE_NUMBER]], "0000000")</f>
        <v>004-0000014</v>
      </c>
    </row>
    <row r="2843" spans="1:7">
      <c r="A2843" s="1">
        <v>4</v>
      </c>
      <c r="B2843">
        <v>15</v>
      </c>
      <c r="C2843">
        <v>5</v>
      </c>
      <c r="D2843" t="s">
        <v>109</v>
      </c>
      <c r="E2843" t="s">
        <v>110</v>
      </c>
      <c r="F2843" t="s">
        <v>18</v>
      </c>
      <c r="G2843" t="str">
        <f>TEXT(MotionsTable[[#This Row],[MOT_COUNTY_NUM]], "000") &amp; "-" &amp; TEXT(MotionsTable[[#This Row],[MOT_CASE_NUMBER]], "0000000")</f>
        <v>004-0000015</v>
      </c>
    </row>
    <row r="2844" spans="1:7">
      <c r="A2844" s="1">
        <v>4</v>
      </c>
      <c r="B2844">
        <v>18</v>
      </c>
      <c r="C2844">
        <v>5</v>
      </c>
      <c r="D2844" t="s">
        <v>109</v>
      </c>
      <c r="E2844" t="s">
        <v>110</v>
      </c>
      <c r="F2844" t="s">
        <v>18</v>
      </c>
      <c r="G2844" t="str">
        <f>TEXT(MotionsTable[[#This Row],[MOT_COUNTY_NUM]], "000") &amp; "-" &amp; TEXT(MotionsTable[[#This Row],[MOT_CASE_NUMBER]], "0000000")</f>
        <v>004-0000018</v>
      </c>
    </row>
    <row r="2845" spans="1:7">
      <c r="A2845" s="1">
        <v>4</v>
      </c>
      <c r="B2845">
        <v>26</v>
      </c>
      <c r="C2845">
        <v>5</v>
      </c>
      <c r="D2845" t="s">
        <v>109</v>
      </c>
      <c r="E2845" t="s">
        <v>110</v>
      </c>
      <c r="F2845" t="s">
        <v>18</v>
      </c>
      <c r="G2845" t="str">
        <f>TEXT(MotionsTable[[#This Row],[MOT_COUNTY_NUM]], "000") &amp; "-" &amp; TEXT(MotionsTable[[#This Row],[MOT_CASE_NUMBER]], "0000000")</f>
        <v>004-0000026</v>
      </c>
    </row>
    <row r="2846" spans="1:7">
      <c r="A2846" s="1">
        <v>4</v>
      </c>
      <c r="B2846">
        <v>33</v>
      </c>
      <c r="C2846">
        <v>5</v>
      </c>
      <c r="D2846" t="s">
        <v>109</v>
      </c>
      <c r="E2846" t="s">
        <v>110</v>
      </c>
      <c r="F2846" t="s">
        <v>18</v>
      </c>
      <c r="G2846" t="str">
        <f>TEXT(MotionsTable[[#This Row],[MOT_COUNTY_NUM]], "000") &amp; "-" &amp; TEXT(MotionsTable[[#This Row],[MOT_CASE_NUMBER]], "0000000")</f>
        <v>004-0000033</v>
      </c>
    </row>
    <row r="2847" spans="1:7">
      <c r="A2847" s="1">
        <v>4</v>
      </c>
      <c r="B2847">
        <v>34</v>
      </c>
      <c r="C2847">
        <v>5</v>
      </c>
      <c r="D2847" t="s">
        <v>109</v>
      </c>
      <c r="E2847" t="s">
        <v>110</v>
      </c>
      <c r="F2847" t="s">
        <v>18</v>
      </c>
      <c r="G2847" t="str">
        <f>TEXT(MotionsTable[[#This Row],[MOT_COUNTY_NUM]], "000") &amp; "-" &amp; TEXT(MotionsTable[[#This Row],[MOT_CASE_NUMBER]], "0000000")</f>
        <v>004-0000034</v>
      </c>
    </row>
    <row r="2848" spans="1:7">
      <c r="A2848" s="1">
        <v>4</v>
      </c>
      <c r="B2848">
        <v>36</v>
      </c>
      <c r="C2848">
        <v>5</v>
      </c>
      <c r="D2848" t="s">
        <v>109</v>
      </c>
      <c r="E2848" t="s">
        <v>110</v>
      </c>
      <c r="F2848" t="s">
        <v>18</v>
      </c>
      <c r="G2848" t="str">
        <f>TEXT(MotionsTable[[#This Row],[MOT_COUNTY_NUM]], "000") &amp; "-" &amp; TEXT(MotionsTable[[#This Row],[MOT_CASE_NUMBER]], "0000000")</f>
        <v>004-0000036</v>
      </c>
    </row>
    <row r="2849" spans="1:7">
      <c r="A2849" s="1">
        <v>4</v>
      </c>
      <c r="B2849">
        <v>51</v>
      </c>
      <c r="C2849">
        <v>5</v>
      </c>
      <c r="D2849" t="s">
        <v>109</v>
      </c>
      <c r="E2849" t="s">
        <v>110</v>
      </c>
      <c r="F2849" t="s">
        <v>18</v>
      </c>
      <c r="G2849" t="str">
        <f>TEXT(MotionsTable[[#This Row],[MOT_COUNTY_NUM]], "000") &amp; "-" &amp; TEXT(MotionsTable[[#This Row],[MOT_CASE_NUMBER]], "0000000")</f>
        <v>004-0000051</v>
      </c>
    </row>
    <row r="2850" spans="1:7">
      <c r="A2850" s="1">
        <v>4</v>
      </c>
      <c r="B2850">
        <v>54</v>
      </c>
      <c r="C2850">
        <v>5</v>
      </c>
      <c r="D2850" t="s">
        <v>109</v>
      </c>
      <c r="E2850" t="s">
        <v>110</v>
      </c>
      <c r="F2850" t="s">
        <v>18</v>
      </c>
      <c r="G2850" t="str">
        <f>TEXT(MotionsTable[[#This Row],[MOT_COUNTY_NUM]], "000") &amp; "-" &amp; TEXT(MotionsTable[[#This Row],[MOT_CASE_NUMBER]], "0000000")</f>
        <v>004-0000054</v>
      </c>
    </row>
    <row r="2851" spans="1:7">
      <c r="A2851" s="1">
        <v>4</v>
      </c>
      <c r="B2851">
        <v>62</v>
      </c>
      <c r="C2851">
        <v>5</v>
      </c>
      <c r="D2851" t="s">
        <v>109</v>
      </c>
      <c r="E2851" t="s">
        <v>110</v>
      </c>
      <c r="F2851" t="s">
        <v>18</v>
      </c>
      <c r="G2851" t="str">
        <f>TEXT(MotionsTable[[#This Row],[MOT_COUNTY_NUM]], "000") &amp; "-" &amp; TEXT(MotionsTable[[#This Row],[MOT_CASE_NUMBER]], "0000000")</f>
        <v>004-0000062</v>
      </c>
    </row>
    <row r="2852" spans="1:7">
      <c r="A2852" s="1">
        <v>4</v>
      </c>
      <c r="B2852">
        <v>64</v>
      </c>
      <c r="C2852">
        <v>5</v>
      </c>
      <c r="D2852" t="s">
        <v>109</v>
      </c>
      <c r="E2852" t="s">
        <v>110</v>
      </c>
      <c r="F2852" t="s">
        <v>18</v>
      </c>
      <c r="G2852" t="str">
        <f>TEXT(MotionsTable[[#This Row],[MOT_COUNTY_NUM]], "000") &amp; "-" &amp; TEXT(MotionsTable[[#This Row],[MOT_CASE_NUMBER]], "0000000")</f>
        <v>004-0000064</v>
      </c>
    </row>
    <row r="2853" spans="1:7">
      <c r="A2853" s="1">
        <v>4</v>
      </c>
      <c r="B2853">
        <v>80</v>
      </c>
      <c r="C2853">
        <v>5</v>
      </c>
      <c r="D2853" t="s">
        <v>109</v>
      </c>
      <c r="E2853" t="s">
        <v>110</v>
      </c>
      <c r="F2853" t="s">
        <v>18</v>
      </c>
      <c r="G2853" t="str">
        <f>TEXT(MotionsTable[[#This Row],[MOT_COUNTY_NUM]], "000") &amp; "-" &amp; TEXT(MotionsTable[[#This Row],[MOT_CASE_NUMBER]], "0000000")</f>
        <v>004-0000080</v>
      </c>
    </row>
    <row r="2854" spans="1:7">
      <c r="A2854" s="1">
        <v>4</v>
      </c>
      <c r="B2854">
        <v>93</v>
      </c>
      <c r="C2854">
        <v>5</v>
      </c>
      <c r="D2854" t="s">
        <v>109</v>
      </c>
      <c r="E2854" t="s">
        <v>110</v>
      </c>
      <c r="F2854" t="s">
        <v>18</v>
      </c>
      <c r="G2854" t="str">
        <f>TEXT(MotionsTable[[#This Row],[MOT_COUNTY_NUM]], "000") &amp; "-" &amp; TEXT(MotionsTable[[#This Row],[MOT_CASE_NUMBER]], "0000000")</f>
        <v>004-0000093</v>
      </c>
    </row>
    <row r="2855" spans="1:7">
      <c r="A2855" s="1">
        <v>4</v>
      </c>
      <c r="B2855">
        <v>106</v>
      </c>
      <c r="C2855">
        <v>5</v>
      </c>
      <c r="D2855" t="s">
        <v>109</v>
      </c>
      <c r="E2855" t="s">
        <v>110</v>
      </c>
      <c r="F2855" t="s">
        <v>18</v>
      </c>
      <c r="G2855" t="str">
        <f>TEXT(MotionsTable[[#This Row],[MOT_COUNTY_NUM]], "000") &amp; "-" &amp; TEXT(MotionsTable[[#This Row],[MOT_CASE_NUMBER]], "0000000")</f>
        <v>004-0000106</v>
      </c>
    </row>
    <row r="2856" spans="1:7">
      <c r="A2856" s="1">
        <v>4</v>
      </c>
      <c r="B2856">
        <v>108</v>
      </c>
      <c r="C2856">
        <v>5</v>
      </c>
      <c r="D2856" t="s">
        <v>109</v>
      </c>
      <c r="E2856" t="s">
        <v>110</v>
      </c>
      <c r="F2856" t="s">
        <v>18</v>
      </c>
      <c r="G2856" t="str">
        <f>TEXT(MotionsTable[[#This Row],[MOT_COUNTY_NUM]], "000") &amp; "-" &amp; TEXT(MotionsTable[[#This Row],[MOT_CASE_NUMBER]], "0000000")</f>
        <v>004-0000108</v>
      </c>
    </row>
    <row r="2857" spans="1:7">
      <c r="A2857" s="1">
        <v>4</v>
      </c>
      <c r="B2857">
        <v>5</v>
      </c>
      <c r="C2857">
        <v>6</v>
      </c>
      <c r="D2857" t="s">
        <v>109</v>
      </c>
      <c r="E2857" t="s">
        <v>110</v>
      </c>
      <c r="F2857" t="s">
        <v>18</v>
      </c>
      <c r="G2857" t="str">
        <f>TEXT(MotionsTable[[#This Row],[MOT_COUNTY_NUM]], "000") &amp; "-" &amp; TEXT(MotionsTable[[#This Row],[MOT_CASE_NUMBER]], "0000000")</f>
        <v>004-0000005</v>
      </c>
    </row>
    <row r="2858" spans="1:7">
      <c r="A2858" s="1">
        <v>4</v>
      </c>
      <c r="B2858">
        <v>19</v>
      </c>
      <c r="C2858">
        <v>6</v>
      </c>
      <c r="D2858" t="s">
        <v>109</v>
      </c>
      <c r="E2858" t="s">
        <v>110</v>
      </c>
      <c r="F2858" t="s">
        <v>18</v>
      </c>
      <c r="G2858" t="str">
        <f>TEXT(MotionsTable[[#This Row],[MOT_COUNTY_NUM]], "000") &amp; "-" &amp; TEXT(MotionsTable[[#This Row],[MOT_CASE_NUMBER]], "0000000")</f>
        <v>004-0000019</v>
      </c>
    </row>
    <row r="2859" spans="1:7">
      <c r="A2859" s="1">
        <v>4</v>
      </c>
      <c r="B2859">
        <v>21</v>
      </c>
      <c r="C2859">
        <v>6</v>
      </c>
      <c r="D2859" t="s">
        <v>109</v>
      </c>
      <c r="E2859" t="s">
        <v>110</v>
      </c>
      <c r="F2859" t="s">
        <v>18</v>
      </c>
      <c r="G2859" t="str">
        <f>TEXT(MotionsTable[[#This Row],[MOT_COUNTY_NUM]], "000") &amp; "-" &amp; TEXT(MotionsTable[[#This Row],[MOT_CASE_NUMBER]], "0000000")</f>
        <v>004-0000021</v>
      </c>
    </row>
    <row r="2860" spans="1:7">
      <c r="A2860" s="1">
        <v>4</v>
      </c>
      <c r="B2860">
        <v>27</v>
      </c>
      <c r="C2860">
        <v>6</v>
      </c>
      <c r="D2860" t="s">
        <v>109</v>
      </c>
      <c r="E2860" t="s">
        <v>110</v>
      </c>
      <c r="F2860" t="s">
        <v>18</v>
      </c>
      <c r="G2860" t="str">
        <f>TEXT(MotionsTable[[#This Row],[MOT_COUNTY_NUM]], "000") &amp; "-" &amp; TEXT(MotionsTable[[#This Row],[MOT_CASE_NUMBER]], "0000000")</f>
        <v>004-0000027</v>
      </c>
    </row>
    <row r="2861" spans="1:7">
      <c r="A2861" s="1">
        <v>4</v>
      </c>
      <c r="B2861">
        <v>30</v>
      </c>
      <c r="C2861">
        <v>6</v>
      </c>
      <c r="D2861" t="s">
        <v>109</v>
      </c>
      <c r="E2861" t="s">
        <v>110</v>
      </c>
      <c r="F2861" t="s">
        <v>18</v>
      </c>
      <c r="G2861" t="str">
        <f>TEXT(MotionsTable[[#This Row],[MOT_COUNTY_NUM]], "000") &amp; "-" &amp; TEXT(MotionsTable[[#This Row],[MOT_CASE_NUMBER]], "0000000")</f>
        <v>004-0000030</v>
      </c>
    </row>
    <row r="2862" spans="1:7">
      <c r="A2862" s="1">
        <v>4</v>
      </c>
      <c r="B2862">
        <v>34</v>
      </c>
      <c r="C2862">
        <v>6</v>
      </c>
      <c r="D2862" t="s">
        <v>109</v>
      </c>
      <c r="E2862" t="s">
        <v>110</v>
      </c>
      <c r="F2862" t="s">
        <v>18</v>
      </c>
      <c r="G2862" t="str">
        <f>TEXT(MotionsTable[[#This Row],[MOT_COUNTY_NUM]], "000") &amp; "-" &amp; TEXT(MotionsTable[[#This Row],[MOT_CASE_NUMBER]], "0000000")</f>
        <v>004-0000034</v>
      </c>
    </row>
    <row r="2863" spans="1:7">
      <c r="A2863" s="1">
        <v>4</v>
      </c>
      <c r="B2863">
        <v>38</v>
      </c>
      <c r="C2863">
        <v>6</v>
      </c>
      <c r="D2863" t="s">
        <v>109</v>
      </c>
      <c r="E2863" t="s">
        <v>110</v>
      </c>
      <c r="F2863" t="s">
        <v>18</v>
      </c>
      <c r="G2863" t="str">
        <f>TEXT(MotionsTable[[#This Row],[MOT_COUNTY_NUM]], "000") &amp; "-" &amp; TEXT(MotionsTable[[#This Row],[MOT_CASE_NUMBER]], "0000000")</f>
        <v>004-0000038</v>
      </c>
    </row>
    <row r="2864" spans="1:7">
      <c r="A2864" s="1">
        <v>4</v>
      </c>
      <c r="B2864">
        <v>41</v>
      </c>
      <c r="C2864">
        <v>6</v>
      </c>
      <c r="D2864" t="s">
        <v>109</v>
      </c>
      <c r="E2864" t="s">
        <v>110</v>
      </c>
      <c r="F2864" t="s">
        <v>18</v>
      </c>
      <c r="G2864" t="str">
        <f>TEXT(MotionsTable[[#This Row],[MOT_COUNTY_NUM]], "000") &amp; "-" &amp; TEXT(MotionsTable[[#This Row],[MOT_CASE_NUMBER]], "0000000")</f>
        <v>004-0000041</v>
      </c>
    </row>
    <row r="2865" spans="1:7">
      <c r="A2865" s="1">
        <v>4</v>
      </c>
      <c r="B2865">
        <v>46</v>
      </c>
      <c r="C2865">
        <v>6</v>
      </c>
      <c r="D2865" t="s">
        <v>109</v>
      </c>
      <c r="E2865" t="s">
        <v>110</v>
      </c>
      <c r="F2865" t="s">
        <v>18</v>
      </c>
      <c r="G2865" t="str">
        <f>TEXT(MotionsTable[[#This Row],[MOT_COUNTY_NUM]], "000") &amp; "-" &amp; TEXT(MotionsTable[[#This Row],[MOT_CASE_NUMBER]], "0000000")</f>
        <v>004-0000046</v>
      </c>
    </row>
    <row r="2866" spans="1:7">
      <c r="A2866" s="1">
        <v>4</v>
      </c>
      <c r="B2866">
        <v>48</v>
      </c>
      <c r="C2866">
        <v>6</v>
      </c>
      <c r="D2866" t="s">
        <v>109</v>
      </c>
      <c r="E2866" t="s">
        <v>110</v>
      </c>
      <c r="F2866" t="s">
        <v>18</v>
      </c>
      <c r="G2866" t="str">
        <f>TEXT(MotionsTable[[#This Row],[MOT_COUNTY_NUM]], "000") &amp; "-" &amp; TEXT(MotionsTable[[#This Row],[MOT_CASE_NUMBER]], "0000000")</f>
        <v>004-0000048</v>
      </c>
    </row>
    <row r="2867" spans="1:7">
      <c r="A2867" s="1">
        <v>4</v>
      </c>
      <c r="B2867">
        <v>60</v>
      </c>
      <c r="C2867">
        <v>6</v>
      </c>
      <c r="D2867" t="s">
        <v>109</v>
      </c>
      <c r="E2867" t="s">
        <v>110</v>
      </c>
      <c r="F2867" t="s">
        <v>18</v>
      </c>
      <c r="G2867" t="str">
        <f>TEXT(MotionsTable[[#This Row],[MOT_COUNTY_NUM]], "000") &amp; "-" &amp; TEXT(MotionsTable[[#This Row],[MOT_CASE_NUMBER]], "0000000")</f>
        <v>004-0000060</v>
      </c>
    </row>
    <row r="2868" spans="1:7">
      <c r="A2868" s="1">
        <v>4</v>
      </c>
      <c r="B2868">
        <v>61</v>
      </c>
      <c r="C2868">
        <v>6</v>
      </c>
      <c r="D2868" t="s">
        <v>109</v>
      </c>
      <c r="E2868" t="s">
        <v>110</v>
      </c>
      <c r="F2868" t="s">
        <v>18</v>
      </c>
      <c r="G2868" t="str">
        <f>TEXT(MotionsTable[[#This Row],[MOT_COUNTY_NUM]], "000") &amp; "-" &amp; TEXT(MotionsTable[[#This Row],[MOT_CASE_NUMBER]], "0000000")</f>
        <v>004-0000061</v>
      </c>
    </row>
    <row r="2869" spans="1:7">
      <c r="A2869" s="1">
        <v>4</v>
      </c>
      <c r="B2869">
        <v>65</v>
      </c>
      <c r="C2869">
        <v>6</v>
      </c>
      <c r="D2869" t="s">
        <v>109</v>
      </c>
      <c r="E2869" t="s">
        <v>110</v>
      </c>
      <c r="F2869" t="s">
        <v>18</v>
      </c>
      <c r="G2869" t="str">
        <f>TEXT(MotionsTable[[#This Row],[MOT_COUNTY_NUM]], "000") &amp; "-" &amp; TEXT(MotionsTable[[#This Row],[MOT_CASE_NUMBER]], "0000000")</f>
        <v>004-0000065</v>
      </c>
    </row>
    <row r="2870" spans="1:7">
      <c r="A2870" s="1">
        <v>4</v>
      </c>
      <c r="B2870">
        <v>69</v>
      </c>
      <c r="C2870">
        <v>6</v>
      </c>
      <c r="D2870" t="s">
        <v>109</v>
      </c>
      <c r="E2870" t="s">
        <v>110</v>
      </c>
      <c r="F2870" t="s">
        <v>18</v>
      </c>
      <c r="G2870" t="str">
        <f>TEXT(MotionsTable[[#This Row],[MOT_COUNTY_NUM]], "000") &amp; "-" &amp; TEXT(MotionsTable[[#This Row],[MOT_CASE_NUMBER]], "0000000")</f>
        <v>004-0000069</v>
      </c>
    </row>
    <row r="2871" spans="1:7">
      <c r="A2871" s="1">
        <v>4</v>
      </c>
      <c r="B2871">
        <v>73</v>
      </c>
      <c r="C2871">
        <v>6</v>
      </c>
      <c r="D2871" t="s">
        <v>109</v>
      </c>
      <c r="E2871" t="s">
        <v>110</v>
      </c>
      <c r="F2871" t="s">
        <v>18</v>
      </c>
      <c r="G2871" t="str">
        <f>TEXT(MotionsTable[[#This Row],[MOT_COUNTY_NUM]], "000") &amp; "-" &amp; TEXT(MotionsTable[[#This Row],[MOT_CASE_NUMBER]], "0000000")</f>
        <v>004-0000073</v>
      </c>
    </row>
    <row r="2872" spans="1:7">
      <c r="A2872" s="1">
        <v>4</v>
      </c>
      <c r="B2872">
        <v>76</v>
      </c>
      <c r="C2872">
        <v>6</v>
      </c>
      <c r="D2872" t="s">
        <v>109</v>
      </c>
      <c r="E2872" t="s">
        <v>110</v>
      </c>
      <c r="F2872" t="s">
        <v>18</v>
      </c>
      <c r="G2872" t="str">
        <f>TEXT(MotionsTable[[#This Row],[MOT_COUNTY_NUM]], "000") &amp; "-" &amp; TEXT(MotionsTable[[#This Row],[MOT_CASE_NUMBER]], "0000000")</f>
        <v>004-0000076</v>
      </c>
    </row>
    <row r="2873" spans="1:7">
      <c r="A2873" s="1">
        <v>4</v>
      </c>
      <c r="B2873">
        <v>88</v>
      </c>
      <c r="C2873">
        <v>6</v>
      </c>
      <c r="D2873" t="s">
        <v>109</v>
      </c>
      <c r="E2873" t="s">
        <v>110</v>
      </c>
      <c r="F2873" t="s">
        <v>18</v>
      </c>
      <c r="G2873" t="str">
        <f>TEXT(MotionsTable[[#This Row],[MOT_COUNTY_NUM]], "000") &amp; "-" &amp; TEXT(MotionsTable[[#This Row],[MOT_CASE_NUMBER]], "0000000")</f>
        <v>004-0000088</v>
      </c>
    </row>
    <row r="2874" spans="1:7">
      <c r="A2874" s="1">
        <v>4</v>
      </c>
      <c r="B2874">
        <v>91</v>
      </c>
      <c r="C2874">
        <v>6</v>
      </c>
      <c r="D2874" t="s">
        <v>109</v>
      </c>
      <c r="E2874" t="s">
        <v>110</v>
      </c>
      <c r="F2874" t="s">
        <v>18</v>
      </c>
      <c r="G2874" t="str">
        <f>TEXT(MotionsTable[[#This Row],[MOT_COUNTY_NUM]], "000") &amp; "-" &amp; TEXT(MotionsTable[[#This Row],[MOT_CASE_NUMBER]], "0000000")</f>
        <v>004-0000091</v>
      </c>
    </row>
    <row r="2875" spans="1:7">
      <c r="A2875" s="1">
        <v>4</v>
      </c>
      <c r="B2875">
        <v>94</v>
      </c>
      <c r="C2875">
        <v>6</v>
      </c>
      <c r="D2875" t="s">
        <v>109</v>
      </c>
      <c r="E2875" t="s">
        <v>110</v>
      </c>
      <c r="F2875" t="s">
        <v>18</v>
      </c>
      <c r="G2875" t="str">
        <f>TEXT(MotionsTable[[#This Row],[MOT_COUNTY_NUM]], "000") &amp; "-" &amp; TEXT(MotionsTable[[#This Row],[MOT_CASE_NUMBER]], "0000000")</f>
        <v>004-0000094</v>
      </c>
    </row>
    <row r="2876" spans="1:7">
      <c r="A2876" s="1">
        <v>4</v>
      </c>
      <c r="B2876">
        <v>99</v>
      </c>
      <c r="C2876">
        <v>6</v>
      </c>
      <c r="D2876" t="s">
        <v>109</v>
      </c>
      <c r="E2876" t="s">
        <v>110</v>
      </c>
      <c r="F2876" t="s">
        <v>18</v>
      </c>
      <c r="G2876" t="str">
        <f>TEXT(MotionsTable[[#This Row],[MOT_COUNTY_NUM]], "000") &amp; "-" &amp; TEXT(MotionsTable[[#This Row],[MOT_CASE_NUMBER]], "0000000")</f>
        <v>004-0000099</v>
      </c>
    </row>
    <row r="2877" spans="1:7">
      <c r="A2877" s="1">
        <v>4</v>
      </c>
      <c r="B2877">
        <v>110</v>
      </c>
      <c r="C2877">
        <v>6</v>
      </c>
      <c r="D2877" t="s">
        <v>109</v>
      </c>
      <c r="E2877" t="s">
        <v>110</v>
      </c>
      <c r="F2877" t="s">
        <v>18</v>
      </c>
      <c r="G2877" t="str">
        <f>TEXT(MotionsTable[[#This Row],[MOT_COUNTY_NUM]], "000") &amp; "-" &amp; TEXT(MotionsTable[[#This Row],[MOT_CASE_NUMBER]], "0000000")</f>
        <v>004-0000110</v>
      </c>
    </row>
    <row r="2878" spans="1:7">
      <c r="A2878" s="1">
        <v>4</v>
      </c>
      <c r="B2878">
        <v>5</v>
      </c>
      <c r="C2878">
        <v>7</v>
      </c>
      <c r="D2878" t="s">
        <v>109</v>
      </c>
      <c r="E2878" t="s">
        <v>110</v>
      </c>
      <c r="F2878" t="s">
        <v>18</v>
      </c>
      <c r="G2878" t="str">
        <f>TEXT(MotionsTable[[#This Row],[MOT_COUNTY_NUM]], "000") &amp; "-" &amp; TEXT(MotionsTable[[#This Row],[MOT_CASE_NUMBER]], "0000000")</f>
        <v>004-0000005</v>
      </c>
    </row>
    <row r="2879" spans="1:7">
      <c r="A2879" s="1">
        <v>4</v>
      </c>
      <c r="B2879">
        <v>7</v>
      </c>
      <c r="C2879">
        <v>7</v>
      </c>
      <c r="D2879" t="s">
        <v>109</v>
      </c>
      <c r="E2879" t="s">
        <v>110</v>
      </c>
      <c r="F2879" t="s">
        <v>18</v>
      </c>
      <c r="G2879" t="str">
        <f>TEXT(MotionsTable[[#This Row],[MOT_COUNTY_NUM]], "000") &amp; "-" &amp; TEXT(MotionsTable[[#This Row],[MOT_CASE_NUMBER]], "0000000")</f>
        <v>004-0000007</v>
      </c>
    </row>
    <row r="2880" spans="1:7">
      <c r="A2880" s="1">
        <v>4</v>
      </c>
      <c r="B2880">
        <v>19</v>
      </c>
      <c r="C2880">
        <v>7</v>
      </c>
      <c r="D2880" t="s">
        <v>109</v>
      </c>
      <c r="E2880" t="s">
        <v>110</v>
      </c>
      <c r="F2880" t="s">
        <v>18</v>
      </c>
      <c r="G2880" t="str">
        <f>TEXT(MotionsTable[[#This Row],[MOT_COUNTY_NUM]], "000") &amp; "-" &amp; TEXT(MotionsTable[[#This Row],[MOT_CASE_NUMBER]], "0000000")</f>
        <v>004-0000019</v>
      </c>
    </row>
    <row r="2881" spans="1:7">
      <c r="A2881" s="1">
        <v>4</v>
      </c>
      <c r="B2881">
        <v>25</v>
      </c>
      <c r="C2881">
        <v>7</v>
      </c>
      <c r="D2881" t="s">
        <v>109</v>
      </c>
      <c r="E2881" t="s">
        <v>110</v>
      </c>
      <c r="F2881" t="s">
        <v>18</v>
      </c>
      <c r="G2881" t="str">
        <f>TEXT(MotionsTable[[#This Row],[MOT_COUNTY_NUM]], "000") &amp; "-" &amp; TEXT(MotionsTable[[#This Row],[MOT_CASE_NUMBER]], "0000000")</f>
        <v>004-0000025</v>
      </c>
    </row>
    <row r="2882" spans="1:7">
      <c r="A2882" s="1">
        <v>4</v>
      </c>
      <c r="B2882">
        <v>34</v>
      </c>
      <c r="C2882">
        <v>7</v>
      </c>
      <c r="D2882" t="s">
        <v>109</v>
      </c>
      <c r="E2882" t="s">
        <v>110</v>
      </c>
      <c r="F2882" t="s">
        <v>18</v>
      </c>
      <c r="G2882" t="str">
        <f>TEXT(MotionsTable[[#This Row],[MOT_COUNTY_NUM]], "000") &amp; "-" &amp; TEXT(MotionsTable[[#This Row],[MOT_CASE_NUMBER]], "0000000")</f>
        <v>004-0000034</v>
      </c>
    </row>
    <row r="2883" spans="1:7">
      <c r="A2883" s="1">
        <v>4</v>
      </c>
      <c r="B2883">
        <v>35</v>
      </c>
      <c r="C2883">
        <v>7</v>
      </c>
      <c r="D2883" t="s">
        <v>109</v>
      </c>
      <c r="E2883" t="s">
        <v>110</v>
      </c>
      <c r="F2883" t="s">
        <v>18</v>
      </c>
      <c r="G2883" t="str">
        <f>TEXT(MotionsTable[[#This Row],[MOT_COUNTY_NUM]], "000") &amp; "-" &amp; TEXT(MotionsTable[[#This Row],[MOT_CASE_NUMBER]], "0000000")</f>
        <v>004-0000035</v>
      </c>
    </row>
    <row r="2884" spans="1:7">
      <c r="A2884" s="1">
        <v>4</v>
      </c>
      <c r="B2884">
        <v>45</v>
      </c>
      <c r="C2884">
        <v>7</v>
      </c>
      <c r="D2884" t="s">
        <v>109</v>
      </c>
      <c r="E2884" t="s">
        <v>110</v>
      </c>
      <c r="F2884" t="s">
        <v>18</v>
      </c>
      <c r="G2884" t="str">
        <f>TEXT(MotionsTable[[#This Row],[MOT_COUNTY_NUM]], "000") &amp; "-" &amp; TEXT(MotionsTable[[#This Row],[MOT_CASE_NUMBER]], "0000000")</f>
        <v>004-0000045</v>
      </c>
    </row>
    <row r="2885" spans="1:7">
      <c r="A2885" s="1">
        <v>4</v>
      </c>
      <c r="B2885">
        <v>48</v>
      </c>
      <c r="C2885">
        <v>7</v>
      </c>
      <c r="D2885" t="s">
        <v>109</v>
      </c>
      <c r="E2885" t="s">
        <v>110</v>
      </c>
      <c r="F2885" t="s">
        <v>18</v>
      </c>
      <c r="G2885" t="str">
        <f>TEXT(MotionsTable[[#This Row],[MOT_COUNTY_NUM]], "000") &amp; "-" &amp; TEXT(MotionsTable[[#This Row],[MOT_CASE_NUMBER]], "0000000")</f>
        <v>004-0000048</v>
      </c>
    </row>
    <row r="2886" spans="1:7">
      <c r="A2886" s="1">
        <v>4</v>
      </c>
      <c r="B2886">
        <v>50</v>
      </c>
      <c r="C2886">
        <v>7</v>
      </c>
      <c r="D2886" t="s">
        <v>109</v>
      </c>
      <c r="E2886" t="s">
        <v>110</v>
      </c>
      <c r="F2886" t="s">
        <v>18</v>
      </c>
      <c r="G2886" t="str">
        <f>TEXT(MotionsTable[[#This Row],[MOT_COUNTY_NUM]], "000") &amp; "-" &amp; TEXT(MotionsTable[[#This Row],[MOT_CASE_NUMBER]], "0000000")</f>
        <v>004-0000050</v>
      </c>
    </row>
    <row r="2887" spans="1:7">
      <c r="A2887" s="1">
        <v>4</v>
      </c>
      <c r="B2887">
        <v>56</v>
      </c>
      <c r="C2887">
        <v>7</v>
      </c>
      <c r="D2887" t="s">
        <v>109</v>
      </c>
      <c r="E2887" t="s">
        <v>110</v>
      </c>
      <c r="F2887" t="s">
        <v>18</v>
      </c>
      <c r="G2887" t="str">
        <f>TEXT(MotionsTable[[#This Row],[MOT_COUNTY_NUM]], "000") &amp; "-" &amp; TEXT(MotionsTable[[#This Row],[MOT_CASE_NUMBER]], "0000000")</f>
        <v>004-0000056</v>
      </c>
    </row>
    <row r="2888" spans="1:7">
      <c r="A2888" s="1">
        <v>4</v>
      </c>
      <c r="B2888">
        <v>65</v>
      </c>
      <c r="C2888">
        <v>7</v>
      </c>
      <c r="D2888" t="s">
        <v>109</v>
      </c>
      <c r="E2888" t="s">
        <v>110</v>
      </c>
      <c r="F2888" t="s">
        <v>18</v>
      </c>
      <c r="G2888" t="str">
        <f>TEXT(MotionsTable[[#This Row],[MOT_COUNTY_NUM]], "000") &amp; "-" &amp; TEXT(MotionsTable[[#This Row],[MOT_CASE_NUMBER]], "0000000")</f>
        <v>004-0000065</v>
      </c>
    </row>
    <row r="2889" spans="1:7">
      <c r="A2889" s="1">
        <v>4</v>
      </c>
      <c r="B2889">
        <v>90</v>
      </c>
      <c r="C2889">
        <v>7</v>
      </c>
      <c r="D2889" t="s">
        <v>109</v>
      </c>
      <c r="E2889" t="s">
        <v>110</v>
      </c>
      <c r="F2889" t="s">
        <v>18</v>
      </c>
      <c r="G2889" t="str">
        <f>TEXT(MotionsTable[[#This Row],[MOT_COUNTY_NUM]], "000") &amp; "-" &amp; TEXT(MotionsTable[[#This Row],[MOT_CASE_NUMBER]], "0000000")</f>
        <v>004-0000090</v>
      </c>
    </row>
    <row r="2890" spans="1:7">
      <c r="A2890" s="1">
        <v>4</v>
      </c>
      <c r="B2890">
        <v>92</v>
      </c>
      <c r="C2890">
        <v>7</v>
      </c>
      <c r="D2890" t="s">
        <v>109</v>
      </c>
      <c r="E2890" t="s">
        <v>110</v>
      </c>
      <c r="F2890" t="s">
        <v>18</v>
      </c>
      <c r="G2890" t="str">
        <f>TEXT(MotionsTable[[#This Row],[MOT_COUNTY_NUM]], "000") &amp; "-" &amp; TEXT(MotionsTable[[#This Row],[MOT_CASE_NUMBER]], "0000000")</f>
        <v>004-0000092</v>
      </c>
    </row>
    <row r="2891" spans="1:7">
      <c r="A2891" s="1">
        <v>4</v>
      </c>
      <c r="B2891">
        <v>103</v>
      </c>
      <c r="C2891">
        <v>7</v>
      </c>
      <c r="D2891" t="s">
        <v>109</v>
      </c>
      <c r="E2891" t="s">
        <v>110</v>
      </c>
      <c r="F2891" t="s">
        <v>18</v>
      </c>
      <c r="G2891" t="str">
        <f>TEXT(MotionsTable[[#This Row],[MOT_COUNTY_NUM]], "000") &amp; "-" &amp; TEXT(MotionsTable[[#This Row],[MOT_CASE_NUMBER]], "0000000")</f>
        <v>004-0000103</v>
      </c>
    </row>
    <row r="2892" spans="1:7">
      <c r="A2892" s="1">
        <v>4</v>
      </c>
      <c r="B2892">
        <v>106</v>
      </c>
      <c r="C2892">
        <v>7</v>
      </c>
      <c r="D2892" t="s">
        <v>109</v>
      </c>
      <c r="E2892" t="s">
        <v>110</v>
      </c>
      <c r="F2892" t="s">
        <v>18</v>
      </c>
      <c r="G2892" t="str">
        <f>TEXT(MotionsTable[[#This Row],[MOT_COUNTY_NUM]], "000") &amp; "-" &amp; TEXT(MotionsTable[[#This Row],[MOT_CASE_NUMBER]], "0000000")</f>
        <v>004-0000106</v>
      </c>
    </row>
    <row r="2893" spans="1:7">
      <c r="A2893" s="1">
        <v>4</v>
      </c>
      <c r="B2893">
        <v>108</v>
      </c>
      <c r="C2893">
        <v>7</v>
      </c>
      <c r="D2893" t="s">
        <v>109</v>
      </c>
      <c r="E2893" t="s">
        <v>110</v>
      </c>
      <c r="F2893" t="s">
        <v>18</v>
      </c>
      <c r="G2893" t="str">
        <f>TEXT(MotionsTable[[#This Row],[MOT_COUNTY_NUM]], "000") &amp; "-" &amp; TEXT(MotionsTable[[#This Row],[MOT_CASE_NUMBER]], "0000000")</f>
        <v>004-0000108</v>
      </c>
    </row>
    <row r="2894" spans="1:7">
      <c r="A2894" s="1">
        <v>4</v>
      </c>
      <c r="B2894">
        <v>5</v>
      </c>
      <c r="C2894">
        <v>8</v>
      </c>
      <c r="D2894" t="s">
        <v>109</v>
      </c>
      <c r="E2894" t="s">
        <v>110</v>
      </c>
      <c r="F2894" t="s">
        <v>18</v>
      </c>
      <c r="G2894" t="str">
        <f>TEXT(MotionsTable[[#This Row],[MOT_COUNTY_NUM]], "000") &amp; "-" &amp; TEXT(MotionsTable[[#This Row],[MOT_CASE_NUMBER]], "0000000")</f>
        <v>004-0000005</v>
      </c>
    </row>
    <row r="2895" spans="1:7">
      <c r="A2895" s="1">
        <v>4</v>
      </c>
      <c r="B2895">
        <v>19</v>
      </c>
      <c r="C2895">
        <v>8</v>
      </c>
      <c r="D2895" t="s">
        <v>109</v>
      </c>
      <c r="E2895" t="s">
        <v>110</v>
      </c>
      <c r="F2895" t="s">
        <v>18</v>
      </c>
      <c r="G2895" t="str">
        <f>TEXT(MotionsTable[[#This Row],[MOT_COUNTY_NUM]], "000") &amp; "-" &amp; TEXT(MotionsTable[[#This Row],[MOT_CASE_NUMBER]], "0000000")</f>
        <v>004-0000019</v>
      </c>
    </row>
    <row r="2896" spans="1:7">
      <c r="A2896" s="1">
        <v>4</v>
      </c>
      <c r="B2896">
        <v>45</v>
      </c>
      <c r="C2896">
        <v>8</v>
      </c>
      <c r="D2896" t="s">
        <v>109</v>
      </c>
      <c r="E2896" t="s">
        <v>110</v>
      </c>
      <c r="F2896" t="s">
        <v>18</v>
      </c>
      <c r="G2896" t="str">
        <f>TEXT(MotionsTable[[#This Row],[MOT_COUNTY_NUM]], "000") &amp; "-" &amp; TEXT(MotionsTable[[#This Row],[MOT_CASE_NUMBER]], "0000000")</f>
        <v>004-0000045</v>
      </c>
    </row>
    <row r="2897" spans="1:7">
      <c r="A2897" s="1">
        <v>4</v>
      </c>
      <c r="B2897">
        <v>60</v>
      </c>
      <c r="C2897">
        <v>8</v>
      </c>
      <c r="D2897" t="s">
        <v>109</v>
      </c>
      <c r="E2897" t="s">
        <v>110</v>
      </c>
      <c r="F2897" t="s">
        <v>18</v>
      </c>
      <c r="G2897" t="str">
        <f>TEXT(MotionsTable[[#This Row],[MOT_COUNTY_NUM]], "000") &amp; "-" &amp; TEXT(MotionsTable[[#This Row],[MOT_CASE_NUMBER]], "0000000")</f>
        <v>004-0000060</v>
      </c>
    </row>
    <row r="2898" spans="1:7">
      <c r="A2898" s="1">
        <v>4</v>
      </c>
      <c r="B2898">
        <v>68</v>
      </c>
      <c r="C2898">
        <v>8</v>
      </c>
      <c r="D2898" t="s">
        <v>109</v>
      </c>
      <c r="E2898" t="s">
        <v>110</v>
      </c>
      <c r="F2898" t="s">
        <v>18</v>
      </c>
      <c r="G2898" t="str">
        <f>TEXT(MotionsTable[[#This Row],[MOT_COUNTY_NUM]], "000") &amp; "-" &amp; TEXT(MotionsTable[[#This Row],[MOT_CASE_NUMBER]], "0000000")</f>
        <v>004-0000068</v>
      </c>
    </row>
    <row r="2899" spans="1:7">
      <c r="A2899" s="1">
        <v>4</v>
      </c>
      <c r="B2899">
        <v>78</v>
      </c>
      <c r="C2899">
        <v>8</v>
      </c>
      <c r="D2899" t="s">
        <v>109</v>
      </c>
      <c r="E2899" t="s">
        <v>110</v>
      </c>
      <c r="F2899" t="s">
        <v>18</v>
      </c>
      <c r="G2899" t="str">
        <f>TEXT(MotionsTable[[#This Row],[MOT_COUNTY_NUM]], "000") &amp; "-" &amp; TEXT(MotionsTable[[#This Row],[MOT_CASE_NUMBER]], "0000000")</f>
        <v>004-0000078</v>
      </c>
    </row>
    <row r="2900" spans="1:7">
      <c r="A2900" s="1">
        <v>4</v>
      </c>
      <c r="B2900">
        <v>82</v>
      </c>
      <c r="C2900">
        <v>8</v>
      </c>
      <c r="D2900" t="s">
        <v>109</v>
      </c>
      <c r="E2900" t="s">
        <v>110</v>
      </c>
      <c r="F2900" t="s">
        <v>18</v>
      </c>
      <c r="G2900" t="str">
        <f>TEXT(MotionsTable[[#This Row],[MOT_COUNTY_NUM]], "000") &amp; "-" &amp; TEXT(MotionsTable[[#This Row],[MOT_CASE_NUMBER]], "0000000")</f>
        <v>004-0000082</v>
      </c>
    </row>
    <row r="2901" spans="1:7">
      <c r="A2901" s="1">
        <v>4</v>
      </c>
      <c r="B2901">
        <v>92</v>
      </c>
      <c r="C2901">
        <v>8</v>
      </c>
      <c r="D2901" t="s">
        <v>109</v>
      </c>
      <c r="E2901" t="s">
        <v>110</v>
      </c>
      <c r="F2901" t="s">
        <v>18</v>
      </c>
      <c r="G2901" t="str">
        <f>TEXT(MotionsTable[[#This Row],[MOT_COUNTY_NUM]], "000") &amp; "-" &amp; TEXT(MotionsTable[[#This Row],[MOT_CASE_NUMBER]], "0000000")</f>
        <v>004-0000092</v>
      </c>
    </row>
    <row r="2902" spans="1:7">
      <c r="A2902" s="1">
        <v>4</v>
      </c>
      <c r="B2902">
        <v>93</v>
      </c>
      <c r="C2902">
        <v>8</v>
      </c>
      <c r="D2902" t="s">
        <v>109</v>
      </c>
      <c r="E2902" t="s">
        <v>110</v>
      </c>
      <c r="F2902" t="s">
        <v>18</v>
      </c>
      <c r="G2902" t="str">
        <f>TEXT(MotionsTable[[#This Row],[MOT_COUNTY_NUM]], "000") &amp; "-" &amp; TEXT(MotionsTable[[#This Row],[MOT_CASE_NUMBER]], "0000000")</f>
        <v>004-0000093</v>
      </c>
    </row>
    <row r="2903" spans="1:7">
      <c r="A2903" s="1">
        <v>4</v>
      </c>
      <c r="B2903">
        <v>95</v>
      </c>
      <c r="C2903">
        <v>8</v>
      </c>
      <c r="D2903" t="s">
        <v>109</v>
      </c>
      <c r="E2903" t="s">
        <v>110</v>
      </c>
      <c r="F2903" t="s">
        <v>18</v>
      </c>
      <c r="G2903" t="str">
        <f>TEXT(MotionsTable[[#This Row],[MOT_COUNTY_NUM]], "000") &amp; "-" &amp; TEXT(MotionsTable[[#This Row],[MOT_CASE_NUMBER]], "0000000")</f>
        <v>004-0000095</v>
      </c>
    </row>
    <row r="2904" spans="1:7">
      <c r="A2904" s="1">
        <v>4</v>
      </c>
      <c r="B2904">
        <v>19</v>
      </c>
      <c r="C2904">
        <v>9</v>
      </c>
      <c r="D2904" t="s">
        <v>109</v>
      </c>
      <c r="E2904" t="s">
        <v>110</v>
      </c>
      <c r="F2904" t="s">
        <v>18</v>
      </c>
      <c r="G2904" t="str">
        <f>TEXT(MotionsTable[[#This Row],[MOT_COUNTY_NUM]], "000") &amp; "-" &amp; TEXT(MotionsTable[[#This Row],[MOT_CASE_NUMBER]], "0000000")</f>
        <v>004-0000019</v>
      </c>
    </row>
    <row r="2905" spans="1:7">
      <c r="A2905" s="1">
        <v>4</v>
      </c>
      <c r="B2905">
        <v>26</v>
      </c>
      <c r="C2905">
        <v>9</v>
      </c>
      <c r="D2905" t="s">
        <v>109</v>
      </c>
      <c r="E2905" t="s">
        <v>110</v>
      </c>
      <c r="F2905" t="s">
        <v>18</v>
      </c>
      <c r="G2905" t="str">
        <f>TEXT(MotionsTable[[#This Row],[MOT_COUNTY_NUM]], "000") &amp; "-" &amp; TEXT(MotionsTable[[#This Row],[MOT_CASE_NUMBER]], "0000000")</f>
        <v>004-0000026</v>
      </c>
    </row>
    <row r="2906" spans="1:7">
      <c r="A2906" s="1">
        <v>4</v>
      </c>
      <c r="B2906">
        <v>37</v>
      </c>
      <c r="C2906">
        <v>9</v>
      </c>
      <c r="D2906" t="s">
        <v>109</v>
      </c>
      <c r="E2906" t="s">
        <v>110</v>
      </c>
      <c r="F2906" t="s">
        <v>18</v>
      </c>
      <c r="G2906" t="str">
        <f>TEXT(MotionsTable[[#This Row],[MOT_COUNTY_NUM]], "000") &amp; "-" &amp; TEXT(MotionsTable[[#This Row],[MOT_CASE_NUMBER]], "0000000")</f>
        <v>004-0000037</v>
      </c>
    </row>
    <row r="2907" spans="1:7">
      <c r="A2907" s="1">
        <v>4</v>
      </c>
      <c r="B2907">
        <v>41</v>
      </c>
      <c r="C2907">
        <v>9</v>
      </c>
      <c r="D2907" t="s">
        <v>109</v>
      </c>
      <c r="E2907" t="s">
        <v>110</v>
      </c>
      <c r="F2907" t="s">
        <v>18</v>
      </c>
      <c r="G2907" t="str">
        <f>TEXT(MotionsTable[[#This Row],[MOT_COUNTY_NUM]], "000") &amp; "-" &amp; TEXT(MotionsTable[[#This Row],[MOT_CASE_NUMBER]], "0000000")</f>
        <v>004-0000041</v>
      </c>
    </row>
    <row r="2908" spans="1:7">
      <c r="A2908" s="1">
        <v>4</v>
      </c>
      <c r="B2908">
        <v>49</v>
      </c>
      <c r="C2908">
        <v>9</v>
      </c>
      <c r="D2908" t="s">
        <v>109</v>
      </c>
      <c r="E2908" t="s">
        <v>110</v>
      </c>
      <c r="F2908" t="s">
        <v>18</v>
      </c>
      <c r="G2908" t="str">
        <f>TEXT(MotionsTable[[#This Row],[MOT_COUNTY_NUM]], "000") &amp; "-" &amp; TEXT(MotionsTable[[#This Row],[MOT_CASE_NUMBER]], "0000000")</f>
        <v>004-0000049</v>
      </c>
    </row>
    <row r="2909" spans="1:7">
      <c r="A2909" s="1">
        <v>4</v>
      </c>
      <c r="B2909">
        <v>54</v>
      </c>
      <c r="C2909">
        <v>9</v>
      </c>
      <c r="D2909" t="s">
        <v>109</v>
      </c>
      <c r="E2909" t="s">
        <v>110</v>
      </c>
      <c r="F2909" t="s">
        <v>18</v>
      </c>
      <c r="G2909" t="str">
        <f>TEXT(MotionsTable[[#This Row],[MOT_COUNTY_NUM]], "000") &amp; "-" &amp; TEXT(MotionsTable[[#This Row],[MOT_CASE_NUMBER]], "0000000")</f>
        <v>004-0000054</v>
      </c>
    </row>
    <row r="2910" spans="1:7">
      <c r="A2910" s="1">
        <v>4</v>
      </c>
      <c r="B2910">
        <v>82</v>
      </c>
      <c r="C2910">
        <v>9</v>
      </c>
      <c r="D2910" t="s">
        <v>109</v>
      </c>
      <c r="E2910" t="s">
        <v>110</v>
      </c>
      <c r="F2910" t="s">
        <v>18</v>
      </c>
      <c r="G2910" t="str">
        <f>TEXT(MotionsTable[[#This Row],[MOT_COUNTY_NUM]], "000") &amp; "-" &amp; TEXT(MotionsTable[[#This Row],[MOT_CASE_NUMBER]], "0000000")</f>
        <v>004-0000082</v>
      </c>
    </row>
    <row r="2911" spans="1:7">
      <c r="A2911" s="1">
        <v>4</v>
      </c>
      <c r="B2911">
        <v>85</v>
      </c>
      <c r="C2911">
        <v>9</v>
      </c>
      <c r="D2911" t="s">
        <v>109</v>
      </c>
      <c r="E2911" t="s">
        <v>110</v>
      </c>
      <c r="F2911" t="s">
        <v>18</v>
      </c>
      <c r="G2911" t="str">
        <f>TEXT(MotionsTable[[#This Row],[MOT_COUNTY_NUM]], "000") &amp; "-" &amp; TEXT(MotionsTable[[#This Row],[MOT_CASE_NUMBER]], "0000000")</f>
        <v>004-0000085</v>
      </c>
    </row>
    <row r="2912" spans="1:7">
      <c r="A2912" s="1">
        <v>4</v>
      </c>
      <c r="B2912">
        <v>102</v>
      </c>
      <c r="C2912">
        <v>9</v>
      </c>
      <c r="D2912" t="s">
        <v>109</v>
      </c>
      <c r="E2912" t="s">
        <v>110</v>
      </c>
      <c r="F2912" t="s">
        <v>18</v>
      </c>
      <c r="G2912" t="str">
        <f>TEXT(MotionsTable[[#This Row],[MOT_COUNTY_NUM]], "000") &amp; "-" &amp; TEXT(MotionsTable[[#This Row],[MOT_CASE_NUMBER]], "0000000")</f>
        <v>004-0000102</v>
      </c>
    </row>
    <row r="2913" spans="1:7">
      <c r="A2913" s="1">
        <v>4</v>
      </c>
      <c r="B2913">
        <v>106</v>
      </c>
      <c r="C2913">
        <v>9</v>
      </c>
      <c r="D2913" t="s">
        <v>109</v>
      </c>
      <c r="E2913" t="s">
        <v>110</v>
      </c>
      <c r="F2913" t="s">
        <v>18</v>
      </c>
      <c r="G2913" t="str">
        <f>TEXT(MotionsTable[[#This Row],[MOT_COUNTY_NUM]], "000") &amp; "-" &amp; TEXT(MotionsTable[[#This Row],[MOT_CASE_NUMBER]], "0000000")</f>
        <v>004-0000106</v>
      </c>
    </row>
    <row r="2914" spans="1:7">
      <c r="A2914" s="1">
        <v>4</v>
      </c>
      <c r="B2914">
        <v>109</v>
      </c>
      <c r="C2914">
        <v>9</v>
      </c>
      <c r="D2914" t="s">
        <v>109</v>
      </c>
      <c r="E2914" t="s">
        <v>110</v>
      </c>
      <c r="F2914" t="s">
        <v>18</v>
      </c>
      <c r="G2914" t="str">
        <f>TEXT(MotionsTable[[#This Row],[MOT_COUNTY_NUM]], "000") &amp; "-" &amp; TEXT(MotionsTable[[#This Row],[MOT_CASE_NUMBER]], "0000000")</f>
        <v>004-0000109</v>
      </c>
    </row>
    <row r="2915" spans="1:7">
      <c r="A2915" s="1">
        <v>4</v>
      </c>
      <c r="B2915">
        <v>48</v>
      </c>
      <c r="C2915">
        <v>10</v>
      </c>
      <c r="D2915" t="s">
        <v>109</v>
      </c>
      <c r="E2915" t="s">
        <v>110</v>
      </c>
      <c r="F2915" t="s">
        <v>18</v>
      </c>
      <c r="G2915" t="str">
        <f>TEXT(MotionsTable[[#This Row],[MOT_COUNTY_NUM]], "000") &amp; "-" &amp; TEXT(MotionsTable[[#This Row],[MOT_CASE_NUMBER]], "0000000")</f>
        <v>004-0000048</v>
      </c>
    </row>
    <row r="2916" spans="1:7">
      <c r="A2916" s="1">
        <v>4</v>
      </c>
      <c r="B2916">
        <v>67</v>
      </c>
      <c r="C2916">
        <v>10</v>
      </c>
      <c r="D2916" t="s">
        <v>109</v>
      </c>
      <c r="E2916" t="s">
        <v>110</v>
      </c>
      <c r="F2916" t="s">
        <v>18</v>
      </c>
      <c r="G2916" t="str">
        <f>TEXT(MotionsTable[[#This Row],[MOT_COUNTY_NUM]], "000") &amp; "-" &amp; TEXT(MotionsTable[[#This Row],[MOT_CASE_NUMBER]], "0000000")</f>
        <v>004-0000067</v>
      </c>
    </row>
    <row r="2917" spans="1:7">
      <c r="A2917" s="1">
        <v>4</v>
      </c>
      <c r="B2917">
        <v>76</v>
      </c>
      <c r="C2917">
        <v>10</v>
      </c>
      <c r="D2917" t="s">
        <v>109</v>
      </c>
      <c r="E2917" t="s">
        <v>110</v>
      </c>
      <c r="F2917" t="s">
        <v>18</v>
      </c>
      <c r="G2917" t="str">
        <f>TEXT(MotionsTable[[#This Row],[MOT_COUNTY_NUM]], "000") &amp; "-" &amp; TEXT(MotionsTable[[#This Row],[MOT_CASE_NUMBER]], "0000000")</f>
        <v>004-0000076</v>
      </c>
    </row>
    <row r="2918" spans="1:7">
      <c r="A2918" s="1">
        <v>4</v>
      </c>
      <c r="B2918">
        <v>105</v>
      </c>
      <c r="C2918">
        <v>10</v>
      </c>
      <c r="D2918" t="s">
        <v>109</v>
      </c>
      <c r="E2918" t="s">
        <v>110</v>
      </c>
      <c r="F2918" t="s">
        <v>18</v>
      </c>
      <c r="G2918" t="str">
        <f>TEXT(MotionsTable[[#This Row],[MOT_COUNTY_NUM]], "000") &amp; "-" &amp; TEXT(MotionsTable[[#This Row],[MOT_CASE_NUMBER]], "0000000")</f>
        <v>004-0000105</v>
      </c>
    </row>
    <row r="2919" spans="1:7">
      <c r="A2919" s="1">
        <v>4</v>
      </c>
      <c r="B2919">
        <v>26</v>
      </c>
      <c r="C2919">
        <v>11</v>
      </c>
      <c r="D2919" t="s">
        <v>109</v>
      </c>
      <c r="E2919" t="s">
        <v>110</v>
      </c>
      <c r="F2919" t="s">
        <v>18</v>
      </c>
      <c r="G2919" t="str">
        <f>TEXT(MotionsTable[[#This Row],[MOT_COUNTY_NUM]], "000") &amp; "-" &amp; TEXT(MotionsTable[[#This Row],[MOT_CASE_NUMBER]], "0000000")</f>
        <v>004-0000026</v>
      </c>
    </row>
    <row r="2920" spans="1:7">
      <c r="A2920" s="1">
        <v>4</v>
      </c>
      <c r="B2920">
        <v>37</v>
      </c>
      <c r="C2920">
        <v>11</v>
      </c>
      <c r="D2920" t="s">
        <v>109</v>
      </c>
      <c r="E2920" t="s">
        <v>110</v>
      </c>
      <c r="F2920" t="s">
        <v>18</v>
      </c>
      <c r="G2920" t="str">
        <f>TEXT(MotionsTable[[#This Row],[MOT_COUNTY_NUM]], "000") &amp; "-" &amp; TEXT(MotionsTable[[#This Row],[MOT_CASE_NUMBER]], "0000000")</f>
        <v>004-0000037</v>
      </c>
    </row>
    <row r="2921" spans="1:7">
      <c r="A2921" s="1">
        <v>4</v>
      </c>
      <c r="B2921">
        <v>48</v>
      </c>
      <c r="C2921">
        <v>11</v>
      </c>
      <c r="D2921" t="s">
        <v>109</v>
      </c>
      <c r="E2921" t="s">
        <v>110</v>
      </c>
      <c r="F2921" t="s">
        <v>18</v>
      </c>
      <c r="G2921" t="str">
        <f>TEXT(MotionsTable[[#This Row],[MOT_COUNTY_NUM]], "000") &amp; "-" &amp; TEXT(MotionsTable[[#This Row],[MOT_CASE_NUMBER]], "0000000")</f>
        <v>004-0000048</v>
      </c>
    </row>
    <row r="2922" spans="1:7">
      <c r="A2922" s="1">
        <v>4</v>
      </c>
      <c r="B2922">
        <v>57</v>
      </c>
      <c r="C2922">
        <v>11</v>
      </c>
      <c r="D2922" t="s">
        <v>109</v>
      </c>
      <c r="E2922" t="s">
        <v>110</v>
      </c>
      <c r="F2922" t="s">
        <v>18</v>
      </c>
      <c r="G2922" t="str">
        <f>TEXT(MotionsTable[[#This Row],[MOT_COUNTY_NUM]], "000") &amp; "-" &amp; TEXT(MotionsTable[[#This Row],[MOT_CASE_NUMBER]], "0000000")</f>
        <v>004-0000057</v>
      </c>
    </row>
    <row r="2923" spans="1:7">
      <c r="A2923" s="1">
        <v>4</v>
      </c>
      <c r="B2923">
        <v>73</v>
      </c>
      <c r="C2923">
        <v>11</v>
      </c>
      <c r="D2923" t="s">
        <v>109</v>
      </c>
      <c r="E2923" t="s">
        <v>110</v>
      </c>
      <c r="F2923" t="s">
        <v>18</v>
      </c>
      <c r="G2923" t="str">
        <f>TEXT(MotionsTable[[#This Row],[MOT_COUNTY_NUM]], "000") &amp; "-" &amp; TEXT(MotionsTable[[#This Row],[MOT_CASE_NUMBER]], "0000000")</f>
        <v>004-0000073</v>
      </c>
    </row>
    <row r="2924" spans="1:7">
      <c r="A2924" s="1">
        <v>4</v>
      </c>
      <c r="B2924">
        <v>97</v>
      </c>
      <c r="C2924">
        <v>11</v>
      </c>
      <c r="D2924" t="s">
        <v>109</v>
      </c>
      <c r="E2924" t="s">
        <v>110</v>
      </c>
      <c r="F2924" t="s">
        <v>18</v>
      </c>
      <c r="G2924" t="str">
        <f>TEXT(MotionsTable[[#This Row],[MOT_COUNTY_NUM]], "000") &amp; "-" &amp; TEXT(MotionsTable[[#This Row],[MOT_CASE_NUMBER]], "0000000")</f>
        <v>004-0000097</v>
      </c>
    </row>
    <row r="2925" spans="1:7">
      <c r="A2925" s="1">
        <v>4</v>
      </c>
      <c r="B2925">
        <v>63</v>
      </c>
      <c r="C2925">
        <v>14</v>
      </c>
      <c r="D2925" t="s">
        <v>109</v>
      </c>
      <c r="E2925" t="s">
        <v>110</v>
      </c>
      <c r="F2925" t="s">
        <v>18</v>
      </c>
      <c r="G2925" t="str">
        <f>TEXT(MotionsTable[[#This Row],[MOT_COUNTY_NUM]], "000") &amp; "-" &amp; TEXT(MotionsTable[[#This Row],[MOT_CASE_NUMBER]], "0000000")</f>
        <v>004-0000063</v>
      </c>
    </row>
    <row r="2926" spans="1:7">
      <c r="A2926" s="1">
        <v>5</v>
      </c>
      <c r="B2926">
        <v>47</v>
      </c>
      <c r="C2926">
        <v>1</v>
      </c>
      <c r="D2926" t="s">
        <v>109</v>
      </c>
      <c r="E2926" t="s">
        <v>110</v>
      </c>
      <c r="F2926" t="s">
        <v>19</v>
      </c>
      <c r="G2926" t="str">
        <f>TEXT(MotionsTable[[#This Row],[MOT_COUNTY_NUM]], "000") &amp; "-" &amp; TEXT(MotionsTable[[#This Row],[MOT_CASE_NUMBER]], "0000000")</f>
        <v>005-0000047</v>
      </c>
    </row>
    <row r="2927" spans="1:7">
      <c r="A2927" s="1">
        <v>5</v>
      </c>
      <c r="B2927">
        <v>59</v>
      </c>
      <c r="C2927">
        <v>1</v>
      </c>
      <c r="D2927" t="s">
        <v>109</v>
      </c>
      <c r="E2927" t="s">
        <v>110</v>
      </c>
      <c r="F2927" t="s">
        <v>19</v>
      </c>
      <c r="G2927" t="str">
        <f>TEXT(MotionsTable[[#This Row],[MOT_COUNTY_NUM]], "000") &amp; "-" &amp; TEXT(MotionsTable[[#This Row],[MOT_CASE_NUMBER]], "0000000")</f>
        <v>005-0000059</v>
      </c>
    </row>
    <row r="2928" spans="1:7">
      <c r="A2928" s="1">
        <v>5</v>
      </c>
      <c r="B2928">
        <v>10</v>
      </c>
      <c r="C2928">
        <v>2</v>
      </c>
      <c r="D2928" t="s">
        <v>109</v>
      </c>
      <c r="E2928" t="s">
        <v>110</v>
      </c>
      <c r="F2928" t="s">
        <v>19</v>
      </c>
      <c r="G2928" t="str">
        <f>TEXT(MotionsTable[[#This Row],[MOT_COUNTY_NUM]], "000") &amp; "-" &amp; TEXT(MotionsTable[[#This Row],[MOT_CASE_NUMBER]], "0000000")</f>
        <v>005-0000010</v>
      </c>
    </row>
    <row r="2929" spans="1:7">
      <c r="A2929" s="1">
        <v>5</v>
      </c>
      <c r="B2929">
        <v>24</v>
      </c>
      <c r="C2929">
        <v>2</v>
      </c>
      <c r="D2929" t="s">
        <v>109</v>
      </c>
      <c r="E2929" t="s">
        <v>110</v>
      </c>
      <c r="F2929" t="s">
        <v>19</v>
      </c>
      <c r="G2929" t="str">
        <f>TEXT(MotionsTable[[#This Row],[MOT_COUNTY_NUM]], "000") &amp; "-" &amp; TEXT(MotionsTable[[#This Row],[MOT_CASE_NUMBER]], "0000000")</f>
        <v>005-0000024</v>
      </c>
    </row>
    <row r="2930" spans="1:7">
      <c r="A2930" s="1">
        <v>5</v>
      </c>
      <c r="B2930">
        <v>33</v>
      </c>
      <c r="C2930">
        <v>2</v>
      </c>
      <c r="D2930" t="s">
        <v>109</v>
      </c>
      <c r="E2930" t="s">
        <v>110</v>
      </c>
      <c r="F2930" t="s">
        <v>19</v>
      </c>
      <c r="G2930" t="str">
        <f>TEXT(MotionsTable[[#This Row],[MOT_COUNTY_NUM]], "000") &amp; "-" &amp; TEXT(MotionsTable[[#This Row],[MOT_CASE_NUMBER]], "0000000")</f>
        <v>005-0000033</v>
      </c>
    </row>
    <row r="2931" spans="1:7">
      <c r="A2931" s="1">
        <v>5</v>
      </c>
      <c r="B2931">
        <v>35</v>
      </c>
      <c r="C2931">
        <v>2</v>
      </c>
      <c r="D2931" t="s">
        <v>109</v>
      </c>
      <c r="E2931" t="s">
        <v>110</v>
      </c>
      <c r="F2931" t="s">
        <v>19</v>
      </c>
      <c r="G2931" t="str">
        <f>TEXT(MotionsTable[[#This Row],[MOT_COUNTY_NUM]], "000") &amp; "-" &amp; TEXT(MotionsTable[[#This Row],[MOT_CASE_NUMBER]], "0000000")</f>
        <v>005-0000035</v>
      </c>
    </row>
    <row r="2932" spans="1:7">
      <c r="A2932" s="1">
        <v>5</v>
      </c>
      <c r="B2932">
        <v>37</v>
      </c>
      <c r="C2932">
        <v>2</v>
      </c>
      <c r="D2932" t="s">
        <v>109</v>
      </c>
      <c r="E2932" t="s">
        <v>110</v>
      </c>
      <c r="F2932" t="s">
        <v>19</v>
      </c>
      <c r="G2932" t="str">
        <f>TEXT(MotionsTable[[#This Row],[MOT_COUNTY_NUM]], "000") &amp; "-" &amp; TEXT(MotionsTable[[#This Row],[MOT_CASE_NUMBER]], "0000000")</f>
        <v>005-0000037</v>
      </c>
    </row>
    <row r="2933" spans="1:7">
      <c r="A2933" s="1">
        <v>5</v>
      </c>
      <c r="B2933">
        <v>43</v>
      </c>
      <c r="C2933">
        <v>2</v>
      </c>
      <c r="D2933" t="s">
        <v>109</v>
      </c>
      <c r="E2933" t="s">
        <v>110</v>
      </c>
      <c r="F2933" t="s">
        <v>19</v>
      </c>
      <c r="G2933" t="str">
        <f>TEXT(MotionsTable[[#This Row],[MOT_COUNTY_NUM]], "000") &amp; "-" &amp; TEXT(MotionsTable[[#This Row],[MOT_CASE_NUMBER]], "0000000")</f>
        <v>005-0000043</v>
      </c>
    </row>
    <row r="2934" spans="1:7">
      <c r="A2934" s="1">
        <v>5</v>
      </c>
      <c r="B2934">
        <v>48</v>
      </c>
      <c r="C2934">
        <v>2</v>
      </c>
      <c r="D2934" t="s">
        <v>109</v>
      </c>
      <c r="E2934" t="s">
        <v>110</v>
      </c>
      <c r="F2934" t="s">
        <v>19</v>
      </c>
      <c r="G2934" t="str">
        <f>TEXT(MotionsTable[[#This Row],[MOT_COUNTY_NUM]], "000") &amp; "-" &amp; TEXT(MotionsTable[[#This Row],[MOT_CASE_NUMBER]], "0000000")</f>
        <v>005-0000048</v>
      </c>
    </row>
    <row r="2935" spans="1:7">
      <c r="A2935" s="1">
        <v>5</v>
      </c>
      <c r="B2935">
        <v>50</v>
      </c>
      <c r="C2935">
        <v>2</v>
      </c>
      <c r="D2935" t="s">
        <v>109</v>
      </c>
      <c r="E2935" t="s">
        <v>110</v>
      </c>
      <c r="F2935" t="s">
        <v>19</v>
      </c>
      <c r="G2935" t="str">
        <f>TEXT(MotionsTable[[#This Row],[MOT_COUNTY_NUM]], "000") &amp; "-" &amp; TEXT(MotionsTable[[#This Row],[MOT_CASE_NUMBER]], "0000000")</f>
        <v>005-0000050</v>
      </c>
    </row>
    <row r="2936" spans="1:7">
      <c r="A2936" s="1">
        <v>5</v>
      </c>
      <c r="B2936">
        <v>51</v>
      </c>
      <c r="C2936">
        <v>2</v>
      </c>
      <c r="D2936" t="s">
        <v>109</v>
      </c>
      <c r="E2936" t="s">
        <v>110</v>
      </c>
      <c r="F2936" t="s">
        <v>19</v>
      </c>
      <c r="G2936" t="str">
        <f>TEXT(MotionsTable[[#This Row],[MOT_COUNTY_NUM]], "000") &amp; "-" &amp; TEXT(MotionsTable[[#This Row],[MOT_CASE_NUMBER]], "0000000")</f>
        <v>005-0000051</v>
      </c>
    </row>
    <row r="2937" spans="1:7">
      <c r="A2937" s="1">
        <v>5</v>
      </c>
      <c r="B2937">
        <v>58</v>
      </c>
      <c r="C2937">
        <v>2</v>
      </c>
      <c r="D2937" t="s">
        <v>109</v>
      </c>
      <c r="E2937" t="s">
        <v>110</v>
      </c>
      <c r="F2937" t="s">
        <v>19</v>
      </c>
      <c r="G2937" t="str">
        <f>TEXT(MotionsTable[[#This Row],[MOT_COUNTY_NUM]], "000") &amp; "-" &amp; TEXT(MotionsTable[[#This Row],[MOT_CASE_NUMBER]], "0000000")</f>
        <v>005-0000058</v>
      </c>
    </row>
    <row r="2938" spans="1:7">
      <c r="A2938" s="1">
        <v>5</v>
      </c>
      <c r="B2938">
        <v>65</v>
      </c>
      <c r="C2938">
        <v>2</v>
      </c>
      <c r="D2938" t="s">
        <v>109</v>
      </c>
      <c r="E2938" t="s">
        <v>110</v>
      </c>
      <c r="F2938" t="s">
        <v>19</v>
      </c>
      <c r="G2938" t="str">
        <f>TEXT(MotionsTable[[#This Row],[MOT_COUNTY_NUM]], "000") &amp; "-" &amp; TEXT(MotionsTable[[#This Row],[MOT_CASE_NUMBER]], "0000000")</f>
        <v>005-0000065</v>
      </c>
    </row>
    <row r="2939" spans="1:7">
      <c r="A2939" s="1">
        <v>5</v>
      </c>
      <c r="B2939">
        <v>84</v>
      </c>
      <c r="C2939">
        <v>2</v>
      </c>
      <c r="D2939" t="s">
        <v>109</v>
      </c>
      <c r="E2939" t="s">
        <v>110</v>
      </c>
      <c r="F2939" t="s">
        <v>19</v>
      </c>
      <c r="G2939" t="str">
        <f>TEXT(MotionsTable[[#This Row],[MOT_COUNTY_NUM]], "000") &amp; "-" &amp; TEXT(MotionsTable[[#This Row],[MOT_CASE_NUMBER]], "0000000")</f>
        <v>005-0000084</v>
      </c>
    </row>
    <row r="2940" spans="1:7">
      <c r="A2940" s="1">
        <v>5</v>
      </c>
      <c r="B2940">
        <v>89</v>
      </c>
      <c r="C2940">
        <v>2</v>
      </c>
      <c r="D2940" t="s">
        <v>109</v>
      </c>
      <c r="E2940" t="s">
        <v>110</v>
      </c>
      <c r="F2940" t="s">
        <v>19</v>
      </c>
      <c r="G2940" t="str">
        <f>TEXT(MotionsTable[[#This Row],[MOT_COUNTY_NUM]], "000") &amp; "-" &amp; TEXT(MotionsTable[[#This Row],[MOT_CASE_NUMBER]], "0000000")</f>
        <v>005-0000089</v>
      </c>
    </row>
    <row r="2941" spans="1:7">
      <c r="A2941" s="1">
        <v>5</v>
      </c>
      <c r="B2941">
        <v>91</v>
      </c>
      <c r="C2941">
        <v>2</v>
      </c>
      <c r="D2941" t="s">
        <v>109</v>
      </c>
      <c r="E2941" t="s">
        <v>110</v>
      </c>
      <c r="F2941" t="s">
        <v>19</v>
      </c>
      <c r="G2941" t="str">
        <f>TEXT(MotionsTable[[#This Row],[MOT_COUNTY_NUM]], "000") &amp; "-" &amp; TEXT(MotionsTable[[#This Row],[MOT_CASE_NUMBER]], "0000000")</f>
        <v>005-0000091</v>
      </c>
    </row>
    <row r="2942" spans="1:7">
      <c r="A2942" s="1">
        <v>5</v>
      </c>
      <c r="B2942">
        <v>93</v>
      </c>
      <c r="C2942">
        <v>2</v>
      </c>
      <c r="D2942" t="s">
        <v>109</v>
      </c>
      <c r="E2942" t="s">
        <v>110</v>
      </c>
      <c r="F2942" t="s">
        <v>19</v>
      </c>
      <c r="G2942" t="str">
        <f>TEXT(MotionsTable[[#This Row],[MOT_COUNTY_NUM]], "000") &amp; "-" &amp; TEXT(MotionsTable[[#This Row],[MOT_CASE_NUMBER]], "0000000")</f>
        <v>005-0000093</v>
      </c>
    </row>
    <row r="2943" spans="1:7">
      <c r="A2943" s="1">
        <v>5</v>
      </c>
      <c r="B2943">
        <v>97</v>
      </c>
      <c r="C2943">
        <v>2</v>
      </c>
      <c r="D2943" t="s">
        <v>109</v>
      </c>
      <c r="E2943" t="s">
        <v>110</v>
      </c>
      <c r="F2943" t="s">
        <v>19</v>
      </c>
      <c r="G2943" t="str">
        <f>TEXT(MotionsTable[[#This Row],[MOT_COUNTY_NUM]], "000") &amp; "-" &amp; TEXT(MotionsTable[[#This Row],[MOT_CASE_NUMBER]], "0000000")</f>
        <v>005-0000097</v>
      </c>
    </row>
    <row r="2944" spans="1:7">
      <c r="A2944" s="1">
        <v>5</v>
      </c>
      <c r="B2944">
        <v>104</v>
      </c>
      <c r="C2944">
        <v>2</v>
      </c>
      <c r="D2944" t="s">
        <v>109</v>
      </c>
      <c r="E2944" t="s">
        <v>110</v>
      </c>
      <c r="F2944" t="s">
        <v>19</v>
      </c>
      <c r="G2944" t="str">
        <f>TEXT(MotionsTable[[#This Row],[MOT_COUNTY_NUM]], "000") &amp; "-" &amp; TEXT(MotionsTable[[#This Row],[MOT_CASE_NUMBER]], "0000000")</f>
        <v>005-0000104</v>
      </c>
    </row>
    <row r="2945" spans="1:7">
      <c r="A2945" s="1">
        <v>5</v>
      </c>
      <c r="B2945">
        <v>119</v>
      </c>
      <c r="C2945">
        <v>2</v>
      </c>
      <c r="D2945" t="s">
        <v>109</v>
      </c>
      <c r="E2945" t="s">
        <v>110</v>
      </c>
      <c r="F2945" t="s">
        <v>19</v>
      </c>
      <c r="G2945" t="str">
        <f>TEXT(MotionsTable[[#This Row],[MOT_COUNTY_NUM]], "000") &amp; "-" &amp; TEXT(MotionsTable[[#This Row],[MOT_CASE_NUMBER]], "0000000")</f>
        <v>005-0000119</v>
      </c>
    </row>
    <row r="2946" spans="1:7">
      <c r="A2946" s="1">
        <v>5</v>
      </c>
      <c r="B2946">
        <v>123</v>
      </c>
      <c r="C2946">
        <v>2</v>
      </c>
      <c r="D2946" t="s">
        <v>109</v>
      </c>
      <c r="E2946" t="s">
        <v>110</v>
      </c>
      <c r="F2946" t="s">
        <v>19</v>
      </c>
      <c r="G2946" t="str">
        <f>TEXT(MotionsTable[[#This Row],[MOT_COUNTY_NUM]], "000") &amp; "-" &amp; TEXT(MotionsTable[[#This Row],[MOT_CASE_NUMBER]], "0000000")</f>
        <v>005-0000123</v>
      </c>
    </row>
    <row r="2947" spans="1:7">
      <c r="A2947" s="1">
        <v>5</v>
      </c>
      <c r="B2947">
        <v>127</v>
      </c>
      <c r="C2947">
        <v>2</v>
      </c>
      <c r="D2947" t="s">
        <v>109</v>
      </c>
      <c r="E2947" t="s">
        <v>110</v>
      </c>
      <c r="F2947" t="s">
        <v>19</v>
      </c>
      <c r="G2947" t="str">
        <f>TEXT(MotionsTable[[#This Row],[MOT_COUNTY_NUM]], "000") &amp; "-" &amp; TEXT(MotionsTable[[#This Row],[MOT_CASE_NUMBER]], "0000000")</f>
        <v>005-0000127</v>
      </c>
    </row>
    <row r="2948" spans="1:7">
      <c r="A2948" s="1">
        <v>5</v>
      </c>
      <c r="B2948">
        <v>128</v>
      </c>
      <c r="C2948">
        <v>2</v>
      </c>
      <c r="D2948" t="s">
        <v>109</v>
      </c>
      <c r="E2948" t="s">
        <v>110</v>
      </c>
      <c r="F2948" t="s">
        <v>19</v>
      </c>
      <c r="G2948" t="str">
        <f>TEXT(MotionsTable[[#This Row],[MOT_COUNTY_NUM]], "000") &amp; "-" &amp; TEXT(MotionsTable[[#This Row],[MOT_CASE_NUMBER]], "0000000")</f>
        <v>005-0000128</v>
      </c>
    </row>
    <row r="2949" spans="1:7">
      <c r="A2949" s="1">
        <v>5</v>
      </c>
      <c r="B2949">
        <v>135</v>
      </c>
      <c r="C2949">
        <v>2</v>
      </c>
      <c r="D2949" t="s">
        <v>109</v>
      </c>
      <c r="E2949" t="s">
        <v>110</v>
      </c>
      <c r="F2949" t="s">
        <v>19</v>
      </c>
      <c r="G2949" t="str">
        <f>TEXT(MotionsTable[[#This Row],[MOT_COUNTY_NUM]], "000") &amp; "-" &amp; TEXT(MotionsTable[[#This Row],[MOT_CASE_NUMBER]], "0000000")</f>
        <v>005-0000135</v>
      </c>
    </row>
    <row r="2950" spans="1:7">
      <c r="A2950" s="1">
        <v>5</v>
      </c>
      <c r="B2950">
        <v>141</v>
      </c>
      <c r="C2950">
        <v>2</v>
      </c>
      <c r="D2950" t="s">
        <v>109</v>
      </c>
      <c r="E2950" t="s">
        <v>110</v>
      </c>
      <c r="F2950" t="s">
        <v>19</v>
      </c>
      <c r="G2950" t="str">
        <f>TEXT(MotionsTable[[#This Row],[MOT_COUNTY_NUM]], "000") &amp; "-" &amp; TEXT(MotionsTable[[#This Row],[MOT_CASE_NUMBER]], "0000000")</f>
        <v>005-0000141</v>
      </c>
    </row>
    <row r="2951" spans="1:7">
      <c r="A2951" s="1">
        <v>5</v>
      </c>
      <c r="B2951">
        <v>149</v>
      </c>
      <c r="C2951">
        <v>2</v>
      </c>
      <c r="D2951" t="s">
        <v>109</v>
      </c>
      <c r="E2951" t="s">
        <v>110</v>
      </c>
      <c r="F2951" t="s">
        <v>19</v>
      </c>
      <c r="G2951" t="str">
        <f>TEXT(MotionsTable[[#This Row],[MOT_COUNTY_NUM]], "000") &amp; "-" &amp; TEXT(MotionsTable[[#This Row],[MOT_CASE_NUMBER]], "0000000")</f>
        <v>005-0000149</v>
      </c>
    </row>
    <row r="2952" spans="1:7">
      <c r="A2952" s="1">
        <v>5</v>
      </c>
      <c r="B2952">
        <v>151</v>
      </c>
      <c r="C2952">
        <v>2</v>
      </c>
      <c r="D2952" t="s">
        <v>109</v>
      </c>
      <c r="E2952" t="s">
        <v>110</v>
      </c>
      <c r="F2952" t="s">
        <v>19</v>
      </c>
      <c r="G2952" t="str">
        <f>TEXT(MotionsTable[[#This Row],[MOT_COUNTY_NUM]], "000") &amp; "-" &amp; TEXT(MotionsTable[[#This Row],[MOT_CASE_NUMBER]], "0000000")</f>
        <v>005-0000151</v>
      </c>
    </row>
    <row r="2953" spans="1:7">
      <c r="A2953" s="1">
        <v>5</v>
      </c>
      <c r="B2953">
        <v>173</v>
      </c>
      <c r="C2953">
        <v>2</v>
      </c>
      <c r="D2953" t="s">
        <v>109</v>
      </c>
      <c r="E2953" t="s">
        <v>110</v>
      </c>
      <c r="F2953" t="s">
        <v>19</v>
      </c>
      <c r="G2953" t="str">
        <f>TEXT(MotionsTable[[#This Row],[MOT_COUNTY_NUM]], "000") &amp; "-" &amp; TEXT(MotionsTable[[#This Row],[MOT_CASE_NUMBER]], "0000000")</f>
        <v>005-0000173</v>
      </c>
    </row>
    <row r="2954" spans="1:7">
      <c r="A2954" s="1">
        <v>5</v>
      </c>
      <c r="B2954">
        <v>178</v>
      </c>
      <c r="C2954">
        <v>2</v>
      </c>
      <c r="D2954" t="s">
        <v>109</v>
      </c>
      <c r="E2954" t="s">
        <v>110</v>
      </c>
      <c r="F2954" t="s">
        <v>19</v>
      </c>
      <c r="G2954" t="str">
        <f>TEXT(MotionsTable[[#This Row],[MOT_COUNTY_NUM]], "000") &amp; "-" &amp; TEXT(MotionsTable[[#This Row],[MOT_CASE_NUMBER]], "0000000")</f>
        <v>005-0000178</v>
      </c>
    </row>
    <row r="2955" spans="1:7">
      <c r="A2955" s="1">
        <v>5</v>
      </c>
      <c r="B2955">
        <v>183</v>
      </c>
      <c r="C2955">
        <v>2</v>
      </c>
      <c r="D2955" t="s">
        <v>109</v>
      </c>
      <c r="E2955" t="s">
        <v>110</v>
      </c>
      <c r="F2955" t="s">
        <v>19</v>
      </c>
      <c r="G2955" t="str">
        <f>TEXT(MotionsTable[[#This Row],[MOT_COUNTY_NUM]], "000") &amp; "-" &amp; TEXT(MotionsTable[[#This Row],[MOT_CASE_NUMBER]], "0000000")</f>
        <v>005-0000183</v>
      </c>
    </row>
    <row r="2956" spans="1:7">
      <c r="A2956" s="1">
        <v>5</v>
      </c>
      <c r="B2956">
        <v>196</v>
      </c>
      <c r="C2956">
        <v>2</v>
      </c>
      <c r="D2956" t="s">
        <v>109</v>
      </c>
      <c r="E2956" t="s">
        <v>110</v>
      </c>
      <c r="F2956" t="s">
        <v>19</v>
      </c>
      <c r="G2956" t="str">
        <f>TEXT(MotionsTable[[#This Row],[MOT_COUNTY_NUM]], "000") &amp; "-" &amp; TEXT(MotionsTable[[#This Row],[MOT_CASE_NUMBER]], "0000000")</f>
        <v>005-0000196</v>
      </c>
    </row>
    <row r="2957" spans="1:7">
      <c r="A2957" s="1">
        <v>5</v>
      </c>
      <c r="B2957">
        <v>198</v>
      </c>
      <c r="C2957">
        <v>2</v>
      </c>
      <c r="D2957" t="s">
        <v>109</v>
      </c>
      <c r="E2957" t="s">
        <v>110</v>
      </c>
      <c r="F2957" t="s">
        <v>19</v>
      </c>
      <c r="G2957" t="str">
        <f>TEXT(MotionsTable[[#This Row],[MOT_COUNTY_NUM]], "000") &amp; "-" &amp; TEXT(MotionsTable[[#This Row],[MOT_CASE_NUMBER]], "0000000")</f>
        <v>005-0000198</v>
      </c>
    </row>
    <row r="2958" spans="1:7">
      <c r="A2958" s="1">
        <v>5</v>
      </c>
      <c r="B2958">
        <v>199</v>
      </c>
      <c r="C2958">
        <v>2</v>
      </c>
      <c r="D2958" t="s">
        <v>109</v>
      </c>
      <c r="E2958" t="s">
        <v>110</v>
      </c>
      <c r="F2958" t="s">
        <v>19</v>
      </c>
      <c r="G2958" t="str">
        <f>TEXT(MotionsTable[[#This Row],[MOT_COUNTY_NUM]], "000") &amp; "-" &amp; TEXT(MotionsTable[[#This Row],[MOT_CASE_NUMBER]], "0000000")</f>
        <v>005-0000199</v>
      </c>
    </row>
    <row r="2959" spans="1:7">
      <c r="A2959" s="1">
        <v>5</v>
      </c>
      <c r="B2959">
        <v>201</v>
      </c>
      <c r="C2959">
        <v>2</v>
      </c>
      <c r="D2959" t="s">
        <v>109</v>
      </c>
      <c r="E2959" t="s">
        <v>110</v>
      </c>
      <c r="F2959" t="s">
        <v>19</v>
      </c>
      <c r="G2959" t="str">
        <f>TEXT(MotionsTable[[#This Row],[MOT_COUNTY_NUM]], "000") &amp; "-" &amp; TEXT(MotionsTable[[#This Row],[MOT_CASE_NUMBER]], "0000000")</f>
        <v>005-0000201</v>
      </c>
    </row>
    <row r="2960" spans="1:7">
      <c r="A2960" s="1">
        <v>5</v>
      </c>
      <c r="B2960">
        <v>215</v>
      </c>
      <c r="C2960">
        <v>2</v>
      </c>
      <c r="D2960" t="s">
        <v>109</v>
      </c>
      <c r="E2960" t="s">
        <v>110</v>
      </c>
      <c r="F2960" t="s">
        <v>19</v>
      </c>
      <c r="G2960" t="str">
        <f>TEXT(MotionsTable[[#This Row],[MOT_COUNTY_NUM]], "000") &amp; "-" &amp; TEXT(MotionsTable[[#This Row],[MOT_CASE_NUMBER]], "0000000")</f>
        <v>005-0000215</v>
      </c>
    </row>
    <row r="2961" spans="1:7">
      <c r="A2961" s="1">
        <v>5</v>
      </c>
      <c r="B2961">
        <v>227</v>
      </c>
      <c r="C2961">
        <v>2</v>
      </c>
      <c r="D2961" t="s">
        <v>109</v>
      </c>
      <c r="E2961" t="s">
        <v>110</v>
      </c>
      <c r="F2961" t="s">
        <v>19</v>
      </c>
      <c r="G2961" t="str">
        <f>TEXT(MotionsTable[[#This Row],[MOT_COUNTY_NUM]], "000") &amp; "-" &amp; TEXT(MotionsTable[[#This Row],[MOT_CASE_NUMBER]], "0000000")</f>
        <v>005-0000227</v>
      </c>
    </row>
    <row r="2962" spans="1:7">
      <c r="A2962" s="1">
        <v>5</v>
      </c>
      <c r="B2962">
        <v>232</v>
      </c>
      <c r="C2962">
        <v>2</v>
      </c>
      <c r="D2962" t="s">
        <v>109</v>
      </c>
      <c r="E2962" t="s">
        <v>110</v>
      </c>
      <c r="F2962" t="s">
        <v>19</v>
      </c>
      <c r="G2962" t="str">
        <f>TEXT(MotionsTable[[#This Row],[MOT_COUNTY_NUM]], "000") &amp; "-" &amp; TEXT(MotionsTable[[#This Row],[MOT_CASE_NUMBER]], "0000000")</f>
        <v>005-0000232</v>
      </c>
    </row>
    <row r="2963" spans="1:7">
      <c r="A2963" s="1">
        <v>5</v>
      </c>
      <c r="B2963">
        <v>233</v>
      </c>
      <c r="C2963">
        <v>2</v>
      </c>
      <c r="D2963" t="s">
        <v>109</v>
      </c>
      <c r="E2963" t="s">
        <v>110</v>
      </c>
      <c r="F2963" t="s">
        <v>19</v>
      </c>
      <c r="G2963" t="str">
        <f>TEXT(MotionsTable[[#This Row],[MOT_COUNTY_NUM]], "000") &amp; "-" &amp; TEXT(MotionsTable[[#This Row],[MOT_CASE_NUMBER]], "0000000")</f>
        <v>005-0000233</v>
      </c>
    </row>
    <row r="2964" spans="1:7">
      <c r="A2964" s="1">
        <v>5</v>
      </c>
      <c r="B2964">
        <v>242</v>
      </c>
      <c r="C2964">
        <v>2</v>
      </c>
      <c r="D2964" t="s">
        <v>109</v>
      </c>
      <c r="E2964" t="s">
        <v>110</v>
      </c>
      <c r="F2964" t="s">
        <v>19</v>
      </c>
      <c r="G2964" t="str">
        <f>TEXT(MotionsTable[[#This Row],[MOT_COUNTY_NUM]], "000") &amp; "-" &amp; TEXT(MotionsTable[[#This Row],[MOT_CASE_NUMBER]], "0000000")</f>
        <v>005-0000242</v>
      </c>
    </row>
    <row r="2965" spans="1:7">
      <c r="A2965" s="1">
        <v>5</v>
      </c>
      <c r="B2965">
        <v>244</v>
      </c>
      <c r="C2965">
        <v>2</v>
      </c>
      <c r="D2965" t="s">
        <v>109</v>
      </c>
      <c r="E2965" t="s">
        <v>110</v>
      </c>
      <c r="F2965" t="s">
        <v>19</v>
      </c>
      <c r="G2965" t="str">
        <f>TEXT(MotionsTable[[#This Row],[MOT_COUNTY_NUM]], "000") &amp; "-" &amp; TEXT(MotionsTable[[#This Row],[MOT_CASE_NUMBER]], "0000000")</f>
        <v>005-0000244</v>
      </c>
    </row>
    <row r="2966" spans="1:7">
      <c r="A2966" s="1">
        <v>5</v>
      </c>
      <c r="B2966">
        <v>245</v>
      </c>
      <c r="C2966">
        <v>2</v>
      </c>
      <c r="D2966" t="s">
        <v>109</v>
      </c>
      <c r="E2966" t="s">
        <v>110</v>
      </c>
      <c r="F2966" t="s">
        <v>19</v>
      </c>
      <c r="G2966" t="str">
        <f>TEXT(MotionsTable[[#This Row],[MOT_COUNTY_NUM]], "000") &amp; "-" &amp; TEXT(MotionsTable[[#This Row],[MOT_CASE_NUMBER]], "0000000")</f>
        <v>005-0000245</v>
      </c>
    </row>
    <row r="2967" spans="1:7">
      <c r="A2967" s="1">
        <v>5</v>
      </c>
      <c r="B2967">
        <v>258</v>
      </c>
      <c r="C2967">
        <v>2</v>
      </c>
      <c r="D2967" t="s">
        <v>109</v>
      </c>
      <c r="E2967" t="s">
        <v>110</v>
      </c>
      <c r="F2967" t="s">
        <v>19</v>
      </c>
      <c r="G2967" t="str">
        <f>TEXT(MotionsTable[[#This Row],[MOT_COUNTY_NUM]], "000") &amp; "-" &amp; TEXT(MotionsTable[[#This Row],[MOT_CASE_NUMBER]], "0000000")</f>
        <v>005-0000258</v>
      </c>
    </row>
    <row r="2968" spans="1:7">
      <c r="A2968" s="1">
        <v>5</v>
      </c>
      <c r="B2968">
        <v>276</v>
      </c>
      <c r="C2968">
        <v>2</v>
      </c>
      <c r="D2968" t="s">
        <v>109</v>
      </c>
      <c r="E2968" t="s">
        <v>110</v>
      </c>
      <c r="F2968" t="s">
        <v>19</v>
      </c>
      <c r="G2968" t="str">
        <f>TEXT(MotionsTable[[#This Row],[MOT_COUNTY_NUM]], "000") &amp; "-" &amp; TEXT(MotionsTable[[#This Row],[MOT_CASE_NUMBER]], "0000000")</f>
        <v>005-0000276</v>
      </c>
    </row>
    <row r="2969" spans="1:7">
      <c r="A2969" s="1">
        <v>5</v>
      </c>
      <c r="B2969">
        <v>279</v>
      </c>
      <c r="C2969">
        <v>2</v>
      </c>
      <c r="D2969" t="s">
        <v>109</v>
      </c>
      <c r="E2969" t="s">
        <v>110</v>
      </c>
      <c r="F2969" t="s">
        <v>19</v>
      </c>
      <c r="G2969" t="str">
        <f>TEXT(MotionsTable[[#This Row],[MOT_COUNTY_NUM]], "000") &amp; "-" &amp; TEXT(MotionsTable[[#This Row],[MOT_CASE_NUMBER]], "0000000")</f>
        <v>005-0000279</v>
      </c>
    </row>
    <row r="2970" spans="1:7">
      <c r="A2970" s="1">
        <v>5</v>
      </c>
      <c r="B2970">
        <v>280</v>
      </c>
      <c r="C2970">
        <v>2</v>
      </c>
      <c r="D2970" t="s">
        <v>109</v>
      </c>
      <c r="E2970" t="s">
        <v>110</v>
      </c>
      <c r="F2970" t="s">
        <v>19</v>
      </c>
      <c r="G2970" t="str">
        <f>TEXT(MotionsTable[[#This Row],[MOT_COUNTY_NUM]], "000") &amp; "-" &amp; TEXT(MotionsTable[[#This Row],[MOT_CASE_NUMBER]], "0000000")</f>
        <v>005-0000280</v>
      </c>
    </row>
    <row r="2971" spans="1:7">
      <c r="A2971" s="1">
        <v>5</v>
      </c>
      <c r="B2971">
        <v>283</v>
      </c>
      <c r="C2971">
        <v>2</v>
      </c>
      <c r="D2971" t="s">
        <v>109</v>
      </c>
      <c r="E2971" t="s">
        <v>110</v>
      </c>
      <c r="F2971" t="s">
        <v>19</v>
      </c>
      <c r="G2971" t="str">
        <f>TEXT(MotionsTable[[#This Row],[MOT_COUNTY_NUM]], "000") &amp; "-" &amp; TEXT(MotionsTable[[#This Row],[MOT_CASE_NUMBER]], "0000000")</f>
        <v>005-0000283</v>
      </c>
    </row>
    <row r="2972" spans="1:7">
      <c r="A2972" s="1">
        <v>5</v>
      </c>
      <c r="B2972">
        <v>294</v>
      </c>
      <c r="C2972">
        <v>2</v>
      </c>
      <c r="D2972" t="s">
        <v>109</v>
      </c>
      <c r="E2972" t="s">
        <v>110</v>
      </c>
      <c r="F2972" t="s">
        <v>19</v>
      </c>
      <c r="G2972" t="str">
        <f>TEXT(MotionsTable[[#This Row],[MOT_COUNTY_NUM]], "000") &amp; "-" &amp; TEXT(MotionsTable[[#This Row],[MOT_CASE_NUMBER]], "0000000")</f>
        <v>005-0000294</v>
      </c>
    </row>
    <row r="2973" spans="1:7">
      <c r="A2973" s="1">
        <v>5</v>
      </c>
      <c r="B2973">
        <v>303</v>
      </c>
      <c r="C2973">
        <v>2</v>
      </c>
      <c r="D2973" t="s">
        <v>109</v>
      </c>
      <c r="E2973" t="s">
        <v>110</v>
      </c>
      <c r="F2973" t="s">
        <v>19</v>
      </c>
      <c r="G2973" t="str">
        <f>TEXT(MotionsTable[[#This Row],[MOT_COUNTY_NUM]], "000") &amp; "-" &amp; TEXT(MotionsTable[[#This Row],[MOT_CASE_NUMBER]], "0000000")</f>
        <v>005-0000303</v>
      </c>
    </row>
    <row r="2974" spans="1:7">
      <c r="A2974" s="1">
        <v>5</v>
      </c>
      <c r="B2974">
        <v>5</v>
      </c>
      <c r="C2974">
        <v>3</v>
      </c>
      <c r="D2974" t="s">
        <v>109</v>
      </c>
      <c r="E2974" t="s">
        <v>110</v>
      </c>
      <c r="F2974" t="s">
        <v>19</v>
      </c>
      <c r="G2974" t="str">
        <f>TEXT(MotionsTable[[#This Row],[MOT_COUNTY_NUM]], "000") &amp; "-" &amp; TEXT(MotionsTable[[#This Row],[MOT_CASE_NUMBER]], "0000000")</f>
        <v>005-0000005</v>
      </c>
    </row>
    <row r="2975" spans="1:7">
      <c r="A2975" s="1">
        <v>5</v>
      </c>
      <c r="B2975">
        <v>7</v>
      </c>
      <c r="C2975">
        <v>3</v>
      </c>
      <c r="D2975" t="s">
        <v>109</v>
      </c>
      <c r="E2975" t="s">
        <v>110</v>
      </c>
      <c r="F2975" t="s">
        <v>19</v>
      </c>
      <c r="G2975" t="str">
        <f>TEXT(MotionsTable[[#This Row],[MOT_COUNTY_NUM]], "000") &amp; "-" &amp; TEXT(MotionsTable[[#This Row],[MOT_CASE_NUMBER]], "0000000")</f>
        <v>005-0000007</v>
      </c>
    </row>
    <row r="2976" spans="1:7">
      <c r="A2976" s="1">
        <v>5</v>
      </c>
      <c r="B2976">
        <v>15</v>
      </c>
      <c r="C2976">
        <v>3</v>
      </c>
      <c r="D2976" t="s">
        <v>109</v>
      </c>
      <c r="E2976" t="s">
        <v>110</v>
      </c>
      <c r="F2976" t="s">
        <v>19</v>
      </c>
      <c r="G2976" t="str">
        <f>TEXT(MotionsTable[[#This Row],[MOT_COUNTY_NUM]], "000") &amp; "-" &amp; TEXT(MotionsTable[[#This Row],[MOT_CASE_NUMBER]], "0000000")</f>
        <v>005-0000015</v>
      </c>
    </row>
    <row r="2977" spans="1:7">
      <c r="A2977" s="1">
        <v>5</v>
      </c>
      <c r="B2977">
        <v>17</v>
      </c>
      <c r="C2977">
        <v>3</v>
      </c>
      <c r="D2977" t="s">
        <v>109</v>
      </c>
      <c r="E2977" t="s">
        <v>110</v>
      </c>
      <c r="F2977" t="s">
        <v>19</v>
      </c>
      <c r="G2977" t="str">
        <f>TEXT(MotionsTable[[#This Row],[MOT_COUNTY_NUM]], "000") &amp; "-" &amp; TEXT(MotionsTable[[#This Row],[MOT_CASE_NUMBER]], "0000000")</f>
        <v>005-0000017</v>
      </c>
    </row>
    <row r="2978" spans="1:7">
      <c r="A2978" s="1">
        <v>5</v>
      </c>
      <c r="B2978">
        <v>19</v>
      </c>
      <c r="C2978">
        <v>3</v>
      </c>
      <c r="D2978" t="s">
        <v>109</v>
      </c>
      <c r="E2978" t="s">
        <v>110</v>
      </c>
      <c r="F2978" t="s">
        <v>19</v>
      </c>
      <c r="G2978" t="str">
        <f>TEXT(MotionsTable[[#This Row],[MOT_COUNTY_NUM]], "000") &amp; "-" &amp; TEXT(MotionsTable[[#This Row],[MOT_CASE_NUMBER]], "0000000")</f>
        <v>005-0000019</v>
      </c>
    </row>
    <row r="2979" spans="1:7">
      <c r="A2979" s="1">
        <v>5</v>
      </c>
      <c r="B2979">
        <v>21</v>
      </c>
      <c r="C2979">
        <v>3</v>
      </c>
      <c r="D2979" t="s">
        <v>109</v>
      </c>
      <c r="E2979" t="s">
        <v>110</v>
      </c>
      <c r="F2979" t="s">
        <v>19</v>
      </c>
      <c r="G2979" t="str">
        <f>TEXT(MotionsTable[[#This Row],[MOT_COUNTY_NUM]], "000") &amp; "-" &amp; TEXT(MotionsTable[[#This Row],[MOT_CASE_NUMBER]], "0000000")</f>
        <v>005-0000021</v>
      </c>
    </row>
    <row r="2980" spans="1:7">
      <c r="A2980" s="1">
        <v>5</v>
      </c>
      <c r="B2980">
        <v>27</v>
      </c>
      <c r="C2980">
        <v>3</v>
      </c>
      <c r="D2980" t="s">
        <v>109</v>
      </c>
      <c r="E2980" t="s">
        <v>110</v>
      </c>
      <c r="F2980" t="s">
        <v>19</v>
      </c>
      <c r="G2980" t="str">
        <f>TEXT(MotionsTable[[#This Row],[MOT_COUNTY_NUM]], "000") &amp; "-" &amp; TEXT(MotionsTable[[#This Row],[MOT_CASE_NUMBER]], "0000000")</f>
        <v>005-0000027</v>
      </c>
    </row>
    <row r="2981" spans="1:7">
      <c r="A2981" s="1">
        <v>5</v>
      </c>
      <c r="B2981">
        <v>36</v>
      </c>
      <c r="C2981">
        <v>3</v>
      </c>
      <c r="D2981" t="s">
        <v>109</v>
      </c>
      <c r="E2981" t="s">
        <v>110</v>
      </c>
      <c r="F2981" t="s">
        <v>19</v>
      </c>
      <c r="G2981" t="str">
        <f>TEXT(MotionsTable[[#This Row],[MOT_COUNTY_NUM]], "000") &amp; "-" &amp; TEXT(MotionsTable[[#This Row],[MOT_CASE_NUMBER]], "0000000")</f>
        <v>005-0000036</v>
      </c>
    </row>
    <row r="2982" spans="1:7">
      <c r="A2982" s="1">
        <v>5</v>
      </c>
      <c r="B2982">
        <v>44</v>
      </c>
      <c r="C2982">
        <v>3</v>
      </c>
      <c r="D2982" t="s">
        <v>109</v>
      </c>
      <c r="E2982" t="s">
        <v>110</v>
      </c>
      <c r="F2982" t="s">
        <v>19</v>
      </c>
      <c r="G2982" t="str">
        <f>TEXT(MotionsTable[[#This Row],[MOT_COUNTY_NUM]], "000") &amp; "-" &amp; TEXT(MotionsTable[[#This Row],[MOT_CASE_NUMBER]], "0000000")</f>
        <v>005-0000044</v>
      </c>
    </row>
    <row r="2983" spans="1:7">
      <c r="A2983" s="1">
        <v>5</v>
      </c>
      <c r="B2983">
        <v>47</v>
      </c>
      <c r="C2983">
        <v>3</v>
      </c>
      <c r="D2983" t="s">
        <v>109</v>
      </c>
      <c r="E2983" t="s">
        <v>110</v>
      </c>
      <c r="F2983" t="s">
        <v>19</v>
      </c>
      <c r="G2983" t="str">
        <f>TEXT(MotionsTable[[#This Row],[MOT_COUNTY_NUM]], "000") &amp; "-" &amp; TEXT(MotionsTable[[#This Row],[MOT_CASE_NUMBER]], "0000000")</f>
        <v>005-0000047</v>
      </c>
    </row>
    <row r="2984" spans="1:7">
      <c r="A2984" s="1">
        <v>5</v>
      </c>
      <c r="B2984">
        <v>57</v>
      </c>
      <c r="C2984">
        <v>3</v>
      </c>
      <c r="D2984" t="s">
        <v>109</v>
      </c>
      <c r="E2984" t="s">
        <v>110</v>
      </c>
      <c r="F2984" t="s">
        <v>19</v>
      </c>
      <c r="G2984" t="str">
        <f>TEXT(MotionsTable[[#This Row],[MOT_COUNTY_NUM]], "000") &amp; "-" &amp; TEXT(MotionsTable[[#This Row],[MOT_CASE_NUMBER]], "0000000")</f>
        <v>005-0000057</v>
      </c>
    </row>
    <row r="2985" spans="1:7">
      <c r="A2985" s="1">
        <v>5</v>
      </c>
      <c r="B2985">
        <v>70</v>
      </c>
      <c r="C2985">
        <v>3</v>
      </c>
      <c r="D2985" t="s">
        <v>109</v>
      </c>
      <c r="E2985" t="s">
        <v>110</v>
      </c>
      <c r="F2985" t="s">
        <v>19</v>
      </c>
      <c r="G2985" t="str">
        <f>TEXT(MotionsTable[[#This Row],[MOT_COUNTY_NUM]], "000") &amp; "-" &amp; TEXT(MotionsTable[[#This Row],[MOT_CASE_NUMBER]], "0000000")</f>
        <v>005-0000070</v>
      </c>
    </row>
    <row r="2986" spans="1:7">
      <c r="A2986" s="1">
        <v>5</v>
      </c>
      <c r="B2986">
        <v>73</v>
      </c>
      <c r="C2986">
        <v>3</v>
      </c>
      <c r="D2986" t="s">
        <v>109</v>
      </c>
      <c r="E2986" t="s">
        <v>110</v>
      </c>
      <c r="F2986" t="s">
        <v>19</v>
      </c>
      <c r="G2986" t="str">
        <f>TEXT(MotionsTable[[#This Row],[MOT_COUNTY_NUM]], "000") &amp; "-" &amp; TEXT(MotionsTable[[#This Row],[MOT_CASE_NUMBER]], "0000000")</f>
        <v>005-0000073</v>
      </c>
    </row>
    <row r="2987" spans="1:7">
      <c r="A2987" s="1">
        <v>5</v>
      </c>
      <c r="B2987">
        <v>79</v>
      </c>
      <c r="C2987">
        <v>3</v>
      </c>
      <c r="D2987" t="s">
        <v>109</v>
      </c>
      <c r="E2987" t="s">
        <v>110</v>
      </c>
      <c r="F2987" t="s">
        <v>19</v>
      </c>
      <c r="G2987" t="str">
        <f>TEXT(MotionsTable[[#This Row],[MOT_COUNTY_NUM]], "000") &amp; "-" &amp; TEXT(MotionsTable[[#This Row],[MOT_CASE_NUMBER]], "0000000")</f>
        <v>005-0000079</v>
      </c>
    </row>
    <row r="2988" spans="1:7">
      <c r="A2988" s="1">
        <v>5</v>
      </c>
      <c r="B2988">
        <v>82</v>
      </c>
      <c r="C2988">
        <v>3</v>
      </c>
      <c r="D2988" t="s">
        <v>109</v>
      </c>
      <c r="E2988" t="s">
        <v>110</v>
      </c>
      <c r="F2988" t="s">
        <v>19</v>
      </c>
      <c r="G2988" t="str">
        <f>TEXT(MotionsTable[[#This Row],[MOT_COUNTY_NUM]], "000") &amp; "-" &amp; TEXT(MotionsTable[[#This Row],[MOT_CASE_NUMBER]], "0000000")</f>
        <v>005-0000082</v>
      </c>
    </row>
    <row r="2989" spans="1:7">
      <c r="A2989" s="1">
        <v>5</v>
      </c>
      <c r="B2989">
        <v>85</v>
      </c>
      <c r="C2989">
        <v>3</v>
      </c>
      <c r="D2989" t="s">
        <v>109</v>
      </c>
      <c r="E2989" t="s">
        <v>110</v>
      </c>
      <c r="F2989" t="s">
        <v>19</v>
      </c>
      <c r="G2989" t="str">
        <f>TEXT(MotionsTable[[#This Row],[MOT_COUNTY_NUM]], "000") &amp; "-" &amp; TEXT(MotionsTable[[#This Row],[MOT_CASE_NUMBER]], "0000000")</f>
        <v>005-0000085</v>
      </c>
    </row>
    <row r="2990" spans="1:7">
      <c r="A2990" s="1">
        <v>5</v>
      </c>
      <c r="B2990">
        <v>86</v>
      </c>
      <c r="C2990">
        <v>3</v>
      </c>
      <c r="D2990" t="s">
        <v>109</v>
      </c>
      <c r="E2990" t="s">
        <v>110</v>
      </c>
      <c r="F2990" t="s">
        <v>19</v>
      </c>
      <c r="G2990" t="str">
        <f>TEXT(MotionsTable[[#This Row],[MOT_COUNTY_NUM]], "000") &amp; "-" &amp; TEXT(MotionsTable[[#This Row],[MOT_CASE_NUMBER]], "0000000")</f>
        <v>005-0000086</v>
      </c>
    </row>
    <row r="2991" spans="1:7">
      <c r="A2991" s="1">
        <v>5</v>
      </c>
      <c r="B2991">
        <v>91</v>
      </c>
      <c r="C2991">
        <v>3</v>
      </c>
      <c r="D2991" t="s">
        <v>109</v>
      </c>
      <c r="E2991" t="s">
        <v>110</v>
      </c>
      <c r="F2991" t="s">
        <v>19</v>
      </c>
      <c r="G2991" t="str">
        <f>TEXT(MotionsTable[[#This Row],[MOT_COUNTY_NUM]], "000") &amp; "-" &amp; TEXT(MotionsTable[[#This Row],[MOT_CASE_NUMBER]], "0000000")</f>
        <v>005-0000091</v>
      </c>
    </row>
    <row r="2992" spans="1:7">
      <c r="A2992" s="1">
        <v>5</v>
      </c>
      <c r="B2992">
        <v>94</v>
      </c>
      <c r="C2992">
        <v>3</v>
      </c>
      <c r="D2992" t="s">
        <v>109</v>
      </c>
      <c r="E2992" t="s">
        <v>110</v>
      </c>
      <c r="F2992" t="s">
        <v>19</v>
      </c>
      <c r="G2992" t="str">
        <f>TEXT(MotionsTable[[#This Row],[MOT_COUNTY_NUM]], "000") &amp; "-" &amp; TEXT(MotionsTable[[#This Row],[MOT_CASE_NUMBER]], "0000000")</f>
        <v>005-0000094</v>
      </c>
    </row>
    <row r="2993" spans="1:7">
      <c r="A2993" s="1">
        <v>5</v>
      </c>
      <c r="B2993">
        <v>96</v>
      </c>
      <c r="C2993">
        <v>3</v>
      </c>
      <c r="D2993" t="s">
        <v>109</v>
      </c>
      <c r="E2993" t="s">
        <v>110</v>
      </c>
      <c r="F2993" t="s">
        <v>19</v>
      </c>
      <c r="G2993" t="str">
        <f>TEXT(MotionsTable[[#This Row],[MOT_COUNTY_NUM]], "000") &amp; "-" &amp; TEXT(MotionsTable[[#This Row],[MOT_CASE_NUMBER]], "0000000")</f>
        <v>005-0000096</v>
      </c>
    </row>
    <row r="2994" spans="1:7">
      <c r="A2994" s="1">
        <v>5</v>
      </c>
      <c r="B2994">
        <v>102</v>
      </c>
      <c r="C2994">
        <v>3</v>
      </c>
      <c r="D2994" t="s">
        <v>109</v>
      </c>
      <c r="E2994" t="s">
        <v>110</v>
      </c>
      <c r="F2994" t="s">
        <v>19</v>
      </c>
      <c r="G2994" t="str">
        <f>TEXT(MotionsTable[[#This Row],[MOT_COUNTY_NUM]], "000") &amp; "-" &amp; TEXT(MotionsTable[[#This Row],[MOT_CASE_NUMBER]], "0000000")</f>
        <v>005-0000102</v>
      </c>
    </row>
    <row r="2995" spans="1:7">
      <c r="A2995" s="1">
        <v>5</v>
      </c>
      <c r="B2995">
        <v>110</v>
      </c>
      <c r="C2995">
        <v>3</v>
      </c>
      <c r="D2995" t="s">
        <v>109</v>
      </c>
      <c r="E2995" t="s">
        <v>110</v>
      </c>
      <c r="F2995" t="s">
        <v>19</v>
      </c>
      <c r="G2995" t="str">
        <f>TEXT(MotionsTable[[#This Row],[MOT_COUNTY_NUM]], "000") &amp; "-" &amp; TEXT(MotionsTable[[#This Row],[MOT_CASE_NUMBER]], "0000000")</f>
        <v>005-0000110</v>
      </c>
    </row>
    <row r="2996" spans="1:7">
      <c r="A2996" s="1">
        <v>5</v>
      </c>
      <c r="B2996">
        <v>117</v>
      </c>
      <c r="C2996">
        <v>3</v>
      </c>
      <c r="D2996" t="s">
        <v>109</v>
      </c>
      <c r="E2996" t="s">
        <v>110</v>
      </c>
      <c r="F2996" t="s">
        <v>19</v>
      </c>
      <c r="G2996" t="str">
        <f>TEXT(MotionsTable[[#This Row],[MOT_COUNTY_NUM]], "000") &amp; "-" &amp; TEXT(MotionsTable[[#This Row],[MOT_CASE_NUMBER]], "0000000")</f>
        <v>005-0000117</v>
      </c>
    </row>
    <row r="2997" spans="1:7">
      <c r="A2997" s="1">
        <v>5</v>
      </c>
      <c r="B2997">
        <v>118</v>
      </c>
      <c r="C2997">
        <v>3</v>
      </c>
      <c r="D2997" t="s">
        <v>109</v>
      </c>
      <c r="E2997" t="s">
        <v>110</v>
      </c>
      <c r="F2997" t="s">
        <v>19</v>
      </c>
      <c r="G2997" t="str">
        <f>TEXT(MotionsTable[[#This Row],[MOT_COUNTY_NUM]], "000") &amp; "-" &amp; TEXT(MotionsTable[[#This Row],[MOT_CASE_NUMBER]], "0000000")</f>
        <v>005-0000118</v>
      </c>
    </row>
    <row r="2998" spans="1:7">
      <c r="A2998" s="1">
        <v>5</v>
      </c>
      <c r="B2998">
        <v>135</v>
      </c>
      <c r="C2998">
        <v>3</v>
      </c>
      <c r="D2998" t="s">
        <v>109</v>
      </c>
      <c r="E2998" t="s">
        <v>110</v>
      </c>
      <c r="F2998" t="s">
        <v>19</v>
      </c>
      <c r="G2998" t="str">
        <f>TEXT(MotionsTable[[#This Row],[MOT_COUNTY_NUM]], "000") &amp; "-" &amp; TEXT(MotionsTable[[#This Row],[MOT_CASE_NUMBER]], "0000000")</f>
        <v>005-0000135</v>
      </c>
    </row>
    <row r="2999" spans="1:7">
      <c r="A2999" s="1">
        <v>5</v>
      </c>
      <c r="B2999">
        <v>139</v>
      </c>
      <c r="C2999">
        <v>3</v>
      </c>
      <c r="D2999" t="s">
        <v>109</v>
      </c>
      <c r="E2999" t="s">
        <v>110</v>
      </c>
      <c r="F2999" t="s">
        <v>19</v>
      </c>
      <c r="G2999" t="str">
        <f>TEXT(MotionsTable[[#This Row],[MOT_COUNTY_NUM]], "000") &amp; "-" &amp; TEXT(MotionsTable[[#This Row],[MOT_CASE_NUMBER]], "0000000")</f>
        <v>005-0000139</v>
      </c>
    </row>
    <row r="3000" spans="1:7">
      <c r="A3000" s="1">
        <v>5</v>
      </c>
      <c r="B3000">
        <v>153</v>
      </c>
      <c r="C3000">
        <v>3</v>
      </c>
      <c r="D3000" t="s">
        <v>109</v>
      </c>
      <c r="E3000" t="s">
        <v>110</v>
      </c>
      <c r="F3000" t="s">
        <v>19</v>
      </c>
      <c r="G3000" t="str">
        <f>TEXT(MotionsTable[[#This Row],[MOT_COUNTY_NUM]], "000") &amp; "-" &amp; TEXT(MotionsTable[[#This Row],[MOT_CASE_NUMBER]], "0000000")</f>
        <v>005-0000153</v>
      </c>
    </row>
    <row r="3001" spans="1:7">
      <c r="A3001" s="1">
        <v>5</v>
      </c>
      <c r="B3001">
        <v>161</v>
      </c>
      <c r="C3001">
        <v>3</v>
      </c>
      <c r="D3001" t="s">
        <v>109</v>
      </c>
      <c r="E3001" t="s">
        <v>110</v>
      </c>
      <c r="F3001" t="s">
        <v>19</v>
      </c>
      <c r="G3001" t="str">
        <f>TEXT(MotionsTable[[#This Row],[MOT_COUNTY_NUM]], "000") &amp; "-" &amp; TEXT(MotionsTable[[#This Row],[MOT_CASE_NUMBER]], "0000000")</f>
        <v>005-0000161</v>
      </c>
    </row>
    <row r="3002" spans="1:7">
      <c r="A3002" s="1">
        <v>5</v>
      </c>
      <c r="B3002">
        <v>164</v>
      </c>
      <c r="C3002">
        <v>3</v>
      </c>
      <c r="D3002" t="s">
        <v>109</v>
      </c>
      <c r="E3002" t="s">
        <v>110</v>
      </c>
      <c r="F3002" t="s">
        <v>19</v>
      </c>
      <c r="G3002" t="str">
        <f>TEXT(MotionsTable[[#This Row],[MOT_COUNTY_NUM]], "000") &amp; "-" &amp; TEXT(MotionsTable[[#This Row],[MOT_CASE_NUMBER]], "0000000")</f>
        <v>005-0000164</v>
      </c>
    </row>
    <row r="3003" spans="1:7">
      <c r="A3003" s="1">
        <v>5</v>
      </c>
      <c r="B3003">
        <v>176</v>
      </c>
      <c r="C3003">
        <v>3</v>
      </c>
      <c r="D3003" t="s">
        <v>109</v>
      </c>
      <c r="E3003" t="s">
        <v>110</v>
      </c>
      <c r="F3003" t="s">
        <v>19</v>
      </c>
      <c r="G3003" t="str">
        <f>TEXT(MotionsTable[[#This Row],[MOT_COUNTY_NUM]], "000") &amp; "-" &amp; TEXT(MotionsTable[[#This Row],[MOT_CASE_NUMBER]], "0000000")</f>
        <v>005-0000176</v>
      </c>
    </row>
    <row r="3004" spans="1:7">
      <c r="A3004" s="1">
        <v>5</v>
      </c>
      <c r="B3004">
        <v>184</v>
      </c>
      <c r="C3004">
        <v>3</v>
      </c>
      <c r="D3004" t="s">
        <v>109</v>
      </c>
      <c r="E3004" t="s">
        <v>110</v>
      </c>
      <c r="F3004" t="s">
        <v>19</v>
      </c>
      <c r="G3004" t="str">
        <f>TEXT(MotionsTable[[#This Row],[MOT_COUNTY_NUM]], "000") &amp; "-" &amp; TEXT(MotionsTable[[#This Row],[MOT_CASE_NUMBER]], "0000000")</f>
        <v>005-0000184</v>
      </c>
    </row>
    <row r="3005" spans="1:7">
      <c r="A3005" s="1">
        <v>5</v>
      </c>
      <c r="B3005">
        <v>185</v>
      </c>
      <c r="C3005">
        <v>3</v>
      </c>
      <c r="D3005" t="s">
        <v>109</v>
      </c>
      <c r="E3005" t="s">
        <v>110</v>
      </c>
      <c r="F3005" t="s">
        <v>19</v>
      </c>
      <c r="G3005" t="str">
        <f>TEXT(MotionsTable[[#This Row],[MOT_COUNTY_NUM]], "000") &amp; "-" &amp; TEXT(MotionsTable[[#This Row],[MOT_CASE_NUMBER]], "0000000")</f>
        <v>005-0000185</v>
      </c>
    </row>
    <row r="3006" spans="1:7">
      <c r="A3006" s="1">
        <v>5</v>
      </c>
      <c r="B3006">
        <v>190</v>
      </c>
      <c r="C3006">
        <v>3</v>
      </c>
      <c r="D3006" t="s">
        <v>109</v>
      </c>
      <c r="E3006" t="s">
        <v>110</v>
      </c>
      <c r="F3006" t="s">
        <v>19</v>
      </c>
      <c r="G3006" t="str">
        <f>TEXT(MotionsTable[[#This Row],[MOT_COUNTY_NUM]], "000") &amp; "-" &amp; TEXT(MotionsTable[[#This Row],[MOT_CASE_NUMBER]], "0000000")</f>
        <v>005-0000190</v>
      </c>
    </row>
    <row r="3007" spans="1:7">
      <c r="A3007" s="1">
        <v>5</v>
      </c>
      <c r="B3007">
        <v>191</v>
      </c>
      <c r="C3007">
        <v>3</v>
      </c>
      <c r="D3007" t="s">
        <v>109</v>
      </c>
      <c r="E3007" t="s">
        <v>110</v>
      </c>
      <c r="F3007" t="s">
        <v>19</v>
      </c>
      <c r="G3007" t="str">
        <f>TEXT(MotionsTable[[#This Row],[MOT_COUNTY_NUM]], "000") &amp; "-" &amp; TEXT(MotionsTable[[#This Row],[MOT_CASE_NUMBER]], "0000000")</f>
        <v>005-0000191</v>
      </c>
    </row>
    <row r="3008" spans="1:7">
      <c r="A3008" s="1">
        <v>5</v>
      </c>
      <c r="B3008">
        <v>192</v>
      </c>
      <c r="C3008">
        <v>3</v>
      </c>
      <c r="D3008" t="s">
        <v>109</v>
      </c>
      <c r="E3008" t="s">
        <v>110</v>
      </c>
      <c r="F3008" t="s">
        <v>19</v>
      </c>
      <c r="G3008" t="str">
        <f>TEXT(MotionsTable[[#This Row],[MOT_COUNTY_NUM]], "000") &amp; "-" &amp; TEXT(MotionsTable[[#This Row],[MOT_CASE_NUMBER]], "0000000")</f>
        <v>005-0000192</v>
      </c>
    </row>
    <row r="3009" spans="1:7">
      <c r="A3009" s="1">
        <v>5</v>
      </c>
      <c r="B3009">
        <v>193</v>
      </c>
      <c r="C3009">
        <v>3</v>
      </c>
      <c r="D3009" t="s">
        <v>109</v>
      </c>
      <c r="E3009" t="s">
        <v>110</v>
      </c>
      <c r="F3009" t="s">
        <v>19</v>
      </c>
      <c r="G3009" t="str">
        <f>TEXT(MotionsTable[[#This Row],[MOT_COUNTY_NUM]], "000") &amp; "-" &amp; TEXT(MotionsTable[[#This Row],[MOT_CASE_NUMBER]], "0000000")</f>
        <v>005-0000193</v>
      </c>
    </row>
    <row r="3010" spans="1:7">
      <c r="A3010" s="1">
        <v>5</v>
      </c>
      <c r="B3010">
        <v>201</v>
      </c>
      <c r="C3010">
        <v>3</v>
      </c>
      <c r="D3010" t="s">
        <v>109</v>
      </c>
      <c r="E3010" t="s">
        <v>110</v>
      </c>
      <c r="F3010" t="s">
        <v>19</v>
      </c>
      <c r="G3010" t="str">
        <f>TEXT(MotionsTable[[#This Row],[MOT_COUNTY_NUM]], "000") &amp; "-" &amp; TEXT(MotionsTable[[#This Row],[MOT_CASE_NUMBER]], "0000000")</f>
        <v>005-0000201</v>
      </c>
    </row>
    <row r="3011" spans="1:7">
      <c r="A3011" s="1">
        <v>5</v>
      </c>
      <c r="B3011">
        <v>218</v>
      </c>
      <c r="C3011">
        <v>3</v>
      </c>
      <c r="D3011" t="s">
        <v>109</v>
      </c>
      <c r="E3011" t="s">
        <v>110</v>
      </c>
      <c r="F3011" t="s">
        <v>19</v>
      </c>
      <c r="G3011" t="str">
        <f>TEXT(MotionsTable[[#This Row],[MOT_COUNTY_NUM]], "000") &amp; "-" &amp; TEXT(MotionsTable[[#This Row],[MOT_CASE_NUMBER]], "0000000")</f>
        <v>005-0000218</v>
      </c>
    </row>
    <row r="3012" spans="1:7">
      <c r="A3012" s="1">
        <v>5</v>
      </c>
      <c r="B3012">
        <v>222</v>
      </c>
      <c r="C3012">
        <v>3</v>
      </c>
      <c r="D3012" t="s">
        <v>109</v>
      </c>
      <c r="E3012" t="s">
        <v>110</v>
      </c>
      <c r="F3012" t="s">
        <v>19</v>
      </c>
      <c r="G3012" t="str">
        <f>TEXT(MotionsTable[[#This Row],[MOT_COUNTY_NUM]], "000") &amp; "-" &amp; TEXT(MotionsTable[[#This Row],[MOT_CASE_NUMBER]], "0000000")</f>
        <v>005-0000222</v>
      </c>
    </row>
    <row r="3013" spans="1:7">
      <c r="A3013" s="1">
        <v>5</v>
      </c>
      <c r="B3013">
        <v>227</v>
      </c>
      <c r="C3013">
        <v>3</v>
      </c>
      <c r="D3013" t="s">
        <v>109</v>
      </c>
      <c r="E3013" t="s">
        <v>110</v>
      </c>
      <c r="F3013" t="s">
        <v>19</v>
      </c>
      <c r="G3013" t="str">
        <f>TEXT(MotionsTable[[#This Row],[MOT_COUNTY_NUM]], "000") &amp; "-" &amp; TEXT(MotionsTable[[#This Row],[MOT_CASE_NUMBER]], "0000000")</f>
        <v>005-0000227</v>
      </c>
    </row>
    <row r="3014" spans="1:7">
      <c r="A3014" s="1">
        <v>5</v>
      </c>
      <c r="B3014">
        <v>237</v>
      </c>
      <c r="C3014">
        <v>3</v>
      </c>
      <c r="D3014" t="s">
        <v>109</v>
      </c>
      <c r="E3014" t="s">
        <v>110</v>
      </c>
      <c r="F3014" t="s">
        <v>19</v>
      </c>
      <c r="G3014" t="str">
        <f>TEXT(MotionsTable[[#This Row],[MOT_COUNTY_NUM]], "000") &amp; "-" &amp; TEXT(MotionsTable[[#This Row],[MOT_CASE_NUMBER]], "0000000")</f>
        <v>005-0000237</v>
      </c>
    </row>
    <row r="3015" spans="1:7">
      <c r="A3015" s="1">
        <v>5</v>
      </c>
      <c r="B3015">
        <v>238</v>
      </c>
      <c r="C3015">
        <v>3</v>
      </c>
      <c r="D3015" t="s">
        <v>109</v>
      </c>
      <c r="E3015" t="s">
        <v>110</v>
      </c>
      <c r="F3015" t="s">
        <v>19</v>
      </c>
      <c r="G3015" t="str">
        <f>TEXT(MotionsTable[[#This Row],[MOT_COUNTY_NUM]], "000") &amp; "-" &amp; TEXT(MotionsTable[[#This Row],[MOT_CASE_NUMBER]], "0000000")</f>
        <v>005-0000238</v>
      </c>
    </row>
    <row r="3016" spans="1:7">
      <c r="A3016" s="1">
        <v>5</v>
      </c>
      <c r="B3016">
        <v>251</v>
      </c>
      <c r="C3016">
        <v>3</v>
      </c>
      <c r="D3016" t="s">
        <v>109</v>
      </c>
      <c r="E3016" t="s">
        <v>110</v>
      </c>
      <c r="F3016" t="s">
        <v>19</v>
      </c>
      <c r="G3016" t="str">
        <f>TEXT(MotionsTable[[#This Row],[MOT_COUNTY_NUM]], "000") &amp; "-" &amp; TEXT(MotionsTable[[#This Row],[MOT_CASE_NUMBER]], "0000000")</f>
        <v>005-0000251</v>
      </c>
    </row>
    <row r="3017" spans="1:7">
      <c r="A3017" s="1">
        <v>5</v>
      </c>
      <c r="B3017">
        <v>257</v>
      </c>
      <c r="C3017">
        <v>3</v>
      </c>
      <c r="D3017" t="s">
        <v>109</v>
      </c>
      <c r="E3017" t="s">
        <v>110</v>
      </c>
      <c r="F3017" t="s">
        <v>19</v>
      </c>
      <c r="G3017" t="str">
        <f>TEXT(MotionsTable[[#This Row],[MOT_COUNTY_NUM]], "000") &amp; "-" &amp; TEXT(MotionsTable[[#This Row],[MOT_CASE_NUMBER]], "0000000")</f>
        <v>005-0000257</v>
      </c>
    </row>
    <row r="3018" spans="1:7">
      <c r="A3018" s="1">
        <v>5</v>
      </c>
      <c r="B3018">
        <v>268</v>
      </c>
      <c r="C3018">
        <v>3</v>
      </c>
      <c r="D3018" t="s">
        <v>109</v>
      </c>
      <c r="E3018" t="s">
        <v>110</v>
      </c>
      <c r="F3018" t="s">
        <v>19</v>
      </c>
      <c r="G3018" t="str">
        <f>TEXT(MotionsTable[[#This Row],[MOT_COUNTY_NUM]], "000") &amp; "-" &amp; TEXT(MotionsTable[[#This Row],[MOT_CASE_NUMBER]], "0000000")</f>
        <v>005-0000268</v>
      </c>
    </row>
    <row r="3019" spans="1:7">
      <c r="A3019" s="1">
        <v>5</v>
      </c>
      <c r="B3019">
        <v>272</v>
      </c>
      <c r="C3019">
        <v>3</v>
      </c>
      <c r="D3019" t="s">
        <v>109</v>
      </c>
      <c r="E3019" t="s">
        <v>110</v>
      </c>
      <c r="F3019" t="s">
        <v>19</v>
      </c>
      <c r="G3019" t="str">
        <f>TEXT(MotionsTable[[#This Row],[MOT_COUNTY_NUM]], "000") &amp; "-" &amp; TEXT(MotionsTable[[#This Row],[MOT_CASE_NUMBER]], "0000000")</f>
        <v>005-0000272</v>
      </c>
    </row>
    <row r="3020" spans="1:7">
      <c r="A3020" s="1">
        <v>5</v>
      </c>
      <c r="B3020">
        <v>275</v>
      </c>
      <c r="C3020">
        <v>3</v>
      </c>
      <c r="D3020" t="s">
        <v>109</v>
      </c>
      <c r="E3020" t="s">
        <v>110</v>
      </c>
      <c r="F3020" t="s">
        <v>19</v>
      </c>
      <c r="G3020" t="str">
        <f>TEXT(MotionsTable[[#This Row],[MOT_COUNTY_NUM]], "000") &amp; "-" &amp; TEXT(MotionsTable[[#This Row],[MOT_CASE_NUMBER]], "0000000")</f>
        <v>005-0000275</v>
      </c>
    </row>
    <row r="3021" spans="1:7">
      <c r="A3021" s="1">
        <v>5</v>
      </c>
      <c r="B3021">
        <v>288</v>
      </c>
      <c r="C3021">
        <v>3</v>
      </c>
      <c r="D3021" t="s">
        <v>109</v>
      </c>
      <c r="E3021" t="s">
        <v>110</v>
      </c>
      <c r="F3021" t="s">
        <v>19</v>
      </c>
      <c r="G3021" t="str">
        <f>TEXT(MotionsTable[[#This Row],[MOT_COUNTY_NUM]], "000") &amp; "-" &amp; TEXT(MotionsTable[[#This Row],[MOT_CASE_NUMBER]], "0000000")</f>
        <v>005-0000288</v>
      </c>
    </row>
    <row r="3022" spans="1:7">
      <c r="A3022" s="1">
        <v>5</v>
      </c>
      <c r="B3022">
        <v>289</v>
      </c>
      <c r="C3022">
        <v>3</v>
      </c>
      <c r="D3022" t="s">
        <v>109</v>
      </c>
      <c r="E3022" t="s">
        <v>110</v>
      </c>
      <c r="F3022" t="s">
        <v>19</v>
      </c>
      <c r="G3022" t="str">
        <f>TEXT(MotionsTable[[#This Row],[MOT_COUNTY_NUM]], "000") &amp; "-" &amp; TEXT(MotionsTable[[#This Row],[MOT_CASE_NUMBER]], "0000000")</f>
        <v>005-0000289</v>
      </c>
    </row>
    <row r="3023" spans="1:7">
      <c r="A3023" s="1">
        <v>5</v>
      </c>
      <c r="B3023">
        <v>292</v>
      </c>
      <c r="C3023">
        <v>3</v>
      </c>
      <c r="D3023" t="s">
        <v>109</v>
      </c>
      <c r="E3023" t="s">
        <v>110</v>
      </c>
      <c r="F3023" t="s">
        <v>19</v>
      </c>
      <c r="G3023" t="str">
        <f>TEXT(MotionsTable[[#This Row],[MOT_COUNTY_NUM]], "000") &amp; "-" &amp; TEXT(MotionsTable[[#This Row],[MOT_CASE_NUMBER]], "0000000")</f>
        <v>005-0000292</v>
      </c>
    </row>
    <row r="3024" spans="1:7">
      <c r="A3024" s="1">
        <v>5</v>
      </c>
      <c r="B3024">
        <v>308</v>
      </c>
      <c r="C3024">
        <v>3</v>
      </c>
      <c r="D3024" t="s">
        <v>109</v>
      </c>
      <c r="E3024" t="s">
        <v>110</v>
      </c>
      <c r="F3024" t="s">
        <v>19</v>
      </c>
      <c r="G3024" t="str">
        <f>TEXT(MotionsTable[[#This Row],[MOT_COUNTY_NUM]], "000") &amp; "-" &amp; TEXT(MotionsTable[[#This Row],[MOT_CASE_NUMBER]], "0000000")</f>
        <v>005-0000308</v>
      </c>
    </row>
    <row r="3025" spans="1:7">
      <c r="A3025" s="1">
        <v>5</v>
      </c>
      <c r="B3025">
        <v>309</v>
      </c>
      <c r="C3025">
        <v>3</v>
      </c>
      <c r="D3025" t="s">
        <v>109</v>
      </c>
      <c r="E3025" t="s">
        <v>110</v>
      </c>
      <c r="F3025" t="s">
        <v>19</v>
      </c>
      <c r="G3025" t="str">
        <f>TEXT(MotionsTable[[#This Row],[MOT_COUNTY_NUM]], "000") &amp; "-" &amp; TEXT(MotionsTable[[#This Row],[MOT_CASE_NUMBER]], "0000000")</f>
        <v>005-0000309</v>
      </c>
    </row>
    <row r="3026" spans="1:7">
      <c r="A3026" s="1">
        <v>5</v>
      </c>
      <c r="B3026">
        <v>4</v>
      </c>
      <c r="C3026">
        <v>4</v>
      </c>
      <c r="D3026" t="s">
        <v>109</v>
      </c>
      <c r="E3026" t="s">
        <v>110</v>
      </c>
      <c r="F3026" t="s">
        <v>19</v>
      </c>
      <c r="G3026" t="str">
        <f>TEXT(MotionsTable[[#This Row],[MOT_COUNTY_NUM]], "000") &amp; "-" &amp; TEXT(MotionsTable[[#This Row],[MOT_CASE_NUMBER]], "0000000")</f>
        <v>005-0000004</v>
      </c>
    </row>
    <row r="3027" spans="1:7">
      <c r="A3027" s="1">
        <v>5</v>
      </c>
      <c r="B3027">
        <v>30</v>
      </c>
      <c r="C3027">
        <v>4</v>
      </c>
      <c r="D3027" t="s">
        <v>109</v>
      </c>
      <c r="E3027" t="s">
        <v>110</v>
      </c>
      <c r="F3027" t="s">
        <v>19</v>
      </c>
      <c r="G3027" t="str">
        <f>TEXT(MotionsTable[[#This Row],[MOT_COUNTY_NUM]], "000") &amp; "-" &amp; TEXT(MotionsTable[[#This Row],[MOT_CASE_NUMBER]], "0000000")</f>
        <v>005-0000030</v>
      </c>
    </row>
    <row r="3028" spans="1:7">
      <c r="A3028" s="1">
        <v>5</v>
      </c>
      <c r="B3028">
        <v>39</v>
      </c>
      <c r="C3028">
        <v>4</v>
      </c>
      <c r="D3028" t="s">
        <v>109</v>
      </c>
      <c r="E3028" t="s">
        <v>110</v>
      </c>
      <c r="F3028" t="s">
        <v>19</v>
      </c>
      <c r="G3028" t="str">
        <f>TEXT(MotionsTable[[#This Row],[MOT_COUNTY_NUM]], "000") &amp; "-" &amp; TEXT(MotionsTable[[#This Row],[MOT_CASE_NUMBER]], "0000000")</f>
        <v>005-0000039</v>
      </c>
    </row>
    <row r="3029" spans="1:7">
      <c r="A3029" s="1">
        <v>5</v>
      </c>
      <c r="B3029">
        <v>41</v>
      </c>
      <c r="C3029">
        <v>4</v>
      </c>
      <c r="D3029" t="s">
        <v>109</v>
      </c>
      <c r="E3029" t="s">
        <v>110</v>
      </c>
      <c r="F3029" t="s">
        <v>19</v>
      </c>
      <c r="G3029" t="str">
        <f>TEXT(MotionsTable[[#This Row],[MOT_COUNTY_NUM]], "000") &amp; "-" &amp; TEXT(MotionsTable[[#This Row],[MOT_CASE_NUMBER]], "0000000")</f>
        <v>005-0000041</v>
      </c>
    </row>
    <row r="3030" spans="1:7">
      <c r="A3030" s="1">
        <v>5</v>
      </c>
      <c r="B3030">
        <v>55</v>
      </c>
      <c r="C3030">
        <v>4</v>
      </c>
      <c r="D3030" t="s">
        <v>109</v>
      </c>
      <c r="E3030" t="s">
        <v>110</v>
      </c>
      <c r="F3030" t="s">
        <v>19</v>
      </c>
      <c r="G3030" t="str">
        <f>TEXT(MotionsTable[[#This Row],[MOT_COUNTY_NUM]], "000") &amp; "-" &amp; TEXT(MotionsTable[[#This Row],[MOT_CASE_NUMBER]], "0000000")</f>
        <v>005-0000055</v>
      </c>
    </row>
    <row r="3031" spans="1:7">
      <c r="A3031" s="1">
        <v>5</v>
      </c>
      <c r="B3031">
        <v>66</v>
      </c>
      <c r="C3031">
        <v>4</v>
      </c>
      <c r="D3031" t="s">
        <v>109</v>
      </c>
      <c r="E3031" t="s">
        <v>110</v>
      </c>
      <c r="F3031" t="s">
        <v>19</v>
      </c>
      <c r="G3031" t="str">
        <f>TEXT(MotionsTable[[#This Row],[MOT_COUNTY_NUM]], "000") &amp; "-" &amp; TEXT(MotionsTable[[#This Row],[MOT_CASE_NUMBER]], "0000000")</f>
        <v>005-0000066</v>
      </c>
    </row>
    <row r="3032" spans="1:7">
      <c r="A3032" s="1">
        <v>5</v>
      </c>
      <c r="B3032">
        <v>67</v>
      </c>
      <c r="C3032">
        <v>4</v>
      </c>
      <c r="D3032" t="s">
        <v>109</v>
      </c>
      <c r="E3032" t="s">
        <v>110</v>
      </c>
      <c r="F3032" t="s">
        <v>19</v>
      </c>
      <c r="G3032" t="str">
        <f>TEXT(MotionsTable[[#This Row],[MOT_COUNTY_NUM]], "000") &amp; "-" &amp; TEXT(MotionsTable[[#This Row],[MOT_CASE_NUMBER]], "0000000")</f>
        <v>005-0000067</v>
      </c>
    </row>
    <row r="3033" spans="1:7">
      <c r="A3033" s="1">
        <v>5</v>
      </c>
      <c r="B3033">
        <v>79</v>
      </c>
      <c r="C3033">
        <v>4</v>
      </c>
      <c r="D3033" t="s">
        <v>109</v>
      </c>
      <c r="E3033" t="s">
        <v>110</v>
      </c>
      <c r="F3033" t="s">
        <v>19</v>
      </c>
      <c r="G3033" t="str">
        <f>TEXT(MotionsTable[[#This Row],[MOT_COUNTY_NUM]], "000") &amp; "-" &amp; TEXT(MotionsTable[[#This Row],[MOT_CASE_NUMBER]], "0000000")</f>
        <v>005-0000079</v>
      </c>
    </row>
    <row r="3034" spans="1:7">
      <c r="A3034" s="1">
        <v>5</v>
      </c>
      <c r="B3034">
        <v>94</v>
      </c>
      <c r="C3034">
        <v>4</v>
      </c>
      <c r="D3034" t="s">
        <v>109</v>
      </c>
      <c r="E3034" t="s">
        <v>110</v>
      </c>
      <c r="F3034" t="s">
        <v>19</v>
      </c>
      <c r="G3034" t="str">
        <f>TEXT(MotionsTable[[#This Row],[MOT_COUNTY_NUM]], "000") &amp; "-" &amp; TEXT(MotionsTable[[#This Row],[MOT_CASE_NUMBER]], "0000000")</f>
        <v>005-0000094</v>
      </c>
    </row>
    <row r="3035" spans="1:7">
      <c r="A3035" s="1">
        <v>5</v>
      </c>
      <c r="B3035">
        <v>104</v>
      </c>
      <c r="C3035">
        <v>4</v>
      </c>
      <c r="D3035" t="s">
        <v>109</v>
      </c>
      <c r="E3035" t="s">
        <v>110</v>
      </c>
      <c r="F3035" t="s">
        <v>19</v>
      </c>
      <c r="G3035" t="str">
        <f>TEXT(MotionsTable[[#This Row],[MOT_COUNTY_NUM]], "000") &amp; "-" &amp; TEXT(MotionsTable[[#This Row],[MOT_CASE_NUMBER]], "0000000")</f>
        <v>005-0000104</v>
      </c>
    </row>
    <row r="3036" spans="1:7">
      <c r="A3036" s="1">
        <v>5</v>
      </c>
      <c r="B3036">
        <v>107</v>
      </c>
      <c r="C3036">
        <v>4</v>
      </c>
      <c r="D3036" t="s">
        <v>109</v>
      </c>
      <c r="E3036" t="s">
        <v>110</v>
      </c>
      <c r="F3036" t="s">
        <v>19</v>
      </c>
      <c r="G3036" t="str">
        <f>TEXT(MotionsTable[[#This Row],[MOT_COUNTY_NUM]], "000") &amp; "-" &amp; TEXT(MotionsTable[[#This Row],[MOT_CASE_NUMBER]], "0000000")</f>
        <v>005-0000107</v>
      </c>
    </row>
    <row r="3037" spans="1:7">
      <c r="A3037" s="1">
        <v>5</v>
      </c>
      <c r="B3037">
        <v>108</v>
      </c>
      <c r="C3037">
        <v>4</v>
      </c>
      <c r="D3037" t="s">
        <v>109</v>
      </c>
      <c r="E3037" t="s">
        <v>110</v>
      </c>
      <c r="F3037" t="s">
        <v>19</v>
      </c>
      <c r="G3037" t="str">
        <f>TEXT(MotionsTable[[#This Row],[MOT_COUNTY_NUM]], "000") &amp; "-" &amp; TEXT(MotionsTable[[#This Row],[MOT_CASE_NUMBER]], "0000000")</f>
        <v>005-0000108</v>
      </c>
    </row>
    <row r="3038" spans="1:7">
      <c r="A3038" s="1">
        <v>5</v>
      </c>
      <c r="B3038">
        <v>109</v>
      </c>
      <c r="C3038">
        <v>4</v>
      </c>
      <c r="D3038" t="s">
        <v>109</v>
      </c>
      <c r="E3038" t="s">
        <v>110</v>
      </c>
      <c r="F3038" t="s">
        <v>19</v>
      </c>
      <c r="G3038" t="str">
        <f>TEXT(MotionsTable[[#This Row],[MOT_COUNTY_NUM]], "000") &amp; "-" &amp; TEXT(MotionsTable[[#This Row],[MOT_CASE_NUMBER]], "0000000")</f>
        <v>005-0000109</v>
      </c>
    </row>
    <row r="3039" spans="1:7">
      <c r="A3039" s="1">
        <v>5</v>
      </c>
      <c r="B3039">
        <v>117</v>
      </c>
      <c r="C3039">
        <v>4</v>
      </c>
      <c r="D3039" t="s">
        <v>109</v>
      </c>
      <c r="E3039" t="s">
        <v>110</v>
      </c>
      <c r="F3039" t="s">
        <v>19</v>
      </c>
      <c r="G3039" t="str">
        <f>TEXT(MotionsTable[[#This Row],[MOT_COUNTY_NUM]], "000") &amp; "-" &amp; TEXT(MotionsTable[[#This Row],[MOT_CASE_NUMBER]], "0000000")</f>
        <v>005-0000117</v>
      </c>
    </row>
    <row r="3040" spans="1:7">
      <c r="A3040" s="1">
        <v>5</v>
      </c>
      <c r="B3040">
        <v>120</v>
      </c>
      <c r="C3040">
        <v>4</v>
      </c>
      <c r="D3040" t="s">
        <v>109</v>
      </c>
      <c r="E3040" t="s">
        <v>110</v>
      </c>
      <c r="F3040" t="s">
        <v>19</v>
      </c>
      <c r="G3040" t="str">
        <f>TEXT(MotionsTable[[#This Row],[MOT_COUNTY_NUM]], "000") &amp; "-" &amp; TEXT(MotionsTable[[#This Row],[MOT_CASE_NUMBER]], "0000000")</f>
        <v>005-0000120</v>
      </c>
    </row>
    <row r="3041" spans="1:7">
      <c r="A3041" s="1">
        <v>5</v>
      </c>
      <c r="B3041">
        <v>127</v>
      </c>
      <c r="C3041">
        <v>4</v>
      </c>
      <c r="D3041" t="s">
        <v>109</v>
      </c>
      <c r="E3041" t="s">
        <v>110</v>
      </c>
      <c r="F3041" t="s">
        <v>19</v>
      </c>
      <c r="G3041" t="str">
        <f>TEXT(MotionsTable[[#This Row],[MOT_COUNTY_NUM]], "000") &amp; "-" &amp; TEXT(MotionsTable[[#This Row],[MOT_CASE_NUMBER]], "0000000")</f>
        <v>005-0000127</v>
      </c>
    </row>
    <row r="3042" spans="1:7">
      <c r="A3042" s="1">
        <v>5</v>
      </c>
      <c r="B3042">
        <v>133</v>
      </c>
      <c r="C3042">
        <v>4</v>
      </c>
      <c r="D3042" t="s">
        <v>109</v>
      </c>
      <c r="E3042" t="s">
        <v>110</v>
      </c>
      <c r="F3042" t="s">
        <v>19</v>
      </c>
      <c r="G3042" t="str">
        <f>TEXT(MotionsTable[[#This Row],[MOT_COUNTY_NUM]], "000") &amp; "-" &amp; TEXT(MotionsTable[[#This Row],[MOT_CASE_NUMBER]], "0000000")</f>
        <v>005-0000133</v>
      </c>
    </row>
    <row r="3043" spans="1:7">
      <c r="A3043" s="1">
        <v>5</v>
      </c>
      <c r="B3043">
        <v>138</v>
      </c>
      <c r="C3043">
        <v>4</v>
      </c>
      <c r="D3043" t="s">
        <v>109</v>
      </c>
      <c r="E3043" t="s">
        <v>110</v>
      </c>
      <c r="F3043" t="s">
        <v>19</v>
      </c>
      <c r="G3043" t="str">
        <f>TEXT(MotionsTable[[#This Row],[MOT_COUNTY_NUM]], "000") &amp; "-" &amp; TEXT(MotionsTable[[#This Row],[MOT_CASE_NUMBER]], "0000000")</f>
        <v>005-0000138</v>
      </c>
    </row>
    <row r="3044" spans="1:7">
      <c r="A3044" s="1">
        <v>5</v>
      </c>
      <c r="B3044">
        <v>142</v>
      </c>
      <c r="C3044">
        <v>4</v>
      </c>
      <c r="D3044" t="s">
        <v>109</v>
      </c>
      <c r="E3044" t="s">
        <v>110</v>
      </c>
      <c r="F3044" t="s">
        <v>19</v>
      </c>
      <c r="G3044" t="str">
        <f>TEXT(MotionsTable[[#This Row],[MOT_COUNTY_NUM]], "000") &amp; "-" &amp; TEXT(MotionsTable[[#This Row],[MOT_CASE_NUMBER]], "0000000")</f>
        <v>005-0000142</v>
      </c>
    </row>
    <row r="3045" spans="1:7">
      <c r="A3045" s="1">
        <v>5</v>
      </c>
      <c r="B3045">
        <v>149</v>
      </c>
      <c r="C3045">
        <v>4</v>
      </c>
      <c r="D3045" t="s">
        <v>109</v>
      </c>
      <c r="E3045" t="s">
        <v>110</v>
      </c>
      <c r="F3045" t="s">
        <v>19</v>
      </c>
      <c r="G3045" t="str">
        <f>TEXT(MotionsTable[[#This Row],[MOT_COUNTY_NUM]], "000") &amp; "-" &amp; TEXT(MotionsTable[[#This Row],[MOT_CASE_NUMBER]], "0000000")</f>
        <v>005-0000149</v>
      </c>
    </row>
    <row r="3046" spans="1:7">
      <c r="A3046" s="1">
        <v>5</v>
      </c>
      <c r="B3046">
        <v>151</v>
      </c>
      <c r="C3046">
        <v>4</v>
      </c>
      <c r="D3046" t="s">
        <v>109</v>
      </c>
      <c r="E3046" t="s">
        <v>110</v>
      </c>
      <c r="F3046" t="s">
        <v>19</v>
      </c>
      <c r="G3046" t="str">
        <f>TEXT(MotionsTable[[#This Row],[MOT_COUNTY_NUM]], "000") &amp; "-" &amp; TEXT(MotionsTable[[#This Row],[MOT_CASE_NUMBER]], "0000000")</f>
        <v>005-0000151</v>
      </c>
    </row>
    <row r="3047" spans="1:7">
      <c r="A3047" s="1">
        <v>5</v>
      </c>
      <c r="B3047">
        <v>154</v>
      </c>
      <c r="C3047">
        <v>4</v>
      </c>
      <c r="D3047" t="s">
        <v>109</v>
      </c>
      <c r="E3047" t="s">
        <v>110</v>
      </c>
      <c r="F3047" t="s">
        <v>19</v>
      </c>
      <c r="G3047" t="str">
        <f>TEXT(MotionsTable[[#This Row],[MOT_COUNTY_NUM]], "000") &amp; "-" &amp; TEXT(MotionsTable[[#This Row],[MOT_CASE_NUMBER]], "0000000")</f>
        <v>005-0000154</v>
      </c>
    </row>
    <row r="3048" spans="1:7">
      <c r="A3048" s="1">
        <v>5</v>
      </c>
      <c r="B3048">
        <v>180</v>
      </c>
      <c r="C3048">
        <v>4</v>
      </c>
      <c r="D3048" t="s">
        <v>109</v>
      </c>
      <c r="E3048" t="s">
        <v>110</v>
      </c>
      <c r="F3048" t="s">
        <v>19</v>
      </c>
      <c r="G3048" t="str">
        <f>TEXT(MotionsTable[[#This Row],[MOT_COUNTY_NUM]], "000") &amp; "-" &amp; TEXT(MotionsTable[[#This Row],[MOT_CASE_NUMBER]], "0000000")</f>
        <v>005-0000180</v>
      </c>
    </row>
    <row r="3049" spans="1:7">
      <c r="A3049" s="1">
        <v>5</v>
      </c>
      <c r="B3049">
        <v>195</v>
      </c>
      <c r="C3049">
        <v>4</v>
      </c>
      <c r="D3049" t="s">
        <v>109</v>
      </c>
      <c r="E3049" t="s">
        <v>110</v>
      </c>
      <c r="F3049" t="s">
        <v>19</v>
      </c>
      <c r="G3049" t="str">
        <f>TEXT(MotionsTable[[#This Row],[MOT_COUNTY_NUM]], "000") &amp; "-" &amp; TEXT(MotionsTable[[#This Row],[MOT_CASE_NUMBER]], "0000000")</f>
        <v>005-0000195</v>
      </c>
    </row>
    <row r="3050" spans="1:7">
      <c r="A3050" s="1">
        <v>5</v>
      </c>
      <c r="B3050">
        <v>198</v>
      </c>
      <c r="C3050">
        <v>4</v>
      </c>
      <c r="D3050" t="s">
        <v>109</v>
      </c>
      <c r="E3050" t="s">
        <v>110</v>
      </c>
      <c r="F3050" t="s">
        <v>19</v>
      </c>
      <c r="G3050" t="str">
        <f>TEXT(MotionsTable[[#This Row],[MOT_COUNTY_NUM]], "000") &amp; "-" &amp; TEXT(MotionsTable[[#This Row],[MOT_CASE_NUMBER]], "0000000")</f>
        <v>005-0000198</v>
      </c>
    </row>
    <row r="3051" spans="1:7">
      <c r="A3051" s="1">
        <v>5</v>
      </c>
      <c r="B3051">
        <v>203</v>
      </c>
      <c r="C3051">
        <v>4</v>
      </c>
      <c r="D3051" t="s">
        <v>109</v>
      </c>
      <c r="E3051" t="s">
        <v>110</v>
      </c>
      <c r="F3051" t="s">
        <v>19</v>
      </c>
      <c r="G3051" t="str">
        <f>TEXT(MotionsTable[[#This Row],[MOT_COUNTY_NUM]], "000") &amp; "-" &amp; TEXT(MotionsTable[[#This Row],[MOT_CASE_NUMBER]], "0000000")</f>
        <v>005-0000203</v>
      </c>
    </row>
    <row r="3052" spans="1:7">
      <c r="A3052" s="1">
        <v>5</v>
      </c>
      <c r="B3052">
        <v>207</v>
      </c>
      <c r="C3052">
        <v>4</v>
      </c>
      <c r="D3052" t="s">
        <v>109</v>
      </c>
      <c r="E3052" t="s">
        <v>110</v>
      </c>
      <c r="F3052" t="s">
        <v>19</v>
      </c>
      <c r="G3052" t="str">
        <f>TEXT(MotionsTable[[#This Row],[MOT_COUNTY_NUM]], "000") &amp; "-" &amp; TEXT(MotionsTable[[#This Row],[MOT_CASE_NUMBER]], "0000000")</f>
        <v>005-0000207</v>
      </c>
    </row>
    <row r="3053" spans="1:7">
      <c r="A3053" s="1">
        <v>5</v>
      </c>
      <c r="B3053">
        <v>212</v>
      </c>
      <c r="C3053">
        <v>4</v>
      </c>
      <c r="D3053" t="s">
        <v>109</v>
      </c>
      <c r="E3053" t="s">
        <v>110</v>
      </c>
      <c r="F3053" t="s">
        <v>19</v>
      </c>
      <c r="G3053" t="str">
        <f>TEXT(MotionsTable[[#This Row],[MOT_COUNTY_NUM]], "000") &amp; "-" &amp; TEXT(MotionsTable[[#This Row],[MOT_CASE_NUMBER]], "0000000")</f>
        <v>005-0000212</v>
      </c>
    </row>
    <row r="3054" spans="1:7">
      <c r="A3054" s="1">
        <v>5</v>
      </c>
      <c r="B3054">
        <v>214</v>
      </c>
      <c r="C3054">
        <v>4</v>
      </c>
      <c r="D3054" t="s">
        <v>109</v>
      </c>
      <c r="E3054" t="s">
        <v>110</v>
      </c>
      <c r="F3054" t="s">
        <v>19</v>
      </c>
      <c r="G3054" t="str">
        <f>TEXT(MotionsTable[[#This Row],[MOT_COUNTY_NUM]], "000") &amp; "-" &amp; TEXT(MotionsTable[[#This Row],[MOT_CASE_NUMBER]], "0000000")</f>
        <v>005-0000214</v>
      </c>
    </row>
    <row r="3055" spans="1:7">
      <c r="A3055" s="1">
        <v>5</v>
      </c>
      <c r="B3055">
        <v>215</v>
      </c>
      <c r="C3055">
        <v>4</v>
      </c>
      <c r="D3055" t="s">
        <v>109</v>
      </c>
      <c r="E3055" t="s">
        <v>110</v>
      </c>
      <c r="F3055" t="s">
        <v>19</v>
      </c>
      <c r="G3055" t="str">
        <f>TEXT(MotionsTable[[#This Row],[MOT_COUNTY_NUM]], "000") &amp; "-" &amp; TEXT(MotionsTable[[#This Row],[MOT_CASE_NUMBER]], "0000000")</f>
        <v>005-0000215</v>
      </c>
    </row>
    <row r="3056" spans="1:7">
      <c r="A3056" s="1">
        <v>5</v>
      </c>
      <c r="B3056">
        <v>219</v>
      </c>
      <c r="C3056">
        <v>4</v>
      </c>
      <c r="D3056" t="s">
        <v>109</v>
      </c>
      <c r="E3056" t="s">
        <v>110</v>
      </c>
      <c r="F3056" t="s">
        <v>19</v>
      </c>
      <c r="G3056" t="str">
        <f>TEXT(MotionsTable[[#This Row],[MOT_COUNTY_NUM]], "000") &amp; "-" &amp; TEXT(MotionsTable[[#This Row],[MOT_CASE_NUMBER]], "0000000")</f>
        <v>005-0000219</v>
      </c>
    </row>
    <row r="3057" spans="1:7">
      <c r="A3057" s="1">
        <v>5</v>
      </c>
      <c r="B3057">
        <v>230</v>
      </c>
      <c r="C3057">
        <v>4</v>
      </c>
      <c r="D3057" t="s">
        <v>109</v>
      </c>
      <c r="E3057" t="s">
        <v>110</v>
      </c>
      <c r="F3057" t="s">
        <v>19</v>
      </c>
      <c r="G3057" t="str">
        <f>TEXT(MotionsTable[[#This Row],[MOT_COUNTY_NUM]], "000") &amp; "-" &amp; TEXT(MotionsTable[[#This Row],[MOT_CASE_NUMBER]], "0000000")</f>
        <v>005-0000230</v>
      </c>
    </row>
    <row r="3058" spans="1:7">
      <c r="A3058" s="1">
        <v>5</v>
      </c>
      <c r="B3058">
        <v>231</v>
      </c>
      <c r="C3058">
        <v>4</v>
      </c>
      <c r="D3058" t="s">
        <v>109</v>
      </c>
      <c r="E3058" t="s">
        <v>110</v>
      </c>
      <c r="F3058" t="s">
        <v>19</v>
      </c>
      <c r="G3058" t="str">
        <f>TEXT(MotionsTable[[#This Row],[MOT_COUNTY_NUM]], "000") &amp; "-" &amp; TEXT(MotionsTable[[#This Row],[MOT_CASE_NUMBER]], "0000000")</f>
        <v>005-0000231</v>
      </c>
    </row>
    <row r="3059" spans="1:7">
      <c r="A3059" s="1">
        <v>5</v>
      </c>
      <c r="B3059">
        <v>235</v>
      </c>
      <c r="C3059">
        <v>4</v>
      </c>
      <c r="D3059" t="s">
        <v>109</v>
      </c>
      <c r="E3059" t="s">
        <v>110</v>
      </c>
      <c r="F3059" t="s">
        <v>19</v>
      </c>
      <c r="G3059" t="str">
        <f>TEXT(MotionsTable[[#This Row],[MOT_COUNTY_NUM]], "000") &amp; "-" &amp; TEXT(MotionsTable[[#This Row],[MOT_CASE_NUMBER]], "0000000")</f>
        <v>005-0000235</v>
      </c>
    </row>
    <row r="3060" spans="1:7">
      <c r="A3060" s="1">
        <v>5</v>
      </c>
      <c r="B3060">
        <v>236</v>
      </c>
      <c r="C3060">
        <v>4</v>
      </c>
      <c r="D3060" t="s">
        <v>109</v>
      </c>
      <c r="E3060" t="s">
        <v>110</v>
      </c>
      <c r="F3060" t="s">
        <v>19</v>
      </c>
      <c r="G3060" t="str">
        <f>TEXT(MotionsTable[[#This Row],[MOT_COUNTY_NUM]], "000") &amp; "-" &amp; TEXT(MotionsTable[[#This Row],[MOT_CASE_NUMBER]], "0000000")</f>
        <v>005-0000236</v>
      </c>
    </row>
    <row r="3061" spans="1:7">
      <c r="A3061" s="1">
        <v>5</v>
      </c>
      <c r="B3061">
        <v>247</v>
      </c>
      <c r="C3061">
        <v>4</v>
      </c>
      <c r="D3061" t="s">
        <v>109</v>
      </c>
      <c r="E3061" t="s">
        <v>110</v>
      </c>
      <c r="F3061" t="s">
        <v>19</v>
      </c>
      <c r="G3061" t="str">
        <f>TEXT(MotionsTable[[#This Row],[MOT_COUNTY_NUM]], "000") &amp; "-" &amp; TEXT(MotionsTable[[#This Row],[MOT_CASE_NUMBER]], "0000000")</f>
        <v>005-0000247</v>
      </c>
    </row>
    <row r="3062" spans="1:7">
      <c r="A3062" s="1">
        <v>5</v>
      </c>
      <c r="B3062">
        <v>248</v>
      </c>
      <c r="C3062">
        <v>4</v>
      </c>
      <c r="D3062" t="s">
        <v>109</v>
      </c>
      <c r="E3062" t="s">
        <v>110</v>
      </c>
      <c r="F3062" t="s">
        <v>19</v>
      </c>
      <c r="G3062" t="str">
        <f>TEXT(MotionsTable[[#This Row],[MOT_COUNTY_NUM]], "000") &amp; "-" &amp; TEXT(MotionsTable[[#This Row],[MOT_CASE_NUMBER]], "0000000")</f>
        <v>005-0000248</v>
      </c>
    </row>
    <row r="3063" spans="1:7">
      <c r="A3063" s="1">
        <v>5</v>
      </c>
      <c r="B3063">
        <v>252</v>
      </c>
      <c r="C3063">
        <v>4</v>
      </c>
      <c r="D3063" t="s">
        <v>109</v>
      </c>
      <c r="E3063" t="s">
        <v>110</v>
      </c>
      <c r="F3063" t="s">
        <v>19</v>
      </c>
      <c r="G3063" t="str">
        <f>TEXT(MotionsTable[[#This Row],[MOT_COUNTY_NUM]], "000") &amp; "-" &amp; TEXT(MotionsTable[[#This Row],[MOT_CASE_NUMBER]], "0000000")</f>
        <v>005-0000252</v>
      </c>
    </row>
    <row r="3064" spans="1:7">
      <c r="A3064" s="1">
        <v>5</v>
      </c>
      <c r="B3064">
        <v>260</v>
      </c>
      <c r="C3064">
        <v>4</v>
      </c>
      <c r="D3064" t="s">
        <v>109</v>
      </c>
      <c r="E3064" t="s">
        <v>110</v>
      </c>
      <c r="F3064" t="s">
        <v>19</v>
      </c>
      <c r="G3064" t="str">
        <f>TEXT(MotionsTable[[#This Row],[MOT_COUNTY_NUM]], "000") &amp; "-" &amp; TEXT(MotionsTable[[#This Row],[MOT_CASE_NUMBER]], "0000000")</f>
        <v>005-0000260</v>
      </c>
    </row>
    <row r="3065" spans="1:7">
      <c r="A3065" s="1">
        <v>5</v>
      </c>
      <c r="B3065">
        <v>265</v>
      </c>
      <c r="C3065">
        <v>4</v>
      </c>
      <c r="D3065" t="s">
        <v>109</v>
      </c>
      <c r="E3065" t="s">
        <v>110</v>
      </c>
      <c r="F3065" t="s">
        <v>19</v>
      </c>
      <c r="G3065" t="str">
        <f>TEXT(MotionsTable[[#This Row],[MOT_COUNTY_NUM]], "000") &amp; "-" &amp; TEXT(MotionsTable[[#This Row],[MOT_CASE_NUMBER]], "0000000")</f>
        <v>005-0000265</v>
      </c>
    </row>
    <row r="3066" spans="1:7">
      <c r="A3066" s="1">
        <v>5</v>
      </c>
      <c r="B3066">
        <v>271</v>
      </c>
      <c r="C3066">
        <v>4</v>
      </c>
      <c r="D3066" t="s">
        <v>109</v>
      </c>
      <c r="E3066" t="s">
        <v>110</v>
      </c>
      <c r="F3066" t="s">
        <v>19</v>
      </c>
      <c r="G3066" t="str">
        <f>TEXT(MotionsTable[[#This Row],[MOT_COUNTY_NUM]], "000") &amp; "-" &amp; TEXT(MotionsTable[[#This Row],[MOT_CASE_NUMBER]], "0000000")</f>
        <v>005-0000271</v>
      </c>
    </row>
    <row r="3067" spans="1:7">
      <c r="A3067" s="1">
        <v>5</v>
      </c>
      <c r="B3067">
        <v>272</v>
      </c>
      <c r="C3067">
        <v>4</v>
      </c>
      <c r="D3067" t="s">
        <v>109</v>
      </c>
      <c r="E3067" t="s">
        <v>110</v>
      </c>
      <c r="F3067" t="s">
        <v>19</v>
      </c>
      <c r="G3067" t="str">
        <f>TEXT(MotionsTable[[#This Row],[MOT_COUNTY_NUM]], "000") &amp; "-" &amp; TEXT(MotionsTable[[#This Row],[MOT_CASE_NUMBER]], "0000000")</f>
        <v>005-0000272</v>
      </c>
    </row>
    <row r="3068" spans="1:7">
      <c r="A3068" s="1">
        <v>5</v>
      </c>
      <c r="B3068">
        <v>273</v>
      </c>
      <c r="C3068">
        <v>4</v>
      </c>
      <c r="D3068" t="s">
        <v>109</v>
      </c>
      <c r="E3068" t="s">
        <v>110</v>
      </c>
      <c r="F3068" t="s">
        <v>19</v>
      </c>
      <c r="G3068" t="str">
        <f>TEXT(MotionsTable[[#This Row],[MOT_COUNTY_NUM]], "000") &amp; "-" &amp; TEXT(MotionsTable[[#This Row],[MOT_CASE_NUMBER]], "0000000")</f>
        <v>005-0000273</v>
      </c>
    </row>
    <row r="3069" spans="1:7">
      <c r="A3069" s="1">
        <v>5</v>
      </c>
      <c r="B3069">
        <v>289</v>
      </c>
      <c r="C3069">
        <v>4</v>
      </c>
      <c r="D3069" t="s">
        <v>109</v>
      </c>
      <c r="E3069" t="s">
        <v>110</v>
      </c>
      <c r="F3069" t="s">
        <v>19</v>
      </c>
      <c r="G3069" t="str">
        <f>TEXT(MotionsTable[[#This Row],[MOT_COUNTY_NUM]], "000") &amp; "-" &amp; TEXT(MotionsTable[[#This Row],[MOT_CASE_NUMBER]], "0000000")</f>
        <v>005-0000289</v>
      </c>
    </row>
    <row r="3070" spans="1:7">
      <c r="A3070" s="1">
        <v>5</v>
      </c>
      <c r="B3070">
        <v>298</v>
      </c>
      <c r="C3070">
        <v>4</v>
      </c>
      <c r="D3070" t="s">
        <v>109</v>
      </c>
      <c r="E3070" t="s">
        <v>110</v>
      </c>
      <c r="F3070" t="s">
        <v>19</v>
      </c>
      <c r="G3070" t="str">
        <f>TEXT(MotionsTable[[#This Row],[MOT_COUNTY_NUM]], "000") &amp; "-" &amp; TEXT(MotionsTable[[#This Row],[MOT_CASE_NUMBER]], "0000000")</f>
        <v>005-0000298</v>
      </c>
    </row>
    <row r="3071" spans="1:7">
      <c r="A3071" s="1">
        <v>5</v>
      </c>
      <c r="B3071">
        <v>301</v>
      </c>
      <c r="C3071">
        <v>4</v>
      </c>
      <c r="D3071" t="s">
        <v>109</v>
      </c>
      <c r="E3071" t="s">
        <v>110</v>
      </c>
      <c r="F3071" t="s">
        <v>19</v>
      </c>
      <c r="G3071" t="str">
        <f>TEXT(MotionsTable[[#This Row],[MOT_COUNTY_NUM]], "000") &amp; "-" &amp; TEXT(MotionsTable[[#This Row],[MOT_CASE_NUMBER]], "0000000")</f>
        <v>005-0000301</v>
      </c>
    </row>
    <row r="3072" spans="1:7">
      <c r="A3072" s="1">
        <v>5</v>
      </c>
      <c r="B3072">
        <v>1</v>
      </c>
      <c r="C3072">
        <v>5</v>
      </c>
      <c r="D3072" t="s">
        <v>109</v>
      </c>
      <c r="E3072" t="s">
        <v>110</v>
      </c>
      <c r="F3072" t="s">
        <v>19</v>
      </c>
      <c r="G3072" t="str">
        <f>TEXT(MotionsTable[[#This Row],[MOT_COUNTY_NUM]], "000") &amp; "-" &amp; TEXT(MotionsTable[[#This Row],[MOT_CASE_NUMBER]], "0000000")</f>
        <v>005-0000001</v>
      </c>
    </row>
    <row r="3073" spans="1:7">
      <c r="A3073" s="1">
        <v>5</v>
      </c>
      <c r="B3073">
        <v>4</v>
      </c>
      <c r="C3073">
        <v>5</v>
      </c>
      <c r="D3073" t="s">
        <v>109</v>
      </c>
      <c r="E3073" t="s">
        <v>110</v>
      </c>
      <c r="F3073" t="s">
        <v>19</v>
      </c>
      <c r="G3073" t="str">
        <f>TEXT(MotionsTable[[#This Row],[MOT_COUNTY_NUM]], "000") &amp; "-" &amp; TEXT(MotionsTable[[#This Row],[MOT_CASE_NUMBER]], "0000000")</f>
        <v>005-0000004</v>
      </c>
    </row>
    <row r="3074" spans="1:7">
      <c r="A3074" s="1">
        <v>5</v>
      </c>
      <c r="B3074">
        <v>6</v>
      </c>
      <c r="C3074">
        <v>5</v>
      </c>
      <c r="D3074" t="s">
        <v>109</v>
      </c>
      <c r="E3074" t="s">
        <v>110</v>
      </c>
      <c r="F3074" t="s">
        <v>19</v>
      </c>
      <c r="G3074" t="str">
        <f>TEXT(MotionsTable[[#This Row],[MOT_COUNTY_NUM]], "000") &amp; "-" &amp; TEXT(MotionsTable[[#This Row],[MOT_CASE_NUMBER]], "0000000")</f>
        <v>005-0000006</v>
      </c>
    </row>
    <row r="3075" spans="1:7">
      <c r="A3075" s="1">
        <v>5</v>
      </c>
      <c r="B3075">
        <v>15</v>
      </c>
      <c r="C3075">
        <v>5</v>
      </c>
      <c r="D3075" t="s">
        <v>109</v>
      </c>
      <c r="E3075" t="s">
        <v>110</v>
      </c>
      <c r="F3075" t="s">
        <v>19</v>
      </c>
      <c r="G3075" t="str">
        <f>TEXT(MotionsTable[[#This Row],[MOT_COUNTY_NUM]], "000") &amp; "-" &amp; TEXT(MotionsTable[[#This Row],[MOT_CASE_NUMBER]], "0000000")</f>
        <v>005-0000015</v>
      </c>
    </row>
    <row r="3076" spans="1:7">
      <c r="A3076" s="1">
        <v>5</v>
      </c>
      <c r="B3076">
        <v>16</v>
      </c>
      <c r="C3076">
        <v>5</v>
      </c>
      <c r="D3076" t="s">
        <v>109</v>
      </c>
      <c r="E3076" t="s">
        <v>110</v>
      </c>
      <c r="F3076" t="s">
        <v>19</v>
      </c>
      <c r="G3076" t="str">
        <f>TEXT(MotionsTable[[#This Row],[MOT_COUNTY_NUM]], "000") &amp; "-" &amp; TEXT(MotionsTable[[#This Row],[MOT_CASE_NUMBER]], "0000000")</f>
        <v>005-0000016</v>
      </c>
    </row>
    <row r="3077" spans="1:7">
      <c r="A3077" s="1">
        <v>5</v>
      </c>
      <c r="B3077">
        <v>27</v>
      </c>
      <c r="C3077">
        <v>5</v>
      </c>
      <c r="D3077" t="s">
        <v>109</v>
      </c>
      <c r="E3077" t="s">
        <v>110</v>
      </c>
      <c r="F3077" t="s">
        <v>19</v>
      </c>
      <c r="G3077" t="str">
        <f>TEXT(MotionsTable[[#This Row],[MOT_COUNTY_NUM]], "000") &amp; "-" &amp; TEXT(MotionsTable[[#This Row],[MOT_CASE_NUMBER]], "0000000")</f>
        <v>005-0000027</v>
      </c>
    </row>
    <row r="3078" spans="1:7">
      <c r="A3078" s="1">
        <v>5</v>
      </c>
      <c r="B3078">
        <v>31</v>
      </c>
      <c r="C3078">
        <v>5</v>
      </c>
      <c r="D3078" t="s">
        <v>109</v>
      </c>
      <c r="E3078" t="s">
        <v>110</v>
      </c>
      <c r="F3078" t="s">
        <v>19</v>
      </c>
      <c r="G3078" t="str">
        <f>TEXT(MotionsTable[[#This Row],[MOT_COUNTY_NUM]], "000") &amp; "-" &amp; TEXT(MotionsTable[[#This Row],[MOT_CASE_NUMBER]], "0000000")</f>
        <v>005-0000031</v>
      </c>
    </row>
    <row r="3079" spans="1:7">
      <c r="A3079" s="1">
        <v>5</v>
      </c>
      <c r="B3079">
        <v>39</v>
      </c>
      <c r="C3079">
        <v>5</v>
      </c>
      <c r="D3079" t="s">
        <v>109</v>
      </c>
      <c r="E3079" t="s">
        <v>110</v>
      </c>
      <c r="F3079" t="s">
        <v>19</v>
      </c>
      <c r="G3079" t="str">
        <f>TEXT(MotionsTable[[#This Row],[MOT_COUNTY_NUM]], "000") &amp; "-" &amp; TEXT(MotionsTable[[#This Row],[MOT_CASE_NUMBER]], "0000000")</f>
        <v>005-0000039</v>
      </c>
    </row>
    <row r="3080" spans="1:7">
      <c r="A3080" s="1">
        <v>5</v>
      </c>
      <c r="B3080">
        <v>56</v>
      </c>
      <c r="C3080">
        <v>5</v>
      </c>
      <c r="D3080" t="s">
        <v>109</v>
      </c>
      <c r="E3080" t="s">
        <v>110</v>
      </c>
      <c r="F3080" t="s">
        <v>19</v>
      </c>
      <c r="G3080" t="str">
        <f>TEXT(MotionsTable[[#This Row],[MOT_COUNTY_NUM]], "000") &amp; "-" &amp; TEXT(MotionsTable[[#This Row],[MOT_CASE_NUMBER]], "0000000")</f>
        <v>005-0000056</v>
      </c>
    </row>
    <row r="3081" spans="1:7">
      <c r="A3081" s="1">
        <v>5</v>
      </c>
      <c r="B3081">
        <v>60</v>
      </c>
      <c r="C3081">
        <v>5</v>
      </c>
      <c r="D3081" t="s">
        <v>109</v>
      </c>
      <c r="E3081" t="s">
        <v>110</v>
      </c>
      <c r="F3081" t="s">
        <v>19</v>
      </c>
      <c r="G3081" t="str">
        <f>TEXT(MotionsTable[[#This Row],[MOT_COUNTY_NUM]], "000") &amp; "-" &amp; TEXT(MotionsTable[[#This Row],[MOT_CASE_NUMBER]], "0000000")</f>
        <v>005-0000060</v>
      </c>
    </row>
    <row r="3082" spans="1:7">
      <c r="A3082" s="1">
        <v>5</v>
      </c>
      <c r="B3082">
        <v>75</v>
      </c>
      <c r="C3082">
        <v>5</v>
      </c>
      <c r="D3082" t="s">
        <v>109</v>
      </c>
      <c r="E3082" t="s">
        <v>110</v>
      </c>
      <c r="F3082" t="s">
        <v>19</v>
      </c>
      <c r="G3082" t="str">
        <f>TEXT(MotionsTable[[#This Row],[MOT_COUNTY_NUM]], "000") &amp; "-" &amp; TEXT(MotionsTable[[#This Row],[MOT_CASE_NUMBER]], "0000000")</f>
        <v>005-0000075</v>
      </c>
    </row>
    <row r="3083" spans="1:7">
      <c r="A3083" s="1">
        <v>5</v>
      </c>
      <c r="B3083">
        <v>117</v>
      </c>
      <c r="C3083">
        <v>5</v>
      </c>
      <c r="D3083" t="s">
        <v>109</v>
      </c>
      <c r="E3083" t="s">
        <v>110</v>
      </c>
      <c r="F3083" t="s">
        <v>19</v>
      </c>
      <c r="G3083" t="str">
        <f>TEXT(MotionsTable[[#This Row],[MOT_COUNTY_NUM]], "000") &amp; "-" &amp; TEXT(MotionsTable[[#This Row],[MOT_CASE_NUMBER]], "0000000")</f>
        <v>005-0000117</v>
      </c>
    </row>
    <row r="3084" spans="1:7">
      <c r="A3084" s="1">
        <v>5</v>
      </c>
      <c r="B3084">
        <v>135</v>
      </c>
      <c r="C3084">
        <v>5</v>
      </c>
      <c r="D3084" t="s">
        <v>109</v>
      </c>
      <c r="E3084" t="s">
        <v>110</v>
      </c>
      <c r="F3084" t="s">
        <v>19</v>
      </c>
      <c r="G3084" t="str">
        <f>TEXT(MotionsTable[[#This Row],[MOT_COUNTY_NUM]], "000") &amp; "-" &amp; TEXT(MotionsTable[[#This Row],[MOT_CASE_NUMBER]], "0000000")</f>
        <v>005-0000135</v>
      </c>
    </row>
    <row r="3085" spans="1:7">
      <c r="A3085" s="1">
        <v>5</v>
      </c>
      <c r="B3085">
        <v>138</v>
      </c>
      <c r="C3085">
        <v>5</v>
      </c>
      <c r="D3085" t="s">
        <v>109</v>
      </c>
      <c r="E3085" t="s">
        <v>110</v>
      </c>
      <c r="F3085" t="s">
        <v>19</v>
      </c>
      <c r="G3085" t="str">
        <f>TEXT(MotionsTable[[#This Row],[MOT_COUNTY_NUM]], "000") &amp; "-" &amp; TEXT(MotionsTable[[#This Row],[MOT_CASE_NUMBER]], "0000000")</f>
        <v>005-0000138</v>
      </c>
    </row>
    <row r="3086" spans="1:7">
      <c r="A3086" s="1">
        <v>5</v>
      </c>
      <c r="B3086">
        <v>141</v>
      </c>
      <c r="C3086">
        <v>5</v>
      </c>
      <c r="D3086" t="s">
        <v>109</v>
      </c>
      <c r="E3086" t="s">
        <v>110</v>
      </c>
      <c r="F3086" t="s">
        <v>19</v>
      </c>
      <c r="G3086" t="str">
        <f>TEXT(MotionsTable[[#This Row],[MOT_COUNTY_NUM]], "000") &amp; "-" &amp; TEXT(MotionsTable[[#This Row],[MOT_CASE_NUMBER]], "0000000")</f>
        <v>005-0000141</v>
      </c>
    </row>
    <row r="3087" spans="1:7">
      <c r="A3087" s="1">
        <v>5</v>
      </c>
      <c r="B3087">
        <v>161</v>
      </c>
      <c r="C3087">
        <v>5</v>
      </c>
      <c r="D3087" t="s">
        <v>109</v>
      </c>
      <c r="E3087" t="s">
        <v>110</v>
      </c>
      <c r="F3087" t="s">
        <v>19</v>
      </c>
      <c r="G3087" t="str">
        <f>TEXT(MotionsTable[[#This Row],[MOT_COUNTY_NUM]], "000") &amp; "-" &amp; TEXT(MotionsTable[[#This Row],[MOT_CASE_NUMBER]], "0000000")</f>
        <v>005-0000161</v>
      </c>
    </row>
    <row r="3088" spans="1:7">
      <c r="A3088" s="1">
        <v>5</v>
      </c>
      <c r="B3088">
        <v>179</v>
      </c>
      <c r="C3088">
        <v>5</v>
      </c>
      <c r="D3088" t="s">
        <v>109</v>
      </c>
      <c r="E3088" t="s">
        <v>110</v>
      </c>
      <c r="F3088" t="s">
        <v>19</v>
      </c>
      <c r="G3088" t="str">
        <f>TEXT(MotionsTable[[#This Row],[MOT_COUNTY_NUM]], "000") &amp; "-" &amp; TEXT(MotionsTable[[#This Row],[MOT_CASE_NUMBER]], "0000000")</f>
        <v>005-0000179</v>
      </c>
    </row>
    <row r="3089" spans="1:7">
      <c r="A3089" s="1">
        <v>5</v>
      </c>
      <c r="B3089">
        <v>201</v>
      </c>
      <c r="C3089">
        <v>5</v>
      </c>
      <c r="D3089" t="s">
        <v>109</v>
      </c>
      <c r="E3089" t="s">
        <v>110</v>
      </c>
      <c r="F3089" t="s">
        <v>19</v>
      </c>
      <c r="G3089" t="str">
        <f>TEXT(MotionsTable[[#This Row],[MOT_COUNTY_NUM]], "000") &amp; "-" &amp; TEXT(MotionsTable[[#This Row],[MOT_CASE_NUMBER]], "0000000")</f>
        <v>005-0000201</v>
      </c>
    </row>
    <row r="3090" spans="1:7">
      <c r="A3090" s="1">
        <v>5</v>
      </c>
      <c r="B3090">
        <v>226</v>
      </c>
      <c r="C3090">
        <v>5</v>
      </c>
      <c r="D3090" t="s">
        <v>109</v>
      </c>
      <c r="E3090" t="s">
        <v>110</v>
      </c>
      <c r="F3090" t="s">
        <v>19</v>
      </c>
      <c r="G3090" t="str">
        <f>TEXT(MotionsTable[[#This Row],[MOT_COUNTY_NUM]], "000") &amp; "-" &amp; TEXT(MotionsTable[[#This Row],[MOT_CASE_NUMBER]], "0000000")</f>
        <v>005-0000226</v>
      </c>
    </row>
    <row r="3091" spans="1:7">
      <c r="A3091" s="1">
        <v>5</v>
      </c>
      <c r="B3091">
        <v>231</v>
      </c>
      <c r="C3091">
        <v>5</v>
      </c>
      <c r="D3091" t="s">
        <v>109</v>
      </c>
      <c r="E3091" t="s">
        <v>110</v>
      </c>
      <c r="F3091" t="s">
        <v>19</v>
      </c>
      <c r="G3091" t="str">
        <f>TEXT(MotionsTable[[#This Row],[MOT_COUNTY_NUM]], "000") &amp; "-" &amp; TEXT(MotionsTable[[#This Row],[MOT_CASE_NUMBER]], "0000000")</f>
        <v>005-0000231</v>
      </c>
    </row>
    <row r="3092" spans="1:7">
      <c r="A3092" s="1">
        <v>5</v>
      </c>
      <c r="B3092">
        <v>233</v>
      </c>
      <c r="C3092">
        <v>5</v>
      </c>
      <c r="D3092" t="s">
        <v>109</v>
      </c>
      <c r="E3092" t="s">
        <v>110</v>
      </c>
      <c r="F3092" t="s">
        <v>19</v>
      </c>
      <c r="G3092" t="str">
        <f>TEXT(MotionsTable[[#This Row],[MOT_COUNTY_NUM]], "000") &amp; "-" &amp; TEXT(MotionsTable[[#This Row],[MOT_CASE_NUMBER]], "0000000")</f>
        <v>005-0000233</v>
      </c>
    </row>
    <row r="3093" spans="1:7">
      <c r="A3093" s="1">
        <v>5</v>
      </c>
      <c r="B3093">
        <v>247</v>
      </c>
      <c r="C3093">
        <v>5</v>
      </c>
      <c r="D3093" t="s">
        <v>109</v>
      </c>
      <c r="E3093" t="s">
        <v>110</v>
      </c>
      <c r="F3093" t="s">
        <v>19</v>
      </c>
      <c r="G3093" t="str">
        <f>TEXT(MotionsTable[[#This Row],[MOT_COUNTY_NUM]], "000") &amp; "-" &amp; TEXT(MotionsTable[[#This Row],[MOT_CASE_NUMBER]], "0000000")</f>
        <v>005-0000247</v>
      </c>
    </row>
    <row r="3094" spans="1:7">
      <c r="A3094" s="1">
        <v>5</v>
      </c>
      <c r="B3094">
        <v>254</v>
      </c>
      <c r="C3094">
        <v>5</v>
      </c>
      <c r="D3094" t="s">
        <v>109</v>
      </c>
      <c r="E3094" t="s">
        <v>110</v>
      </c>
      <c r="F3094" t="s">
        <v>19</v>
      </c>
      <c r="G3094" t="str">
        <f>TEXT(MotionsTable[[#This Row],[MOT_COUNTY_NUM]], "000") &amp; "-" &amp; TEXT(MotionsTable[[#This Row],[MOT_CASE_NUMBER]], "0000000")</f>
        <v>005-0000254</v>
      </c>
    </row>
    <row r="3095" spans="1:7">
      <c r="A3095" s="1">
        <v>5</v>
      </c>
      <c r="B3095">
        <v>264</v>
      </c>
      <c r="C3095">
        <v>5</v>
      </c>
      <c r="D3095" t="s">
        <v>109</v>
      </c>
      <c r="E3095" t="s">
        <v>110</v>
      </c>
      <c r="F3095" t="s">
        <v>19</v>
      </c>
      <c r="G3095" t="str">
        <f>TEXT(MotionsTable[[#This Row],[MOT_COUNTY_NUM]], "000") &amp; "-" &amp; TEXT(MotionsTable[[#This Row],[MOT_CASE_NUMBER]], "0000000")</f>
        <v>005-0000264</v>
      </c>
    </row>
    <row r="3096" spans="1:7">
      <c r="A3096" s="1">
        <v>5</v>
      </c>
      <c r="B3096">
        <v>285</v>
      </c>
      <c r="C3096">
        <v>5</v>
      </c>
      <c r="D3096" t="s">
        <v>109</v>
      </c>
      <c r="E3096" t="s">
        <v>110</v>
      </c>
      <c r="F3096" t="s">
        <v>19</v>
      </c>
      <c r="G3096" t="str">
        <f>TEXT(MotionsTable[[#This Row],[MOT_COUNTY_NUM]], "000") &amp; "-" &amp; TEXT(MotionsTable[[#This Row],[MOT_CASE_NUMBER]], "0000000")</f>
        <v>005-0000285</v>
      </c>
    </row>
    <row r="3097" spans="1:7">
      <c r="A3097" s="1">
        <v>5</v>
      </c>
      <c r="B3097">
        <v>291</v>
      </c>
      <c r="C3097">
        <v>5</v>
      </c>
      <c r="D3097" t="s">
        <v>109</v>
      </c>
      <c r="E3097" t="s">
        <v>110</v>
      </c>
      <c r="F3097" t="s">
        <v>19</v>
      </c>
      <c r="G3097" t="str">
        <f>TEXT(MotionsTable[[#This Row],[MOT_COUNTY_NUM]], "000") &amp; "-" &amp; TEXT(MotionsTable[[#This Row],[MOT_CASE_NUMBER]], "0000000")</f>
        <v>005-0000291</v>
      </c>
    </row>
    <row r="3098" spans="1:7">
      <c r="A3098" s="1">
        <v>5</v>
      </c>
      <c r="B3098">
        <v>295</v>
      </c>
      <c r="C3098">
        <v>5</v>
      </c>
      <c r="D3098" t="s">
        <v>109</v>
      </c>
      <c r="E3098" t="s">
        <v>110</v>
      </c>
      <c r="F3098" t="s">
        <v>19</v>
      </c>
      <c r="G3098" t="str">
        <f>TEXT(MotionsTable[[#This Row],[MOT_COUNTY_NUM]], "000") &amp; "-" &amp; TEXT(MotionsTable[[#This Row],[MOT_CASE_NUMBER]], "0000000")</f>
        <v>005-0000295</v>
      </c>
    </row>
    <row r="3099" spans="1:7">
      <c r="A3099" s="1">
        <v>5</v>
      </c>
      <c r="B3099">
        <v>310</v>
      </c>
      <c r="C3099">
        <v>5</v>
      </c>
      <c r="D3099" t="s">
        <v>109</v>
      </c>
      <c r="E3099" t="s">
        <v>110</v>
      </c>
      <c r="F3099" t="s">
        <v>19</v>
      </c>
      <c r="G3099" t="str">
        <f>TEXT(MotionsTable[[#This Row],[MOT_COUNTY_NUM]], "000") &amp; "-" &amp; TEXT(MotionsTable[[#This Row],[MOT_CASE_NUMBER]], "0000000")</f>
        <v>005-0000310</v>
      </c>
    </row>
    <row r="3100" spans="1:7">
      <c r="A3100" s="1">
        <v>5</v>
      </c>
      <c r="B3100">
        <v>4</v>
      </c>
      <c r="C3100">
        <v>6</v>
      </c>
      <c r="D3100" t="s">
        <v>109</v>
      </c>
      <c r="E3100" t="s">
        <v>110</v>
      </c>
      <c r="F3100" t="s">
        <v>19</v>
      </c>
      <c r="G3100" t="str">
        <f>TEXT(MotionsTable[[#This Row],[MOT_COUNTY_NUM]], "000") &amp; "-" &amp; TEXT(MotionsTable[[#This Row],[MOT_CASE_NUMBER]], "0000000")</f>
        <v>005-0000004</v>
      </c>
    </row>
    <row r="3101" spans="1:7">
      <c r="A3101" s="1">
        <v>5</v>
      </c>
      <c r="B3101">
        <v>16</v>
      </c>
      <c r="C3101">
        <v>6</v>
      </c>
      <c r="D3101" t="s">
        <v>109</v>
      </c>
      <c r="E3101" t="s">
        <v>110</v>
      </c>
      <c r="F3101" t="s">
        <v>19</v>
      </c>
      <c r="G3101" t="str">
        <f>TEXT(MotionsTable[[#This Row],[MOT_COUNTY_NUM]], "000") &amp; "-" &amp; TEXT(MotionsTable[[#This Row],[MOT_CASE_NUMBER]], "0000000")</f>
        <v>005-0000016</v>
      </c>
    </row>
    <row r="3102" spans="1:7">
      <c r="A3102" s="1">
        <v>5</v>
      </c>
      <c r="B3102">
        <v>72</v>
      </c>
      <c r="C3102">
        <v>6</v>
      </c>
      <c r="D3102" t="s">
        <v>109</v>
      </c>
      <c r="E3102" t="s">
        <v>110</v>
      </c>
      <c r="F3102" t="s">
        <v>19</v>
      </c>
      <c r="G3102" t="str">
        <f>TEXT(MotionsTable[[#This Row],[MOT_COUNTY_NUM]], "000") &amp; "-" &amp; TEXT(MotionsTable[[#This Row],[MOT_CASE_NUMBER]], "0000000")</f>
        <v>005-0000072</v>
      </c>
    </row>
    <row r="3103" spans="1:7">
      <c r="A3103" s="1">
        <v>5</v>
      </c>
      <c r="B3103">
        <v>91</v>
      </c>
      <c r="C3103">
        <v>6</v>
      </c>
      <c r="D3103" t="s">
        <v>109</v>
      </c>
      <c r="E3103" t="s">
        <v>110</v>
      </c>
      <c r="F3103" t="s">
        <v>19</v>
      </c>
      <c r="G3103" t="str">
        <f>TEXT(MotionsTable[[#This Row],[MOT_COUNTY_NUM]], "000") &amp; "-" &amp; TEXT(MotionsTable[[#This Row],[MOT_CASE_NUMBER]], "0000000")</f>
        <v>005-0000091</v>
      </c>
    </row>
    <row r="3104" spans="1:7">
      <c r="A3104" s="1">
        <v>5</v>
      </c>
      <c r="B3104">
        <v>105</v>
      </c>
      <c r="C3104">
        <v>6</v>
      </c>
      <c r="D3104" t="s">
        <v>109</v>
      </c>
      <c r="E3104" t="s">
        <v>110</v>
      </c>
      <c r="F3104" t="s">
        <v>19</v>
      </c>
      <c r="G3104" t="str">
        <f>TEXT(MotionsTable[[#This Row],[MOT_COUNTY_NUM]], "000") &amp; "-" &amp; TEXT(MotionsTable[[#This Row],[MOT_CASE_NUMBER]], "0000000")</f>
        <v>005-0000105</v>
      </c>
    </row>
    <row r="3105" spans="1:7">
      <c r="A3105" s="1">
        <v>5</v>
      </c>
      <c r="B3105">
        <v>136</v>
      </c>
      <c r="C3105">
        <v>6</v>
      </c>
      <c r="D3105" t="s">
        <v>109</v>
      </c>
      <c r="E3105" t="s">
        <v>110</v>
      </c>
      <c r="F3105" t="s">
        <v>19</v>
      </c>
      <c r="G3105" t="str">
        <f>TEXT(MotionsTable[[#This Row],[MOT_COUNTY_NUM]], "000") &amp; "-" &amp; TEXT(MotionsTable[[#This Row],[MOT_CASE_NUMBER]], "0000000")</f>
        <v>005-0000136</v>
      </c>
    </row>
    <row r="3106" spans="1:7">
      <c r="A3106" s="1">
        <v>5</v>
      </c>
      <c r="B3106">
        <v>156</v>
      </c>
      <c r="C3106">
        <v>6</v>
      </c>
      <c r="D3106" t="s">
        <v>109</v>
      </c>
      <c r="E3106" t="s">
        <v>110</v>
      </c>
      <c r="F3106" t="s">
        <v>19</v>
      </c>
      <c r="G3106" t="str">
        <f>TEXT(MotionsTable[[#This Row],[MOT_COUNTY_NUM]], "000") &amp; "-" &amp; TEXT(MotionsTable[[#This Row],[MOT_CASE_NUMBER]], "0000000")</f>
        <v>005-0000156</v>
      </c>
    </row>
    <row r="3107" spans="1:7">
      <c r="A3107" s="1">
        <v>5</v>
      </c>
      <c r="B3107">
        <v>165</v>
      </c>
      <c r="C3107">
        <v>6</v>
      </c>
      <c r="D3107" t="s">
        <v>109</v>
      </c>
      <c r="E3107" t="s">
        <v>110</v>
      </c>
      <c r="F3107" t="s">
        <v>19</v>
      </c>
      <c r="G3107" t="str">
        <f>TEXT(MotionsTable[[#This Row],[MOT_COUNTY_NUM]], "000") &amp; "-" &amp; TEXT(MotionsTable[[#This Row],[MOT_CASE_NUMBER]], "0000000")</f>
        <v>005-0000165</v>
      </c>
    </row>
    <row r="3108" spans="1:7">
      <c r="A3108" s="1">
        <v>5</v>
      </c>
      <c r="B3108">
        <v>179</v>
      </c>
      <c r="C3108">
        <v>6</v>
      </c>
      <c r="D3108" t="s">
        <v>109</v>
      </c>
      <c r="E3108" t="s">
        <v>110</v>
      </c>
      <c r="F3108" t="s">
        <v>19</v>
      </c>
      <c r="G3108" t="str">
        <f>TEXT(MotionsTable[[#This Row],[MOT_COUNTY_NUM]], "000") &amp; "-" &amp; TEXT(MotionsTable[[#This Row],[MOT_CASE_NUMBER]], "0000000")</f>
        <v>005-0000179</v>
      </c>
    </row>
    <row r="3109" spans="1:7">
      <c r="A3109" s="1">
        <v>5</v>
      </c>
      <c r="B3109">
        <v>191</v>
      </c>
      <c r="C3109">
        <v>6</v>
      </c>
      <c r="D3109" t="s">
        <v>109</v>
      </c>
      <c r="E3109" t="s">
        <v>110</v>
      </c>
      <c r="F3109" t="s">
        <v>19</v>
      </c>
      <c r="G3109" t="str">
        <f>TEXT(MotionsTable[[#This Row],[MOT_COUNTY_NUM]], "000") &amp; "-" &amp; TEXT(MotionsTable[[#This Row],[MOT_CASE_NUMBER]], "0000000")</f>
        <v>005-0000191</v>
      </c>
    </row>
    <row r="3110" spans="1:7">
      <c r="A3110" s="1">
        <v>5</v>
      </c>
      <c r="B3110">
        <v>212</v>
      </c>
      <c r="C3110">
        <v>6</v>
      </c>
      <c r="D3110" t="s">
        <v>109</v>
      </c>
      <c r="E3110" t="s">
        <v>110</v>
      </c>
      <c r="F3110" t="s">
        <v>19</v>
      </c>
      <c r="G3110" t="str">
        <f>TEXT(MotionsTable[[#This Row],[MOT_COUNTY_NUM]], "000") &amp; "-" &amp; TEXT(MotionsTable[[#This Row],[MOT_CASE_NUMBER]], "0000000")</f>
        <v>005-0000212</v>
      </c>
    </row>
    <row r="3111" spans="1:7">
      <c r="A3111" s="1">
        <v>5</v>
      </c>
      <c r="B3111">
        <v>214</v>
      </c>
      <c r="C3111">
        <v>6</v>
      </c>
      <c r="D3111" t="s">
        <v>109</v>
      </c>
      <c r="E3111" t="s">
        <v>110</v>
      </c>
      <c r="F3111" t="s">
        <v>19</v>
      </c>
      <c r="G3111" t="str">
        <f>TEXT(MotionsTable[[#This Row],[MOT_COUNTY_NUM]], "000") &amp; "-" &amp; TEXT(MotionsTable[[#This Row],[MOT_CASE_NUMBER]], "0000000")</f>
        <v>005-0000214</v>
      </c>
    </row>
    <row r="3112" spans="1:7">
      <c r="A3112" s="1">
        <v>5</v>
      </c>
      <c r="B3112">
        <v>227</v>
      </c>
      <c r="C3112">
        <v>6</v>
      </c>
      <c r="D3112" t="s">
        <v>109</v>
      </c>
      <c r="E3112" t="s">
        <v>110</v>
      </c>
      <c r="F3112" t="s">
        <v>19</v>
      </c>
      <c r="G3112" t="str">
        <f>TEXT(MotionsTable[[#This Row],[MOT_COUNTY_NUM]], "000") &amp; "-" &amp; TEXT(MotionsTable[[#This Row],[MOT_CASE_NUMBER]], "0000000")</f>
        <v>005-0000227</v>
      </c>
    </row>
    <row r="3113" spans="1:7">
      <c r="A3113" s="1">
        <v>5</v>
      </c>
      <c r="B3113">
        <v>231</v>
      </c>
      <c r="C3113">
        <v>6</v>
      </c>
      <c r="D3113" t="s">
        <v>109</v>
      </c>
      <c r="E3113" t="s">
        <v>110</v>
      </c>
      <c r="F3113" t="s">
        <v>19</v>
      </c>
      <c r="G3113" t="str">
        <f>TEXT(MotionsTable[[#This Row],[MOT_COUNTY_NUM]], "000") &amp; "-" &amp; TEXT(MotionsTable[[#This Row],[MOT_CASE_NUMBER]], "0000000")</f>
        <v>005-0000231</v>
      </c>
    </row>
    <row r="3114" spans="1:7">
      <c r="A3114" s="1">
        <v>5</v>
      </c>
      <c r="B3114">
        <v>247</v>
      </c>
      <c r="C3114">
        <v>6</v>
      </c>
      <c r="D3114" t="s">
        <v>109</v>
      </c>
      <c r="E3114" t="s">
        <v>110</v>
      </c>
      <c r="F3114" t="s">
        <v>19</v>
      </c>
      <c r="G3114" t="str">
        <f>TEXT(MotionsTable[[#This Row],[MOT_COUNTY_NUM]], "000") &amp; "-" &amp; TEXT(MotionsTable[[#This Row],[MOT_CASE_NUMBER]], "0000000")</f>
        <v>005-0000247</v>
      </c>
    </row>
    <row r="3115" spans="1:7">
      <c r="A3115" s="1">
        <v>5</v>
      </c>
      <c r="B3115">
        <v>279</v>
      </c>
      <c r="C3115">
        <v>6</v>
      </c>
      <c r="D3115" t="s">
        <v>109</v>
      </c>
      <c r="E3115" t="s">
        <v>110</v>
      </c>
      <c r="F3115" t="s">
        <v>19</v>
      </c>
      <c r="G3115" t="str">
        <f>TEXT(MotionsTable[[#This Row],[MOT_COUNTY_NUM]], "000") &amp; "-" &amp; TEXT(MotionsTable[[#This Row],[MOT_CASE_NUMBER]], "0000000")</f>
        <v>005-0000279</v>
      </c>
    </row>
    <row r="3116" spans="1:7">
      <c r="A3116" s="1">
        <v>5</v>
      </c>
      <c r="B3116">
        <v>27</v>
      </c>
      <c r="C3116">
        <v>7</v>
      </c>
      <c r="D3116" t="s">
        <v>109</v>
      </c>
      <c r="E3116" t="s">
        <v>110</v>
      </c>
      <c r="F3116" t="s">
        <v>19</v>
      </c>
      <c r="G3116" t="str">
        <f>TEXT(MotionsTable[[#This Row],[MOT_COUNTY_NUM]], "000") &amp; "-" &amp; TEXT(MotionsTable[[#This Row],[MOT_CASE_NUMBER]], "0000000")</f>
        <v>005-0000027</v>
      </c>
    </row>
    <row r="3117" spans="1:7">
      <c r="A3117" s="1">
        <v>5</v>
      </c>
      <c r="B3117">
        <v>117</v>
      </c>
      <c r="C3117">
        <v>7</v>
      </c>
      <c r="D3117" t="s">
        <v>109</v>
      </c>
      <c r="E3117" t="s">
        <v>110</v>
      </c>
      <c r="F3117" t="s">
        <v>19</v>
      </c>
      <c r="G3117" t="str">
        <f>TEXT(MotionsTable[[#This Row],[MOT_COUNTY_NUM]], "000") &amp; "-" &amp; TEXT(MotionsTable[[#This Row],[MOT_CASE_NUMBER]], "0000000")</f>
        <v>005-0000117</v>
      </c>
    </row>
    <row r="3118" spans="1:7">
      <c r="A3118" s="1">
        <v>5</v>
      </c>
      <c r="B3118">
        <v>186</v>
      </c>
      <c r="C3118">
        <v>7</v>
      </c>
      <c r="D3118" t="s">
        <v>109</v>
      </c>
      <c r="E3118" t="s">
        <v>110</v>
      </c>
      <c r="F3118" t="s">
        <v>19</v>
      </c>
      <c r="G3118" t="str">
        <f>TEXT(MotionsTable[[#This Row],[MOT_COUNTY_NUM]], "000") &amp; "-" &amp; TEXT(MotionsTable[[#This Row],[MOT_CASE_NUMBER]], "0000000")</f>
        <v>005-0000186</v>
      </c>
    </row>
    <row r="3119" spans="1:7">
      <c r="A3119" s="1">
        <v>5</v>
      </c>
      <c r="B3119">
        <v>214</v>
      </c>
      <c r="C3119">
        <v>7</v>
      </c>
      <c r="D3119" t="s">
        <v>109</v>
      </c>
      <c r="E3119" t="s">
        <v>110</v>
      </c>
      <c r="F3119" t="s">
        <v>19</v>
      </c>
      <c r="G3119" t="str">
        <f>TEXT(MotionsTable[[#This Row],[MOT_COUNTY_NUM]], "000") &amp; "-" &amp; TEXT(MotionsTable[[#This Row],[MOT_CASE_NUMBER]], "0000000")</f>
        <v>005-0000214</v>
      </c>
    </row>
    <row r="3120" spans="1:7">
      <c r="A3120" s="1">
        <v>5</v>
      </c>
      <c r="B3120">
        <v>230</v>
      </c>
      <c r="C3120">
        <v>7</v>
      </c>
      <c r="D3120" t="s">
        <v>109</v>
      </c>
      <c r="E3120" t="s">
        <v>110</v>
      </c>
      <c r="F3120" t="s">
        <v>19</v>
      </c>
      <c r="G3120" t="str">
        <f>TEXT(MotionsTable[[#This Row],[MOT_COUNTY_NUM]], "000") &amp; "-" &amp; TEXT(MotionsTable[[#This Row],[MOT_CASE_NUMBER]], "0000000")</f>
        <v>005-0000230</v>
      </c>
    </row>
    <row r="3121" spans="1:7">
      <c r="A3121" s="1">
        <v>5</v>
      </c>
      <c r="B3121">
        <v>247</v>
      </c>
      <c r="C3121">
        <v>7</v>
      </c>
      <c r="D3121" t="s">
        <v>109</v>
      </c>
      <c r="E3121" t="s">
        <v>110</v>
      </c>
      <c r="F3121" t="s">
        <v>19</v>
      </c>
      <c r="G3121" t="str">
        <f>TEXT(MotionsTable[[#This Row],[MOT_COUNTY_NUM]], "000") &amp; "-" &amp; TEXT(MotionsTable[[#This Row],[MOT_CASE_NUMBER]], "0000000")</f>
        <v>005-0000247</v>
      </c>
    </row>
    <row r="3122" spans="1:7">
      <c r="A3122" s="1">
        <v>5</v>
      </c>
      <c r="B3122">
        <v>289</v>
      </c>
      <c r="C3122">
        <v>7</v>
      </c>
      <c r="D3122" t="s">
        <v>109</v>
      </c>
      <c r="E3122" t="s">
        <v>110</v>
      </c>
      <c r="F3122" t="s">
        <v>19</v>
      </c>
      <c r="G3122" t="str">
        <f>TEXT(MotionsTable[[#This Row],[MOT_COUNTY_NUM]], "000") &amp; "-" &amp; TEXT(MotionsTable[[#This Row],[MOT_CASE_NUMBER]], "0000000")</f>
        <v>005-0000289</v>
      </c>
    </row>
    <row r="3123" spans="1:7">
      <c r="A3123" s="1">
        <v>5</v>
      </c>
      <c r="B3123">
        <v>105</v>
      </c>
      <c r="C3123">
        <v>8</v>
      </c>
      <c r="D3123" t="s">
        <v>109</v>
      </c>
      <c r="E3123" t="s">
        <v>110</v>
      </c>
      <c r="F3123" t="s">
        <v>19</v>
      </c>
      <c r="G3123" t="str">
        <f>TEXT(MotionsTable[[#This Row],[MOT_COUNTY_NUM]], "000") &amp; "-" &amp; TEXT(MotionsTable[[#This Row],[MOT_CASE_NUMBER]], "0000000")</f>
        <v>005-0000105</v>
      </c>
    </row>
    <row r="3124" spans="1:7">
      <c r="A3124" s="1">
        <v>5</v>
      </c>
      <c r="B3124">
        <v>307</v>
      </c>
      <c r="C3124">
        <v>8</v>
      </c>
      <c r="D3124" t="s">
        <v>109</v>
      </c>
      <c r="E3124" t="s">
        <v>110</v>
      </c>
      <c r="F3124" t="s">
        <v>19</v>
      </c>
      <c r="G3124" t="str">
        <f>TEXT(MotionsTable[[#This Row],[MOT_COUNTY_NUM]], "000") &amp; "-" &amp; TEXT(MotionsTable[[#This Row],[MOT_CASE_NUMBER]], "0000000")</f>
        <v>005-0000307</v>
      </c>
    </row>
    <row r="3125" spans="1:7">
      <c r="A3125" s="1">
        <v>6</v>
      </c>
      <c r="B3125">
        <v>25</v>
      </c>
      <c r="C3125">
        <v>1</v>
      </c>
      <c r="D3125" t="s">
        <v>109</v>
      </c>
      <c r="E3125" t="s">
        <v>110</v>
      </c>
      <c r="F3125" t="s">
        <v>22</v>
      </c>
      <c r="G3125" t="str">
        <f>TEXT(MotionsTable[[#This Row],[MOT_COUNTY_NUM]], "000") &amp; "-" &amp; TEXT(MotionsTable[[#This Row],[MOT_CASE_NUMBER]], "0000000")</f>
        <v>006-0000025</v>
      </c>
    </row>
    <row r="3126" spans="1:7">
      <c r="A3126" s="1">
        <v>6</v>
      </c>
      <c r="B3126">
        <v>9</v>
      </c>
      <c r="C3126">
        <v>2</v>
      </c>
      <c r="D3126" t="s">
        <v>109</v>
      </c>
      <c r="E3126" t="s">
        <v>110</v>
      </c>
      <c r="F3126" t="s">
        <v>22</v>
      </c>
      <c r="G3126" t="str">
        <f>TEXT(MotionsTable[[#This Row],[MOT_COUNTY_NUM]], "000") &amp; "-" &amp; TEXT(MotionsTable[[#This Row],[MOT_CASE_NUMBER]], "0000000")</f>
        <v>006-0000009</v>
      </c>
    </row>
    <row r="3127" spans="1:7">
      <c r="A3127" s="1">
        <v>6</v>
      </c>
      <c r="B3127">
        <v>10</v>
      </c>
      <c r="C3127">
        <v>2</v>
      </c>
      <c r="D3127" t="s">
        <v>109</v>
      </c>
      <c r="E3127" t="s">
        <v>110</v>
      </c>
      <c r="F3127" t="s">
        <v>22</v>
      </c>
      <c r="G3127" t="str">
        <f>TEXT(MotionsTable[[#This Row],[MOT_COUNTY_NUM]], "000") &amp; "-" &amp; TEXT(MotionsTable[[#This Row],[MOT_CASE_NUMBER]], "0000000")</f>
        <v>006-0000010</v>
      </c>
    </row>
    <row r="3128" spans="1:7">
      <c r="A3128" s="1">
        <v>6</v>
      </c>
      <c r="B3128">
        <v>13</v>
      </c>
      <c r="C3128">
        <v>2</v>
      </c>
      <c r="D3128" t="s">
        <v>109</v>
      </c>
      <c r="E3128" t="s">
        <v>110</v>
      </c>
      <c r="F3128" t="s">
        <v>22</v>
      </c>
      <c r="G3128" t="str">
        <f>TEXT(MotionsTable[[#This Row],[MOT_COUNTY_NUM]], "000") &amp; "-" &amp; TEXT(MotionsTable[[#This Row],[MOT_CASE_NUMBER]], "0000000")</f>
        <v>006-0000013</v>
      </c>
    </row>
    <row r="3129" spans="1:7">
      <c r="A3129" s="1">
        <v>6</v>
      </c>
      <c r="B3129">
        <v>19</v>
      </c>
      <c r="C3129">
        <v>2</v>
      </c>
      <c r="D3129" t="s">
        <v>109</v>
      </c>
      <c r="E3129" t="s">
        <v>110</v>
      </c>
      <c r="F3129" t="s">
        <v>22</v>
      </c>
      <c r="G3129" t="str">
        <f>TEXT(MotionsTable[[#This Row],[MOT_COUNTY_NUM]], "000") &amp; "-" &amp; TEXT(MotionsTable[[#This Row],[MOT_CASE_NUMBER]], "0000000")</f>
        <v>006-0000019</v>
      </c>
    </row>
    <row r="3130" spans="1:7">
      <c r="A3130" s="1">
        <v>6</v>
      </c>
      <c r="B3130">
        <v>29</v>
      </c>
      <c r="C3130">
        <v>2</v>
      </c>
      <c r="D3130" t="s">
        <v>109</v>
      </c>
      <c r="E3130" t="s">
        <v>110</v>
      </c>
      <c r="F3130" t="s">
        <v>22</v>
      </c>
      <c r="G3130" t="str">
        <f>TEXT(MotionsTable[[#This Row],[MOT_COUNTY_NUM]], "000") &amp; "-" &amp; TEXT(MotionsTable[[#This Row],[MOT_CASE_NUMBER]], "0000000")</f>
        <v>006-0000029</v>
      </c>
    </row>
    <row r="3131" spans="1:7">
      <c r="A3131" s="1">
        <v>6</v>
      </c>
      <c r="B3131">
        <v>37</v>
      </c>
      <c r="C3131">
        <v>2</v>
      </c>
      <c r="D3131" t="s">
        <v>109</v>
      </c>
      <c r="E3131" t="s">
        <v>110</v>
      </c>
      <c r="F3131" t="s">
        <v>22</v>
      </c>
      <c r="G3131" t="str">
        <f>TEXT(MotionsTable[[#This Row],[MOT_COUNTY_NUM]], "000") &amp; "-" &amp; TEXT(MotionsTable[[#This Row],[MOT_CASE_NUMBER]], "0000000")</f>
        <v>006-0000037</v>
      </c>
    </row>
    <row r="3132" spans="1:7">
      <c r="A3132" s="1">
        <v>6</v>
      </c>
      <c r="B3132">
        <v>44</v>
      </c>
      <c r="C3132">
        <v>2</v>
      </c>
      <c r="D3132" t="s">
        <v>109</v>
      </c>
      <c r="E3132" t="s">
        <v>110</v>
      </c>
      <c r="F3132" t="s">
        <v>22</v>
      </c>
      <c r="G3132" t="str">
        <f>TEXT(MotionsTable[[#This Row],[MOT_COUNTY_NUM]], "000") &amp; "-" &amp; TEXT(MotionsTable[[#This Row],[MOT_CASE_NUMBER]], "0000000")</f>
        <v>006-0000044</v>
      </c>
    </row>
    <row r="3133" spans="1:7">
      <c r="A3133" s="1">
        <v>6</v>
      </c>
      <c r="B3133">
        <v>45</v>
      </c>
      <c r="C3133">
        <v>2</v>
      </c>
      <c r="D3133" t="s">
        <v>109</v>
      </c>
      <c r="E3133" t="s">
        <v>110</v>
      </c>
      <c r="F3133" t="s">
        <v>22</v>
      </c>
      <c r="G3133" t="str">
        <f>TEXT(MotionsTable[[#This Row],[MOT_COUNTY_NUM]], "000") &amp; "-" &amp; TEXT(MotionsTable[[#This Row],[MOT_CASE_NUMBER]], "0000000")</f>
        <v>006-0000045</v>
      </c>
    </row>
    <row r="3134" spans="1:7">
      <c r="A3134" s="1">
        <v>6</v>
      </c>
      <c r="B3134">
        <v>49</v>
      </c>
      <c r="C3134">
        <v>2</v>
      </c>
      <c r="D3134" t="s">
        <v>109</v>
      </c>
      <c r="E3134" t="s">
        <v>110</v>
      </c>
      <c r="F3134" t="s">
        <v>22</v>
      </c>
      <c r="G3134" t="str">
        <f>TEXT(MotionsTable[[#This Row],[MOT_COUNTY_NUM]], "000") &amp; "-" &amp; TEXT(MotionsTable[[#This Row],[MOT_CASE_NUMBER]], "0000000")</f>
        <v>006-0000049</v>
      </c>
    </row>
    <row r="3135" spans="1:7">
      <c r="A3135" s="1">
        <v>6</v>
      </c>
      <c r="B3135">
        <v>60</v>
      </c>
      <c r="C3135">
        <v>2</v>
      </c>
      <c r="D3135" t="s">
        <v>109</v>
      </c>
      <c r="E3135" t="s">
        <v>110</v>
      </c>
      <c r="F3135" t="s">
        <v>22</v>
      </c>
      <c r="G3135" t="str">
        <f>TEXT(MotionsTable[[#This Row],[MOT_COUNTY_NUM]], "000") &amp; "-" &amp; TEXT(MotionsTable[[#This Row],[MOT_CASE_NUMBER]], "0000000")</f>
        <v>006-0000060</v>
      </c>
    </row>
    <row r="3136" spans="1:7">
      <c r="A3136" s="1">
        <v>6</v>
      </c>
      <c r="B3136">
        <v>62</v>
      </c>
      <c r="C3136">
        <v>2</v>
      </c>
      <c r="D3136" t="s">
        <v>109</v>
      </c>
      <c r="E3136" t="s">
        <v>110</v>
      </c>
      <c r="F3136" t="s">
        <v>22</v>
      </c>
      <c r="G3136" t="str">
        <f>TEXT(MotionsTable[[#This Row],[MOT_COUNTY_NUM]], "000") &amp; "-" &amp; TEXT(MotionsTable[[#This Row],[MOT_CASE_NUMBER]], "0000000")</f>
        <v>006-0000062</v>
      </c>
    </row>
    <row r="3137" spans="1:7">
      <c r="A3137" s="1">
        <v>6</v>
      </c>
      <c r="B3137">
        <v>65</v>
      </c>
      <c r="C3137">
        <v>2</v>
      </c>
      <c r="D3137" t="s">
        <v>109</v>
      </c>
      <c r="E3137" t="s">
        <v>110</v>
      </c>
      <c r="F3137" t="s">
        <v>22</v>
      </c>
      <c r="G3137" t="str">
        <f>TEXT(MotionsTable[[#This Row],[MOT_COUNTY_NUM]], "000") &amp; "-" &amp; TEXT(MotionsTable[[#This Row],[MOT_CASE_NUMBER]], "0000000")</f>
        <v>006-0000065</v>
      </c>
    </row>
    <row r="3138" spans="1:7">
      <c r="A3138" s="1">
        <v>6</v>
      </c>
      <c r="B3138">
        <v>68</v>
      </c>
      <c r="C3138">
        <v>2</v>
      </c>
      <c r="D3138" t="s">
        <v>109</v>
      </c>
      <c r="E3138" t="s">
        <v>110</v>
      </c>
      <c r="F3138" t="s">
        <v>22</v>
      </c>
      <c r="G3138" t="str">
        <f>TEXT(MotionsTable[[#This Row],[MOT_COUNTY_NUM]], "000") &amp; "-" &amp; TEXT(MotionsTable[[#This Row],[MOT_CASE_NUMBER]], "0000000")</f>
        <v>006-0000068</v>
      </c>
    </row>
    <row r="3139" spans="1:7">
      <c r="A3139" s="1">
        <v>6</v>
      </c>
      <c r="B3139">
        <v>4</v>
      </c>
      <c r="C3139">
        <v>3</v>
      </c>
      <c r="D3139" t="s">
        <v>109</v>
      </c>
      <c r="E3139" t="s">
        <v>110</v>
      </c>
      <c r="F3139" t="s">
        <v>22</v>
      </c>
      <c r="G3139" t="str">
        <f>TEXT(MotionsTable[[#This Row],[MOT_COUNTY_NUM]], "000") &amp; "-" &amp; TEXT(MotionsTable[[#This Row],[MOT_CASE_NUMBER]], "0000000")</f>
        <v>006-0000004</v>
      </c>
    </row>
    <row r="3140" spans="1:7">
      <c r="A3140" s="1">
        <v>6</v>
      </c>
      <c r="B3140">
        <v>7</v>
      </c>
      <c r="C3140">
        <v>3</v>
      </c>
      <c r="D3140" t="s">
        <v>109</v>
      </c>
      <c r="E3140" t="s">
        <v>110</v>
      </c>
      <c r="F3140" t="s">
        <v>22</v>
      </c>
      <c r="G3140" t="str">
        <f>TEXT(MotionsTable[[#This Row],[MOT_COUNTY_NUM]], "000") &amp; "-" &amp; TEXT(MotionsTable[[#This Row],[MOT_CASE_NUMBER]], "0000000")</f>
        <v>006-0000007</v>
      </c>
    </row>
    <row r="3141" spans="1:7">
      <c r="A3141" s="1">
        <v>6</v>
      </c>
      <c r="B3141">
        <v>14</v>
      </c>
      <c r="C3141">
        <v>3</v>
      </c>
      <c r="D3141" t="s">
        <v>109</v>
      </c>
      <c r="E3141" t="s">
        <v>110</v>
      </c>
      <c r="F3141" t="s">
        <v>22</v>
      </c>
      <c r="G3141" t="str">
        <f>TEXT(MotionsTable[[#This Row],[MOT_COUNTY_NUM]], "000") &amp; "-" &amp; TEXT(MotionsTable[[#This Row],[MOT_CASE_NUMBER]], "0000000")</f>
        <v>006-0000014</v>
      </c>
    </row>
    <row r="3142" spans="1:7">
      <c r="A3142" s="1">
        <v>6</v>
      </c>
      <c r="B3142">
        <v>16</v>
      </c>
      <c r="C3142">
        <v>3</v>
      </c>
      <c r="D3142" t="s">
        <v>109</v>
      </c>
      <c r="E3142" t="s">
        <v>110</v>
      </c>
      <c r="F3142" t="s">
        <v>22</v>
      </c>
      <c r="G3142" t="str">
        <f>TEXT(MotionsTable[[#This Row],[MOT_COUNTY_NUM]], "000") &amp; "-" &amp; TEXT(MotionsTable[[#This Row],[MOT_CASE_NUMBER]], "0000000")</f>
        <v>006-0000016</v>
      </c>
    </row>
    <row r="3143" spans="1:7">
      <c r="A3143" s="1">
        <v>6</v>
      </c>
      <c r="B3143">
        <v>29</v>
      </c>
      <c r="C3143">
        <v>3</v>
      </c>
      <c r="D3143" t="s">
        <v>109</v>
      </c>
      <c r="E3143" t="s">
        <v>110</v>
      </c>
      <c r="F3143" t="s">
        <v>22</v>
      </c>
      <c r="G3143" t="str">
        <f>TEXT(MotionsTable[[#This Row],[MOT_COUNTY_NUM]], "000") &amp; "-" &amp; TEXT(MotionsTable[[#This Row],[MOT_CASE_NUMBER]], "0000000")</f>
        <v>006-0000029</v>
      </c>
    </row>
    <row r="3144" spans="1:7">
      <c r="A3144" s="1">
        <v>6</v>
      </c>
      <c r="B3144">
        <v>33</v>
      </c>
      <c r="C3144">
        <v>3</v>
      </c>
      <c r="D3144" t="s">
        <v>109</v>
      </c>
      <c r="E3144" t="s">
        <v>110</v>
      </c>
      <c r="F3144" t="s">
        <v>22</v>
      </c>
      <c r="G3144" t="str">
        <f>TEXT(MotionsTable[[#This Row],[MOT_COUNTY_NUM]], "000") &amp; "-" &amp; TEXT(MotionsTable[[#This Row],[MOT_CASE_NUMBER]], "0000000")</f>
        <v>006-0000033</v>
      </c>
    </row>
    <row r="3145" spans="1:7">
      <c r="A3145" s="1">
        <v>6</v>
      </c>
      <c r="B3145">
        <v>34</v>
      </c>
      <c r="C3145">
        <v>3</v>
      </c>
      <c r="D3145" t="s">
        <v>109</v>
      </c>
      <c r="E3145" t="s">
        <v>110</v>
      </c>
      <c r="F3145" t="s">
        <v>22</v>
      </c>
      <c r="G3145" t="str">
        <f>TEXT(MotionsTable[[#This Row],[MOT_COUNTY_NUM]], "000") &amp; "-" &amp; TEXT(MotionsTable[[#This Row],[MOT_CASE_NUMBER]], "0000000")</f>
        <v>006-0000034</v>
      </c>
    </row>
    <row r="3146" spans="1:7">
      <c r="A3146" s="1">
        <v>6</v>
      </c>
      <c r="B3146">
        <v>55</v>
      </c>
      <c r="C3146">
        <v>3</v>
      </c>
      <c r="D3146" t="s">
        <v>109</v>
      </c>
      <c r="E3146" t="s">
        <v>110</v>
      </c>
      <c r="F3146" t="s">
        <v>22</v>
      </c>
      <c r="G3146" t="str">
        <f>TEXT(MotionsTable[[#This Row],[MOT_COUNTY_NUM]], "000") &amp; "-" &amp; TEXT(MotionsTable[[#This Row],[MOT_CASE_NUMBER]], "0000000")</f>
        <v>006-0000055</v>
      </c>
    </row>
    <row r="3147" spans="1:7">
      <c r="A3147" s="1">
        <v>6</v>
      </c>
      <c r="B3147">
        <v>57</v>
      </c>
      <c r="C3147">
        <v>3</v>
      </c>
      <c r="D3147" t="s">
        <v>109</v>
      </c>
      <c r="E3147" t="s">
        <v>110</v>
      </c>
      <c r="F3147" t="s">
        <v>22</v>
      </c>
      <c r="G3147" t="str">
        <f>TEXT(MotionsTable[[#This Row],[MOT_COUNTY_NUM]], "000") &amp; "-" &amp; TEXT(MotionsTable[[#This Row],[MOT_CASE_NUMBER]], "0000000")</f>
        <v>006-0000057</v>
      </c>
    </row>
    <row r="3148" spans="1:7">
      <c r="A3148" s="1">
        <v>6</v>
      </c>
      <c r="B3148">
        <v>6</v>
      </c>
      <c r="C3148">
        <v>4</v>
      </c>
      <c r="D3148" t="s">
        <v>109</v>
      </c>
      <c r="E3148" t="s">
        <v>110</v>
      </c>
      <c r="F3148" t="s">
        <v>22</v>
      </c>
      <c r="G3148" t="str">
        <f>TEXT(MotionsTable[[#This Row],[MOT_COUNTY_NUM]], "000") &amp; "-" &amp; TEXT(MotionsTable[[#This Row],[MOT_CASE_NUMBER]], "0000000")</f>
        <v>006-0000006</v>
      </c>
    </row>
    <row r="3149" spans="1:7">
      <c r="A3149" s="1">
        <v>6</v>
      </c>
      <c r="B3149">
        <v>68</v>
      </c>
      <c r="C3149">
        <v>4</v>
      </c>
      <c r="D3149" t="s">
        <v>109</v>
      </c>
      <c r="E3149" t="s">
        <v>110</v>
      </c>
      <c r="F3149" t="s">
        <v>22</v>
      </c>
      <c r="G3149" t="str">
        <f>TEXT(MotionsTable[[#This Row],[MOT_COUNTY_NUM]], "000") &amp; "-" &amp; TEXT(MotionsTable[[#This Row],[MOT_CASE_NUMBER]], "0000000")</f>
        <v>006-0000068</v>
      </c>
    </row>
    <row r="3150" spans="1:7">
      <c r="A3150" s="1">
        <v>6</v>
      </c>
      <c r="B3150">
        <v>36</v>
      </c>
      <c r="C3150">
        <v>5</v>
      </c>
      <c r="D3150" t="s">
        <v>109</v>
      </c>
      <c r="E3150" t="s">
        <v>110</v>
      </c>
      <c r="F3150" t="s">
        <v>22</v>
      </c>
      <c r="G3150" t="str">
        <f>TEXT(MotionsTable[[#This Row],[MOT_COUNTY_NUM]], "000") &amp; "-" &amp; TEXT(MotionsTable[[#This Row],[MOT_CASE_NUMBER]], "0000000")</f>
        <v>006-0000036</v>
      </c>
    </row>
    <row r="3151" spans="1:7">
      <c r="A3151" s="1">
        <v>6</v>
      </c>
      <c r="B3151">
        <v>49</v>
      </c>
      <c r="C3151">
        <v>5</v>
      </c>
      <c r="D3151" t="s">
        <v>109</v>
      </c>
      <c r="E3151" t="s">
        <v>110</v>
      </c>
      <c r="F3151" t="s">
        <v>22</v>
      </c>
      <c r="G3151" t="str">
        <f>TEXT(MotionsTable[[#This Row],[MOT_COUNTY_NUM]], "000") &amp; "-" &amp; TEXT(MotionsTable[[#This Row],[MOT_CASE_NUMBER]], "0000000")</f>
        <v>006-0000049</v>
      </c>
    </row>
    <row r="3152" spans="1:7">
      <c r="A3152" s="1">
        <v>6</v>
      </c>
      <c r="B3152">
        <v>57</v>
      </c>
      <c r="C3152">
        <v>5</v>
      </c>
      <c r="D3152" t="s">
        <v>109</v>
      </c>
      <c r="E3152" t="s">
        <v>110</v>
      </c>
      <c r="F3152" t="s">
        <v>22</v>
      </c>
      <c r="G3152" t="str">
        <f>TEXT(MotionsTable[[#This Row],[MOT_COUNTY_NUM]], "000") &amp; "-" &amp; TEXT(MotionsTable[[#This Row],[MOT_CASE_NUMBER]], "0000000")</f>
        <v>006-0000057</v>
      </c>
    </row>
    <row r="3153" spans="1:7">
      <c r="A3153" s="1">
        <v>7</v>
      </c>
      <c r="B3153">
        <v>3</v>
      </c>
      <c r="C3153">
        <v>2</v>
      </c>
      <c r="D3153" t="s">
        <v>109</v>
      </c>
      <c r="E3153" t="s">
        <v>110</v>
      </c>
      <c r="F3153" t="s">
        <v>23</v>
      </c>
      <c r="G3153" t="str">
        <f>TEXT(MotionsTable[[#This Row],[MOT_COUNTY_NUM]], "000") &amp; "-" &amp; TEXT(MotionsTable[[#This Row],[MOT_CASE_NUMBER]], "0000000")</f>
        <v>007-0000003</v>
      </c>
    </row>
    <row r="3154" spans="1:7">
      <c r="A3154" s="1">
        <v>7</v>
      </c>
      <c r="B3154">
        <v>6</v>
      </c>
      <c r="C3154">
        <v>2</v>
      </c>
      <c r="D3154" t="s">
        <v>109</v>
      </c>
      <c r="E3154" t="s">
        <v>110</v>
      </c>
      <c r="F3154" t="s">
        <v>23</v>
      </c>
      <c r="G3154" t="str">
        <f>TEXT(MotionsTable[[#This Row],[MOT_COUNTY_NUM]], "000") &amp; "-" &amp; TEXT(MotionsTable[[#This Row],[MOT_CASE_NUMBER]], "0000000")</f>
        <v>007-0000006</v>
      </c>
    </row>
    <row r="3155" spans="1:7">
      <c r="A3155" s="1">
        <v>7</v>
      </c>
      <c r="B3155">
        <v>7</v>
      </c>
      <c r="C3155">
        <v>2</v>
      </c>
      <c r="D3155" t="s">
        <v>109</v>
      </c>
      <c r="E3155" t="s">
        <v>110</v>
      </c>
      <c r="F3155" t="s">
        <v>23</v>
      </c>
      <c r="G3155" t="str">
        <f>TEXT(MotionsTable[[#This Row],[MOT_COUNTY_NUM]], "000") &amp; "-" &amp; TEXT(MotionsTable[[#This Row],[MOT_CASE_NUMBER]], "0000000")</f>
        <v>007-0000007</v>
      </c>
    </row>
    <row r="3156" spans="1:7">
      <c r="A3156" s="1">
        <v>7</v>
      </c>
      <c r="B3156">
        <v>8</v>
      </c>
      <c r="C3156">
        <v>2</v>
      </c>
      <c r="D3156" t="s">
        <v>109</v>
      </c>
      <c r="E3156" t="s">
        <v>110</v>
      </c>
      <c r="F3156" t="s">
        <v>23</v>
      </c>
      <c r="G3156" t="str">
        <f>TEXT(MotionsTable[[#This Row],[MOT_COUNTY_NUM]], "000") &amp; "-" &amp; TEXT(MotionsTable[[#This Row],[MOT_CASE_NUMBER]], "0000000")</f>
        <v>007-0000008</v>
      </c>
    </row>
    <row r="3157" spans="1:7">
      <c r="A3157" s="1">
        <v>7</v>
      </c>
      <c r="B3157">
        <v>10</v>
      </c>
      <c r="C3157">
        <v>2</v>
      </c>
      <c r="D3157" t="s">
        <v>109</v>
      </c>
      <c r="E3157" t="s">
        <v>110</v>
      </c>
      <c r="F3157" t="s">
        <v>23</v>
      </c>
      <c r="G3157" t="str">
        <f>TEXT(MotionsTable[[#This Row],[MOT_COUNTY_NUM]], "000") &amp; "-" &amp; TEXT(MotionsTable[[#This Row],[MOT_CASE_NUMBER]], "0000000")</f>
        <v>007-0000010</v>
      </c>
    </row>
    <row r="3158" spans="1:7">
      <c r="A3158" s="1">
        <v>7</v>
      </c>
      <c r="B3158">
        <v>11</v>
      </c>
      <c r="C3158">
        <v>2</v>
      </c>
      <c r="D3158" t="s">
        <v>109</v>
      </c>
      <c r="E3158" t="s">
        <v>110</v>
      </c>
      <c r="F3158" t="s">
        <v>23</v>
      </c>
      <c r="G3158" t="str">
        <f>TEXT(MotionsTable[[#This Row],[MOT_COUNTY_NUM]], "000") &amp; "-" &amp; TEXT(MotionsTable[[#This Row],[MOT_CASE_NUMBER]], "0000000")</f>
        <v>007-0000011</v>
      </c>
    </row>
    <row r="3159" spans="1:7">
      <c r="A3159" s="1">
        <v>7</v>
      </c>
      <c r="B3159">
        <v>16</v>
      </c>
      <c r="C3159">
        <v>2</v>
      </c>
      <c r="D3159" t="s">
        <v>109</v>
      </c>
      <c r="E3159" t="s">
        <v>110</v>
      </c>
      <c r="F3159" t="s">
        <v>23</v>
      </c>
      <c r="G3159" t="str">
        <f>TEXT(MotionsTable[[#This Row],[MOT_COUNTY_NUM]], "000") &amp; "-" &amp; TEXT(MotionsTable[[#This Row],[MOT_CASE_NUMBER]], "0000000")</f>
        <v>007-0000016</v>
      </c>
    </row>
    <row r="3160" spans="1:7">
      <c r="A3160" s="1">
        <v>7</v>
      </c>
      <c r="B3160">
        <v>18</v>
      </c>
      <c r="C3160">
        <v>2</v>
      </c>
      <c r="D3160" t="s">
        <v>109</v>
      </c>
      <c r="E3160" t="s">
        <v>110</v>
      </c>
      <c r="F3160" t="s">
        <v>23</v>
      </c>
      <c r="G3160" t="str">
        <f>TEXT(MotionsTable[[#This Row],[MOT_COUNTY_NUM]], "000") &amp; "-" &amp; TEXT(MotionsTable[[#This Row],[MOT_CASE_NUMBER]], "0000000")</f>
        <v>007-0000018</v>
      </c>
    </row>
    <row r="3161" spans="1:7">
      <c r="A3161" s="1">
        <v>7</v>
      </c>
      <c r="B3161">
        <v>37</v>
      </c>
      <c r="C3161">
        <v>2</v>
      </c>
      <c r="D3161" t="s">
        <v>109</v>
      </c>
      <c r="E3161" t="s">
        <v>110</v>
      </c>
      <c r="F3161" t="s">
        <v>23</v>
      </c>
      <c r="G3161" t="str">
        <f>TEXT(MotionsTable[[#This Row],[MOT_COUNTY_NUM]], "000") &amp; "-" &amp; TEXT(MotionsTable[[#This Row],[MOT_CASE_NUMBER]], "0000000")</f>
        <v>007-0000037</v>
      </c>
    </row>
    <row r="3162" spans="1:7">
      <c r="A3162" s="1">
        <v>7</v>
      </c>
      <c r="B3162">
        <v>53</v>
      </c>
      <c r="C3162">
        <v>2</v>
      </c>
      <c r="D3162" t="s">
        <v>109</v>
      </c>
      <c r="E3162" t="s">
        <v>110</v>
      </c>
      <c r="F3162" t="s">
        <v>23</v>
      </c>
      <c r="G3162" t="str">
        <f>TEXT(MotionsTable[[#This Row],[MOT_COUNTY_NUM]], "000") &amp; "-" &amp; TEXT(MotionsTable[[#This Row],[MOT_CASE_NUMBER]], "0000000")</f>
        <v>007-0000053</v>
      </c>
    </row>
    <row r="3163" spans="1:7">
      <c r="A3163" s="1">
        <v>7</v>
      </c>
      <c r="B3163">
        <v>61</v>
      </c>
      <c r="C3163">
        <v>2</v>
      </c>
      <c r="D3163" t="s">
        <v>109</v>
      </c>
      <c r="E3163" t="s">
        <v>110</v>
      </c>
      <c r="F3163" t="s">
        <v>23</v>
      </c>
      <c r="G3163" t="str">
        <f>TEXT(MotionsTable[[#This Row],[MOT_COUNTY_NUM]], "000") &amp; "-" &amp; TEXT(MotionsTable[[#This Row],[MOT_CASE_NUMBER]], "0000000")</f>
        <v>007-0000061</v>
      </c>
    </row>
    <row r="3164" spans="1:7">
      <c r="A3164" s="1">
        <v>7</v>
      </c>
      <c r="B3164">
        <v>64</v>
      </c>
      <c r="C3164">
        <v>2</v>
      </c>
      <c r="D3164" t="s">
        <v>109</v>
      </c>
      <c r="E3164" t="s">
        <v>110</v>
      </c>
      <c r="F3164" t="s">
        <v>23</v>
      </c>
      <c r="G3164" t="str">
        <f>TEXT(MotionsTable[[#This Row],[MOT_COUNTY_NUM]], "000") &amp; "-" &amp; TEXT(MotionsTable[[#This Row],[MOT_CASE_NUMBER]], "0000000")</f>
        <v>007-0000064</v>
      </c>
    </row>
    <row r="3165" spans="1:7">
      <c r="A3165" s="1">
        <v>7</v>
      </c>
      <c r="B3165">
        <v>3</v>
      </c>
      <c r="C3165">
        <v>3</v>
      </c>
      <c r="D3165" t="s">
        <v>109</v>
      </c>
      <c r="E3165" t="s">
        <v>110</v>
      </c>
      <c r="F3165" t="s">
        <v>23</v>
      </c>
      <c r="G3165" t="str">
        <f>TEXT(MotionsTable[[#This Row],[MOT_COUNTY_NUM]], "000") &amp; "-" &amp; TEXT(MotionsTable[[#This Row],[MOT_CASE_NUMBER]], "0000000")</f>
        <v>007-0000003</v>
      </c>
    </row>
    <row r="3166" spans="1:7">
      <c r="A3166" s="1">
        <v>7</v>
      </c>
      <c r="B3166">
        <v>4</v>
      </c>
      <c r="C3166">
        <v>3</v>
      </c>
      <c r="D3166" t="s">
        <v>109</v>
      </c>
      <c r="E3166" t="s">
        <v>110</v>
      </c>
      <c r="F3166" t="s">
        <v>23</v>
      </c>
      <c r="G3166" t="str">
        <f>TEXT(MotionsTable[[#This Row],[MOT_COUNTY_NUM]], "000") &amp; "-" &amp; TEXT(MotionsTable[[#This Row],[MOT_CASE_NUMBER]], "0000000")</f>
        <v>007-0000004</v>
      </c>
    </row>
    <row r="3167" spans="1:7">
      <c r="A3167" s="1">
        <v>7</v>
      </c>
      <c r="B3167">
        <v>36</v>
      </c>
      <c r="C3167">
        <v>3</v>
      </c>
      <c r="D3167" t="s">
        <v>109</v>
      </c>
      <c r="E3167" t="s">
        <v>110</v>
      </c>
      <c r="F3167" t="s">
        <v>23</v>
      </c>
      <c r="G3167" t="str">
        <f>TEXT(MotionsTable[[#This Row],[MOT_COUNTY_NUM]], "000") &amp; "-" &amp; TEXT(MotionsTable[[#This Row],[MOT_CASE_NUMBER]], "0000000")</f>
        <v>007-0000036</v>
      </c>
    </row>
    <row r="3168" spans="1:7">
      <c r="A3168" s="1">
        <v>7</v>
      </c>
      <c r="B3168">
        <v>56</v>
      </c>
      <c r="C3168">
        <v>3</v>
      </c>
      <c r="D3168" t="s">
        <v>109</v>
      </c>
      <c r="E3168" t="s">
        <v>110</v>
      </c>
      <c r="F3168" t="s">
        <v>23</v>
      </c>
      <c r="G3168" t="str">
        <f>TEXT(MotionsTable[[#This Row],[MOT_COUNTY_NUM]], "000") &amp; "-" &amp; TEXT(MotionsTable[[#This Row],[MOT_CASE_NUMBER]], "0000000")</f>
        <v>007-0000056</v>
      </c>
    </row>
    <row r="3169" spans="1:7">
      <c r="A3169" s="1">
        <v>7</v>
      </c>
      <c r="B3169">
        <v>61</v>
      </c>
      <c r="C3169">
        <v>3</v>
      </c>
      <c r="D3169" t="s">
        <v>109</v>
      </c>
      <c r="E3169" t="s">
        <v>110</v>
      </c>
      <c r="F3169" t="s">
        <v>23</v>
      </c>
      <c r="G3169" t="str">
        <f>TEXT(MotionsTable[[#This Row],[MOT_COUNTY_NUM]], "000") &amp; "-" &amp; TEXT(MotionsTable[[#This Row],[MOT_CASE_NUMBER]], "0000000")</f>
        <v>007-0000061</v>
      </c>
    </row>
    <row r="3170" spans="1:7">
      <c r="A3170" s="1">
        <v>7</v>
      </c>
      <c r="B3170">
        <v>6</v>
      </c>
      <c r="C3170">
        <v>4</v>
      </c>
      <c r="D3170" t="s">
        <v>109</v>
      </c>
      <c r="E3170" t="s">
        <v>110</v>
      </c>
      <c r="F3170" t="s">
        <v>23</v>
      </c>
      <c r="G3170" t="str">
        <f>TEXT(MotionsTable[[#This Row],[MOT_COUNTY_NUM]], "000") &amp; "-" &amp; TEXT(MotionsTable[[#This Row],[MOT_CASE_NUMBER]], "0000000")</f>
        <v>007-0000006</v>
      </c>
    </row>
    <row r="3171" spans="1:7">
      <c r="A3171" s="1">
        <v>7</v>
      </c>
      <c r="B3171">
        <v>13</v>
      </c>
      <c r="C3171">
        <v>4</v>
      </c>
      <c r="D3171" t="s">
        <v>109</v>
      </c>
      <c r="E3171" t="s">
        <v>110</v>
      </c>
      <c r="F3171" t="s">
        <v>23</v>
      </c>
      <c r="G3171" t="str">
        <f>TEXT(MotionsTable[[#This Row],[MOT_COUNTY_NUM]], "000") &amp; "-" &amp; TEXT(MotionsTable[[#This Row],[MOT_CASE_NUMBER]], "0000000")</f>
        <v>007-0000013</v>
      </c>
    </row>
    <row r="3172" spans="1:7">
      <c r="A3172" s="1">
        <v>7</v>
      </c>
      <c r="B3172">
        <v>18</v>
      </c>
      <c r="C3172">
        <v>4</v>
      </c>
      <c r="D3172" t="s">
        <v>109</v>
      </c>
      <c r="E3172" t="s">
        <v>110</v>
      </c>
      <c r="F3172" t="s">
        <v>23</v>
      </c>
      <c r="G3172" t="str">
        <f>TEXT(MotionsTable[[#This Row],[MOT_COUNTY_NUM]], "000") &amp; "-" &amp; TEXT(MotionsTable[[#This Row],[MOT_CASE_NUMBER]], "0000000")</f>
        <v>007-0000018</v>
      </c>
    </row>
    <row r="3173" spans="1:7">
      <c r="A3173" s="1">
        <v>7</v>
      </c>
      <c r="B3173">
        <v>44</v>
      </c>
      <c r="C3173">
        <v>4</v>
      </c>
      <c r="D3173" t="s">
        <v>109</v>
      </c>
      <c r="E3173" t="s">
        <v>110</v>
      </c>
      <c r="F3173" t="s">
        <v>23</v>
      </c>
      <c r="G3173" t="str">
        <f>TEXT(MotionsTable[[#This Row],[MOT_COUNTY_NUM]], "000") &amp; "-" &amp; TEXT(MotionsTable[[#This Row],[MOT_CASE_NUMBER]], "0000000")</f>
        <v>007-0000044</v>
      </c>
    </row>
    <row r="3174" spans="1:7">
      <c r="A3174" s="1">
        <v>7</v>
      </c>
      <c r="B3174">
        <v>54</v>
      </c>
      <c r="C3174">
        <v>4</v>
      </c>
      <c r="D3174" t="s">
        <v>109</v>
      </c>
      <c r="E3174" t="s">
        <v>110</v>
      </c>
      <c r="F3174" t="s">
        <v>23</v>
      </c>
      <c r="G3174" t="str">
        <f>TEXT(MotionsTable[[#This Row],[MOT_COUNTY_NUM]], "000") &amp; "-" &amp; TEXT(MotionsTable[[#This Row],[MOT_CASE_NUMBER]], "0000000")</f>
        <v>007-0000054</v>
      </c>
    </row>
    <row r="3175" spans="1:7">
      <c r="A3175" s="1">
        <v>7</v>
      </c>
      <c r="B3175">
        <v>61</v>
      </c>
      <c r="C3175">
        <v>4</v>
      </c>
      <c r="D3175" t="s">
        <v>109</v>
      </c>
      <c r="E3175" t="s">
        <v>110</v>
      </c>
      <c r="F3175" t="s">
        <v>23</v>
      </c>
      <c r="G3175" t="str">
        <f>TEXT(MotionsTable[[#This Row],[MOT_COUNTY_NUM]], "000") &amp; "-" &amp; TEXT(MotionsTable[[#This Row],[MOT_CASE_NUMBER]], "0000000")</f>
        <v>007-0000061</v>
      </c>
    </row>
    <row r="3176" spans="1:7">
      <c r="A3176" s="1">
        <v>7</v>
      </c>
      <c r="B3176">
        <v>62</v>
      </c>
      <c r="C3176">
        <v>4</v>
      </c>
      <c r="D3176" t="s">
        <v>109</v>
      </c>
      <c r="E3176" t="s">
        <v>110</v>
      </c>
      <c r="F3176" t="s">
        <v>23</v>
      </c>
      <c r="G3176" t="str">
        <f>TEXT(MotionsTable[[#This Row],[MOT_COUNTY_NUM]], "000") &amp; "-" &amp; TEXT(MotionsTable[[#This Row],[MOT_CASE_NUMBER]], "0000000")</f>
        <v>007-0000062</v>
      </c>
    </row>
    <row r="3177" spans="1:7">
      <c r="A3177" s="1">
        <v>7</v>
      </c>
      <c r="B3177">
        <v>18</v>
      </c>
      <c r="C3177">
        <v>5</v>
      </c>
      <c r="D3177" t="s">
        <v>109</v>
      </c>
      <c r="E3177" t="s">
        <v>110</v>
      </c>
      <c r="F3177" t="s">
        <v>23</v>
      </c>
      <c r="G3177" t="str">
        <f>TEXT(MotionsTable[[#This Row],[MOT_COUNTY_NUM]], "000") &amp; "-" &amp; TEXT(MotionsTable[[#This Row],[MOT_CASE_NUMBER]], "0000000")</f>
        <v>007-0000018</v>
      </c>
    </row>
    <row r="3178" spans="1:7">
      <c r="A3178" s="1">
        <v>7</v>
      </c>
      <c r="B3178">
        <v>24</v>
      </c>
      <c r="C3178">
        <v>5</v>
      </c>
      <c r="D3178" t="s">
        <v>109</v>
      </c>
      <c r="E3178" t="s">
        <v>110</v>
      </c>
      <c r="F3178" t="s">
        <v>23</v>
      </c>
      <c r="G3178" t="str">
        <f>TEXT(MotionsTable[[#This Row],[MOT_COUNTY_NUM]], "000") &amp; "-" &amp; TEXT(MotionsTable[[#This Row],[MOT_CASE_NUMBER]], "0000000")</f>
        <v>007-0000024</v>
      </c>
    </row>
    <row r="3179" spans="1:7">
      <c r="A3179" s="1">
        <v>7</v>
      </c>
      <c r="B3179">
        <v>54</v>
      </c>
      <c r="C3179">
        <v>5</v>
      </c>
      <c r="D3179" t="s">
        <v>109</v>
      </c>
      <c r="E3179" t="s">
        <v>110</v>
      </c>
      <c r="F3179" t="s">
        <v>23</v>
      </c>
      <c r="G3179" t="str">
        <f>TEXT(MotionsTable[[#This Row],[MOT_COUNTY_NUM]], "000") &amp; "-" &amp; TEXT(MotionsTable[[#This Row],[MOT_CASE_NUMBER]], "0000000")</f>
        <v>007-0000054</v>
      </c>
    </row>
    <row r="3180" spans="1:7">
      <c r="A3180" s="1">
        <v>7</v>
      </c>
      <c r="B3180">
        <v>63</v>
      </c>
      <c r="C3180">
        <v>5</v>
      </c>
      <c r="D3180" t="s">
        <v>109</v>
      </c>
      <c r="E3180" t="s">
        <v>110</v>
      </c>
      <c r="F3180" t="s">
        <v>23</v>
      </c>
      <c r="G3180" t="str">
        <f>TEXT(MotionsTable[[#This Row],[MOT_COUNTY_NUM]], "000") &amp; "-" &amp; TEXT(MotionsTable[[#This Row],[MOT_CASE_NUMBER]], "0000000")</f>
        <v>007-0000063</v>
      </c>
    </row>
    <row r="3181" spans="1:7">
      <c r="A3181" s="1">
        <v>7</v>
      </c>
      <c r="B3181">
        <v>11</v>
      </c>
      <c r="C3181">
        <v>6</v>
      </c>
      <c r="D3181" t="s">
        <v>109</v>
      </c>
      <c r="E3181" t="s">
        <v>110</v>
      </c>
      <c r="F3181" t="s">
        <v>23</v>
      </c>
      <c r="G3181" t="str">
        <f>TEXT(MotionsTable[[#This Row],[MOT_COUNTY_NUM]], "000") &amp; "-" &amp; TEXT(MotionsTable[[#This Row],[MOT_CASE_NUMBER]], "0000000")</f>
        <v>007-0000011</v>
      </c>
    </row>
    <row r="3182" spans="1:7">
      <c r="A3182" s="1">
        <v>7</v>
      </c>
      <c r="B3182">
        <v>44</v>
      </c>
      <c r="C3182">
        <v>6</v>
      </c>
      <c r="D3182" t="s">
        <v>109</v>
      </c>
      <c r="E3182" t="s">
        <v>110</v>
      </c>
      <c r="F3182" t="s">
        <v>23</v>
      </c>
      <c r="G3182" t="str">
        <f>TEXT(MotionsTable[[#This Row],[MOT_COUNTY_NUM]], "000") &amp; "-" &amp; TEXT(MotionsTable[[#This Row],[MOT_CASE_NUMBER]], "0000000")</f>
        <v>007-0000044</v>
      </c>
    </row>
    <row r="3183" spans="1:7">
      <c r="A3183" s="1">
        <v>7</v>
      </c>
      <c r="B3183">
        <v>51</v>
      </c>
      <c r="C3183">
        <v>6</v>
      </c>
      <c r="D3183" t="s">
        <v>109</v>
      </c>
      <c r="E3183" t="s">
        <v>110</v>
      </c>
      <c r="F3183" t="s">
        <v>23</v>
      </c>
      <c r="G3183" t="str">
        <f>TEXT(MotionsTable[[#This Row],[MOT_COUNTY_NUM]], "000") &amp; "-" &amp; TEXT(MotionsTable[[#This Row],[MOT_CASE_NUMBER]], "0000000")</f>
        <v>007-0000051</v>
      </c>
    </row>
    <row r="3184" spans="1:7">
      <c r="A3184" s="1">
        <v>7</v>
      </c>
      <c r="B3184">
        <v>62</v>
      </c>
      <c r="C3184">
        <v>6</v>
      </c>
      <c r="D3184" t="s">
        <v>109</v>
      </c>
      <c r="E3184" t="s">
        <v>110</v>
      </c>
      <c r="F3184" t="s">
        <v>23</v>
      </c>
      <c r="G3184" t="str">
        <f>TEXT(MotionsTable[[#This Row],[MOT_COUNTY_NUM]], "000") &amp; "-" &amp; TEXT(MotionsTable[[#This Row],[MOT_CASE_NUMBER]], "0000000")</f>
        <v>007-0000062</v>
      </c>
    </row>
    <row r="3185" spans="1:7">
      <c r="A3185" s="1">
        <v>7</v>
      </c>
      <c r="B3185">
        <v>63</v>
      </c>
      <c r="C3185">
        <v>6</v>
      </c>
      <c r="D3185" t="s">
        <v>109</v>
      </c>
      <c r="E3185" t="s">
        <v>110</v>
      </c>
      <c r="F3185" t="s">
        <v>23</v>
      </c>
      <c r="G3185" t="str">
        <f>TEXT(MotionsTable[[#This Row],[MOT_COUNTY_NUM]], "000") &amp; "-" &amp; TEXT(MotionsTable[[#This Row],[MOT_CASE_NUMBER]], "0000000")</f>
        <v>007-0000063</v>
      </c>
    </row>
    <row r="3186" spans="1:7">
      <c r="A3186" s="1">
        <v>7</v>
      </c>
      <c r="B3186">
        <v>65</v>
      </c>
      <c r="C3186">
        <v>6</v>
      </c>
      <c r="D3186" t="s">
        <v>109</v>
      </c>
      <c r="E3186" t="s">
        <v>110</v>
      </c>
      <c r="F3186" t="s">
        <v>23</v>
      </c>
      <c r="G3186" t="str">
        <f>TEXT(MotionsTable[[#This Row],[MOT_COUNTY_NUM]], "000") &amp; "-" &amp; TEXT(MotionsTable[[#This Row],[MOT_CASE_NUMBER]], "0000000")</f>
        <v>007-0000065</v>
      </c>
    </row>
    <row r="3187" spans="1:7">
      <c r="A3187" s="1">
        <v>7</v>
      </c>
      <c r="B3187">
        <v>40</v>
      </c>
      <c r="C3187">
        <v>7</v>
      </c>
      <c r="D3187" t="s">
        <v>109</v>
      </c>
      <c r="E3187" t="s">
        <v>110</v>
      </c>
      <c r="F3187" t="s">
        <v>23</v>
      </c>
      <c r="G3187" t="str">
        <f>TEXT(MotionsTable[[#This Row],[MOT_COUNTY_NUM]], "000") &amp; "-" &amp; TEXT(MotionsTable[[#This Row],[MOT_CASE_NUMBER]], "0000000")</f>
        <v>007-0000040</v>
      </c>
    </row>
    <row r="3188" spans="1:7">
      <c r="A3188" s="1">
        <v>8</v>
      </c>
      <c r="B3188">
        <v>6</v>
      </c>
      <c r="C3188">
        <v>1</v>
      </c>
      <c r="D3188" t="s">
        <v>109</v>
      </c>
      <c r="E3188" t="s">
        <v>110</v>
      </c>
      <c r="F3188" t="s">
        <v>24</v>
      </c>
      <c r="G3188" t="str">
        <f>TEXT(MotionsTable[[#This Row],[MOT_COUNTY_NUM]], "000") &amp; "-" &amp; TEXT(MotionsTable[[#This Row],[MOT_CASE_NUMBER]], "0000000")</f>
        <v>008-0000006</v>
      </c>
    </row>
    <row r="3189" spans="1:7">
      <c r="A3189" s="1">
        <v>8</v>
      </c>
      <c r="B3189">
        <v>85</v>
      </c>
      <c r="C3189">
        <v>1</v>
      </c>
      <c r="D3189" t="s">
        <v>109</v>
      </c>
      <c r="E3189" t="s">
        <v>110</v>
      </c>
      <c r="F3189" t="s">
        <v>24</v>
      </c>
      <c r="G3189" t="str">
        <f>TEXT(MotionsTable[[#This Row],[MOT_COUNTY_NUM]], "000") &amp; "-" &amp; TEXT(MotionsTable[[#This Row],[MOT_CASE_NUMBER]], "0000000")</f>
        <v>008-0000085</v>
      </c>
    </row>
    <row r="3190" spans="1:7">
      <c r="A3190" s="1">
        <v>8</v>
      </c>
      <c r="B3190">
        <v>96</v>
      </c>
      <c r="C3190">
        <v>1</v>
      </c>
      <c r="D3190" t="s">
        <v>109</v>
      </c>
      <c r="E3190" t="s">
        <v>110</v>
      </c>
      <c r="F3190" t="s">
        <v>24</v>
      </c>
      <c r="G3190" t="str">
        <f>TEXT(MotionsTable[[#This Row],[MOT_COUNTY_NUM]], "000") &amp; "-" &amp; TEXT(MotionsTable[[#This Row],[MOT_CASE_NUMBER]], "0000000")</f>
        <v>008-0000096</v>
      </c>
    </row>
    <row r="3191" spans="1:7">
      <c r="A3191" s="1">
        <v>8</v>
      </c>
      <c r="B3191">
        <v>5</v>
      </c>
      <c r="C3191">
        <v>2</v>
      </c>
      <c r="D3191" t="s">
        <v>109</v>
      </c>
      <c r="E3191" t="s">
        <v>110</v>
      </c>
      <c r="F3191" t="s">
        <v>24</v>
      </c>
      <c r="G3191" t="str">
        <f>TEXT(MotionsTable[[#This Row],[MOT_COUNTY_NUM]], "000") &amp; "-" &amp; TEXT(MotionsTable[[#This Row],[MOT_CASE_NUMBER]], "0000000")</f>
        <v>008-0000005</v>
      </c>
    </row>
    <row r="3192" spans="1:7">
      <c r="A3192" s="1">
        <v>8</v>
      </c>
      <c r="B3192">
        <v>15</v>
      </c>
      <c r="C3192">
        <v>2</v>
      </c>
      <c r="D3192" t="s">
        <v>109</v>
      </c>
      <c r="E3192" t="s">
        <v>110</v>
      </c>
      <c r="F3192" t="s">
        <v>24</v>
      </c>
      <c r="G3192" t="str">
        <f>TEXT(MotionsTable[[#This Row],[MOT_COUNTY_NUM]], "000") &amp; "-" &amp; TEXT(MotionsTable[[#This Row],[MOT_CASE_NUMBER]], "0000000")</f>
        <v>008-0000015</v>
      </c>
    </row>
    <row r="3193" spans="1:7">
      <c r="A3193" s="1">
        <v>8</v>
      </c>
      <c r="B3193">
        <v>24</v>
      </c>
      <c r="C3193">
        <v>2</v>
      </c>
      <c r="D3193" t="s">
        <v>109</v>
      </c>
      <c r="E3193" t="s">
        <v>110</v>
      </c>
      <c r="F3193" t="s">
        <v>24</v>
      </c>
      <c r="G3193" t="str">
        <f>TEXT(MotionsTable[[#This Row],[MOT_COUNTY_NUM]], "000") &amp; "-" &amp; TEXT(MotionsTable[[#This Row],[MOT_CASE_NUMBER]], "0000000")</f>
        <v>008-0000024</v>
      </c>
    </row>
    <row r="3194" spans="1:7">
      <c r="A3194" s="1">
        <v>8</v>
      </c>
      <c r="B3194">
        <v>27</v>
      </c>
      <c r="C3194">
        <v>2</v>
      </c>
      <c r="D3194" t="s">
        <v>109</v>
      </c>
      <c r="E3194" t="s">
        <v>110</v>
      </c>
      <c r="F3194" t="s">
        <v>24</v>
      </c>
      <c r="G3194" t="str">
        <f>TEXT(MotionsTable[[#This Row],[MOT_COUNTY_NUM]], "000") &amp; "-" &amp; TEXT(MotionsTable[[#This Row],[MOT_CASE_NUMBER]], "0000000")</f>
        <v>008-0000027</v>
      </c>
    </row>
    <row r="3195" spans="1:7">
      <c r="A3195" s="1">
        <v>8</v>
      </c>
      <c r="B3195">
        <v>37</v>
      </c>
      <c r="C3195">
        <v>2</v>
      </c>
      <c r="D3195" t="s">
        <v>109</v>
      </c>
      <c r="E3195" t="s">
        <v>110</v>
      </c>
      <c r="F3195" t="s">
        <v>24</v>
      </c>
      <c r="G3195" t="str">
        <f>TEXT(MotionsTable[[#This Row],[MOT_COUNTY_NUM]], "000") &amp; "-" &amp; TEXT(MotionsTable[[#This Row],[MOT_CASE_NUMBER]], "0000000")</f>
        <v>008-0000037</v>
      </c>
    </row>
    <row r="3196" spans="1:7">
      <c r="A3196" s="1">
        <v>8</v>
      </c>
      <c r="B3196">
        <v>41</v>
      </c>
      <c r="C3196">
        <v>2</v>
      </c>
      <c r="D3196" t="s">
        <v>109</v>
      </c>
      <c r="E3196" t="s">
        <v>110</v>
      </c>
      <c r="F3196" t="s">
        <v>24</v>
      </c>
      <c r="G3196" t="str">
        <f>TEXT(MotionsTable[[#This Row],[MOT_COUNTY_NUM]], "000") &amp; "-" &amp; TEXT(MotionsTable[[#This Row],[MOT_CASE_NUMBER]], "0000000")</f>
        <v>008-0000041</v>
      </c>
    </row>
    <row r="3197" spans="1:7">
      <c r="A3197" s="1">
        <v>8</v>
      </c>
      <c r="B3197">
        <v>45</v>
      </c>
      <c r="C3197">
        <v>2</v>
      </c>
      <c r="D3197" t="s">
        <v>109</v>
      </c>
      <c r="E3197" t="s">
        <v>110</v>
      </c>
      <c r="F3197" t="s">
        <v>24</v>
      </c>
      <c r="G3197" t="str">
        <f>TEXT(MotionsTable[[#This Row],[MOT_COUNTY_NUM]], "000") &amp; "-" &amp; TEXT(MotionsTable[[#This Row],[MOT_CASE_NUMBER]], "0000000")</f>
        <v>008-0000045</v>
      </c>
    </row>
    <row r="3198" spans="1:7">
      <c r="A3198" s="1">
        <v>8</v>
      </c>
      <c r="B3198">
        <v>52</v>
      </c>
      <c r="C3198">
        <v>2</v>
      </c>
      <c r="D3198" t="s">
        <v>109</v>
      </c>
      <c r="E3198" t="s">
        <v>110</v>
      </c>
      <c r="F3198" t="s">
        <v>24</v>
      </c>
      <c r="G3198" t="str">
        <f>TEXT(MotionsTable[[#This Row],[MOT_COUNTY_NUM]], "000") &amp; "-" &amp; TEXT(MotionsTable[[#This Row],[MOT_CASE_NUMBER]], "0000000")</f>
        <v>008-0000052</v>
      </c>
    </row>
    <row r="3199" spans="1:7">
      <c r="A3199" s="1">
        <v>8</v>
      </c>
      <c r="B3199">
        <v>64</v>
      </c>
      <c r="C3199">
        <v>2</v>
      </c>
      <c r="D3199" t="s">
        <v>109</v>
      </c>
      <c r="E3199" t="s">
        <v>110</v>
      </c>
      <c r="F3199" t="s">
        <v>24</v>
      </c>
      <c r="G3199" t="str">
        <f>TEXT(MotionsTable[[#This Row],[MOT_COUNTY_NUM]], "000") &amp; "-" &amp; TEXT(MotionsTable[[#This Row],[MOT_CASE_NUMBER]], "0000000")</f>
        <v>008-0000064</v>
      </c>
    </row>
    <row r="3200" spans="1:7">
      <c r="A3200" s="1">
        <v>8</v>
      </c>
      <c r="B3200">
        <v>65</v>
      </c>
      <c r="C3200">
        <v>2</v>
      </c>
      <c r="D3200" t="s">
        <v>109</v>
      </c>
      <c r="E3200" t="s">
        <v>110</v>
      </c>
      <c r="F3200" t="s">
        <v>24</v>
      </c>
      <c r="G3200" t="str">
        <f>TEXT(MotionsTable[[#This Row],[MOT_COUNTY_NUM]], "000") &amp; "-" &amp; TEXT(MotionsTable[[#This Row],[MOT_CASE_NUMBER]], "0000000")</f>
        <v>008-0000065</v>
      </c>
    </row>
    <row r="3201" spans="1:7">
      <c r="A3201" s="1">
        <v>8</v>
      </c>
      <c r="B3201">
        <v>77</v>
      </c>
      <c r="C3201">
        <v>2</v>
      </c>
      <c r="D3201" t="s">
        <v>109</v>
      </c>
      <c r="E3201" t="s">
        <v>110</v>
      </c>
      <c r="F3201" t="s">
        <v>24</v>
      </c>
      <c r="G3201" t="str">
        <f>TEXT(MotionsTable[[#This Row],[MOT_COUNTY_NUM]], "000") &amp; "-" &amp; TEXT(MotionsTable[[#This Row],[MOT_CASE_NUMBER]], "0000000")</f>
        <v>008-0000077</v>
      </c>
    </row>
    <row r="3202" spans="1:7">
      <c r="A3202" s="1">
        <v>8</v>
      </c>
      <c r="B3202">
        <v>79</v>
      </c>
      <c r="C3202">
        <v>2</v>
      </c>
      <c r="D3202" t="s">
        <v>109</v>
      </c>
      <c r="E3202" t="s">
        <v>110</v>
      </c>
      <c r="F3202" t="s">
        <v>24</v>
      </c>
      <c r="G3202" t="str">
        <f>TEXT(MotionsTable[[#This Row],[MOT_COUNTY_NUM]], "000") &amp; "-" &amp; TEXT(MotionsTable[[#This Row],[MOT_CASE_NUMBER]], "0000000")</f>
        <v>008-0000079</v>
      </c>
    </row>
    <row r="3203" spans="1:7">
      <c r="A3203" s="1">
        <v>8</v>
      </c>
      <c r="B3203">
        <v>81</v>
      </c>
      <c r="C3203">
        <v>2</v>
      </c>
      <c r="D3203" t="s">
        <v>109</v>
      </c>
      <c r="E3203" t="s">
        <v>110</v>
      </c>
      <c r="F3203" t="s">
        <v>24</v>
      </c>
      <c r="G3203" t="str">
        <f>TEXT(MotionsTable[[#This Row],[MOT_COUNTY_NUM]], "000") &amp; "-" &amp; TEXT(MotionsTable[[#This Row],[MOT_CASE_NUMBER]], "0000000")</f>
        <v>008-0000081</v>
      </c>
    </row>
    <row r="3204" spans="1:7">
      <c r="A3204" s="1">
        <v>8</v>
      </c>
      <c r="B3204">
        <v>83</v>
      </c>
      <c r="C3204">
        <v>2</v>
      </c>
      <c r="D3204" t="s">
        <v>109</v>
      </c>
      <c r="E3204" t="s">
        <v>110</v>
      </c>
      <c r="F3204" t="s">
        <v>24</v>
      </c>
      <c r="G3204" t="str">
        <f>TEXT(MotionsTable[[#This Row],[MOT_COUNTY_NUM]], "000") &amp; "-" &amp; TEXT(MotionsTable[[#This Row],[MOT_CASE_NUMBER]], "0000000")</f>
        <v>008-0000083</v>
      </c>
    </row>
    <row r="3205" spans="1:7">
      <c r="A3205" s="1">
        <v>8</v>
      </c>
      <c r="B3205">
        <v>84</v>
      </c>
      <c r="C3205">
        <v>2</v>
      </c>
      <c r="D3205" t="s">
        <v>109</v>
      </c>
      <c r="E3205" t="s">
        <v>110</v>
      </c>
      <c r="F3205" t="s">
        <v>24</v>
      </c>
      <c r="G3205" t="str">
        <f>TEXT(MotionsTable[[#This Row],[MOT_COUNTY_NUM]], "000") &amp; "-" &amp; TEXT(MotionsTable[[#This Row],[MOT_CASE_NUMBER]], "0000000")</f>
        <v>008-0000084</v>
      </c>
    </row>
    <row r="3206" spans="1:7">
      <c r="A3206" s="1">
        <v>8</v>
      </c>
      <c r="B3206">
        <v>87</v>
      </c>
      <c r="C3206">
        <v>2</v>
      </c>
      <c r="D3206" t="s">
        <v>109</v>
      </c>
      <c r="E3206" t="s">
        <v>110</v>
      </c>
      <c r="F3206" t="s">
        <v>24</v>
      </c>
      <c r="G3206" t="str">
        <f>TEXT(MotionsTable[[#This Row],[MOT_COUNTY_NUM]], "000") &amp; "-" &amp; TEXT(MotionsTable[[#This Row],[MOT_CASE_NUMBER]], "0000000")</f>
        <v>008-0000087</v>
      </c>
    </row>
    <row r="3207" spans="1:7">
      <c r="A3207" s="1">
        <v>8</v>
      </c>
      <c r="B3207">
        <v>88</v>
      </c>
      <c r="C3207">
        <v>2</v>
      </c>
      <c r="D3207" t="s">
        <v>109</v>
      </c>
      <c r="E3207" t="s">
        <v>110</v>
      </c>
      <c r="F3207" t="s">
        <v>24</v>
      </c>
      <c r="G3207" t="str">
        <f>TEXT(MotionsTable[[#This Row],[MOT_COUNTY_NUM]], "000") &amp; "-" &amp; TEXT(MotionsTable[[#This Row],[MOT_CASE_NUMBER]], "0000000")</f>
        <v>008-0000088</v>
      </c>
    </row>
    <row r="3208" spans="1:7">
      <c r="A3208" s="1">
        <v>8</v>
      </c>
      <c r="B3208">
        <v>100</v>
      </c>
      <c r="C3208">
        <v>2</v>
      </c>
      <c r="D3208" t="s">
        <v>109</v>
      </c>
      <c r="E3208" t="s">
        <v>110</v>
      </c>
      <c r="F3208" t="s">
        <v>24</v>
      </c>
      <c r="G3208" t="str">
        <f>TEXT(MotionsTable[[#This Row],[MOT_COUNTY_NUM]], "000") &amp; "-" &amp; TEXT(MotionsTable[[#This Row],[MOT_CASE_NUMBER]], "0000000")</f>
        <v>008-0000100</v>
      </c>
    </row>
    <row r="3209" spans="1:7">
      <c r="A3209" s="1">
        <v>8</v>
      </c>
      <c r="B3209">
        <v>105</v>
      </c>
      <c r="C3209">
        <v>2</v>
      </c>
      <c r="D3209" t="s">
        <v>109</v>
      </c>
      <c r="E3209" t="s">
        <v>110</v>
      </c>
      <c r="F3209" t="s">
        <v>24</v>
      </c>
      <c r="G3209" t="str">
        <f>TEXT(MotionsTable[[#This Row],[MOT_COUNTY_NUM]], "000") &amp; "-" &amp; TEXT(MotionsTable[[#This Row],[MOT_CASE_NUMBER]], "0000000")</f>
        <v>008-0000105</v>
      </c>
    </row>
    <row r="3210" spans="1:7">
      <c r="A3210" s="1">
        <v>8</v>
      </c>
      <c r="B3210">
        <v>112</v>
      </c>
      <c r="C3210">
        <v>2</v>
      </c>
      <c r="D3210" t="s">
        <v>109</v>
      </c>
      <c r="E3210" t="s">
        <v>110</v>
      </c>
      <c r="F3210" t="s">
        <v>24</v>
      </c>
      <c r="G3210" t="str">
        <f>TEXT(MotionsTable[[#This Row],[MOT_COUNTY_NUM]], "000") &amp; "-" &amp; TEXT(MotionsTable[[#This Row],[MOT_CASE_NUMBER]], "0000000")</f>
        <v>008-0000112</v>
      </c>
    </row>
    <row r="3211" spans="1:7">
      <c r="A3211" s="1">
        <v>8</v>
      </c>
      <c r="B3211">
        <v>114</v>
      </c>
      <c r="C3211">
        <v>2</v>
      </c>
      <c r="D3211" t="s">
        <v>109</v>
      </c>
      <c r="E3211" t="s">
        <v>110</v>
      </c>
      <c r="F3211" t="s">
        <v>24</v>
      </c>
      <c r="G3211" t="str">
        <f>TEXT(MotionsTable[[#This Row],[MOT_COUNTY_NUM]], "000") &amp; "-" &amp; TEXT(MotionsTable[[#This Row],[MOT_CASE_NUMBER]], "0000000")</f>
        <v>008-0000114</v>
      </c>
    </row>
    <row r="3212" spans="1:7">
      <c r="A3212" s="1">
        <v>8</v>
      </c>
      <c r="B3212">
        <v>125</v>
      </c>
      <c r="C3212">
        <v>2</v>
      </c>
      <c r="D3212" t="s">
        <v>109</v>
      </c>
      <c r="E3212" t="s">
        <v>110</v>
      </c>
      <c r="F3212" t="s">
        <v>24</v>
      </c>
      <c r="G3212" t="str">
        <f>TEXT(MotionsTable[[#This Row],[MOT_COUNTY_NUM]], "000") &amp; "-" &amp; TEXT(MotionsTable[[#This Row],[MOT_CASE_NUMBER]], "0000000")</f>
        <v>008-0000125</v>
      </c>
    </row>
    <row r="3213" spans="1:7">
      <c r="A3213" s="1">
        <v>8</v>
      </c>
      <c r="B3213">
        <v>129</v>
      </c>
      <c r="C3213">
        <v>2</v>
      </c>
      <c r="D3213" t="s">
        <v>109</v>
      </c>
      <c r="E3213" t="s">
        <v>110</v>
      </c>
      <c r="F3213" t="s">
        <v>24</v>
      </c>
      <c r="G3213" t="str">
        <f>TEXT(MotionsTable[[#This Row],[MOT_COUNTY_NUM]], "000") &amp; "-" &amp; TEXT(MotionsTable[[#This Row],[MOT_CASE_NUMBER]], "0000000")</f>
        <v>008-0000129</v>
      </c>
    </row>
    <row r="3214" spans="1:7">
      <c r="A3214" s="1">
        <v>8</v>
      </c>
      <c r="B3214">
        <v>131</v>
      </c>
      <c r="C3214">
        <v>2</v>
      </c>
      <c r="D3214" t="s">
        <v>109</v>
      </c>
      <c r="E3214" t="s">
        <v>110</v>
      </c>
      <c r="F3214" t="s">
        <v>24</v>
      </c>
      <c r="G3214" t="str">
        <f>TEXT(MotionsTable[[#This Row],[MOT_COUNTY_NUM]], "000") &amp; "-" &amp; TEXT(MotionsTable[[#This Row],[MOT_CASE_NUMBER]], "0000000")</f>
        <v>008-0000131</v>
      </c>
    </row>
    <row r="3215" spans="1:7">
      <c r="A3215" s="1">
        <v>8</v>
      </c>
      <c r="B3215">
        <v>7</v>
      </c>
      <c r="C3215">
        <v>3</v>
      </c>
      <c r="D3215" t="s">
        <v>109</v>
      </c>
      <c r="E3215" t="s">
        <v>110</v>
      </c>
      <c r="F3215" t="s">
        <v>24</v>
      </c>
      <c r="G3215" t="str">
        <f>TEXT(MotionsTable[[#This Row],[MOT_COUNTY_NUM]], "000") &amp; "-" &amp; TEXT(MotionsTable[[#This Row],[MOT_CASE_NUMBER]], "0000000")</f>
        <v>008-0000007</v>
      </c>
    </row>
    <row r="3216" spans="1:7">
      <c r="A3216" s="1">
        <v>8</v>
      </c>
      <c r="B3216">
        <v>10</v>
      </c>
      <c r="C3216">
        <v>3</v>
      </c>
      <c r="D3216" t="s">
        <v>109</v>
      </c>
      <c r="E3216" t="s">
        <v>110</v>
      </c>
      <c r="F3216" t="s">
        <v>24</v>
      </c>
      <c r="G3216" t="str">
        <f>TEXT(MotionsTable[[#This Row],[MOT_COUNTY_NUM]], "000") &amp; "-" &amp; TEXT(MotionsTable[[#This Row],[MOT_CASE_NUMBER]], "0000000")</f>
        <v>008-0000010</v>
      </c>
    </row>
    <row r="3217" spans="1:7">
      <c r="A3217" s="1">
        <v>8</v>
      </c>
      <c r="B3217">
        <v>15</v>
      </c>
      <c r="C3217">
        <v>3</v>
      </c>
      <c r="D3217" t="s">
        <v>109</v>
      </c>
      <c r="E3217" t="s">
        <v>110</v>
      </c>
      <c r="F3217" t="s">
        <v>24</v>
      </c>
      <c r="G3217" t="str">
        <f>TEXT(MotionsTable[[#This Row],[MOT_COUNTY_NUM]], "000") &amp; "-" &amp; TEXT(MotionsTable[[#This Row],[MOT_CASE_NUMBER]], "0000000")</f>
        <v>008-0000015</v>
      </c>
    </row>
    <row r="3218" spans="1:7">
      <c r="A3218" s="1">
        <v>8</v>
      </c>
      <c r="B3218">
        <v>18</v>
      </c>
      <c r="C3218">
        <v>3</v>
      </c>
      <c r="D3218" t="s">
        <v>109</v>
      </c>
      <c r="E3218" t="s">
        <v>110</v>
      </c>
      <c r="F3218" t="s">
        <v>24</v>
      </c>
      <c r="G3218" t="str">
        <f>TEXT(MotionsTable[[#This Row],[MOT_COUNTY_NUM]], "000") &amp; "-" &amp; TEXT(MotionsTable[[#This Row],[MOT_CASE_NUMBER]], "0000000")</f>
        <v>008-0000018</v>
      </c>
    </row>
    <row r="3219" spans="1:7">
      <c r="A3219" s="1">
        <v>8</v>
      </c>
      <c r="B3219">
        <v>19</v>
      </c>
      <c r="C3219">
        <v>3</v>
      </c>
      <c r="D3219" t="s">
        <v>109</v>
      </c>
      <c r="E3219" t="s">
        <v>110</v>
      </c>
      <c r="F3219" t="s">
        <v>24</v>
      </c>
      <c r="G3219" t="str">
        <f>TEXT(MotionsTable[[#This Row],[MOT_COUNTY_NUM]], "000") &amp; "-" &amp; TEXT(MotionsTable[[#This Row],[MOT_CASE_NUMBER]], "0000000")</f>
        <v>008-0000019</v>
      </c>
    </row>
    <row r="3220" spans="1:7">
      <c r="A3220" s="1">
        <v>8</v>
      </c>
      <c r="B3220">
        <v>29</v>
      </c>
      <c r="C3220">
        <v>3</v>
      </c>
      <c r="D3220" t="s">
        <v>109</v>
      </c>
      <c r="E3220" t="s">
        <v>110</v>
      </c>
      <c r="F3220" t="s">
        <v>24</v>
      </c>
      <c r="G3220" t="str">
        <f>TEXT(MotionsTable[[#This Row],[MOT_COUNTY_NUM]], "000") &amp; "-" &amp; TEXT(MotionsTable[[#This Row],[MOT_CASE_NUMBER]], "0000000")</f>
        <v>008-0000029</v>
      </c>
    </row>
    <row r="3221" spans="1:7">
      <c r="A3221" s="1">
        <v>8</v>
      </c>
      <c r="B3221">
        <v>45</v>
      </c>
      <c r="C3221">
        <v>3</v>
      </c>
      <c r="D3221" t="s">
        <v>109</v>
      </c>
      <c r="E3221" t="s">
        <v>110</v>
      </c>
      <c r="F3221" t="s">
        <v>24</v>
      </c>
      <c r="G3221" t="str">
        <f>TEXT(MotionsTable[[#This Row],[MOT_COUNTY_NUM]], "000") &amp; "-" &amp; TEXT(MotionsTable[[#This Row],[MOT_CASE_NUMBER]], "0000000")</f>
        <v>008-0000045</v>
      </c>
    </row>
    <row r="3222" spans="1:7">
      <c r="A3222" s="1">
        <v>8</v>
      </c>
      <c r="B3222">
        <v>51</v>
      </c>
      <c r="C3222">
        <v>3</v>
      </c>
      <c r="D3222" t="s">
        <v>109</v>
      </c>
      <c r="E3222" t="s">
        <v>110</v>
      </c>
      <c r="F3222" t="s">
        <v>24</v>
      </c>
      <c r="G3222" t="str">
        <f>TEXT(MotionsTable[[#This Row],[MOT_COUNTY_NUM]], "000") &amp; "-" &amp; TEXT(MotionsTable[[#This Row],[MOT_CASE_NUMBER]], "0000000")</f>
        <v>008-0000051</v>
      </c>
    </row>
    <row r="3223" spans="1:7">
      <c r="A3223" s="1">
        <v>8</v>
      </c>
      <c r="B3223">
        <v>52</v>
      </c>
      <c r="C3223">
        <v>3</v>
      </c>
      <c r="D3223" t="s">
        <v>109</v>
      </c>
      <c r="E3223" t="s">
        <v>110</v>
      </c>
      <c r="F3223" t="s">
        <v>24</v>
      </c>
      <c r="G3223" t="str">
        <f>TEXT(MotionsTable[[#This Row],[MOT_COUNTY_NUM]], "000") &amp; "-" &amp; TEXT(MotionsTable[[#This Row],[MOT_CASE_NUMBER]], "0000000")</f>
        <v>008-0000052</v>
      </c>
    </row>
    <row r="3224" spans="1:7">
      <c r="A3224" s="1">
        <v>8</v>
      </c>
      <c r="B3224">
        <v>70</v>
      </c>
      <c r="C3224">
        <v>3</v>
      </c>
      <c r="D3224" t="s">
        <v>109</v>
      </c>
      <c r="E3224" t="s">
        <v>110</v>
      </c>
      <c r="F3224" t="s">
        <v>24</v>
      </c>
      <c r="G3224" t="str">
        <f>TEXT(MotionsTable[[#This Row],[MOT_COUNTY_NUM]], "000") &amp; "-" &amp; TEXT(MotionsTable[[#This Row],[MOT_CASE_NUMBER]], "0000000")</f>
        <v>008-0000070</v>
      </c>
    </row>
    <row r="3225" spans="1:7">
      <c r="A3225" s="1">
        <v>8</v>
      </c>
      <c r="B3225">
        <v>73</v>
      </c>
      <c r="C3225">
        <v>3</v>
      </c>
      <c r="D3225" t="s">
        <v>109</v>
      </c>
      <c r="E3225" t="s">
        <v>110</v>
      </c>
      <c r="F3225" t="s">
        <v>24</v>
      </c>
      <c r="G3225" t="str">
        <f>TEXT(MotionsTable[[#This Row],[MOT_COUNTY_NUM]], "000") &amp; "-" &amp; TEXT(MotionsTable[[#This Row],[MOT_CASE_NUMBER]], "0000000")</f>
        <v>008-0000073</v>
      </c>
    </row>
    <row r="3226" spans="1:7">
      <c r="A3226" s="1">
        <v>8</v>
      </c>
      <c r="B3226">
        <v>77</v>
      </c>
      <c r="C3226">
        <v>3</v>
      </c>
      <c r="D3226" t="s">
        <v>109</v>
      </c>
      <c r="E3226" t="s">
        <v>110</v>
      </c>
      <c r="F3226" t="s">
        <v>24</v>
      </c>
      <c r="G3226" t="str">
        <f>TEXT(MotionsTable[[#This Row],[MOT_COUNTY_NUM]], "000") &amp; "-" &amp; TEXT(MotionsTable[[#This Row],[MOT_CASE_NUMBER]], "0000000")</f>
        <v>008-0000077</v>
      </c>
    </row>
    <row r="3227" spans="1:7">
      <c r="A3227" s="1">
        <v>8</v>
      </c>
      <c r="B3227">
        <v>78</v>
      </c>
      <c r="C3227">
        <v>3</v>
      </c>
      <c r="D3227" t="s">
        <v>109</v>
      </c>
      <c r="E3227" t="s">
        <v>110</v>
      </c>
      <c r="F3227" t="s">
        <v>24</v>
      </c>
      <c r="G3227" t="str">
        <f>TEXT(MotionsTable[[#This Row],[MOT_COUNTY_NUM]], "000") &amp; "-" &amp; TEXT(MotionsTable[[#This Row],[MOT_CASE_NUMBER]], "0000000")</f>
        <v>008-0000078</v>
      </c>
    </row>
    <row r="3228" spans="1:7">
      <c r="A3228" s="1">
        <v>8</v>
      </c>
      <c r="B3228">
        <v>80</v>
      </c>
      <c r="C3228">
        <v>3</v>
      </c>
      <c r="D3228" t="s">
        <v>109</v>
      </c>
      <c r="E3228" t="s">
        <v>110</v>
      </c>
      <c r="F3228" t="s">
        <v>24</v>
      </c>
      <c r="G3228" t="str">
        <f>TEXT(MotionsTable[[#This Row],[MOT_COUNTY_NUM]], "000") &amp; "-" &amp; TEXT(MotionsTable[[#This Row],[MOT_CASE_NUMBER]], "0000000")</f>
        <v>008-0000080</v>
      </c>
    </row>
    <row r="3229" spans="1:7">
      <c r="A3229" s="1">
        <v>8</v>
      </c>
      <c r="B3229">
        <v>84</v>
      </c>
      <c r="C3229">
        <v>3</v>
      </c>
      <c r="D3229" t="s">
        <v>109</v>
      </c>
      <c r="E3229" t="s">
        <v>110</v>
      </c>
      <c r="F3229" t="s">
        <v>24</v>
      </c>
      <c r="G3229" t="str">
        <f>TEXT(MotionsTable[[#This Row],[MOT_COUNTY_NUM]], "000") &amp; "-" &amp; TEXT(MotionsTable[[#This Row],[MOT_CASE_NUMBER]], "0000000")</f>
        <v>008-0000084</v>
      </c>
    </row>
    <row r="3230" spans="1:7">
      <c r="A3230" s="1">
        <v>8</v>
      </c>
      <c r="B3230">
        <v>103</v>
      </c>
      <c r="C3230">
        <v>3</v>
      </c>
      <c r="D3230" t="s">
        <v>109</v>
      </c>
      <c r="E3230" t="s">
        <v>110</v>
      </c>
      <c r="F3230" t="s">
        <v>24</v>
      </c>
      <c r="G3230" t="str">
        <f>TEXT(MotionsTable[[#This Row],[MOT_COUNTY_NUM]], "000") &amp; "-" &amp; TEXT(MotionsTable[[#This Row],[MOT_CASE_NUMBER]], "0000000")</f>
        <v>008-0000103</v>
      </c>
    </row>
    <row r="3231" spans="1:7">
      <c r="A3231" s="1">
        <v>8</v>
      </c>
      <c r="B3231">
        <v>107</v>
      </c>
      <c r="C3231">
        <v>3</v>
      </c>
      <c r="D3231" t="s">
        <v>109</v>
      </c>
      <c r="E3231" t="s">
        <v>110</v>
      </c>
      <c r="F3231" t="s">
        <v>24</v>
      </c>
      <c r="G3231" t="str">
        <f>TEXT(MotionsTable[[#This Row],[MOT_COUNTY_NUM]], "000") &amp; "-" &amp; TEXT(MotionsTable[[#This Row],[MOT_CASE_NUMBER]], "0000000")</f>
        <v>008-0000107</v>
      </c>
    </row>
    <row r="3232" spans="1:7">
      <c r="A3232" s="1">
        <v>8</v>
      </c>
      <c r="B3232">
        <v>108</v>
      </c>
      <c r="C3232">
        <v>3</v>
      </c>
      <c r="D3232" t="s">
        <v>109</v>
      </c>
      <c r="E3232" t="s">
        <v>110</v>
      </c>
      <c r="F3232" t="s">
        <v>24</v>
      </c>
      <c r="G3232" t="str">
        <f>TEXT(MotionsTable[[#This Row],[MOT_COUNTY_NUM]], "000") &amp; "-" &amp; TEXT(MotionsTable[[#This Row],[MOT_CASE_NUMBER]], "0000000")</f>
        <v>008-0000108</v>
      </c>
    </row>
    <row r="3233" spans="1:7">
      <c r="A3233" s="1">
        <v>8</v>
      </c>
      <c r="B3233">
        <v>116</v>
      </c>
      <c r="C3233">
        <v>3</v>
      </c>
      <c r="D3233" t="s">
        <v>109</v>
      </c>
      <c r="E3233" t="s">
        <v>110</v>
      </c>
      <c r="F3233" t="s">
        <v>24</v>
      </c>
      <c r="G3233" t="str">
        <f>TEXT(MotionsTable[[#This Row],[MOT_COUNTY_NUM]], "000") &amp; "-" &amp; TEXT(MotionsTable[[#This Row],[MOT_CASE_NUMBER]], "0000000")</f>
        <v>008-0000116</v>
      </c>
    </row>
    <row r="3234" spans="1:7">
      <c r="A3234" s="1">
        <v>8</v>
      </c>
      <c r="B3234">
        <v>117</v>
      </c>
      <c r="C3234">
        <v>3</v>
      </c>
      <c r="D3234" t="s">
        <v>109</v>
      </c>
      <c r="E3234" t="s">
        <v>110</v>
      </c>
      <c r="F3234" t="s">
        <v>24</v>
      </c>
      <c r="G3234" t="str">
        <f>TEXT(MotionsTable[[#This Row],[MOT_COUNTY_NUM]], "000") &amp; "-" &amp; TEXT(MotionsTable[[#This Row],[MOT_CASE_NUMBER]], "0000000")</f>
        <v>008-0000117</v>
      </c>
    </row>
    <row r="3235" spans="1:7">
      <c r="A3235" s="1">
        <v>8</v>
      </c>
      <c r="B3235">
        <v>125</v>
      </c>
      <c r="C3235">
        <v>3</v>
      </c>
      <c r="D3235" t="s">
        <v>109</v>
      </c>
      <c r="E3235" t="s">
        <v>110</v>
      </c>
      <c r="F3235" t="s">
        <v>24</v>
      </c>
      <c r="G3235" t="str">
        <f>TEXT(MotionsTable[[#This Row],[MOT_COUNTY_NUM]], "000") &amp; "-" &amp; TEXT(MotionsTable[[#This Row],[MOT_CASE_NUMBER]], "0000000")</f>
        <v>008-0000125</v>
      </c>
    </row>
    <row r="3236" spans="1:7">
      <c r="A3236" s="1">
        <v>8</v>
      </c>
      <c r="B3236">
        <v>132</v>
      </c>
      <c r="C3236">
        <v>3</v>
      </c>
      <c r="D3236" t="s">
        <v>109</v>
      </c>
      <c r="E3236" t="s">
        <v>110</v>
      </c>
      <c r="F3236" t="s">
        <v>24</v>
      </c>
      <c r="G3236" t="str">
        <f>TEXT(MotionsTable[[#This Row],[MOT_COUNTY_NUM]], "000") &amp; "-" &amp; TEXT(MotionsTable[[#This Row],[MOT_CASE_NUMBER]], "0000000")</f>
        <v>008-0000132</v>
      </c>
    </row>
    <row r="3237" spans="1:7">
      <c r="A3237" s="1">
        <v>8</v>
      </c>
      <c r="B3237">
        <v>136</v>
      </c>
      <c r="C3237">
        <v>3</v>
      </c>
      <c r="D3237" t="s">
        <v>109</v>
      </c>
      <c r="E3237" t="s">
        <v>110</v>
      </c>
      <c r="F3237" t="s">
        <v>24</v>
      </c>
      <c r="G3237" t="str">
        <f>TEXT(MotionsTable[[#This Row],[MOT_COUNTY_NUM]], "000") &amp; "-" &amp; TEXT(MotionsTable[[#This Row],[MOT_CASE_NUMBER]], "0000000")</f>
        <v>008-0000136</v>
      </c>
    </row>
    <row r="3238" spans="1:7">
      <c r="A3238" s="1">
        <v>8</v>
      </c>
      <c r="B3238">
        <v>1</v>
      </c>
      <c r="C3238">
        <v>4</v>
      </c>
      <c r="D3238" t="s">
        <v>109</v>
      </c>
      <c r="E3238" t="s">
        <v>110</v>
      </c>
      <c r="F3238" t="s">
        <v>24</v>
      </c>
      <c r="G3238" t="str">
        <f>TEXT(MotionsTable[[#This Row],[MOT_COUNTY_NUM]], "000") &amp; "-" &amp; TEXT(MotionsTable[[#This Row],[MOT_CASE_NUMBER]], "0000000")</f>
        <v>008-0000001</v>
      </c>
    </row>
    <row r="3239" spans="1:7">
      <c r="A3239" s="1">
        <v>8</v>
      </c>
      <c r="B3239">
        <v>7</v>
      </c>
      <c r="C3239">
        <v>4</v>
      </c>
      <c r="D3239" t="s">
        <v>109</v>
      </c>
      <c r="E3239" t="s">
        <v>110</v>
      </c>
      <c r="F3239" t="s">
        <v>24</v>
      </c>
      <c r="G3239" t="str">
        <f>TEXT(MotionsTable[[#This Row],[MOT_COUNTY_NUM]], "000") &amp; "-" &amp; TEXT(MotionsTable[[#This Row],[MOT_CASE_NUMBER]], "0000000")</f>
        <v>008-0000007</v>
      </c>
    </row>
    <row r="3240" spans="1:7">
      <c r="A3240" s="1">
        <v>8</v>
      </c>
      <c r="B3240">
        <v>10</v>
      </c>
      <c r="C3240">
        <v>4</v>
      </c>
      <c r="D3240" t="s">
        <v>109</v>
      </c>
      <c r="E3240" t="s">
        <v>110</v>
      </c>
      <c r="F3240" t="s">
        <v>24</v>
      </c>
      <c r="G3240" t="str">
        <f>TEXT(MotionsTable[[#This Row],[MOT_COUNTY_NUM]], "000") &amp; "-" &amp; TEXT(MotionsTable[[#This Row],[MOT_CASE_NUMBER]], "0000000")</f>
        <v>008-0000010</v>
      </c>
    </row>
    <row r="3241" spans="1:7">
      <c r="A3241" s="1">
        <v>8</v>
      </c>
      <c r="B3241">
        <v>26</v>
      </c>
      <c r="C3241">
        <v>4</v>
      </c>
      <c r="D3241" t="s">
        <v>109</v>
      </c>
      <c r="E3241" t="s">
        <v>110</v>
      </c>
      <c r="F3241" t="s">
        <v>24</v>
      </c>
      <c r="G3241" t="str">
        <f>TEXT(MotionsTable[[#This Row],[MOT_COUNTY_NUM]], "000") &amp; "-" &amp; TEXT(MotionsTable[[#This Row],[MOT_CASE_NUMBER]], "0000000")</f>
        <v>008-0000026</v>
      </c>
    </row>
    <row r="3242" spans="1:7">
      <c r="A3242" s="1">
        <v>8</v>
      </c>
      <c r="B3242">
        <v>42</v>
      </c>
      <c r="C3242">
        <v>4</v>
      </c>
      <c r="D3242" t="s">
        <v>109</v>
      </c>
      <c r="E3242" t="s">
        <v>110</v>
      </c>
      <c r="F3242" t="s">
        <v>24</v>
      </c>
      <c r="G3242" t="str">
        <f>TEXT(MotionsTable[[#This Row],[MOT_COUNTY_NUM]], "000") &amp; "-" &amp; TEXT(MotionsTable[[#This Row],[MOT_CASE_NUMBER]], "0000000")</f>
        <v>008-0000042</v>
      </c>
    </row>
    <row r="3243" spans="1:7">
      <c r="A3243" s="1">
        <v>8</v>
      </c>
      <c r="B3243">
        <v>43</v>
      </c>
      <c r="C3243">
        <v>4</v>
      </c>
      <c r="D3243" t="s">
        <v>109</v>
      </c>
      <c r="E3243" t="s">
        <v>110</v>
      </c>
      <c r="F3243" t="s">
        <v>24</v>
      </c>
      <c r="G3243" t="str">
        <f>TEXT(MotionsTable[[#This Row],[MOT_COUNTY_NUM]], "000") &amp; "-" &amp; TEXT(MotionsTable[[#This Row],[MOT_CASE_NUMBER]], "0000000")</f>
        <v>008-0000043</v>
      </c>
    </row>
    <row r="3244" spans="1:7">
      <c r="A3244" s="1">
        <v>8</v>
      </c>
      <c r="B3244">
        <v>49</v>
      </c>
      <c r="C3244">
        <v>4</v>
      </c>
      <c r="D3244" t="s">
        <v>109</v>
      </c>
      <c r="E3244" t="s">
        <v>110</v>
      </c>
      <c r="F3244" t="s">
        <v>24</v>
      </c>
      <c r="G3244" t="str">
        <f>TEXT(MotionsTable[[#This Row],[MOT_COUNTY_NUM]], "000") &amp; "-" &amp; TEXT(MotionsTable[[#This Row],[MOT_CASE_NUMBER]], "0000000")</f>
        <v>008-0000049</v>
      </c>
    </row>
    <row r="3245" spans="1:7">
      <c r="A3245" s="1">
        <v>8</v>
      </c>
      <c r="B3245">
        <v>60</v>
      </c>
      <c r="C3245">
        <v>4</v>
      </c>
      <c r="D3245" t="s">
        <v>109</v>
      </c>
      <c r="E3245" t="s">
        <v>110</v>
      </c>
      <c r="F3245" t="s">
        <v>24</v>
      </c>
      <c r="G3245" t="str">
        <f>TEXT(MotionsTable[[#This Row],[MOT_COUNTY_NUM]], "000") &amp; "-" &amp; TEXT(MotionsTable[[#This Row],[MOT_CASE_NUMBER]], "0000000")</f>
        <v>008-0000060</v>
      </c>
    </row>
    <row r="3246" spans="1:7">
      <c r="A3246" s="1">
        <v>8</v>
      </c>
      <c r="B3246">
        <v>65</v>
      </c>
      <c r="C3246">
        <v>4</v>
      </c>
      <c r="D3246" t="s">
        <v>109</v>
      </c>
      <c r="E3246" t="s">
        <v>110</v>
      </c>
      <c r="F3246" t="s">
        <v>24</v>
      </c>
      <c r="G3246" t="str">
        <f>TEXT(MotionsTable[[#This Row],[MOT_COUNTY_NUM]], "000") &amp; "-" &amp; TEXT(MotionsTable[[#This Row],[MOT_CASE_NUMBER]], "0000000")</f>
        <v>008-0000065</v>
      </c>
    </row>
    <row r="3247" spans="1:7">
      <c r="A3247" s="1">
        <v>8</v>
      </c>
      <c r="B3247">
        <v>89</v>
      </c>
      <c r="C3247">
        <v>4</v>
      </c>
      <c r="D3247" t="s">
        <v>109</v>
      </c>
      <c r="E3247" t="s">
        <v>110</v>
      </c>
      <c r="F3247" t="s">
        <v>24</v>
      </c>
      <c r="G3247" t="str">
        <f>TEXT(MotionsTable[[#This Row],[MOT_COUNTY_NUM]], "000") &amp; "-" &amp; TEXT(MotionsTable[[#This Row],[MOT_CASE_NUMBER]], "0000000")</f>
        <v>008-0000089</v>
      </c>
    </row>
    <row r="3248" spans="1:7">
      <c r="A3248" s="1">
        <v>8</v>
      </c>
      <c r="B3248">
        <v>90</v>
      </c>
      <c r="C3248">
        <v>4</v>
      </c>
      <c r="D3248" t="s">
        <v>109</v>
      </c>
      <c r="E3248" t="s">
        <v>110</v>
      </c>
      <c r="F3248" t="s">
        <v>24</v>
      </c>
      <c r="G3248" t="str">
        <f>TEXT(MotionsTable[[#This Row],[MOT_COUNTY_NUM]], "000") &amp; "-" &amp; TEXT(MotionsTable[[#This Row],[MOT_CASE_NUMBER]], "0000000")</f>
        <v>008-0000090</v>
      </c>
    </row>
    <row r="3249" spans="1:7">
      <c r="A3249" s="1">
        <v>8</v>
      </c>
      <c r="B3249">
        <v>92</v>
      </c>
      <c r="C3249">
        <v>4</v>
      </c>
      <c r="D3249" t="s">
        <v>109</v>
      </c>
      <c r="E3249" t="s">
        <v>110</v>
      </c>
      <c r="F3249" t="s">
        <v>24</v>
      </c>
      <c r="G3249" t="str">
        <f>TEXT(MotionsTable[[#This Row],[MOT_COUNTY_NUM]], "000") &amp; "-" &amp; TEXT(MotionsTable[[#This Row],[MOT_CASE_NUMBER]], "0000000")</f>
        <v>008-0000092</v>
      </c>
    </row>
    <row r="3250" spans="1:7">
      <c r="A3250" s="1">
        <v>8</v>
      </c>
      <c r="B3250">
        <v>97</v>
      </c>
      <c r="C3250">
        <v>4</v>
      </c>
      <c r="D3250" t="s">
        <v>109</v>
      </c>
      <c r="E3250" t="s">
        <v>110</v>
      </c>
      <c r="F3250" t="s">
        <v>24</v>
      </c>
      <c r="G3250" t="str">
        <f>TEXT(MotionsTable[[#This Row],[MOT_COUNTY_NUM]], "000") &amp; "-" &amp; TEXT(MotionsTable[[#This Row],[MOT_CASE_NUMBER]], "0000000")</f>
        <v>008-0000097</v>
      </c>
    </row>
    <row r="3251" spans="1:7">
      <c r="A3251" s="1">
        <v>8</v>
      </c>
      <c r="B3251">
        <v>109</v>
      </c>
      <c r="C3251">
        <v>4</v>
      </c>
      <c r="D3251" t="s">
        <v>109</v>
      </c>
      <c r="E3251" t="s">
        <v>110</v>
      </c>
      <c r="F3251" t="s">
        <v>24</v>
      </c>
      <c r="G3251" t="str">
        <f>TEXT(MotionsTable[[#This Row],[MOT_COUNTY_NUM]], "000") &amp; "-" &amp; TEXT(MotionsTable[[#This Row],[MOT_CASE_NUMBER]], "0000000")</f>
        <v>008-0000109</v>
      </c>
    </row>
    <row r="3252" spans="1:7">
      <c r="A3252" s="1">
        <v>8</v>
      </c>
      <c r="B3252">
        <v>110</v>
      </c>
      <c r="C3252">
        <v>4</v>
      </c>
      <c r="D3252" t="s">
        <v>109</v>
      </c>
      <c r="E3252" t="s">
        <v>110</v>
      </c>
      <c r="F3252" t="s">
        <v>24</v>
      </c>
      <c r="G3252" t="str">
        <f>TEXT(MotionsTable[[#This Row],[MOT_COUNTY_NUM]], "000") &amp; "-" &amp; TEXT(MotionsTable[[#This Row],[MOT_CASE_NUMBER]], "0000000")</f>
        <v>008-0000110</v>
      </c>
    </row>
    <row r="3253" spans="1:7">
      <c r="A3253" s="1">
        <v>8</v>
      </c>
      <c r="B3253">
        <v>111</v>
      </c>
      <c r="C3253">
        <v>4</v>
      </c>
      <c r="D3253" t="s">
        <v>109</v>
      </c>
      <c r="E3253" t="s">
        <v>110</v>
      </c>
      <c r="F3253" t="s">
        <v>24</v>
      </c>
      <c r="G3253" t="str">
        <f>TEXT(MotionsTable[[#This Row],[MOT_COUNTY_NUM]], "000") &amp; "-" &amp; TEXT(MotionsTable[[#This Row],[MOT_CASE_NUMBER]], "0000000")</f>
        <v>008-0000111</v>
      </c>
    </row>
    <row r="3254" spans="1:7">
      <c r="A3254" s="1">
        <v>8</v>
      </c>
      <c r="B3254">
        <v>120</v>
      </c>
      <c r="C3254">
        <v>4</v>
      </c>
      <c r="D3254" t="s">
        <v>109</v>
      </c>
      <c r="E3254" t="s">
        <v>110</v>
      </c>
      <c r="F3254" t="s">
        <v>24</v>
      </c>
      <c r="G3254" t="str">
        <f>TEXT(MotionsTable[[#This Row],[MOT_COUNTY_NUM]], "000") &amp; "-" &amp; TEXT(MotionsTable[[#This Row],[MOT_CASE_NUMBER]], "0000000")</f>
        <v>008-0000120</v>
      </c>
    </row>
    <row r="3255" spans="1:7">
      <c r="A3255" s="1">
        <v>8</v>
      </c>
      <c r="B3255">
        <v>126</v>
      </c>
      <c r="C3255">
        <v>4</v>
      </c>
      <c r="D3255" t="s">
        <v>109</v>
      </c>
      <c r="E3255" t="s">
        <v>110</v>
      </c>
      <c r="F3255" t="s">
        <v>24</v>
      </c>
      <c r="G3255" t="str">
        <f>TEXT(MotionsTable[[#This Row],[MOT_COUNTY_NUM]], "000") &amp; "-" &amp; TEXT(MotionsTable[[#This Row],[MOT_CASE_NUMBER]], "0000000")</f>
        <v>008-0000126</v>
      </c>
    </row>
    <row r="3256" spans="1:7">
      <c r="A3256" s="1">
        <v>8</v>
      </c>
      <c r="B3256">
        <v>130</v>
      </c>
      <c r="C3256">
        <v>4</v>
      </c>
      <c r="D3256" t="s">
        <v>109</v>
      </c>
      <c r="E3256" t="s">
        <v>110</v>
      </c>
      <c r="F3256" t="s">
        <v>24</v>
      </c>
      <c r="G3256" t="str">
        <f>TEXT(MotionsTable[[#This Row],[MOT_COUNTY_NUM]], "000") &amp; "-" &amp; TEXT(MotionsTable[[#This Row],[MOT_CASE_NUMBER]], "0000000")</f>
        <v>008-0000130</v>
      </c>
    </row>
    <row r="3257" spans="1:7">
      <c r="A3257" s="1">
        <v>8</v>
      </c>
      <c r="B3257">
        <v>12</v>
      </c>
      <c r="C3257">
        <v>5</v>
      </c>
      <c r="D3257" t="s">
        <v>109</v>
      </c>
      <c r="E3257" t="s">
        <v>110</v>
      </c>
      <c r="F3257" t="s">
        <v>24</v>
      </c>
      <c r="G3257" t="str">
        <f>TEXT(MotionsTable[[#This Row],[MOT_COUNTY_NUM]], "000") &amp; "-" &amp; TEXT(MotionsTable[[#This Row],[MOT_CASE_NUMBER]], "0000000")</f>
        <v>008-0000012</v>
      </c>
    </row>
    <row r="3258" spans="1:7">
      <c r="A3258" s="1">
        <v>8</v>
      </c>
      <c r="B3258">
        <v>14</v>
      </c>
      <c r="C3258">
        <v>5</v>
      </c>
      <c r="D3258" t="s">
        <v>109</v>
      </c>
      <c r="E3258" t="s">
        <v>110</v>
      </c>
      <c r="F3258" t="s">
        <v>24</v>
      </c>
      <c r="G3258" t="str">
        <f>TEXT(MotionsTable[[#This Row],[MOT_COUNTY_NUM]], "000") &amp; "-" &amp; TEXT(MotionsTable[[#This Row],[MOT_CASE_NUMBER]], "0000000")</f>
        <v>008-0000014</v>
      </c>
    </row>
    <row r="3259" spans="1:7">
      <c r="A3259" s="1">
        <v>8</v>
      </c>
      <c r="B3259">
        <v>19</v>
      </c>
      <c r="C3259">
        <v>5</v>
      </c>
      <c r="D3259" t="s">
        <v>109</v>
      </c>
      <c r="E3259" t="s">
        <v>110</v>
      </c>
      <c r="F3259" t="s">
        <v>24</v>
      </c>
      <c r="G3259" t="str">
        <f>TEXT(MotionsTable[[#This Row],[MOT_COUNTY_NUM]], "000") &amp; "-" &amp; TEXT(MotionsTable[[#This Row],[MOT_CASE_NUMBER]], "0000000")</f>
        <v>008-0000019</v>
      </c>
    </row>
    <row r="3260" spans="1:7">
      <c r="A3260" s="1">
        <v>8</v>
      </c>
      <c r="B3260">
        <v>22</v>
      </c>
      <c r="C3260">
        <v>5</v>
      </c>
      <c r="D3260" t="s">
        <v>109</v>
      </c>
      <c r="E3260" t="s">
        <v>110</v>
      </c>
      <c r="F3260" t="s">
        <v>24</v>
      </c>
      <c r="G3260" t="str">
        <f>TEXT(MotionsTable[[#This Row],[MOT_COUNTY_NUM]], "000") &amp; "-" &amp; TEXT(MotionsTable[[#This Row],[MOT_CASE_NUMBER]], "0000000")</f>
        <v>008-0000022</v>
      </c>
    </row>
    <row r="3261" spans="1:7">
      <c r="A3261" s="1">
        <v>8</v>
      </c>
      <c r="B3261">
        <v>28</v>
      </c>
      <c r="C3261">
        <v>5</v>
      </c>
      <c r="D3261" t="s">
        <v>109</v>
      </c>
      <c r="E3261" t="s">
        <v>110</v>
      </c>
      <c r="F3261" t="s">
        <v>24</v>
      </c>
      <c r="G3261" t="str">
        <f>TEXT(MotionsTable[[#This Row],[MOT_COUNTY_NUM]], "000") &amp; "-" &amp; TEXT(MotionsTable[[#This Row],[MOT_CASE_NUMBER]], "0000000")</f>
        <v>008-0000028</v>
      </c>
    </row>
    <row r="3262" spans="1:7">
      <c r="A3262" s="1">
        <v>8</v>
      </c>
      <c r="B3262">
        <v>33</v>
      </c>
      <c r="C3262">
        <v>5</v>
      </c>
      <c r="D3262" t="s">
        <v>109</v>
      </c>
      <c r="E3262" t="s">
        <v>110</v>
      </c>
      <c r="F3262" t="s">
        <v>24</v>
      </c>
      <c r="G3262" t="str">
        <f>TEXT(MotionsTable[[#This Row],[MOT_COUNTY_NUM]], "000") &amp; "-" &amp; TEXT(MotionsTable[[#This Row],[MOT_CASE_NUMBER]], "0000000")</f>
        <v>008-0000033</v>
      </c>
    </row>
    <row r="3263" spans="1:7">
      <c r="A3263" s="1">
        <v>8</v>
      </c>
      <c r="B3263">
        <v>39</v>
      </c>
      <c r="C3263">
        <v>5</v>
      </c>
      <c r="D3263" t="s">
        <v>109</v>
      </c>
      <c r="E3263" t="s">
        <v>110</v>
      </c>
      <c r="F3263" t="s">
        <v>24</v>
      </c>
      <c r="G3263" t="str">
        <f>TEXT(MotionsTable[[#This Row],[MOT_COUNTY_NUM]], "000") &amp; "-" &amp; TEXT(MotionsTable[[#This Row],[MOT_CASE_NUMBER]], "0000000")</f>
        <v>008-0000039</v>
      </c>
    </row>
    <row r="3264" spans="1:7">
      <c r="A3264" s="1">
        <v>8</v>
      </c>
      <c r="B3264">
        <v>42</v>
      </c>
      <c r="C3264">
        <v>5</v>
      </c>
      <c r="D3264" t="s">
        <v>109</v>
      </c>
      <c r="E3264" t="s">
        <v>110</v>
      </c>
      <c r="F3264" t="s">
        <v>24</v>
      </c>
      <c r="G3264" t="str">
        <f>TEXT(MotionsTable[[#This Row],[MOT_COUNTY_NUM]], "000") &amp; "-" &amp; TEXT(MotionsTable[[#This Row],[MOT_CASE_NUMBER]], "0000000")</f>
        <v>008-0000042</v>
      </c>
    </row>
    <row r="3265" spans="1:7">
      <c r="A3265" s="1">
        <v>8</v>
      </c>
      <c r="B3265">
        <v>45</v>
      </c>
      <c r="C3265">
        <v>5</v>
      </c>
      <c r="D3265" t="s">
        <v>109</v>
      </c>
      <c r="E3265" t="s">
        <v>110</v>
      </c>
      <c r="F3265" t="s">
        <v>24</v>
      </c>
      <c r="G3265" t="str">
        <f>TEXT(MotionsTable[[#This Row],[MOT_COUNTY_NUM]], "000") &amp; "-" &amp; TEXT(MotionsTable[[#This Row],[MOT_CASE_NUMBER]], "0000000")</f>
        <v>008-0000045</v>
      </c>
    </row>
    <row r="3266" spans="1:7">
      <c r="A3266" s="1">
        <v>8</v>
      </c>
      <c r="B3266">
        <v>46</v>
      </c>
      <c r="C3266">
        <v>5</v>
      </c>
      <c r="D3266" t="s">
        <v>109</v>
      </c>
      <c r="E3266" t="s">
        <v>110</v>
      </c>
      <c r="F3266" t="s">
        <v>24</v>
      </c>
      <c r="G3266" t="str">
        <f>TEXT(MotionsTable[[#This Row],[MOT_COUNTY_NUM]], "000") &amp; "-" &amp; TEXT(MotionsTable[[#This Row],[MOT_CASE_NUMBER]], "0000000")</f>
        <v>008-0000046</v>
      </c>
    </row>
    <row r="3267" spans="1:7">
      <c r="A3267" s="1">
        <v>8</v>
      </c>
      <c r="B3267">
        <v>50</v>
      </c>
      <c r="C3267">
        <v>5</v>
      </c>
      <c r="D3267" t="s">
        <v>109</v>
      </c>
      <c r="E3267" t="s">
        <v>110</v>
      </c>
      <c r="F3267" t="s">
        <v>24</v>
      </c>
      <c r="G3267" t="str">
        <f>TEXT(MotionsTable[[#This Row],[MOT_COUNTY_NUM]], "000") &amp; "-" &amp; TEXT(MotionsTable[[#This Row],[MOT_CASE_NUMBER]], "0000000")</f>
        <v>008-0000050</v>
      </c>
    </row>
    <row r="3268" spans="1:7">
      <c r="A3268" s="1">
        <v>8</v>
      </c>
      <c r="B3268">
        <v>61</v>
      </c>
      <c r="C3268">
        <v>5</v>
      </c>
      <c r="D3268" t="s">
        <v>109</v>
      </c>
      <c r="E3268" t="s">
        <v>110</v>
      </c>
      <c r="F3268" t="s">
        <v>24</v>
      </c>
      <c r="G3268" t="str">
        <f>TEXT(MotionsTable[[#This Row],[MOT_COUNTY_NUM]], "000") &amp; "-" &amp; TEXT(MotionsTable[[#This Row],[MOT_CASE_NUMBER]], "0000000")</f>
        <v>008-0000061</v>
      </c>
    </row>
    <row r="3269" spans="1:7">
      <c r="A3269" s="1">
        <v>8</v>
      </c>
      <c r="B3269">
        <v>65</v>
      </c>
      <c r="C3269">
        <v>5</v>
      </c>
      <c r="D3269" t="s">
        <v>109</v>
      </c>
      <c r="E3269" t="s">
        <v>110</v>
      </c>
      <c r="F3269" t="s">
        <v>24</v>
      </c>
      <c r="G3269" t="str">
        <f>TEXT(MotionsTable[[#This Row],[MOT_COUNTY_NUM]], "000") &amp; "-" &amp; TEXT(MotionsTable[[#This Row],[MOT_CASE_NUMBER]], "0000000")</f>
        <v>008-0000065</v>
      </c>
    </row>
    <row r="3270" spans="1:7">
      <c r="A3270" s="1">
        <v>8</v>
      </c>
      <c r="B3270">
        <v>68</v>
      </c>
      <c r="C3270">
        <v>5</v>
      </c>
      <c r="D3270" t="s">
        <v>109</v>
      </c>
      <c r="E3270" t="s">
        <v>110</v>
      </c>
      <c r="F3270" t="s">
        <v>24</v>
      </c>
      <c r="G3270" t="str">
        <f>TEXT(MotionsTable[[#This Row],[MOT_COUNTY_NUM]], "000") &amp; "-" &amp; TEXT(MotionsTable[[#This Row],[MOT_CASE_NUMBER]], "0000000")</f>
        <v>008-0000068</v>
      </c>
    </row>
    <row r="3271" spans="1:7">
      <c r="A3271" s="1">
        <v>8</v>
      </c>
      <c r="B3271">
        <v>71</v>
      </c>
      <c r="C3271">
        <v>5</v>
      </c>
      <c r="D3271" t="s">
        <v>109</v>
      </c>
      <c r="E3271" t="s">
        <v>110</v>
      </c>
      <c r="F3271" t="s">
        <v>24</v>
      </c>
      <c r="G3271" t="str">
        <f>TEXT(MotionsTable[[#This Row],[MOT_COUNTY_NUM]], "000") &amp; "-" &amp; TEXT(MotionsTable[[#This Row],[MOT_CASE_NUMBER]], "0000000")</f>
        <v>008-0000071</v>
      </c>
    </row>
    <row r="3272" spans="1:7">
      <c r="A3272" s="1">
        <v>8</v>
      </c>
      <c r="B3272">
        <v>74</v>
      </c>
      <c r="C3272">
        <v>5</v>
      </c>
      <c r="D3272" t="s">
        <v>109</v>
      </c>
      <c r="E3272" t="s">
        <v>110</v>
      </c>
      <c r="F3272" t="s">
        <v>24</v>
      </c>
      <c r="G3272" t="str">
        <f>TEXT(MotionsTable[[#This Row],[MOT_COUNTY_NUM]], "000") &amp; "-" &amp; TEXT(MotionsTable[[#This Row],[MOT_CASE_NUMBER]], "0000000")</f>
        <v>008-0000074</v>
      </c>
    </row>
    <row r="3273" spans="1:7">
      <c r="A3273" s="1">
        <v>8</v>
      </c>
      <c r="B3273">
        <v>77</v>
      </c>
      <c r="C3273">
        <v>5</v>
      </c>
      <c r="D3273" t="s">
        <v>109</v>
      </c>
      <c r="E3273" t="s">
        <v>110</v>
      </c>
      <c r="F3273" t="s">
        <v>24</v>
      </c>
      <c r="G3273" t="str">
        <f>TEXT(MotionsTable[[#This Row],[MOT_COUNTY_NUM]], "000") &amp; "-" &amp; TEXT(MotionsTable[[#This Row],[MOT_CASE_NUMBER]], "0000000")</f>
        <v>008-0000077</v>
      </c>
    </row>
    <row r="3274" spans="1:7">
      <c r="A3274" s="1">
        <v>8</v>
      </c>
      <c r="B3274">
        <v>82</v>
      </c>
      <c r="C3274">
        <v>5</v>
      </c>
      <c r="D3274" t="s">
        <v>109</v>
      </c>
      <c r="E3274" t="s">
        <v>110</v>
      </c>
      <c r="F3274" t="s">
        <v>24</v>
      </c>
      <c r="G3274" t="str">
        <f>TEXT(MotionsTable[[#This Row],[MOT_COUNTY_NUM]], "000") &amp; "-" &amp; TEXT(MotionsTable[[#This Row],[MOT_CASE_NUMBER]], "0000000")</f>
        <v>008-0000082</v>
      </c>
    </row>
    <row r="3275" spans="1:7">
      <c r="A3275" s="1">
        <v>8</v>
      </c>
      <c r="B3275">
        <v>83</v>
      </c>
      <c r="C3275">
        <v>5</v>
      </c>
      <c r="D3275" t="s">
        <v>109</v>
      </c>
      <c r="E3275" t="s">
        <v>110</v>
      </c>
      <c r="F3275" t="s">
        <v>24</v>
      </c>
      <c r="G3275" t="str">
        <f>TEXT(MotionsTable[[#This Row],[MOT_COUNTY_NUM]], "000") &amp; "-" &amp; TEXT(MotionsTable[[#This Row],[MOT_CASE_NUMBER]], "0000000")</f>
        <v>008-0000083</v>
      </c>
    </row>
    <row r="3276" spans="1:7">
      <c r="A3276" s="1">
        <v>8</v>
      </c>
      <c r="B3276">
        <v>93</v>
      </c>
      <c r="C3276">
        <v>5</v>
      </c>
      <c r="D3276" t="s">
        <v>109</v>
      </c>
      <c r="E3276" t="s">
        <v>110</v>
      </c>
      <c r="F3276" t="s">
        <v>24</v>
      </c>
      <c r="G3276" t="str">
        <f>TEXT(MotionsTable[[#This Row],[MOT_COUNTY_NUM]], "000") &amp; "-" &amp; TEXT(MotionsTable[[#This Row],[MOT_CASE_NUMBER]], "0000000")</f>
        <v>008-0000093</v>
      </c>
    </row>
    <row r="3277" spans="1:7">
      <c r="A3277" s="1">
        <v>8</v>
      </c>
      <c r="B3277">
        <v>100</v>
      </c>
      <c r="C3277">
        <v>5</v>
      </c>
      <c r="D3277" t="s">
        <v>109</v>
      </c>
      <c r="E3277" t="s">
        <v>110</v>
      </c>
      <c r="F3277" t="s">
        <v>24</v>
      </c>
      <c r="G3277" t="str">
        <f>TEXT(MotionsTable[[#This Row],[MOT_COUNTY_NUM]], "000") &amp; "-" &amp; TEXT(MotionsTable[[#This Row],[MOT_CASE_NUMBER]], "0000000")</f>
        <v>008-0000100</v>
      </c>
    </row>
    <row r="3278" spans="1:7">
      <c r="A3278" s="1">
        <v>8</v>
      </c>
      <c r="B3278">
        <v>102</v>
      </c>
      <c r="C3278">
        <v>5</v>
      </c>
      <c r="D3278" t="s">
        <v>109</v>
      </c>
      <c r="E3278" t="s">
        <v>110</v>
      </c>
      <c r="F3278" t="s">
        <v>24</v>
      </c>
      <c r="G3278" t="str">
        <f>TEXT(MotionsTable[[#This Row],[MOT_COUNTY_NUM]], "000") &amp; "-" &amp; TEXT(MotionsTable[[#This Row],[MOT_CASE_NUMBER]], "0000000")</f>
        <v>008-0000102</v>
      </c>
    </row>
    <row r="3279" spans="1:7">
      <c r="A3279" s="1">
        <v>8</v>
      </c>
      <c r="B3279">
        <v>107</v>
      </c>
      <c r="C3279">
        <v>5</v>
      </c>
      <c r="D3279" t="s">
        <v>109</v>
      </c>
      <c r="E3279" t="s">
        <v>110</v>
      </c>
      <c r="F3279" t="s">
        <v>24</v>
      </c>
      <c r="G3279" t="str">
        <f>TEXT(MotionsTable[[#This Row],[MOT_COUNTY_NUM]], "000") &amp; "-" &amp; TEXT(MotionsTable[[#This Row],[MOT_CASE_NUMBER]], "0000000")</f>
        <v>008-0000107</v>
      </c>
    </row>
    <row r="3280" spans="1:7">
      <c r="A3280" s="1">
        <v>8</v>
      </c>
      <c r="B3280">
        <v>112</v>
      </c>
      <c r="C3280">
        <v>5</v>
      </c>
      <c r="D3280" t="s">
        <v>109</v>
      </c>
      <c r="E3280" t="s">
        <v>110</v>
      </c>
      <c r="F3280" t="s">
        <v>24</v>
      </c>
      <c r="G3280" t="str">
        <f>TEXT(MotionsTable[[#This Row],[MOT_COUNTY_NUM]], "000") &amp; "-" &amp; TEXT(MotionsTable[[#This Row],[MOT_CASE_NUMBER]], "0000000")</f>
        <v>008-0000112</v>
      </c>
    </row>
    <row r="3281" spans="1:7">
      <c r="A3281" s="1">
        <v>8</v>
      </c>
      <c r="B3281">
        <v>114</v>
      </c>
      <c r="C3281">
        <v>5</v>
      </c>
      <c r="D3281" t="s">
        <v>109</v>
      </c>
      <c r="E3281" t="s">
        <v>110</v>
      </c>
      <c r="F3281" t="s">
        <v>24</v>
      </c>
      <c r="G3281" t="str">
        <f>TEXT(MotionsTable[[#This Row],[MOT_COUNTY_NUM]], "000") &amp; "-" &amp; TEXT(MotionsTable[[#This Row],[MOT_CASE_NUMBER]], "0000000")</f>
        <v>008-0000114</v>
      </c>
    </row>
    <row r="3282" spans="1:7">
      <c r="A3282" s="1">
        <v>8</v>
      </c>
      <c r="B3282">
        <v>118</v>
      </c>
      <c r="C3282">
        <v>5</v>
      </c>
      <c r="D3282" t="s">
        <v>109</v>
      </c>
      <c r="E3282" t="s">
        <v>110</v>
      </c>
      <c r="F3282" t="s">
        <v>24</v>
      </c>
      <c r="G3282" t="str">
        <f>TEXT(MotionsTable[[#This Row],[MOT_COUNTY_NUM]], "000") &amp; "-" &amp; TEXT(MotionsTable[[#This Row],[MOT_CASE_NUMBER]], "0000000")</f>
        <v>008-0000118</v>
      </c>
    </row>
    <row r="3283" spans="1:7">
      <c r="A3283" s="1">
        <v>8</v>
      </c>
      <c r="B3283">
        <v>119</v>
      </c>
      <c r="C3283">
        <v>5</v>
      </c>
      <c r="D3283" t="s">
        <v>109</v>
      </c>
      <c r="E3283" t="s">
        <v>110</v>
      </c>
      <c r="F3283" t="s">
        <v>24</v>
      </c>
      <c r="G3283" t="str">
        <f>TEXT(MotionsTable[[#This Row],[MOT_COUNTY_NUM]], "000") &amp; "-" &amp; TEXT(MotionsTable[[#This Row],[MOT_CASE_NUMBER]], "0000000")</f>
        <v>008-0000119</v>
      </c>
    </row>
    <row r="3284" spans="1:7">
      <c r="A3284" s="1">
        <v>8</v>
      </c>
      <c r="B3284">
        <v>128</v>
      </c>
      <c r="C3284">
        <v>5</v>
      </c>
      <c r="D3284" t="s">
        <v>109</v>
      </c>
      <c r="E3284" t="s">
        <v>110</v>
      </c>
      <c r="F3284" t="s">
        <v>24</v>
      </c>
      <c r="G3284" t="str">
        <f>TEXT(MotionsTable[[#This Row],[MOT_COUNTY_NUM]], "000") &amp; "-" &amp; TEXT(MotionsTable[[#This Row],[MOT_CASE_NUMBER]], "0000000")</f>
        <v>008-0000128</v>
      </c>
    </row>
    <row r="3285" spans="1:7">
      <c r="A3285" s="1">
        <v>8</v>
      </c>
      <c r="B3285">
        <v>3</v>
      </c>
      <c r="C3285">
        <v>6</v>
      </c>
      <c r="D3285" t="s">
        <v>109</v>
      </c>
      <c r="E3285" t="s">
        <v>110</v>
      </c>
      <c r="F3285" t="s">
        <v>24</v>
      </c>
      <c r="G3285" t="str">
        <f>TEXT(MotionsTable[[#This Row],[MOT_COUNTY_NUM]], "000") &amp; "-" &amp; TEXT(MotionsTable[[#This Row],[MOT_CASE_NUMBER]], "0000000")</f>
        <v>008-0000003</v>
      </c>
    </row>
    <row r="3286" spans="1:7">
      <c r="A3286" s="1">
        <v>8</v>
      </c>
      <c r="B3286">
        <v>5</v>
      </c>
      <c r="C3286">
        <v>6</v>
      </c>
      <c r="D3286" t="s">
        <v>109</v>
      </c>
      <c r="E3286" t="s">
        <v>110</v>
      </c>
      <c r="F3286" t="s">
        <v>24</v>
      </c>
      <c r="G3286" t="str">
        <f>TEXT(MotionsTable[[#This Row],[MOT_COUNTY_NUM]], "000") &amp; "-" &amp; TEXT(MotionsTable[[#This Row],[MOT_CASE_NUMBER]], "0000000")</f>
        <v>008-0000005</v>
      </c>
    </row>
    <row r="3287" spans="1:7">
      <c r="A3287" s="1">
        <v>8</v>
      </c>
      <c r="B3287">
        <v>11</v>
      </c>
      <c r="C3287">
        <v>6</v>
      </c>
      <c r="D3287" t="s">
        <v>109</v>
      </c>
      <c r="E3287" t="s">
        <v>110</v>
      </c>
      <c r="F3287" t="s">
        <v>24</v>
      </c>
      <c r="G3287" t="str">
        <f>TEXT(MotionsTable[[#This Row],[MOT_COUNTY_NUM]], "000") &amp; "-" &amp; TEXT(MotionsTable[[#This Row],[MOT_CASE_NUMBER]], "0000000")</f>
        <v>008-0000011</v>
      </c>
    </row>
    <row r="3288" spans="1:7">
      <c r="A3288" s="1">
        <v>8</v>
      </c>
      <c r="B3288">
        <v>19</v>
      </c>
      <c r="C3288">
        <v>6</v>
      </c>
      <c r="D3288" t="s">
        <v>109</v>
      </c>
      <c r="E3288" t="s">
        <v>110</v>
      </c>
      <c r="F3288" t="s">
        <v>24</v>
      </c>
      <c r="G3288" t="str">
        <f>TEXT(MotionsTable[[#This Row],[MOT_COUNTY_NUM]], "000") &amp; "-" &amp; TEXT(MotionsTable[[#This Row],[MOT_CASE_NUMBER]], "0000000")</f>
        <v>008-0000019</v>
      </c>
    </row>
    <row r="3289" spans="1:7">
      <c r="A3289" s="1">
        <v>8</v>
      </c>
      <c r="B3289">
        <v>27</v>
      </c>
      <c r="C3289">
        <v>6</v>
      </c>
      <c r="D3289" t="s">
        <v>109</v>
      </c>
      <c r="E3289" t="s">
        <v>110</v>
      </c>
      <c r="F3289" t="s">
        <v>24</v>
      </c>
      <c r="G3289" t="str">
        <f>TEXT(MotionsTable[[#This Row],[MOT_COUNTY_NUM]], "000") &amp; "-" &amp; TEXT(MotionsTable[[#This Row],[MOT_CASE_NUMBER]], "0000000")</f>
        <v>008-0000027</v>
      </c>
    </row>
    <row r="3290" spans="1:7">
      <c r="A3290" s="1">
        <v>8</v>
      </c>
      <c r="B3290">
        <v>28</v>
      </c>
      <c r="C3290">
        <v>6</v>
      </c>
      <c r="D3290" t="s">
        <v>109</v>
      </c>
      <c r="E3290" t="s">
        <v>110</v>
      </c>
      <c r="F3290" t="s">
        <v>24</v>
      </c>
      <c r="G3290" t="str">
        <f>TEXT(MotionsTable[[#This Row],[MOT_COUNTY_NUM]], "000") &amp; "-" &amp; TEXT(MotionsTable[[#This Row],[MOT_CASE_NUMBER]], "0000000")</f>
        <v>008-0000028</v>
      </c>
    </row>
    <row r="3291" spans="1:7">
      <c r="A3291" s="1">
        <v>8</v>
      </c>
      <c r="B3291">
        <v>29</v>
      </c>
      <c r="C3291">
        <v>6</v>
      </c>
      <c r="D3291" t="s">
        <v>109</v>
      </c>
      <c r="E3291" t="s">
        <v>110</v>
      </c>
      <c r="F3291" t="s">
        <v>24</v>
      </c>
      <c r="G3291" t="str">
        <f>TEXT(MotionsTable[[#This Row],[MOT_COUNTY_NUM]], "000") &amp; "-" &amp; TEXT(MotionsTable[[#This Row],[MOT_CASE_NUMBER]], "0000000")</f>
        <v>008-0000029</v>
      </c>
    </row>
    <row r="3292" spans="1:7">
      <c r="A3292" s="1">
        <v>8</v>
      </c>
      <c r="B3292">
        <v>35</v>
      </c>
      <c r="C3292">
        <v>6</v>
      </c>
      <c r="D3292" t="s">
        <v>109</v>
      </c>
      <c r="E3292" t="s">
        <v>110</v>
      </c>
      <c r="F3292" t="s">
        <v>24</v>
      </c>
      <c r="G3292" t="str">
        <f>TEXT(MotionsTable[[#This Row],[MOT_COUNTY_NUM]], "000") &amp; "-" &amp; TEXT(MotionsTable[[#This Row],[MOT_CASE_NUMBER]], "0000000")</f>
        <v>008-0000035</v>
      </c>
    </row>
    <row r="3293" spans="1:7">
      <c r="A3293" s="1">
        <v>8</v>
      </c>
      <c r="B3293">
        <v>39</v>
      </c>
      <c r="C3293">
        <v>6</v>
      </c>
      <c r="D3293" t="s">
        <v>109</v>
      </c>
      <c r="E3293" t="s">
        <v>110</v>
      </c>
      <c r="F3293" t="s">
        <v>24</v>
      </c>
      <c r="G3293" t="str">
        <f>TEXT(MotionsTable[[#This Row],[MOT_COUNTY_NUM]], "000") &amp; "-" &amp; TEXT(MotionsTable[[#This Row],[MOT_CASE_NUMBER]], "0000000")</f>
        <v>008-0000039</v>
      </c>
    </row>
    <row r="3294" spans="1:7">
      <c r="A3294" s="1">
        <v>8</v>
      </c>
      <c r="B3294">
        <v>40</v>
      </c>
      <c r="C3294">
        <v>6</v>
      </c>
      <c r="D3294" t="s">
        <v>109</v>
      </c>
      <c r="E3294" t="s">
        <v>110</v>
      </c>
      <c r="F3294" t="s">
        <v>24</v>
      </c>
      <c r="G3294" t="str">
        <f>TEXT(MotionsTable[[#This Row],[MOT_COUNTY_NUM]], "000") &amp; "-" &amp; TEXT(MotionsTable[[#This Row],[MOT_CASE_NUMBER]], "0000000")</f>
        <v>008-0000040</v>
      </c>
    </row>
    <row r="3295" spans="1:7">
      <c r="A3295" s="1">
        <v>8</v>
      </c>
      <c r="B3295">
        <v>41</v>
      </c>
      <c r="C3295">
        <v>6</v>
      </c>
      <c r="D3295" t="s">
        <v>109</v>
      </c>
      <c r="E3295" t="s">
        <v>110</v>
      </c>
      <c r="F3295" t="s">
        <v>24</v>
      </c>
      <c r="G3295" t="str">
        <f>TEXT(MotionsTable[[#This Row],[MOT_COUNTY_NUM]], "000") &amp; "-" &amp; TEXT(MotionsTable[[#This Row],[MOT_CASE_NUMBER]], "0000000")</f>
        <v>008-0000041</v>
      </c>
    </row>
    <row r="3296" spans="1:7">
      <c r="A3296" s="1">
        <v>8</v>
      </c>
      <c r="B3296">
        <v>45</v>
      </c>
      <c r="C3296">
        <v>6</v>
      </c>
      <c r="D3296" t="s">
        <v>109</v>
      </c>
      <c r="E3296" t="s">
        <v>110</v>
      </c>
      <c r="F3296" t="s">
        <v>24</v>
      </c>
      <c r="G3296" t="str">
        <f>TEXT(MotionsTable[[#This Row],[MOT_COUNTY_NUM]], "000") &amp; "-" &amp; TEXT(MotionsTable[[#This Row],[MOT_CASE_NUMBER]], "0000000")</f>
        <v>008-0000045</v>
      </c>
    </row>
    <row r="3297" spans="1:7">
      <c r="A3297" s="1">
        <v>8</v>
      </c>
      <c r="B3297">
        <v>54</v>
      </c>
      <c r="C3297">
        <v>6</v>
      </c>
      <c r="D3297" t="s">
        <v>109</v>
      </c>
      <c r="E3297" t="s">
        <v>110</v>
      </c>
      <c r="F3297" t="s">
        <v>24</v>
      </c>
      <c r="G3297" t="str">
        <f>TEXT(MotionsTable[[#This Row],[MOT_COUNTY_NUM]], "000") &amp; "-" &amp; TEXT(MotionsTable[[#This Row],[MOT_CASE_NUMBER]], "0000000")</f>
        <v>008-0000054</v>
      </c>
    </row>
    <row r="3298" spans="1:7">
      <c r="A3298" s="1">
        <v>8</v>
      </c>
      <c r="B3298">
        <v>65</v>
      </c>
      <c r="C3298">
        <v>6</v>
      </c>
      <c r="D3298" t="s">
        <v>109</v>
      </c>
      <c r="E3298" t="s">
        <v>110</v>
      </c>
      <c r="F3298" t="s">
        <v>24</v>
      </c>
      <c r="G3298" t="str">
        <f>TEXT(MotionsTable[[#This Row],[MOT_COUNTY_NUM]], "000") &amp; "-" &amp; TEXT(MotionsTable[[#This Row],[MOT_CASE_NUMBER]], "0000000")</f>
        <v>008-0000065</v>
      </c>
    </row>
    <row r="3299" spans="1:7">
      <c r="A3299" s="1">
        <v>8</v>
      </c>
      <c r="B3299">
        <v>72</v>
      </c>
      <c r="C3299">
        <v>6</v>
      </c>
      <c r="D3299" t="s">
        <v>109</v>
      </c>
      <c r="E3299" t="s">
        <v>110</v>
      </c>
      <c r="F3299" t="s">
        <v>24</v>
      </c>
      <c r="G3299" t="str">
        <f>TEXT(MotionsTable[[#This Row],[MOT_COUNTY_NUM]], "000") &amp; "-" &amp; TEXT(MotionsTable[[#This Row],[MOT_CASE_NUMBER]], "0000000")</f>
        <v>008-0000072</v>
      </c>
    </row>
    <row r="3300" spans="1:7">
      <c r="A3300" s="1">
        <v>8</v>
      </c>
      <c r="B3300">
        <v>73</v>
      </c>
      <c r="C3300">
        <v>6</v>
      </c>
      <c r="D3300" t="s">
        <v>109</v>
      </c>
      <c r="E3300" t="s">
        <v>110</v>
      </c>
      <c r="F3300" t="s">
        <v>24</v>
      </c>
      <c r="G3300" t="str">
        <f>TEXT(MotionsTable[[#This Row],[MOT_COUNTY_NUM]], "000") &amp; "-" &amp; TEXT(MotionsTable[[#This Row],[MOT_CASE_NUMBER]], "0000000")</f>
        <v>008-0000073</v>
      </c>
    </row>
    <row r="3301" spans="1:7">
      <c r="A3301" s="1">
        <v>8</v>
      </c>
      <c r="B3301">
        <v>75</v>
      </c>
      <c r="C3301">
        <v>6</v>
      </c>
      <c r="D3301" t="s">
        <v>109</v>
      </c>
      <c r="E3301" t="s">
        <v>110</v>
      </c>
      <c r="F3301" t="s">
        <v>24</v>
      </c>
      <c r="G3301" t="str">
        <f>TEXT(MotionsTable[[#This Row],[MOT_COUNTY_NUM]], "000") &amp; "-" &amp; TEXT(MotionsTable[[#This Row],[MOT_CASE_NUMBER]], "0000000")</f>
        <v>008-0000075</v>
      </c>
    </row>
    <row r="3302" spans="1:7">
      <c r="A3302" s="1">
        <v>8</v>
      </c>
      <c r="B3302">
        <v>77</v>
      </c>
      <c r="C3302">
        <v>6</v>
      </c>
      <c r="D3302" t="s">
        <v>109</v>
      </c>
      <c r="E3302" t="s">
        <v>110</v>
      </c>
      <c r="F3302" t="s">
        <v>24</v>
      </c>
      <c r="G3302" t="str">
        <f>TEXT(MotionsTable[[#This Row],[MOT_COUNTY_NUM]], "000") &amp; "-" &amp; TEXT(MotionsTable[[#This Row],[MOT_CASE_NUMBER]], "0000000")</f>
        <v>008-0000077</v>
      </c>
    </row>
    <row r="3303" spans="1:7">
      <c r="A3303" s="1">
        <v>8</v>
      </c>
      <c r="B3303">
        <v>84</v>
      </c>
      <c r="C3303">
        <v>6</v>
      </c>
      <c r="D3303" t="s">
        <v>109</v>
      </c>
      <c r="E3303" t="s">
        <v>110</v>
      </c>
      <c r="F3303" t="s">
        <v>24</v>
      </c>
      <c r="G3303" t="str">
        <f>TEXT(MotionsTable[[#This Row],[MOT_COUNTY_NUM]], "000") &amp; "-" &amp; TEXT(MotionsTable[[#This Row],[MOT_CASE_NUMBER]], "0000000")</f>
        <v>008-0000084</v>
      </c>
    </row>
    <row r="3304" spans="1:7">
      <c r="A3304" s="1">
        <v>8</v>
      </c>
      <c r="B3304">
        <v>85</v>
      </c>
      <c r="C3304">
        <v>6</v>
      </c>
      <c r="D3304" t="s">
        <v>109</v>
      </c>
      <c r="E3304" t="s">
        <v>110</v>
      </c>
      <c r="F3304" t="s">
        <v>24</v>
      </c>
      <c r="G3304" t="str">
        <f>TEXT(MotionsTable[[#This Row],[MOT_COUNTY_NUM]], "000") &amp; "-" &amp; TEXT(MotionsTable[[#This Row],[MOT_CASE_NUMBER]], "0000000")</f>
        <v>008-0000085</v>
      </c>
    </row>
    <row r="3305" spans="1:7">
      <c r="A3305" s="1">
        <v>8</v>
      </c>
      <c r="B3305">
        <v>110</v>
      </c>
      <c r="C3305">
        <v>6</v>
      </c>
      <c r="D3305" t="s">
        <v>109</v>
      </c>
      <c r="E3305" t="s">
        <v>110</v>
      </c>
      <c r="F3305" t="s">
        <v>24</v>
      </c>
      <c r="G3305" t="str">
        <f>TEXT(MotionsTable[[#This Row],[MOT_COUNTY_NUM]], "000") &amp; "-" &amp; TEXT(MotionsTable[[#This Row],[MOT_CASE_NUMBER]], "0000000")</f>
        <v>008-0000110</v>
      </c>
    </row>
    <row r="3306" spans="1:7">
      <c r="A3306" s="1">
        <v>8</v>
      </c>
      <c r="B3306">
        <v>119</v>
      </c>
      <c r="C3306">
        <v>6</v>
      </c>
      <c r="D3306" t="s">
        <v>109</v>
      </c>
      <c r="E3306" t="s">
        <v>110</v>
      </c>
      <c r="F3306" t="s">
        <v>24</v>
      </c>
      <c r="G3306" t="str">
        <f>TEXT(MotionsTable[[#This Row],[MOT_COUNTY_NUM]], "000") &amp; "-" &amp; TEXT(MotionsTable[[#This Row],[MOT_CASE_NUMBER]], "0000000")</f>
        <v>008-0000119</v>
      </c>
    </row>
    <row r="3307" spans="1:7">
      <c r="A3307" s="1">
        <v>8</v>
      </c>
      <c r="B3307">
        <v>122</v>
      </c>
      <c r="C3307">
        <v>6</v>
      </c>
      <c r="D3307" t="s">
        <v>109</v>
      </c>
      <c r="E3307" t="s">
        <v>110</v>
      </c>
      <c r="F3307" t="s">
        <v>24</v>
      </c>
      <c r="G3307" t="str">
        <f>TEXT(MotionsTable[[#This Row],[MOT_COUNTY_NUM]], "000") &amp; "-" &amp; TEXT(MotionsTable[[#This Row],[MOT_CASE_NUMBER]], "0000000")</f>
        <v>008-0000122</v>
      </c>
    </row>
    <row r="3308" spans="1:7">
      <c r="A3308" s="1">
        <v>8</v>
      </c>
      <c r="B3308">
        <v>133</v>
      </c>
      <c r="C3308">
        <v>6</v>
      </c>
      <c r="D3308" t="s">
        <v>109</v>
      </c>
      <c r="E3308" t="s">
        <v>110</v>
      </c>
      <c r="F3308" t="s">
        <v>24</v>
      </c>
      <c r="G3308" t="str">
        <f>TEXT(MotionsTable[[#This Row],[MOT_COUNTY_NUM]], "000") &amp; "-" &amp; TEXT(MotionsTable[[#This Row],[MOT_CASE_NUMBER]], "0000000")</f>
        <v>008-0000133</v>
      </c>
    </row>
    <row r="3309" spans="1:7">
      <c r="A3309" s="1">
        <v>8</v>
      </c>
      <c r="B3309">
        <v>17</v>
      </c>
      <c r="C3309">
        <v>7</v>
      </c>
      <c r="D3309" t="s">
        <v>109</v>
      </c>
      <c r="E3309" t="s">
        <v>110</v>
      </c>
      <c r="F3309" t="s">
        <v>24</v>
      </c>
      <c r="G3309" t="str">
        <f>TEXT(MotionsTable[[#This Row],[MOT_COUNTY_NUM]], "000") &amp; "-" &amp; TEXT(MotionsTable[[#This Row],[MOT_CASE_NUMBER]], "0000000")</f>
        <v>008-0000017</v>
      </c>
    </row>
    <row r="3310" spans="1:7">
      <c r="A3310" s="1">
        <v>8</v>
      </c>
      <c r="B3310">
        <v>23</v>
      </c>
      <c r="C3310">
        <v>7</v>
      </c>
      <c r="D3310" t="s">
        <v>109</v>
      </c>
      <c r="E3310" t="s">
        <v>110</v>
      </c>
      <c r="F3310" t="s">
        <v>24</v>
      </c>
      <c r="G3310" t="str">
        <f>TEXT(MotionsTable[[#This Row],[MOT_COUNTY_NUM]], "000") &amp; "-" &amp; TEXT(MotionsTable[[#This Row],[MOT_CASE_NUMBER]], "0000000")</f>
        <v>008-0000023</v>
      </c>
    </row>
    <row r="3311" spans="1:7">
      <c r="A3311" s="1">
        <v>8</v>
      </c>
      <c r="B3311">
        <v>26</v>
      </c>
      <c r="C3311">
        <v>7</v>
      </c>
      <c r="D3311" t="s">
        <v>109</v>
      </c>
      <c r="E3311" t="s">
        <v>110</v>
      </c>
      <c r="F3311" t="s">
        <v>24</v>
      </c>
      <c r="G3311" t="str">
        <f>TEXT(MotionsTable[[#This Row],[MOT_COUNTY_NUM]], "000") &amp; "-" &amp; TEXT(MotionsTable[[#This Row],[MOT_CASE_NUMBER]], "0000000")</f>
        <v>008-0000026</v>
      </c>
    </row>
    <row r="3312" spans="1:7">
      <c r="A3312" s="1">
        <v>8</v>
      </c>
      <c r="B3312">
        <v>27</v>
      </c>
      <c r="C3312">
        <v>7</v>
      </c>
      <c r="D3312" t="s">
        <v>109</v>
      </c>
      <c r="E3312" t="s">
        <v>110</v>
      </c>
      <c r="F3312" t="s">
        <v>24</v>
      </c>
      <c r="G3312" t="str">
        <f>TEXT(MotionsTable[[#This Row],[MOT_COUNTY_NUM]], "000") &amp; "-" &amp; TEXT(MotionsTable[[#This Row],[MOT_CASE_NUMBER]], "0000000")</f>
        <v>008-0000027</v>
      </c>
    </row>
    <row r="3313" spans="1:7">
      <c r="A3313" s="1">
        <v>8</v>
      </c>
      <c r="B3313">
        <v>31</v>
      </c>
      <c r="C3313">
        <v>7</v>
      </c>
      <c r="D3313" t="s">
        <v>109</v>
      </c>
      <c r="E3313" t="s">
        <v>110</v>
      </c>
      <c r="F3313" t="s">
        <v>24</v>
      </c>
      <c r="G3313" t="str">
        <f>TEXT(MotionsTable[[#This Row],[MOT_COUNTY_NUM]], "000") &amp; "-" &amp; TEXT(MotionsTable[[#This Row],[MOT_CASE_NUMBER]], "0000000")</f>
        <v>008-0000031</v>
      </c>
    </row>
    <row r="3314" spans="1:7">
      <c r="A3314" s="1">
        <v>8</v>
      </c>
      <c r="B3314">
        <v>39</v>
      </c>
      <c r="C3314">
        <v>7</v>
      </c>
      <c r="D3314" t="s">
        <v>109</v>
      </c>
      <c r="E3314" t="s">
        <v>110</v>
      </c>
      <c r="F3314" t="s">
        <v>24</v>
      </c>
      <c r="G3314" t="str">
        <f>TEXT(MotionsTable[[#This Row],[MOT_COUNTY_NUM]], "000") &amp; "-" &amp; TEXT(MotionsTable[[#This Row],[MOT_CASE_NUMBER]], "0000000")</f>
        <v>008-0000039</v>
      </c>
    </row>
    <row r="3315" spans="1:7">
      <c r="A3315" s="1">
        <v>8</v>
      </c>
      <c r="B3315">
        <v>40</v>
      </c>
      <c r="C3315">
        <v>7</v>
      </c>
      <c r="D3315" t="s">
        <v>109</v>
      </c>
      <c r="E3315" t="s">
        <v>110</v>
      </c>
      <c r="F3315" t="s">
        <v>24</v>
      </c>
      <c r="G3315" t="str">
        <f>TEXT(MotionsTable[[#This Row],[MOT_COUNTY_NUM]], "000") &amp; "-" &amp; TEXT(MotionsTable[[#This Row],[MOT_CASE_NUMBER]], "0000000")</f>
        <v>008-0000040</v>
      </c>
    </row>
    <row r="3316" spans="1:7">
      <c r="A3316" s="1">
        <v>8</v>
      </c>
      <c r="B3316">
        <v>43</v>
      </c>
      <c r="C3316">
        <v>7</v>
      </c>
      <c r="D3316" t="s">
        <v>109</v>
      </c>
      <c r="E3316" t="s">
        <v>110</v>
      </c>
      <c r="F3316" t="s">
        <v>24</v>
      </c>
      <c r="G3316" t="str">
        <f>TEXT(MotionsTable[[#This Row],[MOT_COUNTY_NUM]], "000") &amp; "-" &amp; TEXT(MotionsTable[[#This Row],[MOT_CASE_NUMBER]], "0000000")</f>
        <v>008-0000043</v>
      </c>
    </row>
    <row r="3317" spans="1:7">
      <c r="A3317" s="1">
        <v>8</v>
      </c>
      <c r="B3317">
        <v>51</v>
      </c>
      <c r="C3317">
        <v>7</v>
      </c>
      <c r="D3317" t="s">
        <v>109</v>
      </c>
      <c r="E3317" t="s">
        <v>110</v>
      </c>
      <c r="F3317" t="s">
        <v>24</v>
      </c>
      <c r="G3317" t="str">
        <f>TEXT(MotionsTable[[#This Row],[MOT_COUNTY_NUM]], "000") &amp; "-" &amp; TEXT(MotionsTable[[#This Row],[MOT_CASE_NUMBER]], "0000000")</f>
        <v>008-0000051</v>
      </c>
    </row>
    <row r="3318" spans="1:7">
      <c r="A3318" s="1">
        <v>8</v>
      </c>
      <c r="B3318">
        <v>59</v>
      </c>
      <c r="C3318">
        <v>7</v>
      </c>
      <c r="D3318" t="s">
        <v>109</v>
      </c>
      <c r="E3318" t="s">
        <v>110</v>
      </c>
      <c r="F3318" t="s">
        <v>24</v>
      </c>
      <c r="G3318" t="str">
        <f>TEXT(MotionsTable[[#This Row],[MOT_COUNTY_NUM]], "000") &amp; "-" &amp; TEXT(MotionsTable[[#This Row],[MOT_CASE_NUMBER]], "0000000")</f>
        <v>008-0000059</v>
      </c>
    </row>
    <row r="3319" spans="1:7">
      <c r="A3319" s="1">
        <v>8</v>
      </c>
      <c r="B3319">
        <v>60</v>
      </c>
      <c r="C3319">
        <v>7</v>
      </c>
      <c r="D3319" t="s">
        <v>109</v>
      </c>
      <c r="E3319" t="s">
        <v>110</v>
      </c>
      <c r="F3319" t="s">
        <v>24</v>
      </c>
      <c r="G3319" t="str">
        <f>TEXT(MotionsTable[[#This Row],[MOT_COUNTY_NUM]], "000") &amp; "-" &amp; TEXT(MotionsTable[[#This Row],[MOT_CASE_NUMBER]], "0000000")</f>
        <v>008-0000060</v>
      </c>
    </row>
    <row r="3320" spans="1:7">
      <c r="A3320" s="1">
        <v>8</v>
      </c>
      <c r="B3320">
        <v>68</v>
      </c>
      <c r="C3320">
        <v>7</v>
      </c>
      <c r="D3320" t="s">
        <v>109</v>
      </c>
      <c r="E3320" t="s">
        <v>110</v>
      </c>
      <c r="F3320" t="s">
        <v>24</v>
      </c>
      <c r="G3320" t="str">
        <f>TEXT(MotionsTable[[#This Row],[MOT_COUNTY_NUM]], "000") &amp; "-" &amp; TEXT(MotionsTable[[#This Row],[MOT_CASE_NUMBER]], "0000000")</f>
        <v>008-0000068</v>
      </c>
    </row>
    <row r="3321" spans="1:7">
      <c r="A3321" s="1">
        <v>8</v>
      </c>
      <c r="B3321">
        <v>75</v>
      </c>
      <c r="C3321">
        <v>7</v>
      </c>
      <c r="D3321" t="s">
        <v>109</v>
      </c>
      <c r="E3321" t="s">
        <v>110</v>
      </c>
      <c r="F3321" t="s">
        <v>24</v>
      </c>
      <c r="G3321" t="str">
        <f>TEXT(MotionsTable[[#This Row],[MOT_COUNTY_NUM]], "000") &amp; "-" &amp; TEXT(MotionsTable[[#This Row],[MOT_CASE_NUMBER]], "0000000")</f>
        <v>008-0000075</v>
      </c>
    </row>
    <row r="3322" spans="1:7">
      <c r="A3322" s="1">
        <v>8</v>
      </c>
      <c r="B3322">
        <v>78</v>
      </c>
      <c r="C3322">
        <v>7</v>
      </c>
      <c r="D3322" t="s">
        <v>109</v>
      </c>
      <c r="E3322" t="s">
        <v>110</v>
      </c>
      <c r="F3322" t="s">
        <v>24</v>
      </c>
      <c r="G3322" t="str">
        <f>TEXT(MotionsTable[[#This Row],[MOT_COUNTY_NUM]], "000") &amp; "-" &amp; TEXT(MotionsTable[[#This Row],[MOT_CASE_NUMBER]], "0000000")</f>
        <v>008-0000078</v>
      </c>
    </row>
    <row r="3323" spans="1:7">
      <c r="A3323" s="1">
        <v>8</v>
      </c>
      <c r="B3323">
        <v>89</v>
      </c>
      <c r="C3323">
        <v>7</v>
      </c>
      <c r="D3323" t="s">
        <v>109</v>
      </c>
      <c r="E3323" t="s">
        <v>110</v>
      </c>
      <c r="F3323" t="s">
        <v>24</v>
      </c>
      <c r="G3323" t="str">
        <f>TEXT(MotionsTable[[#This Row],[MOT_COUNTY_NUM]], "000") &amp; "-" &amp; TEXT(MotionsTable[[#This Row],[MOT_CASE_NUMBER]], "0000000")</f>
        <v>008-0000089</v>
      </c>
    </row>
    <row r="3324" spans="1:7">
      <c r="A3324" s="1">
        <v>8</v>
      </c>
      <c r="B3324">
        <v>91</v>
      </c>
      <c r="C3324">
        <v>7</v>
      </c>
      <c r="D3324" t="s">
        <v>109</v>
      </c>
      <c r="E3324" t="s">
        <v>110</v>
      </c>
      <c r="F3324" t="s">
        <v>24</v>
      </c>
      <c r="G3324" t="str">
        <f>TEXT(MotionsTable[[#This Row],[MOT_COUNTY_NUM]], "000") &amp; "-" &amp; TEXT(MotionsTable[[#This Row],[MOT_CASE_NUMBER]], "0000000")</f>
        <v>008-0000091</v>
      </c>
    </row>
    <row r="3325" spans="1:7">
      <c r="A3325" s="1">
        <v>8</v>
      </c>
      <c r="B3325">
        <v>93</v>
      </c>
      <c r="C3325">
        <v>7</v>
      </c>
      <c r="D3325" t="s">
        <v>109</v>
      </c>
      <c r="E3325" t="s">
        <v>110</v>
      </c>
      <c r="F3325" t="s">
        <v>24</v>
      </c>
      <c r="G3325" t="str">
        <f>TEXT(MotionsTable[[#This Row],[MOT_COUNTY_NUM]], "000") &amp; "-" &amp; TEXT(MotionsTable[[#This Row],[MOT_CASE_NUMBER]], "0000000")</f>
        <v>008-0000093</v>
      </c>
    </row>
    <row r="3326" spans="1:7">
      <c r="A3326" s="1">
        <v>8</v>
      </c>
      <c r="B3326">
        <v>94</v>
      </c>
      <c r="C3326">
        <v>7</v>
      </c>
      <c r="D3326" t="s">
        <v>109</v>
      </c>
      <c r="E3326" t="s">
        <v>110</v>
      </c>
      <c r="F3326" t="s">
        <v>24</v>
      </c>
      <c r="G3326" t="str">
        <f>TEXT(MotionsTable[[#This Row],[MOT_COUNTY_NUM]], "000") &amp; "-" &amp; TEXT(MotionsTable[[#This Row],[MOT_CASE_NUMBER]], "0000000")</f>
        <v>008-0000094</v>
      </c>
    </row>
    <row r="3327" spans="1:7">
      <c r="A3327" s="1">
        <v>8</v>
      </c>
      <c r="B3327">
        <v>98</v>
      </c>
      <c r="C3327">
        <v>7</v>
      </c>
      <c r="D3327" t="s">
        <v>109</v>
      </c>
      <c r="E3327" t="s">
        <v>110</v>
      </c>
      <c r="F3327" t="s">
        <v>24</v>
      </c>
      <c r="G3327" t="str">
        <f>TEXT(MotionsTable[[#This Row],[MOT_COUNTY_NUM]], "000") &amp; "-" &amp; TEXT(MotionsTable[[#This Row],[MOT_CASE_NUMBER]], "0000000")</f>
        <v>008-0000098</v>
      </c>
    </row>
    <row r="3328" spans="1:7">
      <c r="A3328" s="1">
        <v>8</v>
      </c>
      <c r="B3328">
        <v>100</v>
      </c>
      <c r="C3328">
        <v>7</v>
      </c>
      <c r="D3328" t="s">
        <v>109</v>
      </c>
      <c r="E3328" t="s">
        <v>110</v>
      </c>
      <c r="F3328" t="s">
        <v>24</v>
      </c>
      <c r="G3328" t="str">
        <f>TEXT(MotionsTable[[#This Row],[MOT_COUNTY_NUM]], "000") &amp; "-" &amp; TEXT(MotionsTable[[#This Row],[MOT_CASE_NUMBER]], "0000000")</f>
        <v>008-0000100</v>
      </c>
    </row>
    <row r="3329" spans="1:7">
      <c r="A3329" s="1">
        <v>8</v>
      </c>
      <c r="B3329">
        <v>105</v>
      </c>
      <c r="C3329">
        <v>7</v>
      </c>
      <c r="D3329" t="s">
        <v>109</v>
      </c>
      <c r="E3329" t="s">
        <v>110</v>
      </c>
      <c r="F3329" t="s">
        <v>24</v>
      </c>
      <c r="G3329" t="str">
        <f>TEXT(MotionsTable[[#This Row],[MOT_COUNTY_NUM]], "000") &amp; "-" &amp; TEXT(MotionsTable[[#This Row],[MOT_CASE_NUMBER]], "0000000")</f>
        <v>008-0000105</v>
      </c>
    </row>
    <row r="3330" spans="1:7">
      <c r="A3330" s="1">
        <v>8</v>
      </c>
      <c r="B3330">
        <v>108</v>
      </c>
      <c r="C3330">
        <v>7</v>
      </c>
      <c r="D3330" t="s">
        <v>109</v>
      </c>
      <c r="E3330" t="s">
        <v>110</v>
      </c>
      <c r="F3330" t="s">
        <v>24</v>
      </c>
      <c r="G3330" t="str">
        <f>TEXT(MotionsTable[[#This Row],[MOT_COUNTY_NUM]], "000") &amp; "-" &amp; TEXT(MotionsTable[[#This Row],[MOT_CASE_NUMBER]], "0000000")</f>
        <v>008-0000108</v>
      </c>
    </row>
    <row r="3331" spans="1:7">
      <c r="A3331" s="1">
        <v>8</v>
      </c>
      <c r="B3331">
        <v>109</v>
      </c>
      <c r="C3331">
        <v>7</v>
      </c>
      <c r="D3331" t="s">
        <v>109</v>
      </c>
      <c r="E3331" t="s">
        <v>110</v>
      </c>
      <c r="F3331" t="s">
        <v>24</v>
      </c>
      <c r="G3331" t="str">
        <f>TEXT(MotionsTable[[#This Row],[MOT_COUNTY_NUM]], "000") &amp; "-" &amp; TEXT(MotionsTable[[#This Row],[MOT_CASE_NUMBER]], "0000000")</f>
        <v>008-0000109</v>
      </c>
    </row>
    <row r="3332" spans="1:7">
      <c r="A3332" s="1">
        <v>8</v>
      </c>
      <c r="B3332">
        <v>114</v>
      </c>
      <c r="C3332">
        <v>7</v>
      </c>
      <c r="D3332" t="s">
        <v>109</v>
      </c>
      <c r="E3332" t="s">
        <v>110</v>
      </c>
      <c r="F3332" t="s">
        <v>24</v>
      </c>
      <c r="G3332" t="str">
        <f>TEXT(MotionsTable[[#This Row],[MOT_COUNTY_NUM]], "000") &amp; "-" &amp; TEXT(MotionsTable[[#This Row],[MOT_CASE_NUMBER]], "0000000")</f>
        <v>008-0000114</v>
      </c>
    </row>
    <row r="3333" spans="1:7">
      <c r="A3333" s="1">
        <v>8</v>
      </c>
      <c r="B3333">
        <v>122</v>
      </c>
      <c r="C3333">
        <v>7</v>
      </c>
      <c r="D3333" t="s">
        <v>109</v>
      </c>
      <c r="E3333" t="s">
        <v>110</v>
      </c>
      <c r="F3333" t="s">
        <v>24</v>
      </c>
      <c r="G3333" t="str">
        <f>TEXT(MotionsTable[[#This Row],[MOT_COUNTY_NUM]], "000") &amp; "-" &amp; TEXT(MotionsTable[[#This Row],[MOT_CASE_NUMBER]], "0000000")</f>
        <v>008-0000122</v>
      </c>
    </row>
    <row r="3334" spans="1:7">
      <c r="A3334" s="1">
        <v>8</v>
      </c>
      <c r="B3334">
        <v>125</v>
      </c>
      <c r="C3334">
        <v>7</v>
      </c>
      <c r="D3334" t="s">
        <v>109</v>
      </c>
      <c r="E3334" t="s">
        <v>110</v>
      </c>
      <c r="F3334" t="s">
        <v>24</v>
      </c>
      <c r="G3334" t="str">
        <f>TEXT(MotionsTable[[#This Row],[MOT_COUNTY_NUM]], "000") &amp; "-" &amp; TEXT(MotionsTable[[#This Row],[MOT_CASE_NUMBER]], "0000000")</f>
        <v>008-0000125</v>
      </c>
    </row>
    <row r="3335" spans="1:7">
      <c r="A3335" s="1">
        <v>8</v>
      </c>
      <c r="B3335">
        <v>2</v>
      </c>
      <c r="C3335">
        <v>8</v>
      </c>
      <c r="D3335" t="s">
        <v>109</v>
      </c>
      <c r="E3335" t="s">
        <v>110</v>
      </c>
      <c r="F3335" t="s">
        <v>24</v>
      </c>
      <c r="G3335" t="str">
        <f>TEXT(MotionsTable[[#This Row],[MOT_COUNTY_NUM]], "000") &amp; "-" &amp; TEXT(MotionsTable[[#This Row],[MOT_CASE_NUMBER]], "0000000")</f>
        <v>008-0000002</v>
      </c>
    </row>
    <row r="3336" spans="1:7">
      <c r="A3336" s="1">
        <v>8</v>
      </c>
      <c r="B3336">
        <v>4</v>
      </c>
      <c r="C3336">
        <v>8</v>
      </c>
      <c r="D3336" t="s">
        <v>109</v>
      </c>
      <c r="E3336" t="s">
        <v>110</v>
      </c>
      <c r="F3336" t="s">
        <v>24</v>
      </c>
      <c r="G3336" t="str">
        <f>TEXT(MotionsTable[[#This Row],[MOT_COUNTY_NUM]], "000") &amp; "-" &amp; TEXT(MotionsTable[[#This Row],[MOT_CASE_NUMBER]], "0000000")</f>
        <v>008-0000004</v>
      </c>
    </row>
    <row r="3337" spans="1:7">
      <c r="A3337" s="1">
        <v>8</v>
      </c>
      <c r="B3337">
        <v>10</v>
      </c>
      <c r="C3337">
        <v>8</v>
      </c>
      <c r="D3337" t="s">
        <v>109</v>
      </c>
      <c r="E3337" t="s">
        <v>110</v>
      </c>
      <c r="F3337" t="s">
        <v>24</v>
      </c>
      <c r="G3337" t="str">
        <f>TEXT(MotionsTable[[#This Row],[MOT_COUNTY_NUM]], "000") &amp; "-" &amp; TEXT(MotionsTable[[#This Row],[MOT_CASE_NUMBER]], "0000000")</f>
        <v>008-0000010</v>
      </c>
    </row>
    <row r="3338" spans="1:7">
      <c r="A3338" s="1">
        <v>8</v>
      </c>
      <c r="B3338">
        <v>20</v>
      </c>
      <c r="C3338">
        <v>8</v>
      </c>
      <c r="D3338" t="s">
        <v>109</v>
      </c>
      <c r="E3338" t="s">
        <v>110</v>
      </c>
      <c r="F3338" t="s">
        <v>24</v>
      </c>
      <c r="G3338" t="str">
        <f>TEXT(MotionsTable[[#This Row],[MOT_COUNTY_NUM]], "000") &amp; "-" &amp; TEXT(MotionsTable[[#This Row],[MOT_CASE_NUMBER]], "0000000")</f>
        <v>008-0000020</v>
      </c>
    </row>
    <row r="3339" spans="1:7">
      <c r="A3339" s="1">
        <v>8</v>
      </c>
      <c r="B3339">
        <v>58</v>
      </c>
      <c r="C3339">
        <v>8</v>
      </c>
      <c r="D3339" t="s">
        <v>109</v>
      </c>
      <c r="E3339" t="s">
        <v>110</v>
      </c>
      <c r="F3339" t="s">
        <v>24</v>
      </c>
      <c r="G3339" t="str">
        <f>TEXT(MotionsTable[[#This Row],[MOT_COUNTY_NUM]], "000") &amp; "-" &amp; TEXT(MotionsTable[[#This Row],[MOT_CASE_NUMBER]], "0000000")</f>
        <v>008-0000058</v>
      </c>
    </row>
    <row r="3340" spans="1:7">
      <c r="A3340" s="1">
        <v>8</v>
      </c>
      <c r="B3340">
        <v>64</v>
      </c>
      <c r="C3340">
        <v>8</v>
      </c>
      <c r="D3340" t="s">
        <v>109</v>
      </c>
      <c r="E3340" t="s">
        <v>110</v>
      </c>
      <c r="F3340" t="s">
        <v>24</v>
      </c>
      <c r="G3340" t="str">
        <f>TEXT(MotionsTable[[#This Row],[MOT_COUNTY_NUM]], "000") &amp; "-" &amp; TEXT(MotionsTable[[#This Row],[MOT_CASE_NUMBER]], "0000000")</f>
        <v>008-0000064</v>
      </c>
    </row>
    <row r="3341" spans="1:7">
      <c r="A3341" s="1">
        <v>8</v>
      </c>
      <c r="B3341">
        <v>89</v>
      </c>
      <c r="C3341">
        <v>8</v>
      </c>
      <c r="D3341" t="s">
        <v>109</v>
      </c>
      <c r="E3341" t="s">
        <v>110</v>
      </c>
      <c r="F3341" t="s">
        <v>24</v>
      </c>
      <c r="G3341" t="str">
        <f>TEXT(MotionsTable[[#This Row],[MOT_COUNTY_NUM]], "000") &amp; "-" &amp; TEXT(MotionsTable[[#This Row],[MOT_CASE_NUMBER]], "0000000")</f>
        <v>008-0000089</v>
      </c>
    </row>
    <row r="3342" spans="1:7">
      <c r="A3342" s="1">
        <v>8</v>
      </c>
      <c r="B3342">
        <v>94</v>
      </c>
      <c r="C3342">
        <v>8</v>
      </c>
      <c r="D3342" t="s">
        <v>109</v>
      </c>
      <c r="E3342" t="s">
        <v>110</v>
      </c>
      <c r="F3342" t="s">
        <v>24</v>
      </c>
      <c r="G3342" t="str">
        <f>TEXT(MotionsTable[[#This Row],[MOT_COUNTY_NUM]], "000") &amp; "-" &amp; TEXT(MotionsTable[[#This Row],[MOT_CASE_NUMBER]], "0000000")</f>
        <v>008-0000094</v>
      </c>
    </row>
    <row r="3343" spans="1:7">
      <c r="A3343" s="1">
        <v>8</v>
      </c>
      <c r="B3343">
        <v>103</v>
      </c>
      <c r="C3343">
        <v>8</v>
      </c>
      <c r="D3343" t="s">
        <v>109</v>
      </c>
      <c r="E3343" t="s">
        <v>110</v>
      </c>
      <c r="F3343" t="s">
        <v>24</v>
      </c>
      <c r="G3343" t="str">
        <f>TEXT(MotionsTable[[#This Row],[MOT_COUNTY_NUM]], "000") &amp; "-" &amp; TEXT(MotionsTable[[#This Row],[MOT_CASE_NUMBER]], "0000000")</f>
        <v>008-0000103</v>
      </c>
    </row>
    <row r="3344" spans="1:7">
      <c r="A3344" s="1">
        <v>8</v>
      </c>
      <c r="B3344">
        <v>136</v>
      </c>
      <c r="C3344">
        <v>8</v>
      </c>
      <c r="D3344" t="s">
        <v>109</v>
      </c>
      <c r="E3344" t="s">
        <v>110</v>
      </c>
      <c r="F3344" t="s">
        <v>24</v>
      </c>
      <c r="G3344" t="str">
        <f>TEXT(MotionsTable[[#This Row],[MOT_COUNTY_NUM]], "000") &amp; "-" &amp; TEXT(MotionsTable[[#This Row],[MOT_CASE_NUMBER]], "0000000")</f>
        <v>008-0000136</v>
      </c>
    </row>
    <row r="3345" spans="1:7">
      <c r="A3345" s="1">
        <v>8</v>
      </c>
      <c r="B3345">
        <v>16</v>
      </c>
      <c r="C3345">
        <v>9</v>
      </c>
      <c r="D3345" t="s">
        <v>109</v>
      </c>
      <c r="E3345" t="s">
        <v>110</v>
      </c>
      <c r="F3345" t="s">
        <v>24</v>
      </c>
      <c r="G3345" t="str">
        <f>TEXT(MotionsTable[[#This Row],[MOT_COUNTY_NUM]], "000") &amp; "-" &amp; TEXT(MotionsTable[[#This Row],[MOT_CASE_NUMBER]], "0000000")</f>
        <v>008-0000016</v>
      </c>
    </row>
    <row r="3346" spans="1:7">
      <c r="A3346" s="1">
        <v>8</v>
      </c>
      <c r="B3346">
        <v>23</v>
      </c>
      <c r="C3346">
        <v>9</v>
      </c>
      <c r="D3346" t="s">
        <v>109</v>
      </c>
      <c r="E3346" t="s">
        <v>110</v>
      </c>
      <c r="F3346" t="s">
        <v>24</v>
      </c>
      <c r="G3346" t="str">
        <f>TEXT(MotionsTable[[#This Row],[MOT_COUNTY_NUM]], "000") &amp; "-" &amp; TEXT(MotionsTable[[#This Row],[MOT_CASE_NUMBER]], "0000000")</f>
        <v>008-0000023</v>
      </c>
    </row>
    <row r="3347" spans="1:7">
      <c r="A3347" s="1">
        <v>8</v>
      </c>
      <c r="B3347">
        <v>50</v>
      </c>
      <c r="C3347">
        <v>9</v>
      </c>
      <c r="D3347" t="s">
        <v>109</v>
      </c>
      <c r="E3347" t="s">
        <v>110</v>
      </c>
      <c r="F3347" t="s">
        <v>24</v>
      </c>
      <c r="G3347" t="str">
        <f>TEXT(MotionsTable[[#This Row],[MOT_COUNTY_NUM]], "000") &amp; "-" &amp; TEXT(MotionsTable[[#This Row],[MOT_CASE_NUMBER]], "0000000")</f>
        <v>008-0000050</v>
      </c>
    </row>
    <row r="3348" spans="1:7">
      <c r="A3348" s="1">
        <v>8</v>
      </c>
      <c r="B3348">
        <v>59</v>
      </c>
      <c r="C3348">
        <v>9</v>
      </c>
      <c r="D3348" t="s">
        <v>109</v>
      </c>
      <c r="E3348" t="s">
        <v>110</v>
      </c>
      <c r="F3348" t="s">
        <v>24</v>
      </c>
      <c r="G3348" t="str">
        <f>TEXT(MotionsTable[[#This Row],[MOT_COUNTY_NUM]], "000") &amp; "-" &amp; TEXT(MotionsTable[[#This Row],[MOT_CASE_NUMBER]], "0000000")</f>
        <v>008-0000059</v>
      </c>
    </row>
    <row r="3349" spans="1:7">
      <c r="A3349" s="1">
        <v>8</v>
      </c>
      <c r="B3349">
        <v>61</v>
      </c>
      <c r="C3349">
        <v>9</v>
      </c>
      <c r="D3349" t="s">
        <v>109</v>
      </c>
      <c r="E3349" t="s">
        <v>110</v>
      </c>
      <c r="F3349" t="s">
        <v>24</v>
      </c>
      <c r="G3349" t="str">
        <f>TEXT(MotionsTable[[#This Row],[MOT_COUNTY_NUM]], "000") &amp; "-" &amp; TEXT(MotionsTable[[#This Row],[MOT_CASE_NUMBER]], "0000000")</f>
        <v>008-0000061</v>
      </c>
    </row>
    <row r="3350" spans="1:7">
      <c r="A3350" s="1">
        <v>8</v>
      </c>
      <c r="B3350">
        <v>62</v>
      </c>
      <c r="C3350">
        <v>9</v>
      </c>
      <c r="D3350" t="s">
        <v>109</v>
      </c>
      <c r="E3350" t="s">
        <v>110</v>
      </c>
      <c r="F3350" t="s">
        <v>24</v>
      </c>
      <c r="G3350" t="str">
        <f>TEXT(MotionsTable[[#This Row],[MOT_COUNTY_NUM]], "000") &amp; "-" &amp; TEXT(MotionsTable[[#This Row],[MOT_CASE_NUMBER]], "0000000")</f>
        <v>008-0000062</v>
      </c>
    </row>
    <row r="3351" spans="1:7">
      <c r="A3351" s="1">
        <v>8</v>
      </c>
      <c r="B3351">
        <v>67</v>
      </c>
      <c r="C3351">
        <v>9</v>
      </c>
      <c r="D3351" t="s">
        <v>109</v>
      </c>
      <c r="E3351" t="s">
        <v>110</v>
      </c>
      <c r="F3351" t="s">
        <v>24</v>
      </c>
      <c r="G3351" t="str">
        <f>TEXT(MotionsTable[[#This Row],[MOT_COUNTY_NUM]], "000") &amp; "-" &amp; TEXT(MotionsTable[[#This Row],[MOT_CASE_NUMBER]], "0000000")</f>
        <v>008-0000067</v>
      </c>
    </row>
    <row r="3352" spans="1:7">
      <c r="A3352" s="1">
        <v>8</v>
      </c>
      <c r="B3352">
        <v>93</v>
      </c>
      <c r="C3352">
        <v>9</v>
      </c>
      <c r="D3352" t="s">
        <v>109</v>
      </c>
      <c r="E3352" t="s">
        <v>110</v>
      </c>
      <c r="F3352" t="s">
        <v>24</v>
      </c>
      <c r="G3352" t="str">
        <f>TEXT(MotionsTable[[#This Row],[MOT_COUNTY_NUM]], "000") &amp; "-" &amp; TEXT(MotionsTable[[#This Row],[MOT_CASE_NUMBER]], "0000000")</f>
        <v>008-0000093</v>
      </c>
    </row>
    <row r="3353" spans="1:7">
      <c r="A3353" s="1">
        <v>8</v>
      </c>
      <c r="B3353">
        <v>102</v>
      </c>
      <c r="C3353">
        <v>9</v>
      </c>
      <c r="D3353" t="s">
        <v>109</v>
      </c>
      <c r="E3353" t="s">
        <v>110</v>
      </c>
      <c r="F3353" t="s">
        <v>24</v>
      </c>
      <c r="G3353" t="str">
        <f>TEXT(MotionsTable[[#This Row],[MOT_COUNTY_NUM]], "000") &amp; "-" &amp; TEXT(MotionsTable[[#This Row],[MOT_CASE_NUMBER]], "0000000")</f>
        <v>008-0000102</v>
      </c>
    </row>
    <row r="3354" spans="1:7">
      <c r="A3354" s="1">
        <v>8</v>
      </c>
      <c r="B3354">
        <v>113</v>
      </c>
      <c r="C3354">
        <v>9</v>
      </c>
      <c r="D3354" t="s">
        <v>109</v>
      </c>
      <c r="E3354" t="s">
        <v>110</v>
      </c>
      <c r="F3354" t="s">
        <v>24</v>
      </c>
      <c r="G3354" t="str">
        <f>TEXT(MotionsTable[[#This Row],[MOT_COUNTY_NUM]], "000") &amp; "-" &amp; TEXT(MotionsTable[[#This Row],[MOT_CASE_NUMBER]], "0000000")</f>
        <v>008-0000113</v>
      </c>
    </row>
    <row r="3355" spans="1:7">
      <c r="A3355" s="1">
        <v>8</v>
      </c>
      <c r="B3355">
        <v>133</v>
      </c>
      <c r="C3355">
        <v>9</v>
      </c>
      <c r="D3355" t="s">
        <v>109</v>
      </c>
      <c r="E3355" t="s">
        <v>110</v>
      </c>
      <c r="F3355" t="s">
        <v>24</v>
      </c>
      <c r="G3355" t="str">
        <f>TEXT(MotionsTable[[#This Row],[MOT_COUNTY_NUM]], "000") &amp; "-" &amp; TEXT(MotionsTable[[#This Row],[MOT_CASE_NUMBER]], "0000000")</f>
        <v>008-0000133</v>
      </c>
    </row>
    <row r="3356" spans="1:7">
      <c r="A3356" s="1">
        <v>8</v>
      </c>
      <c r="B3356">
        <v>5</v>
      </c>
      <c r="C3356">
        <v>10</v>
      </c>
      <c r="D3356" t="s">
        <v>109</v>
      </c>
      <c r="E3356" t="s">
        <v>110</v>
      </c>
      <c r="F3356" t="s">
        <v>24</v>
      </c>
      <c r="G3356" t="str">
        <f>TEXT(MotionsTable[[#This Row],[MOT_COUNTY_NUM]], "000") &amp; "-" &amp; TEXT(MotionsTable[[#This Row],[MOT_CASE_NUMBER]], "0000000")</f>
        <v>008-0000005</v>
      </c>
    </row>
    <row r="3357" spans="1:7">
      <c r="A3357" s="1">
        <v>8</v>
      </c>
      <c r="B3357">
        <v>16</v>
      </c>
      <c r="C3357">
        <v>10</v>
      </c>
      <c r="D3357" t="s">
        <v>109</v>
      </c>
      <c r="E3357" t="s">
        <v>110</v>
      </c>
      <c r="F3357" t="s">
        <v>24</v>
      </c>
      <c r="G3357" t="str">
        <f>TEXT(MotionsTable[[#This Row],[MOT_COUNTY_NUM]], "000") &amp; "-" &amp; TEXT(MotionsTable[[#This Row],[MOT_CASE_NUMBER]], "0000000")</f>
        <v>008-0000016</v>
      </c>
    </row>
    <row r="3358" spans="1:7">
      <c r="A3358" s="1">
        <v>8</v>
      </c>
      <c r="B3358">
        <v>44</v>
      </c>
      <c r="C3358">
        <v>10</v>
      </c>
      <c r="D3358" t="s">
        <v>109</v>
      </c>
      <c r="E3358" t="s">
        <v>110</v>
      </c>
      <c r="F3358" t="s">
        <v>24</v>
      </c>
      <c r="G3358" t="str">
        <f>TEXT(MotionsTable[[#This Row],[MOT_COUNTY_NUM]], "000") &amp; "-" &amp; TEXT(MotionsTable[[#This Row],[MOT_CASE_NUMBER]], "0000000")</f>
        <v>008-0000044</v>
      </c>
    </row>
    <row r="3359" spans="1:7">
      <c r="A3359" s="1">
        <v>8</v>
      </c>
      <c r="B3359">
        <v>55</v>
      </c>
      <c r="C3359">
        <v>10</v>
      </c>
      <c r="D3359" t="s">
        <v>109</v>
      </c>
      <c r="E3359" t="s">
        <v>110</v>
      </c>
      <c r="F3359" t="s">
        <v>24</v>
      </c>
      <c r="G3359" t="str">
        <f>TEXT(MotionsTable[[#This Row],[MOT_COUNTY_NUM]], "000") &amp; "-" &amp; TEXT(MotionsTable[[#This Row],[MOT_CASE_NUMBER]], "0000000")</f>
        <v>008-0000055</v>
      </c>
    </row>
    <row r="3360" spans="1:7">
      <c r="A3360" s="1">
        <v>8</v>
      </c>
      <c r="B3360">
        <v>76</v>
      </c>
      <c r="C3360">
        <v>10</v>
      </c>
      <c r="D3360" t="s">
        <v>109</v>
      </c>
      <c r="E3360" t="s">
        <v>110</v>
      </c>
      <c r="F3360" t="s">
        <v>24</v>
      </c>
      <c r="G3360" t="str">
        <f>TEXT(MotionsTable[[#This Row],[MOT_COUNTY_NUM]], "000") &amp; "-" &amp; TEXT(MotionsTable[[#This Row],[MOT_CASE_NUMBER]], "0000000")</f>
        <v>008-0000076</v>
      </c>
    </row>
    <row r="3361" spans="1:7">
      <c r="A3361" s="1">
        <v>8</v>
      </c>
      <c r="B3361">
        <v>78</v>
      </c>
      <c r="C3361">
        <v>10</v>
      </c>
      <c r="D3361" t="s">
        <v>109</v>
      </c>
      <c r="E3361" t="s">
        <v>110</v>
      </c>
      <c r="F3361" t="s">
        <v>24</v>
      </c>
      <c r="G3361" t="str">
        <f>TEXT(MotionsTable[[#This Row],[MOT_COUNTY_NUM]], "000") &amp; "-" &amp; TEXT(MotionsTable[[#This Row],[MOT_CASE_NUMBER]], "0000000")</f>
        <v>008-0000078</v>
      </c>
    </row>
    <row r="3362" spans="1:7">
      <c r="A3362" s="1">
        <v>8</v>
      </c>
      <c r="B3362">
        <v>80</v>
      </c>
      <c r="C3362">
        <v>10</v>
      </c>
      <c r="D3362" t="s">
        <v>109</v>
      </c>
      <c r="E3362" t="s">
        <v>110</v>
      </c>
      <c r="F3362" t="s">
        <v>24</v>
      </c>
      <c r="G3362" t="str">
        <f>TEXT(MotionsTable[[#This Row],[MOT_COUNTY_NUM]], "000") &amp; "-" &amp; TEXT(MotionsTable[[#This Row],[MOT_CASE_NUMBER]], "0000000")</f>
        <v>008-0000080</v>
      </c>
    </row>
    <row r="3363" spans="1:7">
      <c r="A3363" s="1">
        <v>8</v>
      </c>
      <c r="B3363">
        <v>83</v>
      </c>
      <c r="C3363">
        <v>10</v>
      </c>
      <c r="D3363" t="s">
        <v>109</v>
      </c>
      <c r="E3363" t="s">
        <v>110</v>
      </c>
      <c r="F3363" t="s">
        <v>24</v>
      </c>
      <c r="G3363" t="str">
        <f>TEXT(MotionsTable[[#This Row],[MOT_COUNTY_NUM]], "000") &amp; "-" &amp; TEXT(MotionsTable[[#This Row],[MOT_CASE_NUMBER]], "0000000")</f>
        <v>008-0000083</v>
      </c>
    </row>
    <row r="3364" spans="1:7">
      <c r="A3364" s="1">
        <v>8</v>
      </c>
      <c r="B3364">
        <v>117</v>
      </c>
      <c r="C3364">
        <v>10</v>
      </c>
      <c r="D3364" t="s">
        <v>109</v>
      </c>
      <c r="E3364" t="s">
        <v>110</v>
      </c>
      <c r="F3364" t="s">
        <v>24</v>
      </c>
      <c r="G3364" t="str">
        <f>TEXT(MotionsTable[[#This Row],[MOT_COUNTY_NUM]], "000") &amp; "-" &amp; TEXT(MotionsTable[[#This Row],[MOT_CASE_NUMBER]], "0000000")</f>
        <v>008-0000117</v>
      </c>
    </row>
    <row r="3365" spans="1:7">
      <c r="A3365" s="1">
        <v>8</v>
      </c>
      <c r="B3365">
        <v>133</v>
      </c>
      <c r="C3365">
        <v>10</v>
      </c>
      <c r="D3365" t="s">
        <v>109</v>
      </c>
      <c r="E3365" t="s">
        <v>110</v>
      </c>
      <c r="F3365" t="s">
        <v>24</v>
      </c>
      <c r="G3365" t="str">
        <f>TEXT(MotionsTable[[#This Row],[MOT_COUNTY_NUM]], "000") &amp; "-" &amp; TEXT(MotionsTable[[#This Row],[MOT_CASE_NUMBER]], "0000000")</f>
        <v>008-0000133</v>
      </c>
    </row>
    <row r="3366" spans="1:7">
      <c r="A3366" s="1">
        <v>8</v>
      </c>
      <c r="B3366">
        <v>16</v>
      </c>
      <c r="C3366">
        <v>11</v>
      </c>
      <c r="D3366" t="s">
        <v>109</v>
      </c>
      <c r="E3366" t="s">
        <v>110</v>
      </c>
      <c r="F3366" t="s">
        <v>24</v>
      </c>
      <c r="G3366" t="str">
        <f>TEXT(MotionsTable[[#This Row],[MOT_COUNTY_NUM]], "000") &amp; "-" &amp; TEXT(MotionsTable[[#This Row],[MOT_CASE_NUMBER]], "0000000")</f>
        <v>008-0000016</v>
      </c>
    </row>
    <row r="3367" spans="1:7">
      <c r="A3367" s="1">
        <v>8</v>
      </c>
      <c r="B3367">
        <v>70</v>
      </c>
      <c r="C3367">
        <v>11</v>
      </c>
      <c r="D3367" t="s">
        <v>109</v>
      </c>
      <c r="E3367" t="s">
        <v>110</v>
      </c>
      <c r="F3367" t="s">
        <v>24</v>
      </c>
      <c r="G3367" t="str">
        <f>TEXT(MotionsTable[[#This Row],[MOT_COUNTY_NUM]], "000") &amp; "-" &amp; TEXT(MotionsTable[[#This Row],[MOT_CASE_NUMBER]], "0000000")</f>
        <v>008-0000070</v>
      </c>
    </row>
    <row r="3368" spans="1:7">
      <c r="A3368" s="1">
        <v>8</v>
      </c>
      <c r="B3368">
        <v>76</v>
      </c>
      <c r="C3368">
        <v>11</v>
      </c>
      <c r="D3368" t="s">
        <v>109</v>
      </c>
      <c r="E3368" t="s">
        <v>110</v>
      </c>
      <c r="F3368" t="s">
        <v>24</v>
      </c>
      <c r="G3368" t="str">
        <f>TEXT(MotionsTable[[#This Row],[MOT_COUNTY_NUM]], "000") &amp; "-" &amp; TEXT(MotionsTable[[#This Row],[MOT_CASE_NUMBER]], "0000000")</f>
        <v>008-0000076</v>
      </c>
    </row>
    <row r="3369" spans="1:7">
      <c r="A3369" s="1">
        <v>8</v>
      </c>
      <c r="B3369">
        <v>27</v>
      </c>
      <c r="C3369">
        <v>12</v>
      </c>
      <c r="D3369" t="s">
        <v>109</v>
      </c>
      <c r="E3369" t="s">
        <v>110</v>
      </c>
      <c r="F3369" t="s">
        <v>24</v>
      </c>
      <c r="G3369" t="str">
        <f>TEXT(MotionsTable[[#This Row],[MOT_COUNTY_NUM]], "000") &amp; "-" &amp; TEXT(MotionsTable[[#This Row],[MOT_CASE_NUMBER]], "0000000")</f>
        <v>008-0000027</v>
      </c>
    </row>
    <row r="3370" spans="1:7">
      <c r="A3370" s="1">
        <v>8</v>
      </c>
      <c r="B3370">
        <v>69</v>
      </c>
      <c r="C3370">
        <v>12</v>
      </c>
      <c r="D3370" t="s">
        <v>109</v>
      </c>
      <c r="E3370" t="s">
        <v>110</v>
      </c>
      <c r="F3370" t="s">
        <v>24</v>
      </c>
      <c r="G3370" t="str">
        <f>TEXT(MotionsTable[[#This Row],[MOT_COUNTY_NUM]], "000") &amp; "-" &amp; TEXT(MotionsTable[[#This Row],[MOT_CASE_NUMBER]], "0000000")</f>
        <v>008-0000069</v>
      </c>
    </row>
    <row r="3371" spans="1:7">
      <c r="A3371" s="1">
        <v>8</v>
      </c>
      <c r="B3371">
        <v>70</v>
      </c>
      <c r="C3371">
        <v>12</v>
      </c>
      <c r="D3371" t="s">
        <v>109</v>
      </c>
      <c r="E3371" t="s">
        <v>110</v>
      </c>
      <c r="F3371" t="s">
        <v>24</v>
      </c>
      <c r="G3371" t="str">
        <f>TEXT(MotionsTable[[#This Row],[MOT_COUNTY_NUM]], "000") &amp; "-" &amp; TEXT(MotionsTable[[#This Row],[MOT_CASE_NUMBER]], "0000000")</f>
        <v>008-0000070</v>
      </c>
    </row>
    <row r="3372" spans="1:7">
      <c r="A3372" s="1">
        <v>8</v>
      </c>
      <c r="B3372">
        <v>27</v>
      </c>
      <c r="C3372">
        <v>13</v>
      </c>
      <c r="D3372" t="s">
        <v>109</v>
      </c>
      <c r="E3372" t="s">
        <v>110</v>
      </c>
      <c r="F3372" t="s">
        <v>24</v>
      </c>
      <c r="G3372" t="str">
        <f>TEXT(MotionsTable[[#This Row],[MOT_COUNTY_NUM]], "000") &amp; "-" &amp; TEXT(MotionsTable[[#This Row],[MOT_CASE_NUMBER]], "0000000")</f>
        <v>008-0000027</v>
      </c>
    </row>
    <row r="3373" spans="1:7">
      <c r="A3373" s="1">
        <v>1</v>
      </c>
      <c r="B3373">
        <v>201</v>
      </c>
      <c r="C3373">
        <v>1</v>
      </c>
      <c r="D3373" t="s">
        <v>113</v>
      </c>
      <c r="E3373" t="s">
        <v>114</v>
      </c>
      <c r="F3373" t="s">
        <v>9</v>
      </c>
      <c r="G3373" t="str">
        <f>TEXT(MotionsTable[[#This Row],[MOT_COUNTY_NUM]], "000") &amp; "-" &amp; TEXT(MotionsTable[[#This Row],[MOT_CASE_NUMBER]], "0000000")</f>
        <v>001-0000201</v>
      </c>
    </row>
    <row r="3374" spans="1:7">
      <c r="A3374" s="1">
        <v>1</v>
      </c>
      <c r="B3374">
        <v>209</v>
      </c>
      <c r="C3374">
        <v>1</v>
      </c>
      <c r="D3374" t="s">
        <v>113</v>
      </c>
      <c r="E3374" t="s">
        <v>114</v>
      </c>
      <c r="F3374" t="s">
        <v>9</v>
      </c>
      <c r="G3374" t="str">
        <f>TEXT(MotionsTable[[#This Row],[MOT_COUNTY_NUM]], "000") &amp; "-" &amp; TEXT(MotionsTable[[#This Row],[MOT_CASE_NUMBER]], "0000000")</f>
        <v>001-0000209</v>
      </c>
    </row>
    <row r="3375" spans="1:7">
      <c r="A3375" s="1">
        <v>1</v>
      </c>
      <c r="B3375">
        <v>211</v>
      </c>
      <c r="C3375">
        <v>1</v>
      </c>
      <c r="D3375" t="s">
        <v>113</v>
      </c>
      <c r="E3375" t="s">
        <v>114</v>
      </c>
      <c r="F3375" t="s">
        <v>9</v>
      </c>
      <c r="G3375" t="str">
        <f>TEXT(MotionsTable[[#This Row],[MOT_COUNTY_NUM]], "000") &amp; "-" &amp; TEXT(MotionsTable[[#This Row],[MOT_CASE_NUMBER]], "0000000")</f>
        <v>001-0000211</v>
      </c>
    </row>
    <row r="3376" spans="1:7">
      <c r="A3376" s="1">
        <v>1</v>
      </c>
      <c r="B3376">
        <v>9</v>
      </c>
      <c r="C3376">
        <v>2</v>
      </c>
      <c r="D3376" t="s">
        <v>113</v>
      </c>
      <c r="E3376" t="s">
        <v>114</v>
      </c>
      <c r="F3376" t="s">
        <v>9</v>
      </c>
      <c r="G3376" t="str">
        <f>TEXT(MotionsTable[[#This Row],[MOT_COUNTY_NUM]], "000") &amp; "-" &amp; TEXT(MotionsTable[[#This Row],[MOT_CASE_NUMBER]], "0000000")</f>
        <v>001-0000009</v>
      </c>
    </row>
    <row r="3377" spans="1:7">
      <c r="A3377" s="1">
        <v>1</v>
      </c>
      <c r="B3377">
        <v>11</v>
      </c>
      <c r="C3377">
        <v>2</v>
      </c>
      <c r="D3377" t="s">
        <v>113</v>
      </c>
      <c r="E3377" t="s">
        <v>114</v>
      </c>
      <c r="F3377" t="s">
        <v>9</v>
      </c>
      <c r="G3377" t="str">
        <f>TEXT(MotionsTable[[#This Row],[MOT_COUNTY_NUM]], "000") &amp; "-" &amp; TEXT(MotionsTable[[#This Row],[MOT_CASE_NUMBER]], "0000000")</f>
        <v>001-0000011</v>
      </c>
    </row>
    <row r="3378" spans="1:7">
      <c r="A3378" s="1">
        <v>1</v>
      </c>
      <c r="B3378">
        <v>16</v>
      </c>
      <c r="C3378">
        <v>2</v>
      </c>
      <c r="D3378" t="s">
        <v>113</v>
      </c>
      <c r="E3378" t="s">
        <v>114</v>
      </c>
      <c r="F3378" t="s">
        <v>9</v>
      </c>
      <c r="G3378" t="str">
        <f>TEXT(MotionsTable[[#This Row],[MOT_COUNTY_NUM]], "000") &amp; "-" &amp; TEXT(MotionsTable[[#This Row],[MOT_CASE_NUMBER]], "0000000")</f>
        <v>001-0000016</v>
      </c>
    </row>
    <row r="3379" spans="1:7">
      <c r="A3379" s="1">
        <v>1</v>
      </c>
      <c r="B3379">
        <v>18</v>
      </c>
      <c r="C3379">
        <v>2</v>
      </c>
      <c r="D3379" t="s">
        <v>113</v>
      </c>
      <c r="E3379" t="s">
        <v>114</v>
      </c>
      <c r="F3379" t="s">
        <v>9</v>
      </c>
      <c r="G3379" t="str">
        <f>TEXT(MotionsTable[[#This Row],[MOT_COUNTY_NUM]], "000") &amp; "-" &amp; TEXT(MotionsTable[[#This Row],[MOT_CASE_NUMBER]], "0000000")</f>
        <v>001-0000018</v>
      </c>
    </row>
    <row r="3380" spans="1:7">
      <c r="A3380" s="1">
        <v>1</v>
      </c>
      <c r="B3380">
        <v>27</v>
      </c>
      <c r="C3380">
        <v>2</v>
      </c>
      <c r="D3380" t="s">
        <v>113</v>
      </c>
      <c r="E3380" t="s">
        <v>114</v>
      </c>
      <c r="F3380" t="s">
        <v>9</v>
      </c>
      <c r="G3380" t="str">
        <f>TEXT(MotionsTable[[#This Row],[MOT_COUNTY_NUM]], "000") &amp; "-" &amp; TEXT(MotionsTable[[#This Row],[MOT_CASE_NUMBER]], "0000000")</f>
        <v>001-0000027</v>
      </c>
    </row>
    <row r="3381" spans="1:7">
      <c r="A3381" s="1">
        <v>1</v>
      </c>
      <c r="B3381">
        <v>35</v>
      </c>
      <c r="C3381">
        <v>2</v>
      </c>
      <c r="D3381" t="s">
        <v>113</v>
      </c>
      <c r="E3381" t="s">
        <v>114</v>
      </c>
      <c r="F3381" t="s">
        <v>9</v>
      </c>
      <c r="G3381" t="str">
        <f>TEXT(MotionsTable[[#This Row],[MOT_COUNTY_NUM]], "000") &amp; "-" &amp; TEXT(MotionsTable[[#This Row],[MOT_CASE_NUMBER]], "0000000")</f>
        <v>001-0000035</v>
      </c>
    </row>
    <row r="3382" spans="1:7">
      <c r="A3382" s="1">
        <v>1</v>
      </c>
      <c r="B3382">
        <v>37</v>
      </c>
      <c r="C3382">
        <v>2</v>
      </c>
      <c r="D3382" t="s">
        <v>113</v>
      </c>
      <c r="E3382" t="s">
        <v>114</v>
      </c>
      <c r="F3382" t="s">
        <v>9</v>
      </c>
      <c r="G3382" t="str">
        <f>TEXT(MotionsTable[[#This Row],[MOT_COUNTY_NUM]], "000") &amp; "-" &amp; TEXT(MotionsTable[[#This Row],[MOT_CASE_NUMBER]], "0000000")</f>
        <v>001-0000037</v>
      </c>
    </row>
    <row r="3383" spans="1:7">
      <c r="A3383" s="1">
        <v>1</v>
      </c>
      <c r="B3383">
        <v>42</v>
      </c>
      <c r="C3383">
        <v>2</v>
      </c>
      <c r="D3383" t="s">
        <v>113</v>
      </c>
      <c r="E3383" t="s">
        <v>114</v>
      </c>
      <c r="F3383" t="s">
        <v>9</v>
      </c>
      <c r="G3383" t="str">
        <f>TEXT(MotionsTable[[#This Row],[MOT_COUNTY_NUM]], "000") &amp; "-" &amp; TEXT(MotionsTable[[#This Row],[MOT_CASE_NUMBER]], "0000000")</f>
        <v>001-0000042</v>
      </c>
    </row>
    <row r="3384" spans="1:7">
      <c r="A3384" s="1">
        <v>1</v>
      </c>
      <c r="B3384">
        <v>43</v>
      </c>
      <c r="C3384">
        <v>2</v>
      </c>
      <c r="D3384" t="s">
        <v>113</v>
      </c>
      <c r="E3384" t="s">
        <v>114</v>
      </c>
      <c r="F3384" t="s">
        <v>9</v>
      </c>
      <c r="G3384" t="str">
        <f>TEXT(MotionsTable[[#This Row],[MOT_COUNTY_NUM]], "000") &amp; "-" &amp; TEXT(MotionsTable[[#This Row],[MOT_CASE_NUMBER]], "0000000")</f>
        <v>001-0000043</v>
      </c>
    </row>
    <row r="3385" spans="1:7">
      <c r="A3385" s="1">
        <v>1</v>
      </c>
      <c r="B3385">
        <v>45</v>
      </c>
      <c r="C3385">
        <v>2</v>
      </c>
      <c r="D3385" t="s">
        <v>113</v>
      </c>
      <c r="E3385" t="s">
        <v>114</v>
      </c>
      <c r="F3385" t="s">
        <v>9</v>
      </c>
      <c r="G3385" t="str">
        <f>TEXT(MotionsTable[[#This Row],[MOT_COUNTY_NUM]], "000") &amp; "-" &amp; TEXT(MotionsTable[[#This Row],[MOT_CASE_NUMBER]], "0000000")</f>
        <v>001-0000045</v>
      </c>
    </row>
    <row r="3386" spans="1:7">
      <c r="A3386" s="1">
        <v>1</v>
      </c>
      <c r="B3386">
        <v>46</v>
      </c>
      <c r="C3386">
        <v>2</v>
      </c>
      <c r="D3386" t="s">
        <v>113</v>
      </c>
      <c r="E3386" t="s">
        <v>114</v>
      </c>
      <c r="F3386" t="s">
        <v>9</v>
      </c>
      <c r="G3386" t="str">
        <f>TEXT(MotionsTable[[#This Row],[MOT_COUNTY_NUM]], "000") &amp; "-" &amp; TEXT(MotionsTable[[#This Row],[MOT_CASE_NUMBER]], "0000000")</f>
        <v>001-0000046</v>
      </c>
    </row>
    <row r="3387" spans="1:7">
      <c r="A3387" s="1">
        <v>1</v>
      </c>
      <c r="B3387">
        <v>57</v>
      </c>
      <c r="C3387">
        <v>2</v>
      </c>
      <c r="D3387" t="s">
        <v>113</v>
      </c>
      <c r="E3387" t="s">
        <v>114</v>
      </c>
      <c r="F3387" t="s">
        <v>9</v>
      </c>
      <c r="G3387" t="str">
        <f>TEXT(MotionsTable[[#This Row],[MOT_COUNTY_NUM]], "000") &amp; "-" &amp; TEXT(MotionsTable[[#This Row],[MOT_CASE_NUMBER]], "0000000")</f>
        <v>001-0000057</v>
      </c>
    </row>
    <row r="3388" spans="1:7">
      <c r="A3388" s="1">
        <v>1</v>
      </c>
      <c r="B3388">
        <v>59</v>
      </c>
      <c r="C3388">
        <v>2</v>
      </c>
      <c r="D3388" t="s">
        <v>113</v>
      </c>
      <c r="E3388" t="s">
        <v>114</v>
      </c>
      <c r="F3388" t="s">
        <v>9</v>
      </c>
      <c r="G3388" t="str">
        <f>TEXT(MotionsTable[[#This Row],[MOT_COUNTY_NUM]], "000") &amp; "-" &amp; TEXT(MotionsTable[[#This Row],[MOT_CASE_NUMBER]], "0000000")</f>
        <v>001-0000059</v>
      </c>
    </row>
    <row r="3389" spans="1:7">
      <c r="A3389" s="1">
        <v>1</v>
      </c>
      <c r="B3389">
        <v>62</v>
      </c>
      <c r="C3389">
        <v>2</v>
      </c>
      <c r="D3389" t="s">
        <v>113</v>
      </c>
      <c r="E3389" t="s">
        <v>114</v>
      </c>
      <c r="F3389" t="s">
        <v>9</v>
      </c>
      <c r="G3389" t="str">
        <f>TEXT(MotionsTable[[#This Row],[MOT_COUNTY_NUM]], "000") &amp; "-" &amp; TEXT(MotionsTable[[#This Row],[MOT_CASE_NUMBER]], "0000000")</f>
        <v>001-0000062</v>
      </c>
    </row>
    <row r="3390" spans="1:7">
      <c r="A3390" s="1">
        <v>1</v>
      </c>
      <c r="B3390">
        <v>66</v>
      </c>
      <c r="C3390">
        <v>2</v>
      </c>
      <c r="D3390" t="s">
        <v>113</v>
      </c>
      <c r="E3390" t="s">
        <v>114</v>
      </c>
      <c r="F3390" t="s">
        <v>9</v>
      </c>
      <c r="G3390" t="str">
        <f>TEXT(MotionsTable[[#This Row],[MOT_COUNTY_NUM]], "000") &amp; "-" &amp; TEXT(MotionsTable[[#This Row],[MOT_CASE_NUMBER]], "0000000")</f>
        <v>001-0000066</v>
      </c>
    </row>
    <row r="3391" spans="1:7">
      <c r="A3391" s="1">
        <v>1</v>
      </c>
      <c r="B3391">
        <v>77</v>
      </c>
      <c r="C3391">
        <v>2</v>
      </c>
      <c r="D3391" t="s">
        <v>113</v>
      </c>
      <c r="E3391" t="s">
        <v>114</v>
      </c>
      <c r="F3391" t="s">
        <v>9</v>
      </c>
      <c r="G3391" t="str">
        <f>TEXT(MotionsTable[[#This Row],[MOT_COUNTY_NUM]], "000") &amp; "-" &amp; TEXT(MotionsTable[[#This Row],[MOT_CASE_NUMBER]], "0000000")</f>
        <v>001-0000077</v>
      </c>
    </row>
    <row r="3392" spans="1:7">
      <c r="A3392" s="1">
        <v>1</v>
      </c>
      <c r="B3392">
        <v>89</v>
      </c>
      <c r="C3392">
        <v>2</v>
      </c>
      <c r="D3392" t="s">
        <v>113</v>
      </c>
      <c r="E3392" t="s">
        <v>114</v>
      </c>
      <c r="F3392" t="s">
        <v>9</v>
      </c>
      <c r="G3392" t="str">
        <f>TEXT(MotionsTable[[#This Row],[MOT_COUNTY_NUM]], "000") &amp; "-" &amp; TEXT(MotionsTable[[#This Row],[MOT_CASE_NUMBER]], "0000000")</f>
        <v>001-0000089</v>
      </c>
    </row>
    <row r="3393" spans="1:7">
      <c r="A3393" s="1">
        <v>1</v>
      </c>
      <c r="B3393">
        <v>91</v>
      </c>
      <c r="C3393">
        <v>2</v>
      </c>
      <c r="D3393" t="s">
        <v>113</v>
      </c>
      <c r="E3393" t="s">
        <v>114</v>
      </c>
      <c r="F3393" t="s">
        <v>9</v>
      </c>
      <c r="G3393" t="str">
        <f>TEXT(MotionsTable[[#This Row],[MOT_COUNTY_NUM]], "000") &amp; "-" &amp; TEXT(MotionsTable[[#This Row],[MOT_CASE_NUMBER]], "0000000")</f>
        <v>001-0000091</v>
      </c>
    </row>
    <row r="3394" spans="1:7">
      <c r="A3394" s="1">
        <v>1</v>
      </c>
      <c r="B3394">
        <v>99</v>
      </c>
      <c r="C3394">
        <v>2</v>
      </c>
      <c r="D3394" t="s">
        <v>113</v>
      </c>
      <c r="E3394" t="s">
        <v>114</v>
      </c>
      <c r="F3394" t="s">
        <v>9</v>
      </c>
      <c r="G3394" t="str">
        <f>TEXT(MotionsTable[[#This Row],[MOT_COUNTY_NUM]], "000") &amp; "-" &amp; TEXT(MotionsTable[[#This Row],[MOT_CASE_NUMBER]], "0000000")</f>
        <v>001-0000099</v>
      </c>
    </row>
    <row r="3395" spans="1:7">
      <c r="A3395" s="1">
        <v>1</v>
      </c>
      <c r="B3395">
        <v>101</v>
      </c>
      <c r="C3395">
        <v>2</v>
      </c>
      <c r="D3395" t="s">
        <v>113</v>
      </c>
      <c r="E3395" t="s">
        <v>114</v>
      </c>
      <c r="F3395" t="s">
        <v>9</v>
      </c>
      <c r="G3395" t="str">
        <f>TEXT(MotionsTable[[#This Row],[MOT_COUNTY_NUM]], "000") &amp; "-" &amp; TEXT(MotionsTable[[#This Row],[MOT_CASE_NUMBER]], "0000000")</f>
        <v>001-0000101</v>
      </c>
    </row>
    <row r="3396" spans="1:7">
      <c r="A3396" s="1">
        <v>1</v>
      </c>
      <c r="B3396">
        <v>102</v>
      </c>
      <c r="C3396">
        <v>2</v>
      </c>
      <c r="D3396" t="s">
        <v>113</v>
      </c>
      <c r="E3396" t="s">
        <v>114</v>
      </c>
      <c r="F3396" t="s">
        <v>9</v>
      </c>
      <c r="G3396" t="str">
        <f>TEXT(MotionsTable[[#This Row],[MOT_COUNTY_NUM]], "000") &amp; "-" &amp; TEXT(MotionsTable[[#This Row],[MOT_CASE_NUMBER]], "0000000")</f>
        <v>001-0000102</v>
      </c>
    </row>
    <row r="3397" spans="1:7">
      <c r="A3397" s="1">
        <v>1</v>
      </c>
      <c r="B3397">
        <v>104</v>
      </c>
      <c r="C3397">
        <v>2</v>
      </c>
      <c r="D3397" t="s">
        <v>113</v>
      </c>
      <c r="E3397" t="s">
        <v>114</v>
      </c>
      <c r="F3397" t="s">
        <v>9</v>
      </c>
      <c r="G3397" t="str">
        <f>TEXT(MotionsTable[[#This Row],[MOT_COUNTY_NUM]], "000") &amp; "-" &amp; TEXT(MotionsTable[[#This Row],[MOT_CASE_NUMBER]], "0000000")</f>
        <v>001-0000104</v>
      </c>
    </row>
    <row r="3398" spans="1:7">
      <c r="A3398" s="1">
        <v>1</v>
      </c>
      <c r="B3398">
        <v>110</v>
      </c>
      <c r="C3398">
        <v>2</v>
      </c>
      <c r="D3398" t="s">
        <v>113</v>
      </c>
      <c r="E3398" t="s">
        <v>114</v>
      </c>
      <c r="F3398" t="s">
        <v>9</v>
      </c>
      <c r="G3398" t="str">
        <f>TEXT(MotionsTable[[#This Row],[MOT_COUNTY_NUM]], "000") &amp; "-" &amp; TEXT(MotionsTable[[#This Row],[MOT_CASE_NUMBER]], "0000000")</f>
        <v>001-0000110</v>
      </c>
    </row>
    <row r="3399" spans="1:7">
      <c r="A3399" s="1">
        <v>1</v>
      </c>
      <c r="B3399">
        <v>115</v>
      </c>
      <c r="C3399">
        <v>2</v>
      </c>
      <c r="D3399" t="s">
        <v>113</v>
      </c>
      <c r="E3399" t="s">
        <v>114</v>
      </c>
      <c r="F3399" t="s">
        <v>9</v>
      </c>
      <c r="G3399" t="str">
        <f>TEXT(MotionsTable[[#This Row],[MOT_COUNTY_NUM]], "000") &amp; "-" &amp; TEXT(MotionsTable[[#This Row],[MOT_CASE_NUMBER]], "0000000")</f>
        <v>001-0000115</v>
      </c>
    </row>
    <row r="3400" spans="1:7">
      <c r="A3400" s="1">
        <v>1</v>
      </c>
      <c r="B3400">
        <v>127</v>
      </c>
      <c r="C3400">
        <v>2</v>
      </c>
      <c r="D3400" t="s">
        <v>113</v>
      </c>
      <c r="E3400" t="s">
        <v>114</v>
      </c>
      <c r="F3400" t="s">
        <v>9</v>
      </c>
      <c r="G3400" t="str">
        <f>TEXT(MotionsTable[[#This Row],[MOT_COUNTY_NUM]], "000") &amp; "-" &amp; TEXT(MotionsTable[[#This Row],[MOT_CASE_NUMBER]], "0000000")</f>
        <v>001-0000127</v>
      </c>
    </row>
    <row r="3401" spans="1:7">
      <c r="A3401" s="1">
        <v>1</v>
      </c>
      <c r="B3401">
        <v>130</v>
      </c>
      <c r="C3401">
        <v>2</v>
      </c>
      <c r="D3401" t="s">
        <v>113</v>
      </c>
      <c r="E3401" t="s">
        <v>114</v>
      </c>
      <c r="F3401" t="s">
        <v>9</v>
      </c>
      <c r="G3401" t="str">
        <f>TEXT(MotionsTable[[#This Row],[MOT_COUNTY_NUM]], "000") &amp; "-" &amp; TEXT(MotionsTable[[#This Row],[MOT_CASE_NUMBER]], "0000000")</f>
        <v>001-0000130</v>
      </c>
    </row>
    <row r="3402" spans="1:7">
      <c r="A3402" s="1">
        <v>1</v>
      </c>
      <c r="B3402">
        <v>132</v>
      </c>
      <c r="C3402">
        <v>2</v>
      </c>
      <c r="D3402" t="s">
        <v>113</v>
      </c>
      <c r="E3402" t="s">
        <v>114</v>
      </c>
      <c r="F3402" t="s">
        <v>9</v>
      </c>
      <c r="G3402" t="str">
        <f>TEXT(MotionsTable[[#This Row],[MOT_COUNTY_NUM]], "000") &amp; "-" &amp; TEXT(MotionsTable[[#This Row],[MOT_CASE_NUMBER]], "0000000")</f>
        <v>001-0000132</v>
      </c>
    </row>
    <row r="3403" spans="1:7">
      <c r="A3403" s="1">
        <v>1</v>
      </c>
      <c r="B3403">
        <v>138</v>
      </c>
      <c r="C3403">
        <v>2</v>
      </c>
      <c r="D3403" t="s">
        <v>113</v>
      </c>
      <c r="E3403" t="s">
        <v>114</v>
      </c>
      <c r="F3403" t="s">
        <v>9</v>
      </c>
      <c r="G3403" t="str">
        <f>TEXT(MotionsTable[[#This Row],[MOT_COUNTY_NUM]], "000") &amp; "-" &amp; TEXT(MotionsTable[[#This Row],[MOT_CASE_NUMBER]], "0000000")</f>
        <v>001-0000138</v>
      </c>
    </row>
    <row r="3404" spans="1:7">
      <c r="A3404" s="1">
        <v>1</v>
      </c>
      <c r="B3404">
        <v>141</v>
      </c>
      <c r="C3404">
        <v>2</v>
      </c>
      <c r="D3404" t="s">
        <v>113</v>
      </c>
      <c r="E3404" t="s">
        <v>114</v>
      </c>
      <c r="F3404" t="s">
        <v>9</v>
      </c>
      <c r="G3404" t="str">
        <f>TEXT(MotionsTable[[#This Row],[MOT_COUNTY_NUM]], "000") &amp; "-" &amp; TEXT(MotionsTable[[#This Row],[MOT_CASE_NUMBER]], "0000000")</f>
        <v>001-0000141</v>
      </c>
    </row>
    <row r="3405" spans="1:7">
      <c r="A3405" s="1">
        <v>1</v>
      </c>
      <c r="B3405">
        <v>143</v>
      </c>
      <c r="C3405">
        <v>2</v>
      </c>
      <c r="D3405" t="s">
        <v>113</v>
      </c>
      <c r="E3405" t="s">
        <v>114</v>
      </c>
      <c r="F3405" t="s">
        <v>9</v>
      </c>
      <c r="G3405" t="str">
        <f>TEXT(MotionsTable[[#This Row],[MOT_COUNTY_NUM]], "000") &amp; "-" &amp; TEXT(MotionsTable[[#This Row],[MOT_CASE_NUMBER]], "0000000")</f>
        <v>001-0000143</v>
      </c>
    </row>
    <row r="3406" spans="1:7">
      <c r="A3406" s="1">
        <v>1</v>
      </c>
      <c r="B3406">
        <v>154</v>
      </c>
      <c r="C3406">
        <v>2</v>
      </c>
      <c r="D3406" t="s">
        <v>113</v>
      </c>
      <c r="E3406" t="s">
        <v>114</v>
      </c>
      <c r="F3406" t="s">
        <v>9</v>
      </c>
      <c r="G3406" t="str">
        <f>TEXT(MotionsTable[[#This Row],[MOT_COUNTY_NUM]], "000") &amp; "-" &amp; TEXT(MotionsTable[[#This Row],[MOT_CASE_NUMBER]], "0000000")</f>
        <v>001-0000154</v>
      </c>
    </row>
    <row r="3407" spans="1:7">
      <c r="A3407" s="1">
        <v>1</v>
      </c>
      <c r="B3407">
        <v>158</v>
      </c>
      <c r="C3407">
        <v>2</v>
      </c>
      <c r="D3407" t="s">
        <v>113</v>
      </c>
      <c r="E3407" t="s">
        <v>114</v>
      </c>
      <c r="F3407" t="s">
        <v>9</v>
      </c>
      <c r="G3407" t="str">
        <f>TEXT(MotionsTable[[#This Row],[MOT_COUNTY_NUM]], "000") &amp; "-" &amp; TEXT(MotionsTable[[#This Row],[MOT_CASE_NUMBER]], "0000000")</f>
        <v>001-0000158</v>
      </c>
    </row>
    <row r="3408" spans="1:7">
      <c r="A3408" s="1">
        <v>1</v>
      </c>
      <c r="B3408">
        <v>163</v>
      </c>
      <c r="C3408">
        <v>2</v>
      </c>
      <c r="D3408" t="s">
        <v>113</v>
      </c>
      <c r="E3408" t="s">
        <v>114</v>
      </c>
      <c r="F3408" t="s">
        <v>9</v>
      </c>
      <c r="G3408" t="str">
        <f>TEXT(MotionsTable[[#This Row],[MOT_COUNTY_NUM]], "000") &amp; "-" &amp; TEXT(MotionsTable[[#This Row],[MOT_CASE_NUMBER]], "0000000")</f>
        <v>001-0000163</v>
      </c>
    </row>
    <row r="3409" spans="1:7">
      <c r="A3409" s="1">
        <v>1</v>
      </c>
      <c r="B3409">
        <v>173</v>
      </c>
      <c r="C3409">
        <v>2</v>
      </c>
      <c r="D3409" t="s">
        <v>113</v>
      </c>
      <c r="E3409" t="s">
        <v>114</v>
      </c>
      <c r="F3409" t="s">
        <v>9</v>
      </c>
      <c r="G3409" t="str">
        <f>TEXT(MotionsTable[[#This Row],[MOT_COUNTY_NUM]], "000") &amp; "-" &amp; TEXT(MotionsTable[[#This Row],[MOT_CASE_NUMBER]], "0000000")</f>
        <v>001-0000173</v>
      </c>
    </row>
    <row r="3410" spans="1:7">
      <c r="A3410" s="1">
        <v>1</v>
      </c>
      <c r="B3410">
        <v>186</v>
      </c>
      <c r="C3410">
        <v>2</v>
      </c>
      <c r="D3410" t="s">
        <v>113</v>
      </c>
      <c r="E3410" t="s">
        <v>114</v>
      </c>
      <c r="F3410" t="s">
        <v>9</v>
      </c>
      <c r="G3410" t="str">
        <f>TEXT(MotionsTable[[#This Row],[MOT_COUNTY_NUM]], "000") &amp; "-" &amp; TEXT(MotionsTable[[#This Row],[MOT_CASE_NUMBER]], "0000000")</f>
        <v>001-0000186</v>
      </c>
    </row>
    <row r="3411" spans="1:7">
      <c r="A3411" s="1">
        <v>1</v>
      </c>
      <c r="B3411">
        <v>192</v>
      </c>
      <c r="C3411">
        <v>2</v>
      </c>
      <c r="D3411" t="s">
        <v>113</v>
      </c>
      <c r="E3411" t="s">
        <v>114</v>
      </c>
      <c r="F3411" t="s">
        <v>9</v>
      </c>
      <c r="G3411" t="str">
        <f>TEXT(MotionsTable[[#This Row],[MOT_COUNTY_NUM]], "000") &amp; "-" &amp; TEXT(MotionsTable[[#This Row],[MOT_CASE_NUMBER]], "0000000")</f>
        <v>001-0000192</v>
      </c>
    </row>
    <row r="3412" spans="1:7">
      <c r="A3412" s="1">
        <v>1</v>
      </c>
      <c r="B3412">
        <v>195</v>
      </c>
      <c r="C3412">
        <v>2</v>
      </c>
      <c r="D3412" t="s">
        <v>113</v>
      </c>
      <c r="E3412" t="s">
        <v>114</v>
      </c>
      <c r="F3412" t="s">
        <v>9</v>
      </c>
      <c r="G3412" t="str">
        <f>TEXT(MotionsTable[[#This Row],[MOT_COUNTY_NUM]], "000") &amp; "-" &amp; TEXT(MotionsTable[[#This Row],[MOT_CASE_NUMBER]], "0000000")</f>
        <v>001-0000195</v>
      </c>
    </row>
    <row r="3413" spans="1:7">
      <c r="A3413" s="1">
        <v>1</v>
      </c>
      <c r="B3413">
        <v>201</v>
      </c>
      <c r="C3413">
        <v>2</v>
      </c>
      <c r="D3413" t="s">
        <v>113</v>
      </c>
      <c r="E3413" t="s">
        <v>114</v>
      </c>
      <c r="F3413" t="s">
        <v>9</v>
      </c>
      <c r="G3413" t="str">
        <f>TEXT(MotionsTable[[#This Row],[MOT_COUNTY_NUM]], "000") &amp; "-" &amp; TEXT(MotionsTable[[#This Row],[MOT_CASE_NUMBER]], "0000000")</f>
        <v>001-0000201</v>
      </c>
    </row>
    <row r="3414" spans="1:7">
      <c r="A3414" s="1">
        <v>1</v>
      </c>
      <c r="B3414">
        <v>202</v>
      </c>
      <c r="C3414">
        <v>2</v>
      </c>
      <c r="D3414" t="s">
        <v>113</v>
      </c>
      <c r="E3414" t="s">
        <v>114</v>
      </c>
      <c r="F3414" t="s">
        <v>9</v>
      </c>
      <c r="G3414" t="str">
        <f>TEXT(MotionsTable[[#This Row],[MOT_COUNTY_NUM]], "000") &amp; "-" &amp; TEXT(MotionsTable[[#This Row],[MOT_CASE_NUMBER]], "0000000")</f>
        <v>001-0000202</v>
      </c>
    </row>
    <row r="3415" spans="1:7">
      <c r="A3415" s="1">
        <v>1</v>
      </c>
      <c r="B3415">
        <v>212</v>
      </c>
      <c r="C3415">
        <v>2</v>
      </c>
      <c r="D3415" t="s">
        <v>113</v>
      </c>
      <c r="E3415" t="s">
        <v>114</v>
      </c>
      <c r="F3415" t="s">
        <v>9</v>
      </c>
      <c r="G3415" t="str">
        <f>TEXT(MotionsTable[[#This Row],[MOT_COUNTY_NUM]], "000") &amp; "-" &amp; TEXT(MotionsTable[[#This Row],[MOT_CASE_NUMBER]], "0000000")</f>
        <v>001-0000212</v>
      </c>
    </row>
    <row r="3416" spans="1:7">
      <c r="A3416" s="1">
        <v>1</v>
      </c>
      <c r="B3416">
        <v>214</v>
      </c>
      <c r="C3416">
        <v>2</v>
      </c>
      <c r="D3416" t="s">
        <v>113</v>
      </c>
      <c r="E3416" t="s">
        <v>114</v>
      </c>
      <c r="F3416" t="s">
        <v>9</v>
      </c>
      <c r="G3416" t="str">
        <f>TEXT(MotionsTable[[#This Row],[MOT_COUNTY_NUM]], "000") &amp; "-" &amp; TEXT(MotionsTable[[#This Row],[MOT_CASE_NUMBER]], "0000000")</f>
        <v>001-0000214</v>
      </c>
    </row>
    <row r="3417" spans="1:7">
      <c r="A3417" s="1">
        <v>1</v>
      </c>
      <c r="B3417">
        <v>216</v>
      </c>
      <c r="C3417">
        <v>2</v>
      </c>
      <c r="D3417" t="s">
        <v>113</v>
      </c>
      <c r="E3417" t="s">
        <v>114</v>
      </c>
      <c r="F3417" t="s">
        <v>9</v>
      </c>
      <c r="G3417" t="str">
        <f>TEXT(MotionsTable[[#This Row],[MOT_COUNTY_NUM]], "000") &amp; "-" &amp; TEXT(MotionsTable[[#This Row],[MOT_CASE_NUMBER]], "0000000")</f>
        <v>001-0000216</v>
      </c>
    </row>
    <row r="3418" spans="1:7">
      <c r="A3418" s="1">
        <v>1</v>
      </c>
      <c r="B3418">
        <v>223</v>
      </c>
      <c r="C3418">
        <v>2</v>
      </c>
      <c r="D3418" t="s">
        <v>113</v>
      </c>
      <c r="E3418" t="s">
        <v>114</v>
      </c>
      <c r="F3418" t="s">
        <v>9</v>
      </c>
      <c r="G3418" t="str">
        <f>TEXT(MotionsTable[[#This Row],[MOT_COUNTY_NUM]], "000") &amp; "-" &amp; TEXT(MotionsTable[[#This Row],[MOT_CASE_NUMBER]], "0000000")</f>
        <v>001-0000223</v>
      </c>
    </row>
    <row r="3419" spans="1:7">
      <c r="A3419" s="1">
        <v>1</v>
      </c>
      <c r="B3419">
        <v>226</v>
      </c>
      <c r="C3419">
        <v>2</v>
      </c>
      <c r="D3419" t="s">
        <v>113</v>
      </c>
      <c r="E3419" t="s">
        <v>114</v>
      </c>
      <c r="F3419" t="s">
        <v>9</v>
      </c>
      <c r="G3419" t="str">
        <f>TEXT(MotionsTable[[#This Row],[MOT_COUNTY_NUM]], "000") &amp; "-" &amp; TEXT(MotionsTable[[#This Row],[MOT_CASE_NUMBER]], "0000000")</f>
        <v>001-0000226</v>
      </c>
    </row>
    <row r="3420" spans="1:7">
      <c r="A3420" s="1">
        <v>1</v>
      </c>
      <c r="B3420">
        <v>9</v>
      </c>
      <c r="C3420">
        <v>3</v>
      </c>
      <c r="D3420" t="s">
        <v>113</v>
      </c>
      <c r="E3420" t="s">
        <v>114</v>
      </c>
      <c r="F3420" t="s">
        <v>9</v>
      </c>
      <c r="G3420" t="str">
        <f>TEXT(MotionsTable[[#This Row],[MOT_COUNTY_NUM]], "000") &amp; "-" &amp; TEXT(MotionsTable[[#This Row],[MOT_CASE_NUMBER]], "0000000")</f>
        <v>001-0000009</v>
      </c>
    </row>
    <row r="3421" spans="1:7">
      <c r="A3421" s="1">
        <v>1</v>
      </c>
      <c r="B3421">
        <v>17</v>
      </c>
      <c r="C3421">
        <v>3</v>
      </c>
      <c r="D3421" t="s">
        <v>113</v>
      </c>
      <c r="E3421" t="s">
        <v>114</v>
      </c>
      <c r="F3421" t="s">
        <v>9</v>
      </c>
      <c r="G3421" t="str">
        <f>TEXT(MotionsTable[[#This Row],[MOT_COUNTY_NUM]], "000") &amp; "-" &amp; TEXT(MotionsTable[[#This Row],[MOT_CASE_NUMBER]], "0000000")</f>
        <v>001-0000017</v>
      </c>
    </row>
    <row r="3422" spans="1:7">
      <c r="A3422" s="1">
        <v>1</v>
      </c>
      <c r="B3422">
        <v>23</v>
      </c>
      <c r="C3422">
        <v>3</v>
      </c>
      <c r="D3422" t="s">
        <v>113</v>
      </c>
      <c r="E3422" t="s">
        <v>114</v>
      </c>
      <c r="F3422" t="s">
        <v>9</v>
      </c>
      <c r="G3422" t="str">
        <f>TEXT(MotionsTable[[#This Row],[MOT_COUNTY_NUM]], "000") &amp; "-" &amp; TEXT(MotionsTable[[#This Row],[MOT_CASE_NUMBER]], "0000000")</f>
        <v>001-0000023</v>
      </c>
    </row>
    <row r="3423" spans="1:7">
      <c r="A3423" s="1">
        <v>1</v>
      </c>
      <c r="B3423">
        <v>25</v>
      </c>
      <c r="C3423">
        <v>3</v>
      </c>
      <c r="D3423" t="s">
        <v>113</v>
      </c>
      <c r="E3423" t="s">
        <v>114</v>
      </c>
      <c r="F3423" t="s">
        <v>9</v>
      </c>
      <c r="G3423" t="str">
        <f>TEXT(MotionsTable[[#This Row],[MOT_COUNTY_NUM]], "000") &amp; "-" &amp; TEXT(MotionsTable[[#This Row],[MOT_CASE_NUMBER]], "0000000")</f>
        <v>001-0000025</v>
      </c>
    </row>
    <row r="3424" spans="1:7">
      <c r="A3424" s="1">
        <v>1</v>
      </c>
      <c r="B3424">
        <v>32</v>
      </c>
      <c r="C3424">
        <v>3</v>
      </c>
      <c r="D3424" t="s">
        <v>113</v>
      </c>
      <c r="E3424" t="s">
        <v>114</v>
      </c>
      <c r="F3424" t="s">
        <v>9</v>
      </c>
      <c r="G3424" t="str">
        <f>TEXT(MotionsTable[[#This Row],[MOT_COUNTY_NUM]], "000") &amp; "-" &amp; TEXT(MotionsTable[[#This Row],[MOT_CASE_NUMBER]], "0000000")</f>
        <v>001-0000032</v>
      </c>
    </row>
    <row r="3425" spans="1:7">
      <c r="A3425" s="1">
        <v>1</v>
      </c>
      <c r="B3425">
        <v>39</v>
      </c>
      <c r="C3425">
        <v>3</v>
      </c>
      <c r="D3425" t="s">
        <v>113</v>
      </c>
      <c r="E3425" t="s">
        <v>114</v>
      </c>
      <c r="F3425" t="s">
        <v>9</v>
      </c>
      <c r="G3425" t="str">
        <f>TEXT(MotionsTable[[#This Row],[MOT_COUNTY_NUM]], "000") &amp; "-" &amp; TEXT(MotionsTable[[#This Row],[MOT_CASE_NUMBER]], "0000000")</f>
        <v>001-0000039</v>
      </c>
    </row>
    <row r="3426" spans="1:7">
      <c r="A3426" s="1">
        <v>1</v>
      </c>
      <c r="B3426">
        <v>45</v>
      </c>
      <c r="C3426">
        <v>3</v>
      </c>
      <c r="D3426" t="s">
        <v>113</v>
      </c>
      <c r="E3426" t="s">
        <v>114</v>
      </c>
      <c r="F3426" t="s">
        <v>9</v>
      </c>
      <c r="G3426" t="str">
        <f>TEXT(MotionsTable[[#This Row],[MOT_COUNTY_NUM]], "000") &amp; "-" &amp; TEXT(MotionsTable[[#This Row],[MOT_CASE_NUMBER]], "0000000")</f>
        <v>001-0000045</v>
      </c>
    </row>
    <row r="3427" spans="1:7">
      <c r="A3427" s="1">
        <v>1</v>
      </c>
      <c r="B3427">
        <v>61</v>
      </c>
      <c r="C3427">
        <v>3</v>
      </c>
      <c r="D3427" t="s">
        <v>113</v>
      </c>
      <c r="E3427" t="s">
        <v>114</v>
      </c>
      <c r="F3427" t="s">
        <v>9</v>
      </c>
      <c r="G3427" t="str">
        <f>TEXT(MotionsTable[[#This Row],[MOT_COUNTY_NUM]], "000") &amp; "-" &amp; TEXT(MotionsTable[[#This Row],[MOT_CASE_NUMBER]], "0000000")</f>
        <v>001-0000061</v>
      </c>
    </row>
    <row r="3428" spans="1:7">
      <c r="A3428" s="1">
        <v>1</v>
      </c>
      <c r="B3428">
        <v>63</v>
      </c>
      <c r="C3428">
        <v>3</v>
      </c>
      <c r="D3428" t="s">
        <v>113</v>
      </c>
      <c r="E3428" t="s">
        <v>114</v>
      </c>
      <c r="F3428" t="s">
        <v>9</v>
      </c>
      <c r="G3428" t="str">
        <f>TEXT(MotionsTable[[#This Row],[MOT_COUNTY_NUM]], "000") &amp; "-" &amp; TEXT(MotionsTable[[#This Row],[MOT_CASE_NUMBER]], "0000000")</f>
        <v>001-0000063</v>
      </c>
    </row>
    <row r="3429" spans="1:7">
      <c r="A3429" s="1">
        <v>1</v>
      </c>
      <c r="B3429">
        <v>81</v>
      </c>
      <c r="C3429">
        <v>3</v>
      </c>
      <c r="D3429" t="s">
        <v>113</v>
      </c>
      <c r="E3429" t="s">
        <v>114</v>
      </c>
      <c r="F3429" t="s">
        <v>9</v>
      </c>
      <c r="G3429" t="str">
        <f>TEXT(MotionsTable[[#This Row],[MOT_COUNTY_NUM]], "000") &amp; "-" &amp; TEXT(MotionsTable[[#This Row],[MOT_CASE_NUMBER]], "0000000")</f>
        <v>001-0000081</v>
      </c>
    </row>
    <row r="3430" spans="1:7">
      <c r="A3430" s="1">
        <v>1</v>
      </c>
      <c r="B3430">
        <v>82</v>
      </c>
      <c r="C3430">
        <v>3</v>
      </c>
      <c r="D3430" t="s">
        <v>113</v>
      </c>
      <c r="E3430" t="s">
        <v>114</v>
      </c>
      <c r="F3430" t="s">
        <v>9</v>
      </c>
      <c r="G3430" t="str">
        <f>TEXT(MotionsTable[[#This Row],[MOT_COUNTY_NUM]], "000") &amp; "-" &amp; TEXT(MotionsTable[[#This Row],[MOT_CASE_NUMBER]], "0000000")</f>
        <v>001-0000082</v>
      </c>
    </row>
    <row r="3431" spans="1:7">
      <c r="A3431" s="1">
        <v>1</v>
      </c>
      <c r="B3431">
        <v>86</v>
      </c>
      <c r="C3431">
        <v>3</v>
      </c>
      <c r="D3431" t="s">
        <v>113</v>
      </c>
      <c r="E3431" t="s">
        <v>114</v>
      </c>
      <c r="F3431" t="s">
        <v>9</v>
      </c>
      <c r="G3431" t="str">
        <f>TEXT(MotionsTable[[#This Row],[MOT_COUNTY_NUM]], "000") &amp; "-" &amp; TEXT(MotionsTable[[#This Row],[MOT_CASE_NUMBER]], "0000000")</f>
        <v>001-0000086</v>
      </c>
    </row>
    <row r="3432" spans="1:7">
      <c r="A3432" s="1">
        <v>1</v>
      </c>
      <c r="B3432">
        <v>89</v>
      </c>
      <c r="C3432">
        <v>3</v>
      </c>
      <c r="D3432" t="s">
        <v>113</v>
      </c>
      <c r="E3432" t="s">
        <v>114</v>
      </c>
      <c r="F3432" t="s">
        <v>9</v>
      </c>
      <c r="G3432" t="str">
        <f>TEXT(MotionsTable[[#This Row],[MOT_COUNTY_NUM]], "000") &amp; "-" &amp; TEXT(MotionsTable[[#This Row],[MOT_CASE_NUMBER]], "0000000")</f>
        <v>001-0000089</v>
      </c>
    </row>
    <row r="3433" spans="1:7">
      <c r="A3433" s="1">
        <v>1</v>
      </c>
      <c r="B3433">
        <v>102</v>
      </c>
      <c r="C3433">
        <v>3</v>
      </c>
      <c r="D3433" t="s">
        <v>113</v>
      </c>
      <c r="E3433" t="s">
        <v>114</v>
      </c>
      <c r="F3433" t="s">
        <v>9</v>
      </c>
      <c r="G3433" t="str">
        <f>TEXT(MotionsTable[[#This Row],[MOT_COUNTY_NUM]], "000") &amp; "-" &amp; TEXT(MotionsTable[[#This Row],[MOT_CASE_NUMBER]], "0000000")</f>
        <v>001-0000102</v>
      </c>
    </row>
    <row r="3434" spans="1:7">
      <c r="A3434" s="1">
        <v>1</v>
      </c>
      <c r="B3434">
        <v>110</v>
      </c>
      <c r="C3434">
        <v>3</v>
      </c>
      <c r="D3434" t="s">
        <v>113</v>
      </c>
      <c r="E3434" t="s">
        <v>114</v>
      </c>
      <c r="F3434" t="s">
        <v>9</v>
      </c>
      <c r="G3434" t="str">
        <f>TEXT(MotionsTable[[#This Row],[MOT_COUNTY_NUM]], "000") &amp; "-" &amp; TEXT(MotionsTable[[#This Row],[MOT_CASE_NUMBER]], "0000000")</f>
        <v>001-0000110</v>
      </c>
    </row>
    <row r="3435" spans="1:7">
      <c r="A3435" s="1">
        <v>1</v>
      </c>
      <c r="B3435">
        <v>127</v>
      </c>
      <c r="C3435">
        <v>3</v>
      </c>
      <c r="D3435" t="s">
        <v>113</v>
      </c>
      <c r="E3435" t="s">
        <v>114</v>
      </c>
      <c r="F3435" t="s">
        <v>9</v>
      </c>
      <c r="G3435" t="str">
        <f>TEXT(MotionsTable[[#This Row],[MOT_COUNTY_NUM]], "000") &amp; "-" &amp; TEXT(MotionsTable[[#This Row],[MOT_CASE_NUMBER]], "0000000")</f>
        <v>001-0000127</v>
      </c>
    </row>
    <row r="3436" spans="1:7">
      <c r="A3436" s="1">
        <v>1</v>
      </c>
      <c r="B3436">
        <v>128</v>
      </c>
      <c r="C3436">
        <v>3</v>
      </c>
      <c r="D3436" t="s">
        <v>113</v>
      </c>
      <c r="E3436" t="s">
        <v>114</v>
      </c>
      <c r="F3436" t="s">
        <v>9</v>
      </c>
      <c r="G3436" t="str">
        <f>TEXT(MotionsTable[[#This Row],[MOT_COUNTY_NUM]], "000") &amp; "-" &amp; TEXT(MotionsTable[[#This Row],[MOT_CASE_NUMBER]], "0000000")</f>
        <v>001-0000128</v>
      </c>
    </row>
    <row r="3437" spans="1:7">
      <c r="A3437" s="1">
        <v>1</v>
      </c>
      <c r="B3437">
        <v>131</v>
      </c>
      <c r="C3437">
        <v>3</v>
      </c>
      <c r="D3437" t="s">
        <v>113</v>
      </c>
      <c r="E3437" t="s">
        <v>114</v>
      </c>
      <c r="F3437" t="s">
        <v>9</v>
      </c>
      <c r="G3437" t="str">
        <f>TEXT(MotionsTable[[#This Row],[MOT_COUNTY_NUM]], "000") &amp; "-" &amp; TEXT(MotionsTable[[#This Row],[MOT_CASE_NUMBER]], "0000000")</f>
        <v>001-0000131</v>
      </c>
    </row>
    <row r="3438" spans="1:7">
      <c r="A3438" s="1">
        <v>1</v>
      </c>
      <c r="B3438">
        <v>132</v>
      </c>
      <c r="C3438">
        <v>3</v>
      </c>
      <c r="D3438" t="s">
        <v>113</v>
      </c>
      <c r="E3438" t="s">
        <v>114</v>
      </c>
      <c r="F3438" t="s">
        <v>9</v>
      </c>
      <c r="G3438" t="str">
        <f>TEXT(MotionsTable[[#This Row],[MOT_COUNTY_NUM]], "000") &amp; "-" &amp; TEXT(MotionsTable[[#This Row],[MOT_CASE_NUMBER]], "0000000")</f>
        <v>001-0000132</v>
      </c>
    </row>
    <row r="3439" spans="1:7">
      <c r="A3439" s="1">
        <v>1</v>
      </c>
      <c r="B3439">
        <v>138</v>
      </c>
      <c r="C3439">
        <v>3</v>
      </c>
      <c r="D3439" t="s">
        <v>113</v>
      </c>
      <c r="E3439" t="s">
        <v>114</v>
      </c>
      <c r="F3439" t="s">
        <v>9</v>
      </c>
      <c r="G3439" t="str">
        <f>TEXT(MotionsTable[[#This Row],[MOT_COUNTY_NUM]], "000") &amp; "-" &amp; TEXT(MotionsTable[[#This Row],[MOT_CASE_NUMBER]], "0000000")</f>
        <v>001-0000138</v>
      </c>
    </row>
    <row r="3440" spans="1:7">
      <c r="A3440" s="1">
        <v>1</v>
      </c>
      <c r="B3440">
        <v>141</v>
      </c>
      <c r="C3440">
        <v>3</v>
      </c>
      <c r="D3440" t="s">
        <v>113</v>
      </c>
      <c r="E3440" t="s">
        <v>114</v>
      </c>
      <c r="F3440" t="s">
        <v>9</v>
      </c>
      <c r="G3440" t="str">
        <f>TEXT(MotionsTable[[#This Row],[MOT_COUNTY_NUM]], "000") &amp; "-" &amp; TEXT(MotionsTable[[#This Row],[MOT_CASE_NUMBER]], "0000000")</f>
        <v>001-0000141</v>
      </c>
    </row>
    <row r="3441" spans="1:7">
      <c r="A3441" s="1">
        <v>1</v>
      </c>
      <c r="B3441">
        <v>142</v>
      </c>
      <c r="C3441">
        <v>3</v>
      </c>
      <c r="D3441" t="s">
        <v>113</v>
      </c>
      <c r="E3441" t="s">
        <v>114</v>
      </c>
      <c r="F3441" t="s">
        <v>9</v>
      </c>
      <c r="G3441" t="str">
        <f>TEXT(MotionsTable[[#This Row],[MOT_COUNTY_NUM]], "000") &amp; "-" &amp; TEXT(MotionsTable[[#This Row],[MOT_CASE_NUMBER]], "0000000")</f>
        <v>001-0000142</v>
      </c>
    </row>
    <row r="3442" spans="1:7">
      <c r="A3442" s="1">
        <v>1</v>
      </c>
      <c r="B3442">
        <v>150</v>
      </c>
      <c r="C3442">
        <v>3</v>
      </c>
      <c r="D3442" t="s">
        <v>113</v>
      </c>
      <c r="E3442" t="s">
        <v>114</v>
      </c>
      <c r="F3442" t="s">
        <v>9</v>
      </c>
      <c r="G3442" t="str">
        <f>TEXT(MotionsTable[[#This Row],[MOT_COUNTY_NUM]], "000") &amp; "-" &amp; TEXT(MotionsTable[[#This Row],[MOT_CASE_NUMBER]], "0000000")</f>
        <v>001-0000150</v>
      </c>
    </row>
    <row r="3443" spans="1:7">
      <c r="A3443" s="1">
        <v>1</v>
      </c>
      <c r="B3443">
        <v>152</v>
      </c>
      <c r="C3443">
        <v>3</v>
      </c>
      <c r="D3443" t="s">
        <v>113</v>
      </c>
      <c r="E3443" t="s">
        <v>114</v>
      </c>
      <c r="F3443" t="s">
        <v>9</v>
      </c>
      <c r="G3443" t="str">
        <f>TEXT(MotionsTable[[#This Row],[MOT_COUNTY_NUM]], "000") &amp; "-" &amp; TEXT(MotionsTable[[#This Row],[MOT_CASE_NUMBER]], "0000000")</f>
        <v>001-0000152</v>
      </c>
    </row>
    <row r="3444" spans="1:7">
      <c r="A3444" s="1">
        <v>1</v>
      </c>
      <c r="B3444">
        <v>154</v>
      </c>
      <c r="C3444">
        <v>3</v>
      </c>
      <c r="D3444" t="s">
        <v>113</v>
      </c>
      <c r="E3444" t="s">
        <v>114</v>
      </c>
      <c r="F3444" t="s">
        <v>9</v>
      </c>
      <c r="G3444" t="str">
        <f>TEXT(MotionsTable[[#This Row],[MOT_COUNTY_NUM]], "000") &amp; "-" &amp; TEXT(MotionsTable[[#This Row],[MOT_CASE_NUMBER]], "0000000")</f>
        <v>001-0000154</v>
      </c>
    </row>
    <row r="3445" spans="1:7">
      <c r="A3445" s="1">
        <v>1</v>
      </c>
      <c r="B3445">
        <v>155</v>
      </c>
      <c r="C3445">
        <v>3</v>
      </c>
      <c r="D3445" t="s">
        <v>113</v>
      </c>
      <c r="E3445" t="s">
        <v>114</v>
      </c>
      <c r="F3445" t="s">
        <v>9</v>
      </c>
      <c r="G3445" t="str">
        <f>TEXT(MotionsTable[[#This Row],[MOT_COUNTY_NUM]], "000") &amp; "-" &amp; TEXT(MotionsTable[[#This Row],[MOT_CASE_NUMBER]], "0000000")</f>
        <v>001-0000155</v>
      </c>
    </row>
    <row r="3446" spans="1:7">
      <c r="A3446" s="1">
        <v>1</v>
      </c>
      <c r="B3446">
        <v>159</v>
      </c>
      <c r="C3446">
        <v>3</v>
      </c>
      <c r="D3446" t="s">
        <v>113</v>
      </c>
      <c r="E3446" t="s">
        <v>114</v>
      </c>
      <c r="F3446" t="s">
        <v>9</v>
      </c>
      <c r="G3446" t="str">
        <f>TEXT(MotionsTable[[#This Row],[MOT_COUNTY_NUM]], "000") &amp; "-" &amp; TEXT(MotionsTable[[#This Row],[MOT_CASE_NUMBER]], "0000000")</f>
        <v>001-0000159</v>
      </c>
    </row>
    <row r="3447" spans="1:7">
      <c r="A3447" s="1">
        <v>1</v>
      </c>
      <c r="B3447">
        <v>160</v>
      </c>
      <c r="C3447">
        <v>3</v>
      </c>
      <c r="D3447" t="s">
        <v>113</v>
      </c>
      <c r="E3447" t="s">
        <v>114</v>
      </c>
      <c r="F3447" t="s">
        <v>9</v>
      </c>
      <c r="G3447" t="str">
        <f>TEXT(MotionsTable[[#This Row],[MOT_COUNTY_NUM]], "000") &amp; "-" &amp; TEXT(MotionsTable[[#This Row],[MOT_CASE_NUMBER]], "0000000")</f>
        <v>001-0000160</v>
      </c>
    </row>
    <row r="3448" spans="1:7">
      <c r="A3448" s="1">
        <v>1</v>
      </c>
      <c r="B3448">
        <v>173</v>
      </c>
      <c r="C3448">
        <v>3</v>
      </c>
      <c r="D3448" t="s">
        <v>113</v>
      </c>
      <c r="E3448" t="s">
        <v>114</v>
      </c>
      <c r="F3448" t="s">
        <v>9</v>
      </c>
      <c r="G3448" t="str">
        <f>TEXT(MotionsTable[[#This Row],[MOT_COUNTY_NUM]], "000") &amp; "-" &amp; TEXT(MotionsTable[[#This Row],[MOT_CASE_NUMBER]], "0000000")</f>
        <v>001-0000173</v>
      </c>
    </row>
    <row r="3449" spans="1:7">
      <c r="A3449" s="1">
        <v>1</v>
      </c>
      <c r="B3449">
        <v>178</v>
      </c>
      <c r="C3449">
        <v>3</v>
      </c>
      <c r="D3449" t="s">
        <v>113</v>
      </c>
      <c r="E3449" t="s">
        <v>114</v>
      </c>
      <c r="F3449" t="s">
        <v>9</v>
      </c>
      <c r="G3449" t="str">
        <f>TEXT(MotionsTable[[#This Row],[MOT_COUNTY_NUM]], "000") &amp; "-" &amp; TEXT(MotionsTable[[#This Row],[MOT_CASE_NUMBER]], "0000000")</f>
        <v>001-0000178</v>
      </c>
    </row>
    <row r="3450" spans="1:7">
      <c r="A3450" s="1">
        <v>1</v>
      </c>
      <c r="B3450">
        <v>182</v>
      </c>
      <c r="C3450">
        <v>3</v>
      </c>
      <c r="D3450" t="s">
        <v>113</v>
      </c>
      <c r="E3450" t="s">
        <v>114</v>
      </c>
      <c r="F3450" t="s">
        <v>9</v>
      </c>
      <c r="G3450" t="str">
        <f>TEXT(MotionsTable[[#This Row],[MOT_COUNTY_NUM]], "000") &amp; "-" &amp; TEXT(MotionsTable[[#This Row],[MOT_CASE_NUMBER]], "0000000")</f>
        <v>001-0000182</v>
      </c>
    </row>
    <row r="3451" spans="1:7">
      <c r="A3451" s="1">
        <v>1</v>
      </c>
      <c r="B3451">
        <v>184</v>
      </c>
      <c r="C3451">
        <v>3</v>
      </c>
      <c r="D3451" t="s">
        <v>113</v>
      </c>
      <c r="E3451" t="s">
        <v>114</v>
      </c>
      <c r="F3451" t="s">
        <v>9</v>
      </c>
      <c r="G3451" t="str">
        <f>TEXT(MotionsTable[[#This Row],[MOT_COUNTY_NUM]], "000") &amp; "-" &amp; TEXT(MotionsTable[[#This Row],[MOT_CASE_NUMBER]], "0000000")</f>
        <v>001-0000184</v>
      </c>
    </row>
    <row r="3452" spans="1:7">
      <c r="A3452" s="1">
        <v>1</v>
      </c>
      <c r="B3452">
        <v>200</v>
      </c>
      <c r="C3452">
        <v>3</v>
      </c>
      <c r="D3452" t="s">
        <v>113</v>
      </c>
      <c r="E3452" t="s">
        <v>114</v>
      </c>
      <c r="F3452" t="s">
        <v>9</v>
      </c>
      <c r="G3452" t="str">
        <f>TEXT(MotionsTable[[#This Row],[MOT_COUNTY_NUM]], "000") &amp; "-" &amp; TEXT(MotionsTable[[#This Row],[MOT_CASE_NUMBER]], "0000000")</f>
        <v>001-0000200</v>
      </c>
    </row>
    <row r="3453" spans="1:7">
      <c r="A3453" s="1">
        <v>1</v>
      </c>
      <c r="B3453">
        <v>207</v>
      </c>
      <c r="C3453">
        <v>3</v>
      </c>
      <c r="D3453" t="s">
        <v>113</v>
      </c>
      <c r="E3453" t="s">
        <v>114</v>
      </c>
      <c r="F3453" t="s">
        <v>9</v>
      </c>
      <c r="G3453" t="str">
        <f>TEXT(MotionsTable[[#This Row],[MOT_COUNTY_NUM]], "000") &amp; "-" &amp; TEXT(MotionsTable[[#This Row],[MOT_CASE_NUMBER]], "0000000")</f>
        <v>001-0000207</v>
      </c>
    </row>
    <row r="3454" spans="1:7">
      <c r="A3454" s="1">
        <v>1</v>
      </c>
      <c r="B3454">
        <v>216</v>
      </c>
      <c r="C3454">
        <v>3</v>
      </c>
      <c r="D3454" t="s">
        <v>113</v>
      </c>
      <c r="E3454" t="s">
        <v>114</v>
      </c>
      <c r="F3454" t="s">
        <v>9</v>
      </c>
      <c r="G3454" t="str">
        <f>TEXT(MotionsTable[[#This Row],[MOT_COUNTY_NUM]], "000") &amp; "-" &amp; TEXT(MotionsTable[[#This Row],[MOT_CASE_NUMBER]], "0000000")</f>
        <v>001-0000216</v>
      </c>
    </row>
    <row r="3455" spans="1:7">
      <c r="A3455" s="1">
        <v>1</v>
      </c>
      <c r="B3455">
        <v>226</v>
      </c>
      <c r="C3455">
        <v>3</v>
      </c>
      <c r="D3455" t="s">
        <v>113</v>
      </c>
      <c r="E3455" t="s">
        <v>114</v>
      </c>
      <c r="F3455" t="s">
        <v>9</v>
      </c>
      <c r="G3455" t="str">
        <f>TEXT(MotionsTable[[#This Row],[MOT_COUNTY_NUM]], "000") &amp; "-" &amp; TEXT(MotionsTable[[#This Row],[MOT_CASE_NUMBER]], "0000000")</f>
        <v>001-0000226</v>
      </c>
    </row>
    <row r="3456" spans="1:7">
      <c r="A3456" s="1">
        <v>1</v>
      </c>
      <c r="B3456">
        <v>227</v>
      </c>
      <c r="C3456">
        <v>3</v>
      </c>
      <c r="D3456" t="s">
        <v>113</v>
      </c>
      <c r="E3456" t="s">
        <v>114</v>
      </c>
      <c r="F3456" t="s">
        <v>9</v>
      </c>
      <c r="G3456" t="str">
        <f>TEXT(MotionsTable[[#This Row],[MOT_COUNTY_NUM]], "000") &amp; "-" &amp; TEXT(MotionsTable[[#This Row],[MOT_CASE_NUMBER]], "0000000")</f>
        <v>001-0000227</v>
      </c>
    </row>
    <row r="3457" spans="1:7">
      <c r="A3457" s="1">
        <v>1</v>
      </c>
      <c r="B3457">
        <v>3</v>
      </c>
      <c r="C3457">
        <v>4</v>
      </c>
      <c r="D3457" t="s">
        <v>113</v>
      </c>
      <c r="E3457" t="s">
        <v>114</v>
      </c>
      <c r="F3457" t="s">
        <v>9</v>
      </c>
      <c r="G3457" t="str">
        <f>TEXT(MotionsTable[[#This Row],[MOT_COUNTY_NUM]], "000") &amp; "-" &amp; TEXT(MotionsTable[[#This Row],[MOT_CASE_NUMBER]], "0000000")</f>
        <v>001-0000003</v>
      </c>
    </row>
    <row r="3458" spans="1:7">
      <c r="A3458" s="1">
        <v>1</v>
      </c>
      <c r="B3458">
        <v>9</v>
      </c>
      <c r="C3458">
        <v>4</v>
      </c>
      <c r="D3458" t="s">
        <v>113</v>
      </c>
      <c r="E3458" t="s">
        <v>114</v>
      </c>
      <c r="F3458" t="s">
        <v>9</v>
      </c>
      <c r="G3458" t="str">
        <f>TEXT(MotionsTable[[#This Row],[MOT_COUNTY_NUM]], "000") &amp; "-" &amp; TEXT(MotionsTable[[#This Row],[MOT_CASE_NUMBER]], "0000000")</f>
        <v>001-0000009</v>
      </c>
    </row>
    <row r="3459" spans="1:7">
      <c r="A3459" s="1">
        <v>1</v>
      </c>
      <c r="B3459">
        <v>15</v>
      </c>
      <c r="C3459">
        <v>4</v>
      </c>
      <c r="D3459" t="s">
        <v>113</v>
      </c>
      <c r="E3459" t="s">
        <v>114</v>
      </c>
      <c r="F3459" t="s">
        <v>9</v>
      </c>
      <c r="G3459" t="str">
        <f>TEXT(MotionsTable[[#This Row],[MOT_COUNTY_NUM]], "000") &amp; "-" &amp; TEXT(MotionsTable[[#This Row],[MOT_CASE_NUMBER]], "0000000")</f>
        <v>001-0000015</v>
      </c>
    </row>
    <row r="3460" spans="1:7">
      <c r="A3460" s="1">
        <v>1</v>
      </c>
      <c r="B3460">
        <v>17</v>
      </c>
      <c r="C3460">
        <v>4</v>
      </c>
      <c r="D3460" t="s">
        <v>113</v>
      </c>
      <c r="E3460" t="s">
        <v>114</v>
      </c>
      <c r="F3460" t="s">
        <v>9</v>
      </c>
      <c r="G3460" t="str">
        <f>TEXT(MotionsTable[[#This Row],[MOT_COUNTY_NUM]], "000") &amp; "-" &amp; TEXT(MotionsTable[[#This Row],[MOT_CASE_NUMBER]], "0000000")</f>
        <v>001-0000017</v>
      </c>
    </row>
    <row r="3461" spans="1:7">
      <c r="A3461" s="1">
        <v>1</v>
      </c>
      <c r="B3461">
        <v>18</v>
      </c>
      <c r="C3461">
        <v>4</v>
      </c>
      <c r="D3461" t="s">
        <v>113</v>
      </c>
      <c r="E3461" t="s">
        <v>114</v>
      </c>
      <c r="F3461" t="s">
        <v>9</v>
      </c>
      <c r="G3461" t="str">
        <f>TEXT(MotionsTable[[#This Row],[MOT_COUNTY_NUM]], "000") &amp; "-" &amp; TEXT(MotionsTable[[#This Row],[MOT_CASE_NUMBER]], "0000000")</f>
        <v>001-0000018</v>
      </c>
    </row>
    <row r="3462" spans="1:7">
      <c r="A3462" s="1">
        <v>1</v>
      </c>
      <c r="B3462">
        <v>23</v>
      </c>
      <c r="C3462">
        <v>4</v>
      </c>
      <c r="D3462" t="s">
        <v>113</v>
      </c>
      <c r="E3462" t="s">
        <v>114</v>
      </c>
      <c r="F3462" t="s">
        <v>9</v>
      </c>
      <c r="G3462" t="str">
        <f>TEXT(MotionsTable[[#This Row],[MOT_COUNTY_NUM]], "000") &amp; "-" &amp; TEXT(MotionsTable[[#This Row],[MOT_CASE_NUMBER]], "0000000")</f>
        <v>001-0000023</v>
      </c>
    </row>
    <row r="3463" spans="1:7">
      <c r="A3463" s="1">
        <v>1</v>
      </c>
      <c r="B3463">
        <v>31</v>
      </c>
      <c r="C3463">
        <v>4</v>
      </c>
      <c r="D3463" t="s">
        <v>113</v>
      </c>
      <c r="E3463" t="s">
        <v>114</v>
      </c>
      <c r="F3463" t="s">
        <v>9</v>
      </c>
      <c r="G3463" t="str">
        <f>TEXT(MotionsTable[[#This Row],[MOT_COUNTY_NUM]], "000") &amp; "-" &amp; TEXT(MotionsTable[[#This Row],[MOT_CASE_NUMBER]], "0000000")</f>
        <v>001-0000031</v>
      </c>
    </row>
    <row r="3464" spans="1:7">
      <c r="A3464" s="1">
        <v>1</v>
      </c>
      <c r="B3464">
        <v>32</v>
      </c>
      <c r="C3464">
        <v>4</v>
      </c>
      <c r="D3464" t="s">
        <v>113</v>
      </c>
      <c r="E3464" t="s">
        <v>114</v>
      </c>
      <c r="F3464" t="s">
        <v>9</v>
      </c>
      <c r="G3464" t="str">
        <f>TEXT(MotionsTable[[#This Row],[MOT_COUNTY_NUM]], "000") &amp; "-" &amp; TEXT(MotionsTable[[#This Row],[MOT_CASE_NUMBER]], "0000000")</f>
        <v>001-0000032</v>
      </c>
    </row>
    <row r="3465" spans="1:7">
      <c r="A3465" s="1">
        <v>1</v>
      </c>
      <c r="B3465">
        <v>61</v>
      </c>
      <c r="C3465">
        <v>4</v>
      </c>
      <c r="D3465" t="s">
        <v>113</v>
      </c>
      <c r="E3465" t="s">
        <v>114</v>
      </c>
      <c r="F3465" t="s">
        <v>9</v>
      </c>
      <c r="G3465" t="str">
        <f>TEXT(MotionsTable[[#This Row],[MOT_COUNTY_NUM]], "000") &amp; "-" &amp; TEXT(MotionsTable[[#This Row],[MOT_CASE_NUMBER]], "0000000")</f>
        <v>001-0000061</v>
      </c>
    </row>
    <row r="3466" spans="1:7">
      <c r="A3466" s="1">
        <v>1</v>
      </c>
      <c r="B3466">
        <v>68</v>
      </c>
      <c r="C3466">
        <v>4</v>
      </c>
      <c r="D3466" t="s">
        <v>113</v>
      </c>
      <c r="E3466" t="s">
        <v>114</v>
      </c>
      <c r="F3466" t="s">
        <v>9</v>
      </c>
      <c r="G3466" t="str">
        <f>TEXT(MotionsTable[[#This Row],[MOT_COUNTY_NUM]], "000") &amp; "-" &amp; TEXT(MotionsTable[[#This Row],[MOT_CASE_NUMBER]], "0000000")</f>
        <v>001-0000068</v>
      </c>
    </row>
    <row r="3467" spans="1:7">
      <c r="A3467" s="1">
        <v>1</v>
      </c>
      <c r="B3467">
        <v>85</v>
      </c>
      <c r="C3467">
        <v>4</v>
      </c>
      <c r="D3467" t="s">
        <v>113</v>
      </c>
      <c r="E3467" t="s">
        <v>114</v>
      </c>
      <c r="F3467" t="s">
        <v>9</v>
      </c>
      <c r="G3467" t="str">
        <f>TEXT(MotionsTable[[#This Row],[MOT_COUNTY_NUM]], "000") &amp; "-" &amp; TEXT(MotionsTable[[#This Row],[MOT_CASE_NUMBER]], "0000000")</f>
        <v>001-0000085</v>
      </c>
    </row>
    <row r="3468" spans="1:7">
      <c r="A3468" s="1">
        <v>1</v>
      </c>
      <c r="B3468">
        <v>86</v>
      </c>
      <c r="C3468">
        <v>4</v>
      </c>
      <c r="D3468" t="s">
        <v>113</v>
      </c>
      <c r="E3468" t="s">
        <v>114</v>
      </c>
      <c r="F3468" t="s">
        <v>9</v>
      </c>
      <c r="G3468" t="str">
        <f>TEXT(MotionsTable[[#This Row],[MOT_COUNTY_NUM]], "000") &amp; "-" &amp; TEXT(MotionsTable[[#This Row],[MOT_CASE_NUMBER]], "0000000")</f>
        <v>001-0000086</v>
      </c>
    </row>
    <row r="3469" spans="1:7">
      <c r="A3469" s="1">
        <v>1</v>
      </c>
      <c r="B3469">
        <v>89</v>
      </c>
      <c r="C3469">
        <v>4</v>
      </c>
      <c r="D3469" t="s">
        <v>113</v>
      </c>
      <c r="E3469" t="s">
        <v>114</v>
      </c>
      <c r="F3469" t="s">
        <v>9</v>
      </c>
      <c r="G3469" t="str">
        <f>TEXT(MotionsTable[[#This Row],[MOT_COUNTY_NUM]], "000") &amp; "-" &amp; TEXT(MotionsTable[[#This Row],[MOT_CASE_NUMBER]], "0000000")</f>
        <v>001-0000089</v>
      </c>
    </row>
    <row r="3470" spans="1:7">
      <c r="A3470" s="1">
        <v>1</v>
      </c>
      <c r="B3470">
        <v>91</v>
      </c>
      <c r="C3470">
        <v>4</v>
      </c>
      <c r="D3470" t="s">
        <v>113</v>
      </c>
      <c r="E3470" t="s">
        <v>114</v>
      </c>
      <c r="F3470" t="s">
        <v>9</v>
      </c>
      <c r="G3470" t="str">
        <f>TEXT(MotionsTable[[#This Row],[MOT_COUNTY_NUM]], "000") &amp; "-" &amp; TEXT(MotionsTable[[#This Row],[MOT_CASE_NUMBER]], "0000000")</f>
        <v>001-0000091</v>
      </c>
    </row>
    <row r="3471" spans="1:7">
      <c r="A3471" s="1">
        <v>1</v>
      </c>
      <c r="B3471">
        <v>92</v>
      </c>
      <c r="C3471">
        <v>4</v>
      </c>
      <c r="D3471" t="s">
        <v>113</v>
      </c>
      <c r="E3471" t="s">
        <v>114</v>
      </c>
      <c r="F3471" t="s">
        <v>9</v>
      </c>
      <c r="G3471" t="str">
        <f>TEXT(MotionsTable[[#This Row],[MOT_COUNTY_NUM]], "000") &amp; "-" &amp; TEXT(MotionsTable[[#This Row],[MOT_CASE_NUMBER]], "0000000")</f>
        <v>001-0000092</v>
      </c>
    </row>
    <row r="3472" spans="1:7">
      <c r="A3472" s="1">
        <v>1</v>
      </c>
      <c r="B3472">
        <v>113</v>
      </c>
      <c r="C3472">
        <v>4</v>
      </c>
      <c r="D3472" t="s">
        <v>113</v>
      </c>
      <c r="E3472" t="s">
        <v>114</v>
      </c>
      <c r="F3472" t="s">
        <v>9</v>
      </c>
      <c r="G3472" t="str">
        <f>TEXT(MotionsTable[[#This Row],[MOT_COUNTY_NUM]], "000") &amp; "-" &amp; TEXT(MotionsTable[[#This Row],[MOT_CASE_NUMBER]], "0000000")</f>
        <v>001-0000113</v>
      </c>
    </row>
    <row r="3473" spans="1:7">
      <c r="A3473" s="1">
        <v>1</v>
      </c>
      <c r="B3473">
        <v>115</v>
      </c>
      <c r="C3473">
        <v>4</v>
      </c>
      <c r="D3473" t="s">
        <v>113</v>
      </c>
      <c r="E3473" t="s">
        <v>114</v>
      </c>
      <c r="F3473" t="s">
        <v>9</v>
      </c>
      <c r="G3473" t="str">
        <f>TEXT(MotionsTable[[#This Row],[MOT_COUNTY_NUM]], "000") &amp; "-" &amp; TEXT(MotionsTable[[#This Row],[MOT_CASE_NUMBER]], "0000000")</f>
        <v>001-0000115</v>
      </c>
    </row>
    <row r="3474" spans="1:7">
      <c r="A3474" s="1">
        <v>1</v>
      </c>
      <c r="B3474">
        <v>123</v>
      </c>
      <c r="C3474">
        <v>4</v>
      </c>
      <c r="D3474" t="s">
        <v>113</v>
      </c>
      <c r="E3474" t="s">
        <v>114</v>
      </c>
      <c r="F3474" t="s">
        <v>9</v>
      </c>
      <c r="G3474" t="str">
        <f>TEXT(MotionsTable[[#This Row],[MOT_COUNTY_NUM]], "000") &amp; "-" &amp; TEXT(MotionsTable[[#This Row],[MOT_CASE_NUMBER]], "0000000")</f>
        <v>001-0000123</v>
      </c>
    </row>
    <row r="3475" spans="1:7">
      <c r="A3475" s="1">
        <v>1</v>
      </c>
      <c r="B3475">
        <v>127</v>
      </c>
      <c r="C3475">
        <v>4</v>
      </c>
      <c r="D3475" t="s">
        <v>113</v>
      </c>
      <c r="E3475" t="s">
        <v>114</v>
      </c>
      <c r="F3475" t="s">
        <v>9</v>
      </c>
      <c r="G3475" t="str">
        <f>TEXT(MotionsTable[[#This Row],[MOT_COUNTY_NUM]], "000") &amp; "-" &amp; TEXT(MotionsTable[[#This Row],[MOT_CASE_NUMBER]], "0000000")</f>
        <v>001-0000127</v>
      </c>
    </row>
    <row r="3476" spans="1:7">
      <c r="A3476" s="1">
        <v>1</v>
      </c>
      <c r="B3476">
        <v>132</v>
      </c>
      <c r="C3476">
        <v>4</v>
      </c>
      <c r="D3476" t="s">
        <v>113</v>
      </c>
      <c r="E3476" t="s">
        <v>114</v>
      </c>
      <c r="F3476" t="s">
        <v>9</v>
      </c>
      <c r="G3476" t="str">
        <f>TEXT(MotionsTable[[#This Row],[MOT_COUNTY_NUM]], "000") &amp; "-" &amp; TEXT(MotionsTable[[#This Row],[MOT_CASE_NUMBER]], "0000000")</f>
        <v>001-0000132</v>
      </c>
    </row>
    <row r="3477" spans="1:7">
      <c r="A3477" s="1">
        <v>1</v>
      </c>
      <c r="B3477">
        <v>138</v>
      </c>
      <c r="C3477">
        <v>4</v>
      </c>
      <c r="D3477" t="s">
        <v>113</v>
      </c>
      <c r="E3477" t="s">
        <v>114</v>
      </c>
      <c r="F3477" t="s">
        <v>9</v>
      </c>
      <c r="G3477" t="str">
        <f>TEXT(MotionsTable[[#This Row],[MOT_COUNTY_NUM]], "000") &amp; "-" &amp; TEXT(MotionsTable[[#This Row],[MOT_CASE_NUMBER]], "0000000")</f>
        <v>001-0000138</v>
      </c>
    </row>
    <row r="3478" spans="1:7">
      <c r="A3478" s="1">
        <v>1</v>
      </c>
      <c r="B3478">
        <v>150</v>
      </c>
      <c r="C3478">
        <v>4</v>
      </c>
      <c r="D3478" t="s">
        <v>113</v>
      </c>
      <c r="E3478" t="s">
        <v>114</v>
      </c>
      <c r="F3478" t="s">
        <v>9</v>
      </c>
      <c r="G3478" t="str">
        <f>TEXT(MotionsTable[[#This Row],[MOT_COUNTY_NUM]], "000") &amp; "-" &amp; TEXT(MotionsTable[[#This Row],[MOT_CASE_NUMBER]], "0000000")</f>
        <v>001-0000150</v>
      </c>
    </row>
    <row r="3479" spans="1:7">
      <c r="A3479" s="1">
        <v>1</v>
      </c>
      <c r="B3479">
        <v>151</v>
      </c>
      <c r="C3479">
        <v>4</v>
      </c>
      <c r="D3479" t="s">
        <v>113</v>
      </c>
      <c r="E3479" t="s">
        <v>114</v>
      </c>
      <c r="F3479" t="s">
        <v>9</v>
      </c>
      <c r="G3479" t="str">
        <f>TEXT(MotionsTable[[#This Row],[MOT_COUNTY_NUM]], "000") &amp; "-" &amp; TEXT(MotionsTable[[#This Row],[MOT_CASE_NUMBER]], "0000000")</f>
        <v>001-0000151</v>
      </c>
    </row>
    <row r="3480" spans="1:7">
      <c r="A3480" s="1">
        <v>1</v>
      </c>
      <c r="B3480">
        <v>156</v>
      </c>
      <c r="C3480">
        <v>4</v>
      </c>
      <c r="D3480" t="s">
        <v>113</v>
      </c>
      <c r="E3480" t="s">
        <v>114</v>
      </c>
      <c r="F3480" t="s">
        <v>9</v>
      </c>
      <c r="G3480" t="str">
        <f>TEXT(MotionsTable[[#This Row],[MOT_COUNTY_NUM]], "000") &amp; "-" &amp; TEXT(MotionsTable[[#This Row],[MOT_CASE_NUMBER]], "0000000")</f>
        <v>001-0000156</v>
      </c>
    </row>
    <row r="3481" spans="1:7">
      <c r="A3481" s="1">
        <v>1</v>
      </c>
      <c r="B3481">
        <v>166</v>
      </c>
      <c r="C3481">
        <v>4</v>
      </c>
      <c r="D3481" t="s">
        <v>113</v>
      </c>
      <c r="E3481" t="s">
        <v>114</v>
      </c>
      <c r="F3481" t="s">
        <v>9</v>
      </c>
      <c r="G3481" t="str">
        <f>TEXT(MotionsTable[[#This Row],[MOT_COUNTY_NUM]], "000") &amp; "-" &amp; TEXT(MotionsTable[[#This Row],[MOT_CASE_NUMBER]], "0000000")</f>
        <v>001-0000166</v>
      </c>
    </row>
    <row r="3482" spans="1:7">
      <c r="A3482" s="1">
        <v>1</v>
      </c>
      <c r="B3482">
        <v>168</v>
      </c>
      <c r="C3482">
        <v>4</v>
      </c>
      <c r="D3482" t="s">
        <v>113</v>
      </c>
      <c r="E3482" t="s">
        <v>114</v>
      </c>
      <c r="F3482" t="s">
        <v>9</v>
      </c>
      <c r="G3482" t="str">
        <f>TEXT(MotionsTable[[#This Row],[MOT_COUNTY_NUM]], "000") &amp; "-" &amp; TEXT(MotionsTable[[#This Row],[MOT_CASE_NUMBER]], "0000000")</f>
        <v>001-0000168</v>
      </c>
    </row>
    <row r="3483" spans="1:7">
      <c r="A3483" s="1">
        <v>1</v>
      </c>
      <c r="B3483">
        <v>170</v>
      </c>
      <c r="C3483">
        <v>4</v>
      </c>
      <c r="D3483" t="s">
        <v>113</v>
      </c>
      <c r="E3483" t="s">
        <v>114</v>
      </c>
      <c r="F3483" t="s">
        <v>9</v>
      </c>
      <c r="G3483" t="str">
        <f>TEXT(MotionsTable[[#This Row],[MOT_COUNTY_NUM]], "000") &amp; "-" &amp; TEXT(MotionsTable[[#This Row],[MOT_CASE_NUMBER]], "0000000")</f>
        <v>001-0000170</v>
      </c>
    </row>
    <row r="3484" spans="1:7">
      <c r="A3484" s="1">
        <v>1</v>
      </c>
      <c r="B3484">
        <v>175</v>
      </c>
      <c r="C3484">
        <v>4</v>
      </c>
      <c r="D3484" t="s">
        <v>113</v>
      </c>
      <c r="E3484" t="s">
        <v>114</v>
      </c>
      <c r="F3484" t="s">
        <v>9</v>
      </c>
      <c r="G3484" t="str">
        <f>TEXT(MotionsTable[[#This Row],[MOT_COUNTY_NUM]], "000") &amp; "-" &amp; TEXT(MotionsTable[[#This Row],[MOT_CASE_NUMBER]], "0000000")</f>
        <v>001-0000175</v>
      </c>
    </row>
    <row r="3485" spans="1:7">
      <c r="A3485" s="1">
        <v>1</v>
      </c>
      <c r="B3485">
        <v>184</v>
      </c>
      <c r="C3485">
        <v>4</v>
      </c>
      <c r="D3485" t="s">
        <v>113</v>
      </c>
      <c r="E3485" t="s">
        <v>114</v>
      </c>
      <c r="F3485" t="s">
        <v>9</v>
      </c>
      <c r="G3485" t="str">
        <f>TEXT(MotionsTable[[#This Row],[MOT_COUNTY_NUM]], "000") &amp; "-" &amp; TEXT(MotionsTable[[#This Row],[MOT_CASE_NUMBER]], "0000000")</f>
        <v>001-0000184</v>
      </c>
    </row>
    <row r="3486" spans="1:7">
      <c r="A3486" s="1">
        <v>1</v>
      </c>
      <c r="B3486">
        <v>187</v>
      </c>
      <c r="C3486">
        <v>4</v>
      </c>
      <c r="D3486" t="s">
        <v>113</v>
      </c>
      <c r="E3486" t="s">
        <v>114</v>
      </c>
      <c r="F3486" t="s">
        <v>9</v>
      </c>
      <c r="G3486" t="str">
        <f>TEXT(MotionsTable[[#This Row],[MOT_COUNTY_NUM]], "000") &amp; "-" &amp; TEXT(MotionsTable[[#This Row],[MOT_CASE_NUMBER]], "0000000")</f>
        <v>001-0000187</v>
      </c>
    </row>
    <row r="3487" spans="1:7">
      <c r="A3487" s="1">
        <v>1</v>
      </c>
      <c r="B3487">
        <v>192</v>
      </c>
      <c r="C3487">
        <v>4</v>
      </c>
      <c r="D3487" t="s">
        <v>113</v>
      </c>
      <c r="E3487" t="s">
        <v>114</v>
      </c>
      <c r="F3487" t="s">
        <v>9</v>
      </c>
      <c r="G3487" t="str">
        <f>TEXT(MotionsTable[[#This Row],[MOT_COUNTY_NUM]], "000") &amp; "-" &amp; TEXT(MotionsTable[[#This Row],[MOT_CASE_NUMBER]], "0000000")</f>
        <v>001-0000192</v>
      </c>
    </row>
    <row r="3488" spans="1:7">
      <c r="A3488" s="1">
        <v>1</v>
      </c>
      <c r="B3488">
        <v>198</v>
      </c>
      <c r="C3488">
        <v>4</v>
      </c>
      <c r="D3488" t="s">
        <v>113</v>
      </c>
      <c r="E3488" t="s">
        <v>114</v>
      </c>
      <c r="F3488" t="s">
        <v>9</v>
      </c>
      <c r="G3488" t="str">
        <f>TEXT(MotionsTable[[#This Row],[MOT_COUNTY_NUM]], "000") &amp; "-" &amp; TEXT(MotionsTable[[#This Row],[MOT_CASE_NUMBER]], "0000000")</f>
        <v>001-0000198</v>
      </c>
    </row>
    <row r="3489" spans="1:7">
      <c r="A3489" s="1">
        <v>1</v>
      </c>
      <c r="B3489">
        <v>200</v>
      </c>
      <c r="C3489">
        <v>4</v>
      </c>
      <c r="D3489" t="s">
        <v>113</v>
      </c>
      <c r="E3489" t="s">
        <v>114</v>
      </c>
      <c r="F3489" t="s">
        <v>9</v>
      </c>
      <c r="G3489" t="str">
        <f>TEXT(MotionsTable[[#This Row],[MOT_COUNTY_NUM]], "000") &amp; "-" &amp; TEXT(MotionsTable[[#This Row],[MOT_CASE_NUMBER]], "0000000")</f>
        <v>001-0000200</v>
      </c>
    </row>
    <row r="3490" spans="1:7">
      <c r="A3490" s="1">
        <v>1</v>
      </c>
      <c r="B3490">
        <v>205</v>
      </c>
      <c r="C3490">
        <v>4</v>
      </c>
      <c r="D3490" t="s">
        <v>113</v>
      </c>
      <c r="E3490" t="s">
        <v>114</v>
      </c>
      <c r="F3490" t="s">
        <v>9</v>
      </c>
      <c r="G3490" t="str">
        <f>TEXT(MotionsTable[[#This Row],[MOT_COUNTY_NUM]], "000") &amp; "-" &amp; TEXT(MotionsTable[[#This Row],[MOT_CASE_NUMBER]], "0000000")</f>
        <v>001-0000205</v>
      </c>
    </row>
    <row r="3491" spans="1:7">
      <c r="A3491" s="1">
        <v>1</v>
      </c>
      <c r="B3491">
        <v>213</v>
      </c>
      <c r="C3491">
        <v>4</v>
      </c>
      <c r="D3491" t="s">
        <v>113</v>
      </c>
      <c r="E3491" t="s">
        <v>114</v>
      </c>
      <c r="F3491" t="s">
        <v>9</v>
      </c>
      <c r="G3491" t="str">
        <f>TEXT(MotionsTable[[#This Row],[MOT_COUNTY_NUM]], "000") &amp; "-" &amp; TEXT(MotionsTable[[#This Row],[MOT_CASE_NUMBER]], "0000000")</f>
        <v>001-0000213</v>
      </c>
    </row>
    <row r="3492" spans="1:7">
      <c r="A3492" s="1">
        <v>1</v>
      </c>
      <c r="B3492">
        <v>226</v>
      </c>
      <c r="C3492">
        <v>4</v>
      </c>
      <c r="D3492" t="s">
        <v>113</v>
      </c>
      <c r="E3492" t="s">
        <v>114</v>
      </c>
      <c r="F3492" t="s">
        <v>9</v>
      </c>
      <c r="G3492" t="str">
        <f>TEXT(MotionsTable[[#This Row],[MOT_COUNTY_NUM]], "000") &amp; "-" &amp; TEXT(MotionsTable[[#This Row],[MOT_CASE_NUMBER]], "0000000")</f>
        <v>001-0000226</v>
      </c>
    </row>
    <row r="3493" spans="1:7">
      <c r="A3493" s="1">
        <v>1</v>
      </c>
      <c r="B3493">
        <v>5</v>
      </c>
      <c r="C3493">
        <v>5</v>
      </c>
      <c r="D3493" t="s">
        <v>113</v>
      </c>
      <c r="E3493" t="s">
        <v>114</v>
      </c>
      <c r="F3493" t="s">
        <v>9</v>
      </c>
      <c r="G3493" t="str">
        <f>TEXT(MotionsTable[[#This Row],[MOT_COUNTY_NUM]], "000") &amp; "-" &amp; TEXT(MotionsTable[[#This Row],[MOT_CASE_NUMBER]], "0000000")</f>
        <v>001-0000005</v>
      </c>
    </row>
    <row r="3494" spans="1:7">
      <c r="A3494" s="1">
        <v>1</v>
      </c>
      <c r="B3494">
        <v>9</v>
      </c>
      <c r="C3494">
        <v>5</v>
      </c>
      <c r="D3494" t="s">
        <v>113</v>
      </c>
      <c r="E3494" t="s">
        <v>114</v>
      </c>
      <c r="F3494" t="s">
        <v>9</v>
      </c>
      <c r="G3494" t="str">
        <f>TEXT(MotionsTable[[#This Row],[MOT_COUNTY_NUM]], "000") &amp; "-" &amp; TEXT(MotionsTable[[#This Row],[MOT_CASE_NUMBER]], "0000000")</f>
        <v>001-0000009</v>
      </c>
    </row>
    <row r="3495" spans="1:7">
      <c r="A3495" s="1">
        <v>1</v>
      </c>
      <c r="B3495">
        <v>10</v>
      </c>
      <c r="C3495">
        <v>5</v>
      </c>
      <c r="D3495" t="s">
        <v>113</v>
      </c>
      <c r="E3495" t="s">
        <v>114</v>
      </c>
      <c r="F3495" t="s">
        <v>9</v>
      </c>
      <c r="G3495" t="str">
        <f>TEXT(MotionsTable[[#This Row],[MOT_COUNTY_NUM]], "000") &amp; "-" &amp; TEXT(MotionsTable[[#This Row],[MOT_CASE_NUMBER]], "0000000")</f>
        <v>001-0000010</v>
      </c>
    </row>
    <row r="3496" spans="1:7">
      <c r="A3496" s="1">
        <v>1</v>
      </c>
      <c r="B3496">
        <v>18</v>
      </c>
      <c r="C3496">
        <v>5</v>
      </c>
      <c r="D3496" t="s">
        <v>113</v>
      </c>
      <c r="E3496" t="s">
        <v>114</v>
      </c>
      <c r="F3496" t="s">
        <v>9</v>
      </c>
      <c r="G3496" t="str">
        <f>TEXT(MotionsTable[[#This Row],[MOT_COUNTY_NUM]], "000") &amp; "-" &amp; TEXT(MotionsTable[[#This Row],[MOT_CASE_NUMBER]], "0000000")</f>
        <v>001-0000018</v>
      </c>
    </row>
    <row r="3497" spans="1:7">
      <c r="A3497" s="1">
        <v>1</v>
      </c>
      <c r="B3497">
        <v>22</v>
      </c>
      <c r="C3497">
        <v>5</v>
      </c>
      <c r="D3497" t="s">
        <v>113</v>
      </c>
      <c r="E3497" t="s">
        <v>114</v>
      </c>
      <c r="F3497" t="s">
        <v>9</v>
      </c>
      <c r="G3497" t="str">
        <f>TEXT(MotionsTable[[#This Row],[MOT_COUNTY_NUM]], "000") &amp; "-" &amp; TEXT(MotionsTable[[#This Row],[MOT_CASE_NUMBER]], "0000000")</f>
        <v>001-0000022</v>
      </c>
    </row>
    <row r="3498" spans="1:7">
      <c r="A3498" s="1">
        <v>1</v>
      </c>
      <c r="B3498">
        <v>25</v>
      </c>
      <c r="C3498">
        <v>5</v>
      </c>
      <c r="D3498" t="s">
        <v>113</v>
      </c>
      <c r="E3498" t="s">
        <v>114</v>
      </c>
      <c r="F3498" t="s">
        <v>9</v>
      </c>
      <c r="G3498" t="str">
        <f>TEXT(MotionsTable[[#This Row],[MOT_COUNTY_NUM]], "000") &amp; "-" &amp; TEXT(MotionsTable[[#This Row],[MOT_CASE_NUMBER]], "0000000")</f>
        <v>001-0000025</v>
      </c>
    </row>
    <row r="3499" spans="1:7">
      <c r="A3499" s="1">
        <v>1</v>
      </c>
      <c r="B3499">
        <v>39</v>
      </c>
      <c r="C3499">
        <v>5</v>
      </c>
      <c r="D3499" t="s">
        <v>113</v>
      </c>
      <c r="E3499" t="s">
        <v>114</v>
      </c>
      <c r="F3499" t="s">
        <v>9</v>
      </c>
      <c r="G3499" t="str">
        <f>TEXT(MotionsTable[[#This Row],[MOT_COUNTY_NUM]], "000") &amp; "-" &amp; TEXT(MotionsTable[[#This Row],[MOT_CASE_NUMBER]], "0000000")</f>
        <v>001-0000039</v>
      </c>
    </row>
    <row r="3500" spans="1:7">
      <c r="A3500" s="1">
        <v>1</v>
      </c>
      <c r="B3500">
        <v>70</v>
      </c>
      <c r="C3500">
        <v>5</v>
      </c>
      <c r="D3500" t="s">
        <v>113</v>
      </c>
      <c r="E3500" t="s">
        <v>114</v>
      </c>
      <c r="F3500" t="s">
        <v>9</v>
      </c>
      <c r="G3500" t="str">
        <f>TEXT(MotionsTable[[#This Row],[MOT_COUNTY_NUM]], "000") &amp; "-" &amp; TEXT(MotionsTable[[#This Row],[MOT_CASE_NUMBER]], "0000000")</f>
        <v>001-0000070</v>
      </c>
    </row>
    <row r="3501" spans="1:7">
      <c r="A3501" s="1">
        <v>1</v>
      </c>
      <c r="B3501">
        <v>79</v>
      </c>
      <c r="C3501">
        <v>5</v>
      </c>
      <c r="D3501" t="s">
        <v>113</v>
      </c>
      <c r="E3501" t="s">
        <v>114</v>
      </c>
      <c r="F3501" t="s">
        <v>9</v>
      </c>
      <c r="G3501" t="str">
        <f>TEXT(MotionsTable[[#This Row],[MOT_COUNTY_NUM]], "000") &amp; "-" &amp; TEXT(MotionsTable[[#This Row],[MOT_CASE_NUMBER]], "0000000")</f>
        <v>001-0000079</v>
      </c>
    </row>
    <row r="3502" spans="1:7">
      <c r="A3502" s="1">
        <v>1</v>
      </c>
      <c r="B3502">
        <v>84</v>
      </c>
      <c r="C3502">
        <v>5</v>
      </c>
      <c r="D3502" t="s">
        <v>113</v>
      </c>
      <c r="E3502" t="s">
        <v>114</v>
      </c>
      <c r="F3502" t="s">
        <v>9</v>
      </c>
      <c r="G3502" t="str">
        <f>TEXT(MotionsTable[[#This Row],[MOT_COUNTY_NUM]], "000") &amp; "-" &amp; TEXT(MotionsTable[[#This Row],[MOT_CASE_NUMBER]], "0000000")</f>
        <v>001-0000084</v>
      </c>
    </row>
    <row r="3503" spans="1:7">
      <c r="A3503" s="1">
        <v>1</v>
      </c>
      <c r="B3503">
        <v>96</v>
      </c>
      <c r="C3503">
        <v>5</v>
      </c>
      <c r="D3503" t="s">
        <v>113</v>
      </c>
      <c r="E3503" t="s">
        <v>114</v>
      </c>
      <c r="F3503" t="s">
        <v>9</v>
      </c>
      <c r="G3503" t="str">
        <f>TEXT(MotionsTable[[#This Row],[MOT_COUNTY_NUM]], "000") &amp; "-" &amp; TEXT(MotionsTable[[#This Row],[MOT_CASE_NUMBER]], "0000000")</f>
        <v>001-0000096</v>
      </c>
    </row>
    <row r="3504" spans="1:7">
      <c r="A3504" s="1">
        <v>1</v>
      </c>
      <c r="B3504">
        <v>105</v>
      </c>
      <c r="C3504">
        <v>5</v>
      </c>
      <c r="D3504" t="s">
        <v>113</v>
      </c>
      <c r="E3504" t="s">
        <v>114</v>
      </c>
      <c r="F3504" t="s">
        <v>9</v>
      </c>
      <c r="G3504" t="str">
        <f>TEXT(MotionsTable[[#This Row],[MOT_COUNTY_NUM]], "000") &amp; "-" &amp; TEXT(MotionsTable[[#This Row],[MOT_CASE_NUMBER]], "0000000")</f>
        <v>001-0000105</v>
      </c>
    </row>
    <row r="3505" spans="1:7">
      <c r="A3505" s="1">
        <v>1</v>
      </c>
      <c r="B3505">
        <v>117</v>
      </c>
      <c r="C3505">
        <v>5</v>
      </c>
      <c r="D3505" t="s">
        <v>113</v>
      </c>
      <c r="E3505" t="s">
        <v>114</v>
      </c>
      <c r="F3505" t="s">
        <v>9</v>
      </c>
      <c r="G3505" t="str">
        <f>TEXT(MotionsTable[[#This Row],[MOT_COUNTY_NUM]], "000") &amp; "-" &amp; TEXT(MotionsTable[[#This Row],[MOT_CASE_NUMBER]], "0000000")</f>
        <v>001-0000117</v>
      </c>
    </row>
    <row r="3506" spans="1:7">
      <c r="A3506" s="1">
        <v>1</v>
      </c>
      <c r="B3506">
        <v>119</v>
      </c>
      <c r="C3506">
        <v>5</v>
      </c>
      <c r="D3506" t="s">
        <v>113</v>
      </c>
      <c r="E3506" t="s">
        <v>114</v>
      </c>
      <c r="F3506" t="s">
        <v>9</v>
      </c>
      <c r="G3506" t="str">
        <f>TEXT(MotionsTable[[#This Row],[MOT_COUNTY_NUM]], "000") &amp; "-" &amp; TEXT(MotionsTable[[#This Row],[MOT_CASE_NUMBER]], "0000000")</f>
        <v>001-0000119</v>
      </c>
    </row>
    <row r="3507" spans="1:7">
      <c r="A3507" s="1">
        <v>1</v>
      </c>
      <c r="B3507">
        <v>136</v>
      </c>
      <c r="C3507">
        <v>5</v>
      </c>
      <c r="D3507" t="s">
        <v>113</v>
      </c>
      <c r="E3507" t="s">
        <v>114</v>
      </c>
      <c r="F3507" t="s">
        <v>9</v>
      </c>
      <c r="G3507" t="str">
        <f>TEXT(MotionsTable[[#This Row],[MOT_COUNTY_NUM]], "000") &amp; "-" &amp; TEXT(MotionsTable[[#This Row],[MOT_CASE_NUMBER]], "0000000")</f>
        <v>001-0000136</v>
      </c>
    </row>
    <row r="3508" spans="1:7">
      <c r="A3508" s="1">
        <v>1</v>
      </c>
      <c r="B3508">
        <v>158</v>
      </c>
      <c r="C3508">
        <v>5</v>
      </c>
      <c r="D3508" t="s">
        <v>113</v>
      </c>
      <c r="E3508" t="s">
        <v>114</v>
      </c>
      <c r="F3508" t="s">
        <v>9</v>
      </c>
      <c r="G3508" t="str">
        <f>TEXT(MotionsTable[[#This Row],[MOT_COUNTY_NUM]], "000") &amp; "-" &amp; TEXT(MotionsTable[[#This Row],[MOT_CASE_NUMBER]], "0000000")</f>
        <v>001-0000158</v>
      </c>
    </row>
    <row r="3509" spans="1:7">
      <c r="A3509" s="1">
        <v>1</v>
      </c>
      <c r="B3509">
        <v>159</v>
      </c>
      <c r="C3509">
        <v>5</v>
      </c>
      <c r="D3509" t="s">
        <v>113</v>
      </c>
      <c r="E3509" t="s">
        <v>114</v>
      </c>
      <c r="F3509" t="s">
        <v>9</v>
      </c>
      <c r="G3509" t="str">
        <f>TEXT(MotionsTable[[#This Row],[MOT_COUNTY_NUM]], "000") &amp; "-" &amp; TEXT(MotionsTable[[#This Row],[MOT_CASE_NUMBER]], "0000000")</f>
        <v>001-0000159</v>
      </c>
    </row>
    <row r="3510" spans="1:7">
      <c r="A3510" s="1">
        <v>1</v>
      </c>
      <c r="B3510">
        <v>166</v>
      </c>
      <c r="C3510">
        <v>5</v>
      </c>
      <c r="D3510" t="s">
        <v>113</v>
      </c>
      <c r="E3510" t="s">
        <v>114</v>
      </c>
      <c r="F3510" t="s">
        <v>9</v>
      </c>
      <c r="G3510" t="str">
        <f>TEXT(MotionsTable[[#This Row],[MOT_COUNTY_NUM]], "000") &amp; "-" &amp; TEXT(MotionsTable[[#This Row],[MOT_CASE_NUMBER]], "0000000")</f>
        <v>001-0000166</v>
      </c>
    </row>
    <row r="3511" spans="1:7">
      <c r="A3511" s="1">
        <v>1</v>
      </c>
      <c r="B3511">
        <v>176</v>
      </c>
      <c r="C3511">
        <v>5</v>
      </c>
      <c r="D3511" t="s">
        <v>113</v>
      </c>
      <c r="E3511" t="s">
        <v>114</v>
      </c>
      <c r="F3511" t="s">
        <v>9</v>
      </c>
      <c r="G3511" t="str">
        <f>TEXT(MotionsTable[[#This Row],[MOT_COUNTY_NUM]], "000") &amp; "-" &amp; TEXT(MotionsTable[[#This Row],[MOT_CASE_NUMBER]], "0000000")</f>
        <v>001-0000176</v>
      </c>
    </row>
    <row r="3512" spans="1:7">
      <c r="A3512" s="1">
        <v>1</v>
      </c>
      <c r="B3512">
        <v>184</v>
      </c>
      <c r="C3512">
        <v>5</v>
      </c>
      <c r="D3512" t="s">
        <v>113</v>
      </c>
      <c r="E3512" t="s">
        <v>114</v>
      </c>
      <c r="F3512" t="s">
        <v>9</v>
      </c>
      <c r="G3512" t="str">
        <f>TEXT(MotionsTable[[#This Row],[MOT_COUNTY_NUM]], "000") &amp; "-" &amp; TEXT(MotionsTable[[#This Row],[MOT_CASE_NUMBER]], "0000000")</f>
        <v>001-0000184</v>
      </c>
    </row>
    <row r="3513" spans="1:7">
      <c r="A3513" s="1">
        <v>1</v>
      </c>
      <c r="B3513">
        <v>221</v>
      </c>
      <c r="C3513">
        <v>5</v>
      </c>
      <c r="D3513" t="s">
        <v>113</v>
      </c>
      <c r="E3513" t="s">
        <v>114</v>
      </c>
      <c r="F3513" t="s">
        <v>9</v>
      </c>
      <c r="G3513" t="str">
        <f>TEXT(MotionsTable[[#This Row],[MOT_COUNTY_NUM]], "000") &amp; "-" &amp; TEXT(MotionsTable[[#This Row],[MOT_CASE_NUMBER]], "0000000")</f>
        <v>001-0000221</v>
      </c>
    </row>
    <row r="3514" spans="1:7">
      <c r="A3514" s="1">
        <v>1</v>
      </c>
      <c r="B3514">
        <v>6</v>
      </c>
      <c r="C3514">
        <v>6</v>
      </c>
      <c r="D3514" t="s">
        <v>113</v>
      </c>
      <c r="E3514" t="s">
        <v>114</v>
      </c>
      <c r="F3514" t="s">
        <v>9</v>
      </c>
      <c r="G3514" t="str">
        <f>TEXT(MotionsTable[[#This Row],[MOT_COUNTY_NUM]], "000") &amp; "-" &amp; TEXT(MotionsTable[[#This Row],[MOT_CASE_NUMBER]], "0000000")</f>
        <v>001-0000006</v>
      </c>
    </row>
    <row r="3515" spans="1:7">
      <c r="A3515" s="1">
        <v>1</v>
      </c>
      <c r="B3515">
        <v>17</v>
      </c>
      <c r="C3515">
        <v>6</v>
      </c>
      <c r="D3515" t="s">
        <v>113</v>
      </c>
      <c r="E3515" t="s">
        <v>114</v>
      </c>
      <c r="F3515" t="s">
        <v>9</v>
      </c>
      <c r="G3515" t="str">
        <f>TEXT(MotionsTable[[#This Row],[MOT_COUNTY_NUM]], "000") &amp; "-" &amp; TEXT(MotionsTable[[#This Row],[MOT_CASE_NUMBER]], "0000000")</f>
        <v>001-0000017</v>
      </c>
    </row>
    <row r="3516" spans="1:7">
      <c r="A3516" s="1">
        <v>1</v>
      </c>
      <c r="B3516">
        <v>100</v>
      </c>
      <c r="C3516">
        <v>6</v>
      </c>
      <c r="D3516" t="s">
        <v>113</v>
      </c>
      <c r="E3516" t="s">
        <v>114</v>
      </c>
      <c r="F3516" t="s">
        <v>9</v>
      </c>
      <c r="G3516" t="str">
        <f>TEXT(MotionsTable[[#This Row],[MOT_COUNTY_NUM]], "000") &amp; "-" &amp; TEXT(MotionsTable[[#This Row],[MOT_CASE_NUMBER]], "0000000")</f>
        <v>001-0000100</v>
      </c>
    </row>
    <row r="3517" spans="1:7">
      <c r="A3517" s="1">
        <v>1</v>
      </c>
      <c r="B3517">
        <v>102</v>
      </c>
      <c r="C3517">
        <v>6</v>
      </c>
      <c r="D3517" t="s">
        <v>113</v>
      </c>
      <c r="E3517" t="s">
        <v>114</v>
      </c>
      <c r="F3517" t="s">
        <v>9</v>
      </c>
      <c r="G3517" t="str">
        <f>TEXT(MotionsTable[[#This Row],[MOT_COUNTY_NUM]], "000") &amp; "-" &amp; TEXT(MotionsTable[[#This Row],[MOT_CASE_NUMBER]], "0000000")</f>
        <v>001-0000102</v>
      </c>
    </row>
    <row r="3518" spans="1:7">
      <c r="A3518" s="1">
        <v>1</v>
      </c>
      <c r="B3518">
        <v>130</v>
      </c>
      <c r="C3518">
        <v>6</v>
      </c>
      <c r="D3518" t="s">
        <v>113</v>
      </c>
      <c r="E3518" t="s">
        <v>114</v>
      </c>
      <c r="F3518" t="s">
        <v>9</v>
      </c>
      <c r="G3518" t="str">
        <f>TEXT(MotionsTable[[#This Row],[MOT_COUNTY_NUM]], "000") &amp; "-" &amp; TEXT(MotionsTable[[#This Row],[MOT_CASE_NUMBER]], "0000000")</f>
        <v>001-0000130</v>
      </c>
    </row>
    <row r="3519" spans="1:7">
      <c r="A3519" s="1">
        <v>1</v>
      </c>
      <c r="B3519">
        <v>147</v>
      </c>
      <c r="C3519">
        <v>6</v>
      </c>
      <c r="D3519" t="s">
        <v>113</v>
      </c>
      <c r="E3519" t="s">
        <v>114</v>
      </c>
      <c r="F3519" t="s">
        <v>9</v>
      </c>
      <c r="G3519" t="str">
        <f>TEXT(MotionsTable[[#This Row],[MOT_COUNTY_NUM]], "000") &amp; "-" &amp; TEXT(MotionsTable[[#This Row],[MOT_CASE_NUMBER]], "0000000")</f>
        <v>001-0000147</v>
      </c>
    </row>
    <row r="3520" spans="1:7">
      <c r="A3520" s="1">
        <v>1</v>
      </c>
      <c r="B3520">
        <v>164</v>
      </c>
      <c r="C3520">
        <v>6</v>
      </c>
      <c r="D3520" t="s">
        <v>113</v>
      </c>
      <c r="E3520" t="s">
        <v>114</v>
      </c>
      <c r="F3520" t="s">
        <v>9</v>
      </c>
      <c r="G3520" t="str">
        <f>TEXT(MotionsTable[[#This Row],[MOT_COUNTY_NUM]], "000") &amp; "-" &amp; TEXT(MotionsTable[[#This Row],[MOT_CASE_NUMBER]], "0000000")</f>
        <v>001-0000164</v>
      </c>
    </row>
    <row r="3521" spans="1:7">
      <c r="A3521" s="1">
        <v>1</v>
      </c>
      <c r="B3521">
        <v>166</v>
      </c>
      <c r="C3521">
        <v>6</v>
      </c>
      <c r="D3521" t="s">
        <v>113</v>
      </c>
      <c r="E3521" t="s">
        <v>114</v>
      </c>
      <c r="F3521" t="s">
        <v>9</v>
      </c>
      <c r="G3521" t="str">
        <f>TEXT(MotionsTable[[#This Row],[MOT_COUNTY_NUM]], "000") &amp; "-" &amp; TEXT(MotionsTable[[#This Row],[MOT_CASE_NUMBER]], "0000000")</f>
        <v>001-0000166</v>
      </c>
    </row>
    <row r="3522" spans="1:7">
      <c r="A3522" s="1">
        <v>1</v>
      </c>
      <c r="B3522">
        <v>186</v>
      </c>
      <c r="C3522">
        <v>6</v>
      </c>
      <c r="D3522" t="s">
        <v>113</v>
      </c>
      <c r="E3522" t="s">
        <v>114</v>
      </c>
      <c r="F3522" t="s">
        <v>9</v>
      </c>
      <c r="G3522" t="str">
        <f>TEXT(MotionsTable[[#This Row],[MOT_COUNTY_NUM]], "000") &amp; "-" &amp; TEXT(MotionsTable[[#This Row],[MOT_CASE_NUMBER]], "0000000")</f>
        <v>001-0000186</v>
      </c>
    </row>
    <row r="3523" spans="1:7">
      <c r="A3523" s="1">
        <v>1</v>
      </c>
      <c r="B3523">
        <v>191</v>
      </c>
      <c r="C3523">
        <v>6</v>
      </c>
      <c r="D3523" t="s">
        <v>113</v>
      </c>
      <c r="E3523" t="s">
        <v>114</v>
      </c>
      <c r="F3523" t="s">
        <v>9</v>
      </c>
      <c r="G3523" t="str">
        <f>TEXT(MotionsTable[[#This Row],[MOT_COUNTY_NUM]], "000") &amp; "-" &amp; TEXT(MotionsTable[[#This Row],[MOT_CASE_NUMBER]], "0000000")</f>
        <v>001-0000191</v>
      </c>
    </row>
    <row r="3524" spans="1:7">
      <c r="A3524" s="1">
        <v>1</v>
      </c>
      <c r="B3524">
        <v>221</v>
      </c>
      <c r="C3524">
        <v>6</v>
      </c>
      <c r="D3524" t="s">
        <v>113</v>
      </c>
      <c r="E3524" t="s">
        <v>114</v>
      </c>
      <c r="F3524" t="s">
        <v>9</v>
      </c>
      <c r="G3524" t="str">
        <f>TEXT(MotionsTable[[#This Row],[MOT_COUNTY_NUM]], "000") &amp; "-" &amp; TEXT(MotionsTable[[#This Row],[MOT_CASE_NUMBER]], "0000000")</f>
        <v>001-0000221</v>
      </c>
    </row>
    <row r="3525" spans="1:7">
      <c r="A3525" s="1">
        <v>1</v>
      </c>
      <c r="B3525">
        <v>17</v>
      </c>
      <c r="C3525">
        <v>7</v>
      </c>
      <c r="D3525" t="s">
        <v>113</v>
      </c>
      <c r="E3525" t="s">
        <v>114</v>
      </c>
      <c r="F3525" t="s">
        <v>9</v>
      </c>
      <c r="G3525" t="str">
        <f>TEXT(MotionsTable[[#This Row],[MOT_COUNTY_NUM]], "000") &amp; "-" &amp; TEXT(MotionsTable[[#This Row],[MOT_CASE_NUMBER]], "0000000")</f>
        <v>001-0000017</v>
      </c>
    </row>
    <row r="3526" spans="1:7">
      <c r="A3526" s="1">
        <v>1</v>
      </c>
      <c r="B3526">
        <v>59</v>
      </c>
      <c r="C3526">
        <v>7</v>
      </c>
      <c r="D3526" t="s">
        <v>113</v>
      </c>
      <c r="E3526" t="s">
        <v>114</v>
      </c>
      <c r="F3526" t="s">
        <v>9</v>
      </c>
      <c r="G3526" t="str">
        <f>TEXT(MotionsTable[[#This Row],[MOT_COUNTY_NUM]], "000") &amp; "-" &amp; TEXT(MotionsTable[[#This Row],[MOT_CASE_NUMBER]], "0000000")</f>
        <v>001-0000059</v>
      </c>
    </row>
    <row r="3527" spans="1:7">
      <c r="A3527" s="1">
        <v>1</v>
      </c>
      <c r="B3527">
        <v>72</v>
      </c>
      <c r="C3527">
        <v>7</v>
      </c>
      <c r="D3527" t="s">
        <v>113</v>
      </c>
      <c r="E3527" t="s">
        <v>114</v>
      </c>
      <c r="F3527" t="s">
        <v>9</v>
      </c>
      <c r="G3527" t="str">
        <f>TEXT(MotionsTable[[#This Row],[MOT_COUNTY_NUM]], "000") &amp; "-" &amp; TEXT(MotionsTable[[#This Row],[MOT_CASE_NUMBER]], "0000000")</f>
        <v>001-0000072</v>
      </c>
    </row>
    <row r="3528" spans="1:7">
      <c r="A3528" s="1">
        <v>1</v>
      </c>
      <c r="B3528">
        <v>94</v>
      </c>
      <c r="C3528">
        <v>7</v>
      </c>
      <c r="D3528" t="s">
        <v>113</v>
      </c>
      <c r="E3528" t="s">
        <v>114</v>
      </c>
      <c r="F3528" t="s">
        <v>9</v>
      </c>
      <c r="G3528" t="str">
        <f>TEXT(MotionsTable[[#This Row],[MOT_COUNTY_NUM]], "000") &amp; "-" &amp; TEXT(MotionsTable[[#This Row],[MOT_CASE_NUMBER]], "0000000")</f>
        <v>001-0000094</v>
      </c>
    </row>
    <row r="3529" spans="1:7">
      <c r="A3529" s="1">
        <v>1</v>
      </c>
      <c r="B3529">
        <v>172</v>
      </c>
      <c r="C3529">
        <v>7</v>
      </c>
      <c r="D3529" t="s">
        <v>113</v>
      </c>
      <c r="E3529" t="s">
        <v>114</v>
      </c>
      <c r="F3529" t="s">
        <v>9</v>
      </c>
      <c r="G3529" t="str">
        <f>TEXT(MotionsTable[[#This Row],[MOT_COUNTY_NUM]], "000") &amp; "-" &amp; TEXT(MotionsTable[[#This Row],[MOT_CASE_NUMBER]], "0000000")</f>
        <v>001-0000172</v>
      </c>
    </row>
    <row r="3530" spans="1:7">
      <c r="A3530" s="1">
        <v>1</v>
      </c>
      <c r="B3530">
        <v>194</v>
      </c>
      <c r="C3530">
        <v>7</v>
      </c>
      <c r="D3530" t="s">
        <v>113</v>
      </c>
      <c r="E3530" t="s">
        <v>114</v>
      </c>
      <c r="F3530" t="s">
        <v>9</v>
      </c>
      <c r="G3530" t="str">
        <f>TEXT(MotionsTable[[#This Row],[MOT_COUNTY_NUM]], "000") &amp; "-" &amp; TEXT(MotionsTable[[#This Row],[MOT_CASE_NUMBER]], "0000000")</f>
        <v>001-0000194</v>
      </c>
    </row>
    <row r="3531" spans="1:7">
      <c r="A3531" s="1">
        <v>2</v>
      </c>
      <c r="B3531">
        <v>13</v>
      </c>
      <c r="C3531">
        <v>2</v>
      </c>
      <c r="D3531" t="s">
        <v>113</v>
      </c>
      <c r="E3531" t="s">
        <v>114</v>
      </c>
      <c r="F3531" t="s">
        <v>16</v>
      </c>
      <c r="G3531" t="str">
        <f>TEXT(MotionsTable[[#This Row],[MOT_COUNTY_NUM]], "000") &amp; "-" &amp; TEXT(MotionsTable[[#This Row],[MOT_CASE_NUMBER]], "0000000")</f>
        <v>002-0000013</v>
      </c>
    </row>
    <row r="3532" spans="1:7">
      <c r="A3532" s="1">
        <v>2</v>
      </c>
      <c r="B3532">
        <v>19</v>
      </c>
      <c r="C3532">
        <v>2</v>
      </c>
      <c r="D3532" t="s">
        <v>113</v>
      </c>
      <c r="E3532" t="s">
        <v>114</v>
      </c>
      <c r="F3532" t="s">
        <v>16</v>
      </c>
      <c r="G3532" t="str">
        <f>TEXT(MotionsTable[[#This Row],[MOT_COUNTY_NUM]], "000") &amp; "-" &amp; TEXT(MotionsTable[[#This Row],[MOT_CASE_NUMBER]], "0000000")</f>
        <v>002-0000019</v>
      </c>
    </row>
    <row r="3533" spans="1:7">
      <c r="A3533" s="1">
        <v>2</v>
      </c>
      <c r="B3533">
        <v>22</v>
      </c>
      <c r="C3533">
        <v>2</v>
      </c>
      <c r="D3533" t="s">
        <v>113</v>
      </c>
      <c r="E3533" t="s">
        <v>114</v>
      </c>
      <c r="F3533" t="s">
        <v>16</v>
      </c>
      <c r="G3533" t="str">
        <f>TEXT(MotionsTable[[#This Row],[MOT_COUNTY_NUM]], "000") &amp; "-" &amp; TEXT(MotionsTable[[#This Row],[MOT_CASE_NUMBER]], "0000000")</f>
        <v>002-0000022</v>
      </c>
    </row>
    <row r="3534" spans="1:7">
      <c r="A3534" s="1">
        <v>2</v>
      </c>
      <c r="B3534">
        <v>23</v>
      </c>
      <c r="C3534">
        <v>2</v>
      </c>
      <c r="D3534" t="s">
        <v>113</v>
      </c>
      <c r="E3534" t="s">
        <v>114</v>
      </c>
      <c r="F3534" t="s">
        <v>16</v>
      </c>
      <c r="G3534" t="str">
        <f>TEXT(MotionsTable[[#This Row],[MOT_COUNTY_NUM]], "000") &amp; "-" &amp; TEXT(MotionsTable[[#This Row],[MOT_CASE_NUMBER]], "0000000")</f>
        <v>002-0000023</v>
      </c>
    </row>
    <row r="3535" spans="1:7">
      <c r="A3535" s="1">
        <v>2</v>
      </c>
      <c r="B3535">
        <v>44</v>
      </c>
      <c r="C3535">
        <v>2</v>
      </c>
      <c r="D3535" t="s">
        <v>113</v>
      </c>
      <c r="E3535" t="s">
        <v>114</v>
      </c>
      <c r="F3535" t="s">
        <v>16</v>
      </c>
      <c r="G3535" t="str">
        <f>TEXT(MotionsTable[[#This Row],[MOT_COUNTY_NUM]], "000") &amp; "-" &amp; TEXT(MotionsTable[[#This Row],[MOT_CASE_NUMBER]], "0000000")</f>
        <v>002-0000044</v>
      </c>
    </row>
    <row r="3536" spans="1:7">
      <c r="A3536" s="1">
        <v>2</v>
      </c>
      <c r="B3536">
        <v>49</v>
      </c>
      <c r="C3536">
        <v>2</v>
      </c>
      <c r="D3536" t="s">
        <v>113</v>
      </c>
      <c r="E3536" t="s">
        <v>114</v>
      </c>
      <c r="F3536" t="s">
        <v>16</v>
      </c>
      <c r="G3536" t="str">
        <f>TEXT(MotionsTable[[#This Row],[MOT_COUNTY_NUM]], "000") &amp; "-" &amp; TEXT(MotionsTable[[#This Row],[MOT_CASE_NUMBER]], "0000000")</f>
        <v>002-0000049</v>
      </c>
    </row>
    <row r="3537" spans="1:7">
      <c r="A3537" s="1">
        <v>2</v>
      </c>
      <c r="B3537">
        <v>56</v>
      </c>
      <c r="C3537">
        <v>2</v>
      </c>
      <c r="D3537" t="s">
        <v>113</v>
      </c>
      <c r="E3537" t="s">
        <v>114</v>
      </c>
      <c r="F3537" t="s">
        <v>16</v>
      </c>
      <c r="G3537" t="str">
        <f>TEXT(MotionsTable[[#This Row],[MOT_COUNTY_NUM]], "000") &amp; "-" &amp; TEXT(MotionsTable[[#This Row],[MOT_CASE_NUMBER]], "0000000")</f>
        <v>002-0000056</v>
      </c>
    </row>
    <row r="3538" spans="1:7">
      <c r="A3538" s="1">
        <v>2</v>
      </c>
      <c r="B3538">
        <v>60</v>
      </c>
      <c r="C3538">
        <v>2</v>
      </c>
      <c r="D3538" t="s">
        <v>113</v>
      </c>
      <c r="E3538" t="s">
        <v>114</v>
      </c>
      <c r="F3538" t="s">
        <v>16</v>
      </c>
      <c r="G3538" t="str">
        <f>TEXT(MotionsTable[[#This Row],[MOT_COUNTY_NUM]], "000") &amp; "-" &amp; TEXT(MotionsTable[[#This Row],[MOT_CASE_NUMBER]], "0000000")</f>
        <v>002-0000060</v>
      </c>
    </row>
    <row r="3539" spans="1:7">
      <c r="A3539" s="1">
        <v>2</v>
      </c>
      <c r="B3539">
        <v>64</v>
      </c>
      <c r="C3539">
        <v>2</v>
      </c>
      <c r="D3539" t="s">
        <v>113</v>
      </c>
      <c r="E3539" t="s">
        <v>114</v>
      </c>
      <c r="F3539" t="s">
        <v>16</v>
      </c>
      <c r="G3539" t="str">
        <f>TEXT(MotionsTable[[#This Row],[MOT_COUNTY_NUM]], "000") &amp; "-" &amp; TEXT(MotionsTable[[#This Row],[MOT_CASE_NUMBER]], "0000000")</f>
        <v>002-0000064</v>
      </c>
    </row>
    <row r="3540" spans="1:7">
      <c r="A3540" s="1">
        <v>2</v>
      </c>
      <c r="B3540">
        <v>67</v>
      </c>
      <c r="C3540">
        <v>2</v>
      </c>
      <c r="D3540" t="s">
        <v>113</v>
      </c>
      <c r="E3540" t="s">
        <v>114</v>
      </c>
      <c r="F3540" t="s">
        <v>16</v>
      </c>
      <c r="G3540" t="str">
        <f>TEXT(MotionsTable[[#This Row],[MOT_COUNTY_NUM]], "000") &amp; "-" &amp; TEXT(MotionsTable[[#This Row],[MOT_CASE_NUMBER]], "0000000")</f>
        <v>002-0000067</v>
      </c>
    </row>
    <row r="3541" spans="1:7">
      <c r="A3541" s="1">
        <v>2</v>
      </c>
      <c r="B3541">
        <v>68</v>
      </c>
      <c r="C3541">
        <v>2</v>
      </c>
      <c r="D3541" t="s">
        <v>113</v>
      </c>
      <c r="E3541" t="s">
        <v>114</v>
      </c>
      <c r="F3541" t="s">
        <v>16</v>
      </c>
      <c r="G3541" t="str">
        <f>TEXT(MotionsTable[[#This Row],[MOT_COUNTY_NUM]], "000") &amp; "-" &amp; TEXT(MotionsTable[[#This Row],[MOT_CASE_NUMBER]], "0000000")</f>
        <v>002-0000068</v>
      </c>
    </row>
    <row r="3542" spans="1:7">
      <c r="A3542" s="1">
        <v>2</v>
      </c>
      <c r="B3542">
        <v>72</v>
      </c>
      <c r="C3542">
        <v>2</v>
      </c>
      <c r="D3542" t="s">
        <v>113</v>
      </c>
      <c r="E3542" t="s">
        <v>114</v>
      </c>
      <c r="F3542" t="s">
        <v>16</v>
      </c>
      <c r="G3542" t="str">
        <f>TEXT(MotionsTable[[#This Row],[MOT_COUNTY_NUM]], "000") &amp; "-" &amp; TEXT(MotionsTable[[#This Row],[MOT_CASE_NUMBER]], "0000000")</f>
        <v>002-0000072</v>
      </c>
    </row>
    <row r="3543" spans="1:7">
      <c r="A3543" s="1">
        <v>2</v>
      </c>
      <c r="B3543">
        <v>76</v>
      </c>
      <c r="C3543">
        <v>2</v>
      </c>
      <c r="D3543" t="s">
        <v>113</v>
      </c>
      <c r="E3543" t="s">
        <v>114</v>
      </c>
      <c r="F3543" t="s">
        <v>16</v>
      </c>
      <c r="G3543" t="str">
        <f>TEXT(MotionsTable[[#This Row],[MOT_COUNTY_NUM]], "000") &amp; "-" &amp; TEXT(MotionsTable[[#This Row],[MOT_CASE_NUMBER]], "0000000")</f>
        <v>002-0000076</v>
      </c>
    </row>
    <row r="3544" spans="1:7">
      <c r="A3544" s="1">
        <v>2</v>
      </c>
      <c r="B3544">
        <v>80</v>
      </c>
      <c r="C3544">
        <v>2</v>
      </c>
      <c r="D3544" t="s">
        <v>113</v>
      </c>
      <c r="E3544" t="s">
        <v>114</v>
      </c>
      <c r="F3544" t="s">
        <v>16</v>
      </c>
      <c r="G3544" t="str">
        <f>TEXT(MotionsTable[[#This Row],[MOT_COUNTY_NUM]], "000") &amp; "-" &amp; TEXT(MotionsTable[[#This Row],[MOT_CASE_NUMBER]], "0000000")</f>
        <v>002-0000080</v>
      </c>
    </row>
    <row r="3545" spans="1:7">
      <c r="A3545" s="1">
        <v>2</v>
      </c>
      <c r="B3545">
        <v>81</v>
      </c>
      <c r="C3545">
        <v>2</v>
      </c>
      <c r="D3545" t="s">
        <v>113</v>
      </c>
      <c r="E3545" t="s">
        <v>114</v>
      </c>
      <c r="F3545" t="s">
        <v>16</v>
      </c>
      <c r="G3545" t="str">
        <f>TEXT(MotionsTable[[#This Row],[MOT_COUNTY_NUM]], "000") &amp; "-" &amp; TEXT(MotionsTable[[#This Row],[MOT_CASE_NUMBER]], "0000000")</f>
        <v>002-0000081</v>
      </c>
    </row>
    <row r="3546" spans="1:7">
      <c r="A3546" s="1">
        <v>2</v>
      </c>
      <c r="B3546">
        <v>83</v>
      </c>
      <c r="C3546">
        <v>2</v>
      </c>
      <c r="D3546" t="s">
        <v>113</v>
      </c>
      <c r="E3546" t="s">
        <v>114</v>
      </c>
      <c r="F3546" t="s">
        <v>16</v>
      </c>
      <c r="G3546" t="str">
        <f>TEXT(MotionsTable[[#This Row],[MOT_COUNTY_NUM]], "000") &amp; "-" &amp; TEXT(MotionsTable[[#This Row],[MOT_CASE_NUMBER]], "0000000")</f>
        <v>002-0000083</v>
      </c>
    </row>
    <row r="3547" spans="1:7">
      <c r="A3547" s="1">
        <v>2</v>
      </c>
      <c r="B3547">
        <v>84</v>
      </c>
      <c r="C3547">
        <v>2</v>
      </c>
      <c r="D3547" t="s">
        <v>113</v>
      </c>
      <c r="E3547" t="s">
        <v>114</v>
      </c>
      <c r="F3547" t="s">
        <v>16</v>
      </c>
      <c r="G3547" t="str">
        <f>TEXT(MotionsTable[[#This Row],[MOT_COUNTY_NUM]], "000") &amp; "-" &amp; TEXT(MotionsTable[[#This Row],[MOT_CASE_NUMBER]], "0000000")</f>
        <v>002-0000084</v>
      </c>
    </row>
    <row r="3548" spans="1:7">
      <c r="A3548" s="1">
        <v>2</v>
      </c>
      <c r="B3548">
        <v>3</v>
      </c>
      <c r="C3548">
        <v>3</v>
      </c>
      <c r="D3548" t="s">
        <v>113</v>
      </c>
      <c r="E3548" t="s">
        <v>114</v>
      </c>
      <c r="F3548" t="s">
        <v>16</v>
      </c>
      <c r="G3548" t="str">
        <f>TEXT(MotionsTable[[#This Row],[MOT_COUNTY_NUM]], "000") &amp; "-" &amp; TEXT(MotionsTable[[#This Row],[MOT_CASE_NUMBER]], "0000000")</f>
        <v>002-0000003</v>
      </c>
    </row>
    <row r="3549" spans="1:7">
      <c r="A3549" s="1">
        <v>2</v>
      </c>
      <c r="B3549">
        <v>16</v>
      </c>
      <c r="C3549">
        <v>3</v>
      </c>
      <c r="D3549" t="s">
        <v>113</v>
      </c>
      <c r="E3549" t="s">
        <v>114</v>
      </c>
      <c r="F3549" t="s">
        <v>16</v>
      </c>
      <c r="G3549" t="str">
        <f>TEXT(MotionsTable[[#This Row],[MOT_COUNTY_NUM]], "000") &amp; "-" &amp; TEXT(MotionsTable[[#This Row],[MOT_CASE_NUMBER]], "0000000")</f>
        <v>002-0000016</v>
      </c>
    </row>
    <row r="3550" spans="1:7">
      <c r="A3550" s="1">
        <v>2</v>
      </c>
      <c r="B3550">
        <v>21</v>
      </c>
      <c r="C3550">
        <v>3</v>
      </c>
      <c r="D3550" t="s">
        <v>113</v>
      </c>
      <c r="E3550" t="s">
        <v>114</v>
      </c>
      <c r="F3550" t="s">
        <v>16</v>
      </c>
      <c r="G3550" t="str">
        <f>TEXT(MotionsTable[[#This Row],[MOT_COUNTY_NUM]], "000") &amp; "-" &amp; TEXT(MotionsTable[[#This Row],[MOT_CASE_NUMBER]], "0000000")</f>
        <v>002-0000021</v>
      </c>
    </row>
    <row r="3551" spans="1:7">
      <c r="A3551" s="1">
        <v>2</v>
      </c>
      <c r="B3551">
        <v>44</v>
      </c>
      <c r="C3551">
        <v>3</v>
      </c>
      <c r="D3551" t="s">
        <v>113</v>
      </c>
      <c r="E3551" t="s">
        <v>114</v>
      </c>
      <c r="F3551" t="s">
        <v>16</v>
      </c>
      <c r="G3551" t="str">
        <f>TEXT(MotionsTable[[#This Row],[MOT_COUNTY_NUM]], "000") &amp; "-" &amp; TEXT(MotionsTable[[#This Row],[MOT_CASE_NUMBER]], "0000000")</f>
        <v>002-0000044</v>
      </c>
    </row>
    <row r="3552" spans="1:7">
      <c r="A3552" s="1">
        <v>2</v>
      </c>
      <c r="B3552">
        <v>47</v>
      </c>
      <c r="C3552">
        <v>3</v>
      </c>
      <c r="D3552" t="s">
        <v>113</v>
      </c>
      <c r="E3552" t="s">
        <v>114</v>
      </c>
      <c r="F3552" t="s">
        <v>16</v>
      </c>
      <c r="G3552" t="str">
        <f>TEXT(MotionsTable[[#This Row],[MOT_COUNTY_NUM]], "000") &amp; "-" &amp; TEXT(MotionsTable[[#This Row],[MOT_CASE_NUMBER]], "0000000")</f>
        <v>002-0000047</v>
      </c>
    </row>
    <row r="3553" spans="1:7">
      <c r="A3553" s="1">
        <v>2</v>
      </c>
      <c r="B3553">
        <v>49</v>
      </c>
      <c r="C3553">
        <v>3</v>
      </c>
      <c r="D3553" t="s">
        <v>113</v>
      </c>
      <c r="E3553" t="s">
        <v>114</v>
      </c>
      <c r="F3553" t="s">
        <v>16</v>
      </c>
      <c r="G3553" t="str">
        <f>TEXT(MotionsTable[[#This Row],[MOT_COUNTY_NUM]], "000") &amp; "-" &amp; TEXT(MotionsTable[[#This Row],[MOT_CASE_NUMBER]], "0000000")</f>
        <v>002-0000049</v>
      </c>
    </row>
    <row r="3554" spans="1:7">
      <c r="A3554" s="1">
        <v>2</v>
      </c>
      <c r="B3554">
        <v>57</v>
      </c>
      <c r="C3554">
        <v>3</v>
      </c>
      <c r="D3554" t="s">
        <v>113</v>
      </c>
      <c r="E3554" t="s">
        <v>114</v>
      </c>
      <c r="F3554" t="s">
        <v>16</v>
      </c>
      <c r="G3554" t="str">
        <f>TEXT(MotionsTable[[#This Row],[MOT_COUNTY_NUM]], "000") &amp; "-" &amp; TEXT(MotionsTable[[#This Row],[MOT_CASE_NUMBER]], "0000000")</f>
        <v>002-0000057</v>
      </c>
    </row>
    <row r="3555" spans="1:7">
      <c r="A3555" s="1">
        <v>2</v>
      </c>
      <c r="B3555">
        <v>64</v>
      </c>
      <c r="C3555">
        <v>3</v>
      </c>
      <c r="D3555" t="s">
        <v>113</v>
      </c>
      <c r="E3555" t="s">
        <v>114</v>
      </c>
      <c r="F3555" t="s">
        <v>16</v>
      </c>
      <c r="G3555" t="str">
        <f>TEXT(MotionsTable[[#This Row],[MOT_COUNTY_NUM]], "000") &amp; "-" &amp; TEXT(MotionsTable[[#This Row],[MOT_CASE_NUMBER]], "0000000")</f>
        <v>002-0000064</v>
      </c>
    </row>
    <row r="3556" spans="1:7">
      <c r="A3556" s="1">
        <v>2</v>
      </c>
      <c r="B3556">
        <v>71</v>
      </c>
      <c r="C3556">
        <v>3</v>
      </c>
      <c r="D3556" t="s">
        <v>113</v>
      </c>
      <c r="E3556" t="s">
        <v>114</v>
      </c>
      <c r="F3556" t="s">
        <v>16</v>
      </c>
      <c r="G3556" t="str">
        <f>TEXT(MotionsTable[[#This Row],[MOT_COUNTY_NUM]], "000") &amp; "-" &amp; TEXT(MotionsTable[[#This Row],[MOT_CASE_NUMBER]], "0000000")</f>
        <v>002-0000071</v>
      </c>
    </row>
    <row r="3557" spans="1:7">
      <c r="A3557" s="1">
        <v>2</v>
      </c>
      <c r="B3557">
        <v>75</v>
      </c>
      <c r="C3557">
        <v>3</v>
      </c>
      <c r="D3557" t="s">
        <v>113</v>
      </c>
      <c r="E3557" t="s">
        <v>114</v>
      </c>
      <c r="F3557" t="s">
        <v>16</v>
      </c>
      <c r="G3557" t="str">
        <f>TEXT(MotionsTable[[#This Row],[MOT_COUNTY_NUM]], "000") &amp; "-" &amp; TEXT(MotionsTable[[#This Row],[MOT_CASE_NUMBER]], "0000000")</f>
        <v>002-0000075</v>
      </c>
    </row>
    <row r="3558" spans="1:7">
      <c r="A3558" s="1">
        <v>2</v>
      </c>
      <c r="B3558">
        <v>86</v>
      </c>
      <c r="C3558">
        <v>3</v>
      </c>
      <c r="D3558" t="s">
        <v>113</v>
      </c>
      <c r="E3558" t="s">
        <v>114</v>
      </c>
      <c r="F3558" t="s">
        <v>16</v>
      </c>
      <c r="G3558" t="str">
        <f>TEXT(MotionsTable[[#This Row],[MOT_COUNTY_NUM]], "000") &amp; "-" &amp; TEXT(MotionsTable[[#This Row],[MOT_CASE_NUMBER]], "0000000")</f>
        <v>002-0000086</v>
      </c>
    </row>
    <row r="3559" spans="1:7">
      <c r="A3559" s="1">
        <v>2</v>
      </c>
      <c r="B3559">
        <v>3</v>
      </c>
      <c r="C3559">
        <v>4</v>
      </c>
      <c r="D3559" t="s">
        <v>113</v>
      </c>
      <c r="E3559" t="s">
        <v>114</v>
      </c>
      <c r="F3559" t="s">
        <v>16</v>
      </c>
      <c r="G3559" t="str">
        <f>TEXT(MotionsTable[[#This Row],[MOT_COUNTY_NUM]], "000") &amp; "-" &amp; TEXT(MotionsTable[[#This Row],[MOT_CASE_NUMBER]], "0000000")</f>
        <v>002-0000003</v>
      </c>
    </row>
    <row r="3560" spans="1:7">
      <c r="A3560" s="1">
        <v>2</v>
      </c>
      <c r="B3560">
        <v>19</v>
      </c>
      <c r="C3560">
        <v>4</v>
      </c>
      <c r="D3560" t="s">
        <v>113</v>
      </c>
      <c r="E3560" t="s">
        <v>114</v>
      </c>
      <c r="F3560" t="s">
        <v>16</v>
      </c>
      <c r="G3560" t="str">
        <f>TEXT(MotionsTable[[#This Row],[MOT_COUNTY_NUM]], "000") &amp; "-" &amp; TEXT(MotionsTable[[#This Row],[MOT_CASE_NUMBER]], "0000000")</f>
        <v>002-0000019</v>
      </c>
    </row>
    <row r="3561" spans="1:7">
      <c r="A3561" s="1">
        <v>2</v>
      </c>
      <c r="B3561">
        <v>24</v>
      </c>
      <c r="C3561">
        <v>4</v>
      </c>
      <c r="D3561" t="s">
        <v>113</v>
      </c>
      <c r="E3561" t="s">
        <v>114</v>
      </c>
      <c r="F3561" t="s">
        <v>16</v>
      </c>
      <c r="G3561" t="str">
        <f>TEXT(MotionsTable[[#This Row],[MOT_COUNTY_NUM]], "000") &amp; "-" &amp; TEXT(MotionsTable[[#This Row],[MOT_CASE_NUMBER]], "0000000")</f>
        <v>002-0000024</v>
      </c>
    </row>
    <row r="3562" spans="1:7">
      <c r="A3562" s="1">
        <v>2</v>
      </c>
      <c r="B3562">
        <v>28</v>
      </c>
      <c r="C3562">
        <v>4</v>
      </c>
      <c r="D3562" t="s">
        <v>113</v>
      </c>
      <c r="E3562" t="s">
        <v>114</v>
      </c>
      <c r="F3562" t="s">
        <v>16</v>
      </c>
      <c r="G3562" t="str">
        <f>TEXT(MotionsTable[[#This Row],[MOT_COUNTY_NUM]], "000") &amp; "-" &amp; TEXT(MotionsTable[[#This Row],[MOT_CASE_NUMBER]], "0000000")</f>
        <v>002-0000028</v>
      </c>
    </row>
    <row r="3563" spans="1:7">
      <c r="A3563" s="1">
        <v>2</v>
      </c>
      <c r="B3563">
        <v>35</v>
      </c>
      <c r="C3563">
        <v>4</v>
      </c>
      <c r="D3563" t="s">
        <v>113</v>
      </c>
      <c r="E3563" t="s">
        <v>114</v>
      </c>
      <c r="F3563" t="s">
        <v>16</v>
      </c>
      <c r="G3563" t="str">
        <f>TEXT(MotionsTable[[#This Row],[MOT_COUNTY_NUM]], "000") &amp; "-" &amp; TEXT(MotionsTable[[#This Row],[MOT_CASE_NUMBER]], "0000000")</f>
        <v>002-0000035</v>
      </c>
    </row>
    <row r="3564" spans="1:7">
      <c r="A3564" s="1">
        <v>2</v>
      </c>
      <c r="B3564">
        <v>37</v>
      </c>
      <c r="C3564">
        <v>4</v>
      </c>
      <c r="D3564" t="s">
        <v>113</v>
      </c>
      <c r="E3564" t="s">
        <v>114</v>
      </c>
      <c r="F3564" t="s">
        <v>16</v>
      </c>
      <c r="G3564" t="str">
        <f>TEXT(MotionsTable[[#This Row],[MOT_COUNTY_NUM]], "000") &amp; "-" &amp; TEXT(MotionsTable[[#This Row],[MOT_CASE_NUMBER]], "0000000")</f>
        <v>002-0000037</v>
      </c>
    </row>
    <row r="3565" spans="1:7">
      <c r="A3565" s="1">
        <v>2</v>
      </c>
      <c r="B3565">
        <v>60</v>
      </c>
      <c r="C3565">
        <v>4</v>
      </c>
      <c r="D3565" t="s">
        <v>113</v>
      </c>
      <c r="E3565" t="s">
        <v>114</v>
      </c>
      <c r="F3565" t="s">
        <v>16</v>
      </c>
      <c r="G3565" t="str">
        <f>TEXT(MotionsTable[[#This Row],[MOT_COUNTY_NUM]], "000") &amp; "-" &amp; TEXT(MotionsTable[[#This Row],[MOT_CASE_NUMBER]], "0000000")</f>
        <v>002-0000060</v>
      </c>
    </row>
    <row r="3566" spans="1:7">
      <c r="A3566" s="1">
        <v>2</v>
      </c>
      <c r="B3566">
        <v>70</v>
      </c>
      <c r="C3566">
        <v>4</v>
      </c>
      <c r="D3566" t="s">
        <v>113</v>
      </c>
      <c r="E3566" t="s">
        <v>114</v>
      </c>
      <c r="F3566" t="s">
        <v>16</v>
      </c>
      <c r="G3566" t="str">
        <f>TEXT(MotionsTable[[#This Row],[MOT_COUNTY_NUM]], "000") &amp; "-" &amp; TEXT(MotionsTable[[#This Row],[MOT_CASE_NUMBER]], "0000000")</f>
        <v>002-0000070</v>
      </c>
    </row>
    <row r="3567" spans="1:7">
      <c r="A3567" s="1">
        <v>2</v>
      </c>
      <c r="B3567">
        <v>83</v>
      </c>
      <c r="C3567">
        <v>4</v>
      </c>
      <c r="D3567" t="s">
        <v>113</v>
      </c>
      <c r="E3567" t="s">
        <v>114</v>
      </c>
      <c r="F3567" t="s">
        <v>16</v>
      </c>
      <c r="G3567" t="str">
        <f>TEXT(MotionsTable[[#This Row],[MOT_COUNTY_NUM]], "000") &amp; "-" &amp; TEXT(MotionsTable[[#This Row],[MOT_CASE_NUMBER]], "0000000")</f>
        <v>002-0000083</v>
      </c>
    </row>
    <row r="3568" spans="1:7">
      <c r="A3568" s="1">
        <v>2</v>
      </c>
      <c r="B3568">
        <v>84</v>
      </c>
      <c r="C3568">
        <v>4</v>
      </c>
      <c r="D3568" t="s">
        <v>113</v>
      </c>
      <c r="E3568" t="s">
        <v>114</v>
      </c>
      <c r="F3568" t="s">
        <v>16</v>
      </c>
      <c r="G3568" t="str">
        <f>TEXT(MotionsTable[[#This Row],[MOT_COUNTY_NUM]], "000") &amp; "-" &amp; TEXT(MotionsTable[[#This Row],[MOT_CASE_NUMBER]], "0000000")</f>
        <v>002-0000084</v>
      </c>
    </row>
    <row r="3569" spans="1:7">
      <c r="A3569" s="1">
        <v>2</v>
      </c>
      <c r="B3569">
        <v>85</v>
      </c>
      <c r="C3569">
        <v>4</v>
      </c>
      <c r="D3569" t="s">
        <v>113</v>
      </c>
      <c r="E3569" t="s">
        <v>114</v>
      </c>
      <c r="F3569" t="s">
        <v>16</v>
      </c>
      <c r="G3569" t="str">
        <f>TEXT(MotionsTable[[#This Row],[MOT_COUNTY_NUM]], "000") &amp; "-" &amp; TEXT(MotionsTable[[#This Row],[MOT_CASE_NUMBER]], "0000000")</f>
        <v>002-0000085</v>
      </c>
    </row>
    <row r="3570" spans="1:7">
      <c r="A3570" s="1">
        <v>2</v>
      </c>
      <c r="B3570">
        <v>13</v>
      </c>
      <c r="C3570">
        <v>5</v>
      </c>
      <c r="D3570" t="s">
        <v>113</v>
      </c>
      <c r="E3570" t="s">
        <v>114</v>
      </c>
      <c r="F3570" t="s">
        <v>16</v>
      </c>
      <c r="G3570" t="str">
        <f>TEXT(MotionsTable[[#This Row],[MOT_COUNTY_NUM]], "000") &amp; "-" &amp; TEXT(MotionsTable[[#This Row],[MOT_CASE_NUMBER]], "0000000")</f>
        <v>002-0000013</v>
      </c>
    </row>
    <row r="3571" spans="1:7">
      <c r="A3571" s="1">
        <v>2</v>
      </c>
      <c r="B3571">
        <v>38</v>
      </c>
      <c r="C3571">
        <v>5</v>
      </c>
      <c r="D3571" t="s">
        <v>113</v>
      </c>
      <c r="E3571" t="s">
        <v>114</v>
      </c>
      <c r="F3571" t="s">
        <v>16</v>
      </c>
      <c r="G3571" t="str">
        <f>TEXT(MotionsTable[[#This Row],[MOT_COUNTY_NUM]], "000") &amp; "-" &amp; TEXT(MotionsTable[[#This Row],[MOT_CASE_NUMBER]], "0000000")</f>
        <v>002-0000038</v>
      </c>
    </row>
    <row r="3572" spans="1:7">
      <c r="A3572" s="1">
        <v>2</v>
      </c>
      <c r="B3572">
        <v>43</v>
      </c>
      <c r="C3572">
        <v>5</v>
      </c>
      <c r="D3572" t="s">
        <v>113</v>
      </c>
      <c r="E3572" t="s">
        <v>114</v>
      </c>
      <c r="F3572" t="s">
        <v>16</v>
      </c>
      <c r="G3572" t="str">
        <f>TEXT(MotionsTable[[#This Row],[MOT_COUNTY_NUM]], "000") &amp; "-" &amp; TEXT(MotionsTable[[#This Row],[MOT_CASE_NUMBER]], "0000000")</f>
        <v>002-0000043</v>
      </c>
    </row>
    <row r="3573" spans="1:7">
      <c r="A3573" s="1">
        <v>2</v>
      </c>
      <c r="B3573">
        <v>45</v>
      </c>
      <c r="C3573">
        <v>5</v>
      </c>
      <c r="D3573" t="s">
        <v>113</v>
      </c>
      <c r="E3573" t="s">
        <v>114</v>
      </c>
      <c r="F3573" t="s">
        <v>16</v>
      </c>
      <c r="G3573" t="str">
        <f>TEXT(MotionsTable[[#This Row],[MOT_COUNTY_NUM]], "000") &amp; "-" &amp; TEXT(MotionsTable[[#This Row],[MOT_CASE_NUMBER]], "0000000")</f>
        <v>002-0000045</v>
      </c>
    </row>
    <row r="3574" spans="1:7">
      <c r="A3574" s="1">
        <v>2</v>
      </c>
      <c r="B3574">
        <v>55</v>
      </c>
      <c r="C3574">
        <v>5</v>
      </c>
      <c r="D3574" t="s">
        <v>113</v>
      </c>
      <c r="E3574" t="s">
        <v>114</v>
      </c>
      <c r="F3574" t="s">
        <v>16</v>
      </c>
      <c r="G3574" t="str">
        <f>TEXT(MotionsTable[[#This Row],[MOT_COUNTY_NUM]], "000") &amp; "-" &amp; TEXT(MotionsTable[[#This Row],[MOT_CASE_NUMBER]], "0000000")</f>
        <v>002-0000055</v>
      </c>
    </row>
    <row r="3575" spans="1:7">
      <c r="A3575" s="1">
        <v>2</v>
      </c>
      <c r="B3575">
        <v>64</v>
      </c>
      <c r="C3575">
        <v>5</v>
      </c>
      <c r="D3575" t="s">
        <v>113</v>
      </c>
      <c r="E3575" t="s">
        <v>114</v>
      </c>
      <c r="F3575" t="s">
        <v>16</v>
      </c>
      <c r="G3575" t="str">
        <f>TEXT(MotionsTable[[#This Row],[MOT_COUNTY_NUM]], "000") &amp; "-" &amp; TEXT(MotionsTable[[#This Row],[MOT_CASE_NUMBER]], "0000000")</f>
        <v>002-0000064</v>
      </c>
    </row>
    <row r="3576" spans="1:7">
      <c r="A3576" s="1">
        <v>2</v>
      </c>
      <c r="B3576">
        <v>70</v>
      </c>
      <c r="C3576">
        <v>5</v>
      </c>
      <c r="D3576" t="s">
        <v>113</v>
      </c>
      <c r="E3576" t="s">
        <v>114</v>
      </c>
      <c r="F3576" t="s">
        <v>16</v>
      </c>
      <c r="G3576" t="str">
        <f>TEXT(MotionsTable[[#This Row],[MOT_COUNTY_NUM]], "000") &amp; "-" &amp; TEXT(MotionsTable[[#This Row],[MOT_CASE_NUMBER]], "0000000")</f>
        <v>002-0000070</v>
      </c>
    </row>
    <row r="3577" spans="1:7">
      <c r="A3577" s="1">
        <v>2</v>
      </c>
      <c r="B3577">
        <v>82</v>
      </c>
      <c r="C3577">
        <v>5</v>
      </c>
      <c r="D3577" t="s">
        <v>113</v>
      </c>
      <c r="E3577" t="s">
        <v>114</v>
      </c>
      <c r="F3577" t="s">
        <v>16</v>
      </c>
      <c r="G3577" t="str">
        <f>TEXT(MotionsTable[[#This Row],[MOT_COUNTY_NUM]], "000") &amp; "-" &amp; TEXT(MotionsTable[[#This Row],[MOT_CASE_NUMBER]], "0000000")</f>
        <v>002-0000082</v>
      </c>
    </row>
    <row r="3578" spans="1:7">
      <c r="A3578" s="1">
        <v>2</v>
      </c>
      <c r="B3578">
        <v>86</v>
      </c>
      <c r="C3578">
        <v>5</v>
      </c>
      <c r="D3578" t="s">
        <v>113</v>
      </c>
      <c r="E3578" t="s">
        <v>114</v>
      </c>
      <c r="F3578" t="s">
        <v>16</v>
      </c>
      <c r="G3578" t="str">
        <f>TEXT(MotionsTable[[#This Row],[MOT_COUNTY_NUM]], "000") &amp; "-" &amp; TEXT(MotionsTable[[#This Row],[MOT_CASE_NUMBER]], "0000000")</f>
        <v>002-0000086</v>
      </c>
    </row>
    <row r="3579" spans="1:7">
      <c r="A3579" s="1">
        <v>2</v>
      </c>
      <c r="B3579">
        <v>60</v>
      </c>
      <c r="C3579">
        <v>6</v>
      </c>
      <c r="D3579" t="s">
        <v>113</v>
      </c>
      <c r="E3579" t="s">
        <v>114</v>
      </c>
      <c r="F3579" t="s">
        <v>16</v>
      </c>
      <c r="G3579" t="str">
        <f>TEXT(MotionsTable[[#This Row],[MOT_COUNTY_NUM]], "000") &amp; "-" &amp; TEXT(MotionsTable[[#This Row],[MOT_CASE_NUMBER]], "0000000")</f>
        <v>002-0000060</v>
      </c>
    </row>
    <row r="3580" spans="1:7">
      <c r="A3580" s="1">
        <v>2</v>
      </c>
      <c r="B3580">
        <v>82</v>
      </c>
      <c r="C3580">
        <v>6</v>
      </c>
      <c r="D3580" t="s">
        <v>113</v>
      </c>
      <c r="E3580" t="s">
        <v>114</v>
      </c>
      <c r="F3580" t="s">
        <v>16</v>
      </c>
      <c r="G3580" t="str">
        <f>TEXT(MotionsTable[[#This Row],[MOT_COUNTY_NUM]], "000") &amp; "-" &amp; TEXT(MotionsTable[[#This Row],[MOT_CASE_NUMBER]], "0000000")</f>
        <v>002-0000082</v>
      </c>
    </row>
    <row r="3581" spans="1:7">
      <c r="A3581" s="1">
        <v>2</v>
      </c>
      <c r="B3581">
        <v>60</v>
      </c>
      <c r="C3581">
        <v>7</v>
      </c>
      <c r="D3581" t="s">
        <v>113</v>
      </c>
      <c r="E3581" t="s">
        <v>114</v>
      </c>
      <c r="F3581" t="s">
        <v>16</v>
      </c>
      <c r="G3581" t="str">
        <f>TEXT(MotionsTable[[#This Row],[MOT_COUNTY_NUM]], "000") &amp; "-" &amp; TEXT(MotionsTable[[#This Row],[MOT_CASE_NUMBER]], "0000000")</f>
        <v>002-0000060</v>
      </c>
    </row>
    <row r="3582" spans="1:7">
      <c r="A3582" s="1">
        <v>2</v>
      </c>
      <c r="B3582">
        <v>64</v>
      </c>
      <c r="C3582">
        <v>7</v>
      </c>
      <c r="D3582" t="s">
        <v>113</v>
      </c>
      <c r="E3582" t="s">
        <v>114</v>
      </c>
      <c r="F3582" t="s">
        <v>16</v>
      </c>
      <c r="G3582" t="str">
        <f>TEXT(MotionsTable[[#This Row],[MOT_COUNTY_NUM]], "000") &amp; "-" &amp; TEXT(MotionsTable[[#This Row],[MOT_CASE_NUMBER]], "0000000")</f>
        <v>002-0000064</v>
      </c>
    </row>
    <row r="3583" spans="1:7">
      <c r="A3583" s="1">
        <v>2</v>
      </c>
      <c r="B3583">
        <v>84</v>
      </c>
      <c r="C3583">
        <v>8</v>
      </c>
      <c r="D3583" t="s">
        <v>113</v>
      </c>
      <c r="E3583" t="s">
        <v>114</v>
      </c>
      <c r="F3583" t="s">
        <v>16</v>
      </c>
      <c r="G3583" t="str">
        <f>TEXT(MotionsTable[[#This Row],[MOT_COUNTY_NUM]], "000") &amp; "-" &amp; TEXT(MotionsTable[[#This Row],[MOT_CASE_NUMBER]], "0000000")</f>
        <v>002-0000084</v>
      </c>
    </row>
    <row r="3584" spans="1:7">
      <c r="A3584" s="1">
        <v>2</v>
      </c>
      <c r="B3584">
        <v>60</v>
      </c>
      <c r="C3584">
        <v>9</v>
      </c>
      <c r="D3584" t="s">
        <v>113</v>
      </c>
      <c r="E3584" t="s">
        <v>114</v>
      </c>
      <c r="F3584" t="s">
        <v>16</v>
      </c>
      <c r="G3584" t="str">
        <f>TEXT(MotionsTable[[#This Row],[MOT_COUNTY_NUM]], "000") &amp; "-" &amp; TEXT(MotionsTable[[#This Row],[MOT_CASE_NUMBER]], "0000000")</f>
        <v>002-0000060</v>
      </c>
    </row>
    <row r="3585" spans="1:7">
      <c r="A3585" s="1">
        <v>3</v>
      </c>
      <c r="B3585">
        <v>30</v>
      </c>
      <c r="C3585">
        <v>1</v>
      </c>
      <c r="D3585" t="s">
        <v>113</v>
      </c>
      <c r="E3585" t="s">
        <v>114</v>
      </c>
      <c r="F3585" t="s">
        <v>17</v>
      </c>
      <c r="G3585" t="str">
        <f>TEXT(MotionsTable[[#This Row],[MOT_COUNTY_NUM]], "000") &amp; "-" &amp; TEXT(MotionsTable[[#This Row],[MOT_CASE_NUMBER]], "0000000")</f>
        <v>003-0000030</v>
      </c>
    </row>
    <row r="3586" spans="1:7">
      <c r="A3586" s="1">
        <v>3</v>
      </c>
      <c r="B3586">
        <v>41</v>
      </c>
      <c r="C3586">
        <v>1</v>
      </c>
      <c r="D3586" t="s">
        <v>113</v>
      </c>
      <c r="E3586" t="s">
        <v>114</v>
      </c>
      <c r="F3586" t="s">
        <v>17</v>
      </c>
      <c r="G3586" t="str">
        <f>TEXT(MotionsTable[[#This Row],[MOT_COUNTY_NUM]], "000") &amp; "-" &amp; TEXT(MotionsTable[[#This Row],[MOT_CASE_NUMBER]], "0000000")</f>
        <v>003-0000041</v>
      </c>
    </row>
    <row r="3587" spans="1:7">
      <c r="A3587" s="1">
        <v>3</v>
      </c>
      <c r="B3587">
        <v>2</v>
      </c>
      <c r="C3587">
        <v>2</v>
      </c>
      <c r="D3587" t="s">
        <v>113</v>
      </c>
      <c r="E3587" t="s">
        <v>114</v>
      </c>
      <c r="F3587" t="s">
        <v>17</v>
      </c>
      <c r="G3587" t="str">
        <f>TEXT(MotionsTable[[#This Row],[MOT_COUNTY_NUM]], "000") &amp; "-" &amp; TEXT(MotionsTable[[#This Row],[MOT_CASE_NUMBER]], "0000000")</f>
        <v>003-0000002</v>
      </c>
    </row>
    <row r="3588" spans="1:7">
      <c r="A3588" s="1">
        <v>3</v>
      </c>
      <c r="B3588">
        <v>4</v>
      </c>
      <c r="C3588">
        <v>2</v>
      </c>
      <c r="D3588" t="s">
        <v>113</v>
      </c>
      <c r="E3588" t="s">
        <v>114</v>
      </c>
      <c r="F3588" t="s">
        <v>17</v>
      </c>
      <c r="G3588" t="str">
        <f>TEXT(MotionsTable[[#This Row],[MOT_COUNTY_NUM]], "000") &amp; "-" &amp; TEXT(MotionsTable[[#This Row],[MOT_CASE_NUMBER]], "0000000")</f>
        <v>003-0000004</v>
      </c>
    </row>
    <row r="3589" spans="1:7">
      <c r="A3589" s="1">
        <v>3</v>
      </c>
      <c r="B3589">
        <v>7</v>
      </c>
      <c r="C3589">
        <v>2</v>
      </c>
      <c r="D3589" t="s">
        <v>113</v>
      </c>
      <c r="E3589" t="s">
        <v>114</v>
      </c>
      <c r="F3589" t="s">
        <v>17</v>
      </c>
      <c r="G3589" t="str">
        <f>TEXT(MotionsTable[[#This Row],[MOT_COUNTY_NUM]], "000") &amp; "-" &amp; TEXT(MotionsTable[[#This Row],[MOT_CASE_NUMBER]], "0000000")</f>
        <v>003-0000007</v>
      </c>
    </row>
    <row r="3590" spans="1:7">
      <c r="A3590" s="1">
        <v>3</v>
      </c>
      <c r="B3590">
        <v>12</v>
      </c>
      <c r="C3590">
        <v>2</v>
      </c>
      <c r="D3590" t="s">
        <v>113</v>
      </c>
      <c r="E3590" t="s">
        <v>114</v>
      </c>
      <c r="F3590" t="s">
        <v>17</v>
      </c>
      <c r="G3590" t="str">
        <f>TEXT(MotionsTable[[#This Row],[MOT_COUNTY_NUM]], "000") &amp; "-" &amp; TEXT(MotionsTable[[#This Row],[MOT_CASE_NUMBER]], "0000000")</f>
        <v>003-0000012</v>
      </c>
    </row>
    <row r="3591" spans="1:7">
      <c r="A3591" s="1">
        <v>3</v>
      </c>
      <c r="B3591">
        <v>13</v>
      </c>
      <c r="C3591">
        <v>2</v>
      </c>
      <c r="D3591" t="s">
        <v>113</v>
      </c>
      <c r="E3591" t="s">
        <v>114</v>
      </c>
      <c r="F3591" t="s">
        <v>17</v>
      </c>
      <c r="G3591" t="str">
        <f>TEXT(MotionsTable[[#This Row],[MOT_COUNTY_NUM]], "000") &amp; "-" &amp; TEXT(MotionsTable[[#This Row],[MOT_CASE_NUMBER]], "0000000")</f>
        <v>003-0000013</v>
      </c>
    </row>
    <row r="3592" spans="1:7">
      <c r="A3592" s="1">
        <v>3</v>
      </c>
      <c r="B3592">
        <v>14</v>
      </c>
      <c r="C3592">
        <v>2</v>
      </c>
      <c r="D3592" t="s">
        <v>113</v>
      </c>
      <c r="E3592" t="s">
        <v>114</v>
      </c>
      <c r="F3592" t="s">
        <v>17</v>
      </c>
      <c r="G3592" t="str">
        <f>TEXT(MotionsTable[[#This Row],[MOT_COUNTY_NUM]], "000") &amp; "-" &amp; TEXT(MotionsTable[[#This Row],[MOT_CASE_NUMBER]], "0000000")</f>
        <v>003-0000014</v>
      </c>
    </row>
    <row r="3593" spans="1:7">
      <c r="A3593" s="1">
        <v>3</v>
      </c>
      <c r="B3593">
        <v>18</v>
      </c>
      <c r="C3593">
        <v>2</v>
      </c>
      <c r="D3593" t="s">
        <v>113</v>
      </c>
      <c r="E3593" t="s">
        <v>114</v>
      </c>
      <c r="F3593" t="s">
        <v>17</v>
      </c>
      <c r="G3593" t="str">
        <f>TEXT(MotionsTable[[#This Row],[MOT_COUNTY_NUM]], "000") &amp; "-" &amp; TEXT(MotionsTable[[#This Row],[MOT_CASE_NUMBER]], "0000000")</f>
        <v>003-0000018</v>
      </c>
    </row>
    <row r="3594" spans="1:7">
      <c r="A3594" s="1">
        <v>3</v>
      </c>
      <c r="B3594">
        <v>20</v>
      </c>
      <c r="C3594">
        <v>2</v>
      </c>
      <c r="D3594" t="s">
        <v>113</v>
      </c>
      <c r="E3594" t="s">
        <v>114</v>
      </c>
      <c r="F3594" t="s">
        <v>17</v>
      </c>
      <c r="G3594" t="str">
        <f>TEXT(MotionsTable[[#This Row],[MOT_COUNTY_NUM]], "000") &amp; "-" &amp; TEXT(MotionsTable[[#This Row],[MOT_CASE_NUMBER]], "0000000")</f>
        <v>003-0000020</v>
      </c>
    </row>
    <row r="3595" spans="1:7">
      <c r="A3595" s="1">
        <v>3</v>
      </c>
      <c r="B3595">
        <v>27</v>
      </c>
      <c r="C3595">
        <v>2</v>
      </c>
      <c r="D3595" t="s">
        <v>113</v>
      </c>
      <c r="E3595" t="s">
        <v>114</v>
      </c>
      <c r="F3595" t="s">
        <v>17</v>
      </c>
      <c r="G3595" t="str">
        <f>TEXT(MotionsTable[[#This Row],[MOT_COUNTY_NUM]], "000") &amp; "-" &amp; TEXT(MotionsTable[[#This Row],[MOT_CASE_NUMBER]], "0000000")</f>
        <v>003-0000027</v>
      </c>
    </row>
    <row r="3596" spans="1:7">
      <c r="A3596" s="1">
        <v>3</v>
      </c>
      <c r="B3596">
        <v>31</v>
      </c>
      <c r="C3596">
        <v>2</v>
      </c>
      <c r="D3596" t="s">
        <v>113</v>
      </c>
      <c r="E3596" t="s">
        <v>114</v>
      </c>
      <c r="F3596" t="s">
        <v>17</v>
      </c>
      <c r="G3596" t="str">
        <f>TEXT(MotionsTable[[#This Row],[MOT_COUNTY_NUM]], "000") &amp; "-" &amp; TEXT(MotionsTable[[#This Row],[MOT_CASE_NUMBER]], "0000000")</f>
        <v>003-0000031</v>
      </c>
    </row>
    <row r="3597" spans="1:7">
      <c r="A3597" s="1">
        <v>3</v>
      </c>
      <c r="B3597">
        <v>32</v>
      </c>
      <c r="C3597">
        <v>2</v>
      </c>
      <c r="D3597" t="s">
        <v>113</v>
      </c>
      <c r="E3597" t="s">
        <v>114</v>
      </c>
      <c r="F3597" t="s">
        <v>17</v>
      </c>
      <c r="G3597" t="str">
        <f>TEXT(MotionsTable[[#This Row],[MOT_COUNTY_NUM]], "000") &amp; "-" &amp; TEXT(MotionsTable[[#This Row],[MOT_CASE_NUMBER]], "0000000")</f>
        <v>003-0000032</v>
      </c>
    </row>
    <row r="3598" spans="1:7">
      <c r="A3598" s="1">
        <v>3</v>
      </c>
      <c r="B3598">
        <v>35</v>
      </c>
      <c r="C3598">
        <v>2</v>
      </c>
      <c r="D3598" t="s">
        <v>113</v>
      </c>
      <c r="E3598" t="s">
        <v>114</v>
      </c>
      <c r="F3598" t="s">
        <v>17</v>
      </c>
      <c r="G3598" t="str">
        <f>TEXT(MotionsTable[[#This Row],[MOT_COUNTY_NUM]], "000") &amp; "-" &amp; TEXT(MotionsTable[[#This Row],[MOT_CASE_NUMBER]], "0000000")</f>
        <v>003-0000035</v>
      </c>
    </row>
    <row r="3599" spans="1:7">
      <c r="A3599" s="1">
        <v>3</v>
      </c>
      <c r="B3599">
        <v>37</v>
      </c>
      <c r="C3599">
        <v>2</v>
      </c>
      <c r="D3599" t="s">
        <v>113</v>
      </c>
      <c r="E3599" t="s">
        <v>114</v>
      </c>
      <c r="F3599" t="s">
        <v>17</v>
      </c>
      <c r="G3599" t="str">
        <f>TEXT(MotionsTable[[#This Row],[MOT_COUNTY_NUM]], "000") &amp; "-" &amp; TEXT(MotionsTable[[#This Row],[MOT_CASE_NUMBER]], "0000000")</f>
        <v>003-0000037</v>
      </c>
    </row>
    <row r="3600" spans="1:7">
      <c r="A3600" s="1">
        <v>3</v>
      </c>
      <c r="B3600">
        <v>40</v>
      </c>
      <c r="C3600">
        <v>2</v>
      </c>
      <c r="D3600" t="s">
        <v>113</v>
      </c>
      <c r="E3600" t="s">
        <v>114</v>
      </c>
      <c r="F3600" t="s">
        <v>17</v>
      </c>
      <c r="G3600" t="str">
        <f>TEXT(MotionsTable[[#This Row],[MOT_COUNTY_NUM]], "000") &amp; "-" &amp; TEXT(MotionsTable[[#This Row],[MOT_CASE_NUMBER]], "0000000")</f>
        <v>003-0000040</v>
      </c>
    </row>
    <row r="3601" spans="1:7">
      <c r="A3601" s="1">
        <v>3</v>
      </c>
      <c r="B3601">
        <v>42</v>
      </c>
      <c r="C3601">
        <v>2</v>
      </c>
      <c r="D3601" t="s">
        <v>113</v>
      </c>
      <c r="E3601" t="s">
        <v>114</v>
      </c>
      <c r="F3601" t="s">
        <v>17</v>
      </c>
      <c r="G3601" t="str">
        <f>TEXT(MotionsTable[[#This Row],[MOT_COUNTY_NUM]], "000") &amp; "-" &amp; TEXT(MotionsTable[[#This Row],[MOT_CASE_NUMBER]], "0000000")</f>
        <v>003-0000042</v>
      </c>
    </row>
    <row r="3602" spans="1:7">
      <c r="A3602" s="1">
        <v>3</v>
      </c>
      <c r="B3602">
        <v>44</v>
      </c>
      <c r="C3602">
        <v>2</v>
      </c>
      <c r="D3602" t="s">
        <v>113</v>
      </c>
      <c r="E3602" t="s">
        <v>114</v>
      </c>
      <c r="F3602" t="s">
        <v>17</v>
      </c>
      <c r="G3602" t="str">
        <f>TEXT(MotionsTable[[#This Row],[MOT_COUNTY_NUM]], "000") &amp; "-" &amp; TEXT(MotionsTable[[#This Row],[MOT_CASE_NUMBER]], "0000000")</f>
        <v>003-0000044</v>
      </c>
    </row>
    <row r="3603" spans="1:7">
      <c r="A3603" s="1">
        <v>3</v>
      </c>
      <c r="B3603">
        <v>47</v>
      </c>
      <c r="C3603">
        <v>2</v>
      </c>
      <c r="D3603" t="s">
        <v>113</v>
      </c>
      <c r="E3603" t="s">
        <v>114</v>
      </c>
      <c r="F3603" t="s">
        <v>17</v>
      </c>
      <c r="G3603" t="str">
        <f>TEXT(MotionsTable[[#This Row],[MOT_COUNTY_NUM]], "000") &amp; "-" &amp; TEXT(MotionsTable[[#This Row],[MOT_CASE_NUMBER]], "0000000")</f>
        <v>003-0000047</v>
      </c>
    </row>
    <row r="3604" spans="1:7">
      <c r="A3604" s="1">
        <v>3</v>
      </c>
      <c r="B3604">
        <v>1</v>
      </c>
      <c r="C3604">
        <v>3</v>
      </c>
      <c r="D3604" t="s">
        <v>113</v>
      </c>
      <c r="E3604" t="s">
        <v>114</v>
      </c>
      <c r="F3604" t="s">
        <v>17</v>
      </c>
      <c r="G3604" t="str">
        <f>TEXT(MotionsTable[[#This Row],[MOT_COUNTY_NUM]], "000") &amp; "-" &amp; TEXT(MotionsTable[[#This Row],[MOT_CASE_NUMBER]], "0000000")</f>
        <v>003-0000001</v>
      </c>
    </row>
    <row r="3605" spans="1:7">
      <c r="A3605" s="1">
        <v>3</v>
      </c>
      <c r="B3605">
        <v>4</v>
      </c>
      <c r="C3605">
        <v>3</v>
      </c>
      <c r="D3605" t="s">
        <v>113</v>
      </c>
      <c r="E3605" t="s">
        <v>114</v>
      </c>
      <c r="F3605" t="s">
        <v>17</v>
      </c>
      <c r="G3605" t="str">
        <f>TEXT(MotionsTable[[#This Row],[MOT_COUNTY_NUM]], "000") &amp; "-" &amp; TEXT(MotionsTable[[#This Row],[MOT_CASE_NUMBER]], "0000000")</f>
        <v>003-0000004</v>
      </c>
    </row>
    <row r="3606" spans="1:7">
      <c r="A3606" s="1">
        <v>3</v>
      </c>
      <c r="B3606">
        <v>6</v>
      </c>
      <c r="C3606">
        <v>3</v>
      </c>
      <c r="D3606" t="s">
        <v>113</v>
      </c>
      <c r="E3606" t="s">
        <v>114</v>
      </c>
      <c r="F3606" t="s">
        <v>17</v>
      </c>
      <c r="G3606" t="str">
        <f>TEXT(MotionsTable[[#This Row],[MOT_COUNTY_NUM]], "000") &amp; "-" &amp; TEXT(MotionsTable[[#This Row],[MOT_CASE_NUMBER]], "0000000")</f>
        <v>003-0000006</v>
      </c>
    </row>
    <row r="3607" spans="1:7">
      <c r="A3607" s="1">
        <v>3</v>
      </c>
      <c r="B3607">
        <v>12</v>
      </c>
      <c r="C3607">
        <v>3</v>
      </c>
      <c r="D3607" t="s">
        <v>113</v>
      </c>
      <c r="E3607" t="s">
        <v>114</v>
      </c>
      <c r="F3607" t="s">
        <v>17</v>
      </c>
      <c r="G3607" t="str">
        <f>TEXT(MotionsTable[[#This Row],[MOT_COUNTY_NUM]], "000") &amp; "-" &amp; TEXT(MotionsTable[[#This Row],[MOT_CASE_NUMBER]], "0000000")</f>
        <v>003-0000012</v>
      </c>
    </row>
    <row r="3608" spans="1:7">
      <c r="A3608" s="1">
        <v>3</v>
      </c>
      <c r="B3608">
        <v>20</v>
      </c>
      <c r="C3608">
        <v>3</v>
      </c>
      <c r="D3608" t="s">
        <v>113</v>
      </c>
      <c r="E3608" t="s">
        <v>114</v>
      </c>
      <c r="F3608" t="s">
        <v>17</v>
      </c>
      <c r="G3608" t="str">
        <f>TEXT(MotionsTable[[#This Row],[MOT_COUNTY_NUM]], "000") &amp; "-" &amp; TEXT(MotionsTable[[#This Row],[MOT_CASE_NUMBER]], "0000000")</f>
        <v>003-0000020</v>
      </c>
    </row>
    <row r="3609" spans="1:7">
      <c r="A3609" s="1">
        <v>3</v>
      </c>
      <c r="B3609">
        <v>29</v>
      </c>
      <c r="C3609">
        <v>3</v>
      </c>
      <c r="D3609" t="s">
        <v>113</v>
      </c>
      <c r="E3609" t="s">
        <v>114</v>
      </c>
      <c r="F3609" t="s">
        <v>17</v>
      </c>
      <c r="G3609" t="str">
        <f>TEXT(MotionsTable[[#This Row],[MOT_COUNTY_NUM]], "000") &amp; "-" &amp; TEXT(MotionsTable[[#This Row],[MOT_CASE_NUMBER]], "0000000")</f>
        <v>003-0000029</v>
      </c>
    </row>
    <row r="3610" spans="1:7">
      <c r="A3610" s="1">
        <v>3</v>
      </c>
      <c r="B3610">
        <v>43</v>
      </c>
      <c r="C3610">
        <v>3</v>
      </c>
      <c r="D3610" t="s">
        <v>113</v>
      </c>
      <c r="E3610" t="s">
        <v>114</v>
      </c>
      <c r="F3610" t="s">
        <v>17</v>
      </c>
      <c r="G3610" t="str">
        <f>TEXT(MotionsTable[[#This Row],[MOT_COUNTY_NUM]], "000") &amp; "-" &amp; TEXT(MotionsTable[[#This Row],[MOT_CASE_NUMBER]], "0000000")</f>
        <v>003-0000043</v>
      </c>
    </row>
    <row r="3611" spans="1:7">
      <c r="A3611" s="1">
        <v>3</v>
      </c>
      <c r="B3611">
        <v>8</v>
      </c>
      <c r="C3611">
        <v>4</v>
      </c>
      <c r="D3611" t="s">
        <v>113</v>
      </c>
      <c r="E3611" t="s">
        <v>114</v>
      </c>
      <c r="F3611" t="s">
        <v>17</v>
      </c>
      <c r="G3611" t="str">
        <f>TEXT(MotionsTable[[#This Row],[MOT_COUNTY_NUM]], "000") &amp; "-" &amp; TEXT(MotionsTable[[#This Row],[MOT_CASE_NUMBER]], "0000000")</f>
        <v>003-0000008</v>
      </c>
    </row>
    <row r="3612" spans="1:7">
      <c r="A3612" s="1">
        <v>3</v>
      </c>
      <c r="B3612">
        <v>22</v>
      </c>
      <c r="C3612">
        <v>4</v>
      </c>
      <c r="D3612" t="s">
        <v>113</v>
      </c>
      <c r="E3612" t="s">
        <v>114</v>
      </c>
      <c r="F3612" t="s">
        <v>17</v>
      </c>
      <c r="G3612" t="str">
        <f>TEXT(MotionsTable[[#This Row],[MOT_COUNTY_NUM]], "000") &amp; "-" &amp; TEXT(MotionsTable[[#This Row],[MOT_CASE_NUMBER]], "0000000")</f>
        <v>003-0000022</v>
      </c>
    </row>
    <row r="3613" spans="1:7">
      <c r="A3613" s="1">
        <v>3</v>
      </c>
      <c r="B3613">
        <v>24</v>
      </c>
      <c r="C3613">
        <v>4</v>
      </c>
      <c r="D3613" t="s">
        <v>113</v>
      </c>
      <c r="E3613" t="s">
        <v>114</v>
      </c>
      <c r="F3613" t="s">
        <v>17</v>
      </c>
      <c r="G3613" t="str">
        <f>TEXT(MotionsTable[[#This Row],[MOT_COUNTY_NUM]], "000") &amp; "-" &amp; TEXT(MotionsTable[[#This Row],[MOT_CASE_NUMBER]], "0000000")</f>
        <v>003-0000024</v>
      </c>
    </row>
    <row r="3614" spans="1:7">
      <c r="A3614" s="1">
        <v>3</v>
      </c>
      <c r="B3614">
        <v>25</v>
      </c>
      <c r="C3614">
        <v>4</v>
      </c>
      <c r="D3614" t="s">
        <v>113</v>
      </c>
      <c r="E3614" t="s">
        <v>114</v>
      </c>
      <c r="F3614" t="s">
        <v>17</v>
      </c>
      <c r="G3614" t="str">
        <f>TEXT(MotionsTable[[#This Row],[MOT_COUNTY_NUM]], "000") &amp; "-" &amp; TEXT(MotionsTable[[#This Row],[MOT_CASE_NUMBER]], "0000000")</f>
        <v>003-0000025</v>
      </c>
    </row>
    <row r="3615" spans="1:7">
      <c r="A3615" s="1">
        <v>3</v>
      </c>
      <c r="B3615">
        <v>36</v>
      </c>
      <c r="C3615">
        <v>4</v>
      </c>
      <c r="D3615" t="s">
        <v>113</v>
      </c>
      <c r="E3615" t="s">
        <v>114</v>
      </c>
      <c r="F3615" t="s">
        <v>17</v>
      </c>
      <c r="G3615" t="str">
        <f>TEXT(MotionsTable[[#This Row],[MOT_COUNTY_NUM]], "000") &amp; "-" &amp; TEXT(MotionsTable[[#This Row],[MOT_CASE_NUMBER]], "0000000")</f>
        <v>003-0000036</v>
      </c>
    </row>
    <row r="3616" spans="1:7">
      <c r="A3616" s="1">
        <v>3</v>
      </c>
      <c r="B3616">
        <v>47</v>
      </c>
      <c r="C3616">
        <v>4</v>
      </c>
      <c r="D3616" t="s">
        <v>113</v>
      </c>
      <c r="E3616" t="s">
        <v>114</v>
      </c>
      <c r="F3616" t="s">
        <v>17</v>
      </c>
      <c r="G3616" t="str">
        <f>TEXT(MotionsTable[[#This Row],[MOT_COUNTY_NUM]], "000") &amp; "-" &amp; TEXT(MotionsTable[[#This Row],[MOT_CASE_NUMBER]], "0000000")</f>
        <v>003-0000047</v>
      </c>
    </row>
    <row r="3617" spans="1:7">
      <c r="A3617" s="1">
        <v>3</v>
      </c>
      <c r="B3617">
        <v>4</v>
      </c>
      <c r="C3617">
        <v>5</v>
      </c>
      <c r="D3617" t="s">
        <v>113</v>
      </c>
      <c r="E3617" t="s">
        <v>114</v>
      </c>
      <c r="F3617" t="s">
        <v>17</v>
      </c>
      <c r="G3617" t="str">
        <f>TEXT(MotionsTable[[#This Row],[MOT_COUNTY_NUM]], "000") &amp; "-" &amp; TEXT(MotionsTable[[#This Row],[MOT_CASE_NUMBER]], "0000000")</f>
        <v>003-0000004</v>
      </c>
    </row>
    <row r="3618" spans="1:7">
      <c r="A3618" s="1">
        <v>3</v>
      </c>
      <c r="B3618">
        <v>10</v>
      </c>
      <c r="C3618">
        <v>5</v>
      </c>
      <c r="D3618" t="s">
        <v>113</v>
      </c>
      <c r="E3618" t="s">
        <v>114</v>
      </c>
      <c r="F3618" t="s">
        <v>17</v>
      </c>
      <c r="G3618" t="str">
        <f>TEXT(MotionsTable[[#This Row],[MOT_COUNTY_NUM]], "000") &amp; "-" &amp; TEXT(MotionsTable[[#This Row],[MOT_CASE_NUMBER]], "0000000")</f>
        <v>003-0000010</v>
      </c>
    </row>
    <row r="3619" spans="1:7">
      <c r="A3619" s="1">
        <v>3</v>
      </c>
      <c r="B3619">
        <v>23</v>
      </c>
      <c r="C3619">
        <v>5</v>
      </c>
      <c r="D3619" t="s">
        <v>113</v>
      </c>
      <c r="E3619" t="s">
        <v>114</v>
      </c>
      <c r="F3619" t="s">
        <v>17</v>
      </c>
      <c r="G3619" t="str">
        <f>TEXT(MotionsTable[[#This Row],[MOT_COUNTY_NUM]], "000") &amp; "-" &amp; TEXT(MotionsTable[[#This Row],[MOT_CASE_NUMBER]], "0000000")</f>
        <v>003-0000023</v>
      </c>
    </row>
    <row r="3620" spans="1:7">
      <c r="A3620" s="1">
        <v>3</v>
      </c>
      <c r="B3620">
        <v>26</v>
      </c>
      <c r="C3620">
        <v>5</v>
      </c>
      <c r="D3620" t="s">
        <v>113</v>
      </c>
      <c r="E3620" t="s">
        <v>114</v>
      </c>
      <c r="F3620" t="s">
        <v>17</v>
      </c>
      <c r="G3620" t="str">
        <f>TEXT(MotionsTable[[#This Row],[MOT_COUNTY_NUM]], "000") &amp; "-" &amp; TEXT(MotionsTable[[#This Row],[MOT_CASE_NUMBER]], "0000000")</f>
        <v>003-0000026</v>
      </c>
    </row>
    <row r="3621" spans="1:7">
      <c r="A3621" s="1">
        <v>3</v>
      </c>
      <c r="B3621">
        <v>29</v>
      </c>
      <c r="C3621">
        <v>5</v>
      </c>
      <c r="D3621" t="s">
        <v>113</v>
      </c>
      <c r="E3621" t="s">
        <v>114</v>
      </c>
      <c r="F3621" t="s">
        <v>17</v>
      </c>
      <c r="G3621" t="str">
        <f>TEXT(MotionsTable[[#This Row],[MOT_COUNTY_NUM]], "000") &amp; "-" &amp; TEXT(MotionsTable[[#This Row],[MOT_CASE_NUMBER]], "0000000")</f>
        <v>003-0000029</v>
      </c>
    </row>
    <row r="3622" spans="1:7">
      <c r="A3622" s="1">
        <v>3</v>
      </c>
      <c r="B3622">
        <v>31</v>
      </c>
      <c r="C3622">
        <v>5</v>
      </c>
      <c r="D3622" t="s">
        <v>113</v>
      </c>
      <c r="E3622" t="s">
        <v>114</v>
      </c>
      <c r="F3622" t="s">
        <v>17</v>
      </c>
      <c r="G3622" t="str">
        <f>TEXT(MotionsTable[[#This Row],[MOT_COUNTY_NUM]], "000") &amp; "-" &amp; TEXT(MotionsTable[[#This Row],[MOT_CASE_NUMBER]], "0000000")</f>
        <v>003-0000031</v>
      </c>
    </row>
    <row r="3623" spans="1:7">
      <c r="A3623" s="1">
        <v>3</v>
      </c>
      <c r="B3623">
        <v>39</v>
      </c>
      <c r="C3623">
        <v>5</v>
      </c>
      <c r="D3623" t="s">
        <v>113</v>
      </c>
      <c r="E3623" t="s">
        <v>114</v>
      </c>
      <c r="F3623" t="s">
        <v>17</v>
      </c>
      <c r="G3623" t="str">
        <f>TEXT(MotionsTable[[#This Row],[MOT_COUNTY_NUM]], "000") &amp; "-" &amp; TEXT(MotionsTable[[#This Row],[MOT_CASE_NUMBER]], "0000000")</f>
        <v>003-0000039</v>
      </c>
    </row>
    <row r="3624" spans="1:7">
      <c r="A3624" s="1">
        <v>3</v>
      </c>
      <c r="B3624">
        <v>40</v>
      </c>
      <c r="C3624">
        <v>5</v>
      </c>
      <c r="D3624" t="s">
        <v>113</v>
      </c>
      <c r="E3624" t="s">
        <v>114</v>
      </c>
      <c r="F3624" t="s">
        <v>17</v>
      </c>
      <c r="G3624" t="str">
        <f>TEXT(MotionsTable[[#This Row],[MOT_COUNTY_NUM]], "000") &amp; "-" &amp; TEXT(MotionsTable[[#This Row],[MOT_CASE_NUMBER]], "0000000")</f>
        <v>003-0000040</v>
      </c>
    </row>
    <row r="3625" spans="1:7">
      <c r="A3625" s="1">
        <v>3</v>
      </c>
      <c r="B3625">
        <v>41</v>
      </c>
      <c r="C3625">
        <v>5</v>
      </c>
      <c r="D3625" t="s">
        <v>113</v>
      </c>
      <c r="E3625" t="s">
        <v>114</v>
      </c>
      <c r="F3625" t="s">
        <v>17</v>
      </c>
      <c r="G3625" t="str">
        <f>TEXT(MotionsTable[[#This Row],[MOT_COUNTY_NUM]], "000") &amp; "-" &amp; TEXT(MotionsTable[[#This Row],[MOT_CASE_NUMBER]], "0000000")</f>
        <v>003-0000041</v>
      </c>
    </row>
    <row r="3626" spans="1:7">
      <c r="A3626" s="1">
        <v>3</v>
      </c>
      <c r="B3626">
        <v>3</v>
      </c>
      <c r="C3626">
        <v>6</v>
      </c>
      <c r="D3626" t="s">
        <v>113</v>
      </c>
      <c r="E3626" t="s">
        <v>114</v>
      </c>
      <c r="F3626" t="s">
        <v>17</v>
      </c>
      <c r="G3626" t="str">
        <f>TEXT(MotionsTable[[#This Row],[MOT_COUNTY_NUM]], "000") &amp; "-" &amp; TEXT(MotionsTable[[#This Row],[MOT_CASE_NUMBER]], "0000000")</f>
        <v>003-0000003</v>
      </c>
    </row>
    <row r="3627" spans="1:7">
      <c r="A3627" s="1">
        <v>3</v>
      </c>
      <c r="B3627">
        <v>4</v>
      </c>
      <c r="C3627">
        <v>6</v>
      </c>
      <c r="D3627" t="s">
        <v>113</v>
      </c>
      <c r="E3627" t="s">
        <v>114</v>
      </c>
      <c r="F3627" t="s">
        <v>17</v>
      </c>
      <c r="G3627" t="str">
        <f>TEXT(MotionsTable[[#This Row],[MOT_COUNTY_NUM]], "000") &amp; "-" &amp; TEXT(MotionsTable[[#This Row],[MOT_CASE_NUMBER]], "0000000")</f>
        <v>003-0000004</v>
      </c>
    </row>
    <row r="3628" spans="1:7">
      <c r="A3628" s="1">
        <v>3</v>
      </c>
      <c r="B3628">
        <v>6</v>
      </c>
      <c r="C3628">
        <v>6</v>
      </c>
      <c r="D3628" t="s">
        <v>113</v>
      </c>
      <c r="E3628" t="s">
        <v>114</v>
      </c>
      <c r="F3628" t="s">
        <v>17</v>
      </c>
      <c r="G3628" t="str">
        <f>TEXT(MotionsTable[[#This Row],[MOT_COUNTY_NUM]], "000") &amp; "-" &amp; TEXT(MotionsTable[[#This Row],[MOT_CASE_NUMBER]], "0000000")</f>
        <v>003-0000006</v>
      </c>
    </row>
    <row r="3629" spans="1:7">
      <c r="A3629" s="1">
        <v>3</v>
      </c>
      <c r="B3629">
        <v>13</v>
      </c>
      <c r="C3629">
        <v>6</v>
      </c>
      <c r="D3629" t="s">
        <v>113</v>
      </c>
      <c r="E3629" t="s">
        <v>114</v>
      </c>
      <c r="F3629" t="s">
        <v>17</v>
      </c>
      <c r="G3629" t="str">
        <f>TEXT(MotionsTable[[#This Row],[MOT_COUNTY_NUM]], "000") &amp; "-" &amp; TEXT(MotionsTable[[#This Row],[MOT_CASE_NUMBER]], "0000000")</f>
        <v>003-0000013</v>
      </c>
    </row>
    <row r="3630" spans="1:7">
      <c r="A3630" s="1">
        <v>3</v>
      </c>
      <c r="B3630">
        <v>16</v>
      </c>
      <c r="C3630">
        <v>6</v>
      </c>
      <c r="D3630" t="s">
        <v>113</v>
      </c>
      <c r="E3630" t="s">
        <v>114</v>
      </c>
      <c r="F3630" t="s">
        <v>17</v>
      </c>
      <c r="G3630" t="str">
        <f>TEXT(MotionsTable[[#This Row],[MOT_COUNTY_NUM]], "000") &amp; "-" &amp; TEXT(MotionsTable[[#This Row],[MOT_CASE_NUMBER]], "0000000")</f>
        <v>003-0000016</v>
      </c>
    </row>
    <row r="3631" spans="1:7">
      <c r="A3631" s="1">
        <v>3</v>
      </c>
      <c r="B3631">
        <v>19</v>
      </c>
      <c r="C3631">
        <v>6</v>
      </c>
      <c r="D3631" t="s">
        <v>113</v>
      </c>
      <c r="E3631" t="s">
        <v>114</v>
      </c>
      <c r="F3631" t="s">
        <v>17</v>
      </c>
      <c r="G3631" t="str">
        <f>TEXT(MotionsTable[[#This Row],[MOT_COUNTY_NUM]], "000") &amp; "-" &amp; TEXT(MotionsTable[[#This Row],[MOT_CASE_NUMBER]], "0000000")</f>
        <v>003-0000019</v>
      </c>
    </row>
    <row r="3632" spans="1:7">
      <c r="A3632" s="1">
        <v>3</v>
      </c>
      <c r="B3632">
        <v>25</v>
      </c>
      <c r="C3632">
        <v>6</v>
      </c>
      <c r="D3632" t="s">
        <v>113</v>
      </c>
      <c r="E3632" t="s">
        <v>114</v>
      </c>
      <c r="F3632" t="s">
        <v>17</v>
      </c>
      <c r="G3632" t="str">
        <f>TEXT(MotionsTable[[#This Row],[MOT_COUNTY_NUM]], "000") &amp; "-" &amp; TEXT(MotionsTable[[#This Row],[MOT_CASE_NUMBER]], "0000000")</f>
        <v>003-0000025</v>
      </c>
    </row>
    <row r="3633" spans="1:7">
      <c r="A3633" s="1">
        <v>3</v>
      </c>
      <c r="B3633">
        <v>26</v>
      </c>
      <c r="C3633">
        <v>6</v>
      </c>
      <c r="D3633" t="s">
        <v>113</v>
      </c>
      <c r="E3633" t="s">
        <v>114</v>
      </c>
      <c r="F3633" t="s">
        <v>17</v>
      </c>
      <c r="G3633" t="str">
        <f>TEXT(MotionsTable[[#This Row],[MOT_COUNTY_NUM]], "000") &amp; "-" &amp; TEXT(MotionsTable[[#This Row],[MOT_CASE_NUMBER]], "0000000")</f>
        <v>003-0000026</v>
      </c>
    </row>
    <row r="3634" spans="1:7">
      <c r="A3634" s="1">
        <v>3</v>
      </c>
      <c r="B3634">
        <v>35</v>
      </c>
      <c r="C3634">
        <v>6</v>
      </c>
      <c r="D3634" t="s">
        <v>113</v>
      </c>
      <c r="E3634" t="s">
        <v>114</v>
      </c>
      <c r="F3634" t="s">
        <v>17</v>
      </c>
      <c r="G3634" t="str">
        <f>TEXT(MotionsTable[[#This Row],[MOT_COUNTY_NUM]], "000") &amp; "-" &amp; TEXT(MotionsTable[[#This Row],[MOT_CASE_NUMBER]], "0000000")</f>
        <v>003-0000035</v>
      </c>
    </row>
    <row r="3635" spans="1:7">
      <c r="A3635" s="1">
        <v>3</v>
      </c>
      <c r="B3635">
        <v>6</v>
      </c>
      <c r="C3635">
        <v>7</v>
      </c>
      <c r="D3635" t="s">
        <v>113</v>
      </c>
      <c r="E3635" t="s">
        <v>114</v>
      </c>
      <c r="F3635" t="s">
        <v>17</v>
      </c>
      <c r="G3635" t="str">
        <f>TEXT(MotionsTable[[#This Row],[MOT_COUNTY_NUM]], "000") &amp; "-" &amp; TEXT(MotionsTable[[#This Row],[MOT_CASE_NUMBER]], "0000000")</f>
        <v>003-0000006</v>
      </c>
    </row>
    <row r="3636" spans="1:7">
      <c r="A3636" s="1">
        <v>3</v>
      </c>
      <c r="B3636">
        <v>14</v>
      </c>
      <c r="C3636">
        <v>7</v>
      </c>
      <c r="D3636" t="s">
        <v>113</v>
      </c>
      <c r="E3636" t="s">
        <v>114</v>
      </c>
      <c r="F3636" t="s">
        <v>17</v>
      </c>
      <c r="G3636" t="str">
        <f>TEXT(MotionsTable[[#This Row],[MOT_COUNTY_NUM]], "000") &amp; "-" &amp; TEXT(MotionsTable[[#This Row],[MOT_CASE_NUMBER]], "0000000")</f>
        <v>003-0000014</v>
      </c>
    </row>
    <row r="3637" spans="1:7">
      <c r="A3637" s="1">
        <v>3</v>
      </c>
      <c r="B3637">
        <v>18</v>
      </c>
      <c r="C3637">
        <v>7</v>
      </c>
      <c r="D3637" t="s">
        <v>113</v>
      </c>
      <c r="E3637" t="s">
        <v>114</v>
      </c>
      <c r="F3637" t="s">
        <v>17</v>
      </c>
      <c r="G3637" t="str">
        <f>TEXT(MotionsTable[[#This Row],[MOT_COUNTY_NUM]], "000") &amp; "-" &amp; TEXT(MotionsTable[[#This Row],[MOT_CASE_NUMBER]], "0000000")</f>
        <v>003-0000018</v>
      </c>
    </row>
    <row r="3638" spans="1:7">
      <c r="A3638" s="1">
        <v>3</v>
      </c>
      <c r="B3638">
        <v>38</v>
      </c>
      <c r="C3638">
        <v>7</v>
      </c>
      <c r="D3638" t="s">
        <v>113</v>
      </c>
      <c r="E3638" t="s">
        <v>114</v>
      </c>
      <c r="F3638" t="s">
        <v>17</v>
      </c>
      <c r="G3638" t="str">
        <f>TEXT(MotionsTable[[#This Row],[MOT_COUNTY_NUM]], "000") &amp; "-" &amp; TEXT(MotionsTable[[#This Row],[MOT_CASE_NUMBER]], "0000000")</f>
        <v>003-0000038</v>
      </c>
    </row>
    <row r="3639" spans="1:7">
      <c r="A3639" s="1">
        <v>3</v>
      </c>
      <c r="B3639">
        <v>40</v>
      </c>
      <c r="C3639">
        <v>7</v>
      </c>
      <c r="D3639" t="s">
        <v>113</v>
      </c>
      <c r="E3639" t="s">
        <v>114</v>
      </c>
      <c r="F3639" t="s">
        <v>17</v>
      </c>
      <c r="G3639" t="str">
        <f>TEXT(MotionsTable[[#This Row],[MOT_COUNTY_NUM]], "000") &amp; "-" &amp; TEXT(MotionsTable[[#This Row],[MOT_CASE_NUMBER]], "0000000")</f>
        <v>003-0000040</v>
      </c>
    </row>
    <row r="3640" spans="1:7">
      <c r="A3640" s="1">
        <v>3</v>
      </c>
      <c r="B3640">
        <v>45</v>
      </c>
      <c r="C3640">
        <v>7</v>
      </c>
      <c r="D3640" t="s">
        <v>113</v>
      </c>
      <c r="E3640" t="s">
        <v>114</v>
      </c>
      <c r="F3640" t="s">
        <v>17</v>
      </c>
      <c r="G3640" t="str">
        <f>TEXT(MotionsTable[[#This Row],[MOT_COUNTY_NUM]], "000") &amp; "-" &amp; TEXT(MotionsTable[[#This Row],[MOT_CASE_NUMBER]], "0000000")</f>
        <v>003-0000045</v>
      </c>
    </row>
    <row r="3641" spans="1:7">
      <c r="A3641" s="1">
        <v>3</v>
      </c>
      <c r="B3641">
        <v>4</v>
      </c>
      <c r="C3641">
        <v>8</v>
      </c>
      <c r="D3641" t="s">
        <v>113</v>
      </c>
      <c r="E3641" t="s">
        <v>114</v>
      </c>
      <c r="F3641" t="s">
        <v>17</v>
      </c>
      <c r="G3641" t="str">
        <f>TEXT(MotionsTable[[#This Row],[MOT_COUNTY_NUM]], "000") &amp; "-" &amp; TEXT(MotionsTable[[#This Row],[MOT_CASE_NUMBER]], "0000000")</f>
        <v>003-0000004</v>
      </c>
    </row>
    <row r="3642" spans="1:7">
      <c r="A3642" s="1">
        <v>3</v>
      </c>
      <c r="B3642">
        <v>13</v>
      </c>
      <c r="C3642">
        <v>8</v>
      </c>
      <c r="D3642" t="s">
        <v>113</v>
      </c>
      <c r="E3642" t="s">
        <v>114</v>
      </c>
      <c r="F3642" t="s">
        <v>17</v>
      </c>
      <c r="G3642" t="str">
        <f>TEXT(MotionsTable[[#This Row],[MOT_COUNTY_NUM]], "000") &amp; "-" &amp; TEXT(MotionsTable[[#This Row],[MOT_CASE_NUMBER]], "0000000")</f>
        <v>003-0000013</v>
      </c>
    </row>
    <row r="3643" spans="1:7">
      <c r="A3643" s="1">
        <v>3</v>
      </c>
      <c r="B3643">
        <v>19</v>
      </c>
      <c r="C3643">
        <v>8</v>
      </c>
      <c r="D3643" t="s">
        <v>113</v>
      </c>
      <c r="E3643" t="s">
        <v>114</v>
      </c>
      <c r="F3643" t="s">
        <v>17</v>
      </c>
      <c r="G3643" t="str">
        <f>TEXT(MotionsTable[[#This Row],[MOT_COUNTY_NUM]], "000") &amp; "-" &amp; TEXT(MotionsTable[[#This Row],[MOT_CASE_NUMBER]], "0000000")</f>
        <v>003-0000019</v>
      </c>
    </row>
    <row r="3644" spans="1:7">
      <c r="A3644" s="1">
        <v>3</v>
      </c>
      <c r="B3644">
        <v>27</v>
      </c>
      <c r="C3644">
        <v>8</v>
      </c>
      <c r="D3644" t="s">
        <v>113</v>
      </c>
      <c r="E3644" t="s">
        <v>114</v>
      </c>
      <c r="F3644" t="s">
        <v>17</v>
      </c>
      <c r="G3644" t="str">
        <f>TEXT(MotionsTable[[#This Row],[MOT_COUNTY_NUM]], "000") &amp; "-" &amp; TEXT(MotionsTable[[#This Row],[MOT_CASE_NUMBER]], "0000000")</f>
        <v>003-0000027</v>
      </c>
    </row>
    <row r="3645" spans="1:7">
      <c r="A3645" s="1">
        <v>3</v>
      </c>
      <c r="B3645">
        <v>31</v>
      </c>
      <c r="C3645">
        <v>8</v>
      </c>
      <c r="D3645" t="s">
        <v>113</v>
      </c>
      <c r="E3645" t="s">
        <v>114</v>
      </c>
      <c r="F3645" t="s">
        <v>17</v>
      </c>
      <c r="G3645" t="str">
        <f>TEXT(MotionsTable[[#This Row],[MOT_COUNTY_NUM]], "000") &amp; "-" &amp; TEXT(MotionsTable[[#This Row],[MOT_CASE_NUMBER]], "0000000")</f>
        <v>003-0000031</v>
      </c>
    </row>
    <row r="3646" spans="1:7">
      <c r="A3646" s="1">
        <v>3</v>
      </c>
      <c r="B3646">
        <v>33</v>
      </c>
      <c r="C3646">
        <v>8</v>
      </c>
      <c r="D3646" t="s">
        <v>113</v>
      </c>
      <c r="E3646" t="s">
        <v>114</v>
      </c>
      <c r="F3646" t="s">
        <v>17</v>
      </c>
      <c r="G3646" t="str">
        <f>TEXT(MotionsTable[[#This Row],[MOT_COUNTY_NUM]], "000") &amp; "-" &amp; TEXT(MotionsTable[[#This Row],[MOT_CASE_NUMBER]], "0000000")</f>
        <v>003-0000033</v>
      </c>
    </row>
    <row r="3647" spans="1:7">
      <c r="A3647" s="1">
        <v>3</v>
      </c>
      <c r="B3647">
        <v>1</v>
      </c>
      <c r="C3647">
        <v>9</v>
      </c>
      <c r="D3647" t="s">
        <v>113</v>
      </c>
      <c r="E3647" t="s">
        <v>114</v>
      </c>
      <c r="F3647" t="s">
        <v>17</v>
      </c>
      <c r="G3647" t="str">
        <f>TEXT(MotionsTable[[#This Row],[MOT_COUNTY_NUM]], "000") &amp; "-" &amp; TEXT(MotionsTable[[#This Row],[MOT_CASE_NUMBER]], "0000000")</f>
        <v>003-0000001</v>
      </c>
    </row>
    <row r="3648" spans="1:7">
      <c r="A3648" s="1">
        <v>3</v>
      </c>
      <c r="B3648">
        <v>4</v>
      </c>
      <c r="C3648">
        <v>9</v>
      </c>
      <c r="D3648" t="s">
        <v>113</v>
      </c>
      <c r="E3648" t="s">
        <v>114</v>
      </c>
      <c r="F3648" t="s">
        <v>17</v>
      </c>
      <c r="G3648" t="str">
        <f>TEXT(MotionsTable[[#This Row],[MOT_COUNTY_NUM]], "000") &amp; "-" &amp; TEXT(MotionsTable[[#This Row],[MOT_CASE_NUMBER]], "0000000")</f>
        <v>003-0000004</v>
      </c>
    </row>
    <row r="3649" spans="1:7">
      <c r="A3649" s="1">
        <v>3</v>
      </c>
      <c r="B3649">
        <v>5</v>
      </c>
      <c r="C3649">
        <v>9</v>
      </c>
      <c r="D3649" t="s">
        <v>113</v>
      </c>
      <c r="E3649" t="s">
        <v>114</v>
      </c>
      <c r="F3649" t="s">
        <v>17</v>
      </c>
      <c r="G3649" t="str">
        <f>TEXT(MotionsTable[[#This Row],[MOT_COUNTY_NUM]], "000") &amp; "-" &amp; TEXT(MotionsTable[[#This Row],[MOT_CASE_NUMBER]], "0000000")</f>
        <v>003-0000005</v>
      </c>
    </row>
    <row r="3650" spans="1:7">
      <c r="A3650" s="1">
        <v>3</v>
      </c>
      <c r="B3650">
        <v>6</v>
      </c>
      <c r="C3650">
        <v>9</v>
      </c>
      <c r="D3650" t="s">
        <v>113</v>
      </c>
      <c r="E3650" t="s">
        <v>114</v>
      </c>
      <c r="F3650" t="s">
        <v>17</v>
      </c>
      <c r="G3650" t="str">
        <f>TEXT(MotionsTable[[#This Row],[MOT_COUNTY_NUM]], "000") &amp; "-" &amp; TEXT(MotionsTable[[#This Row],[MOT_CASE_NUMBER]], "0000000")</f>
        <v>003-0000006</v>
      </c>
    </row>
    <row r="3651" spans="1:7">
      <c r="A3651" s="1">
        <v>3</v>
      </c>
      <c r="B3651">
        <v>26</v>
      </c>
      <c r="C3651">
        <v>9</v>
      </c>
      <c r="D3651" t="s">
        <v>113</v>
      </c>
      <c r="E3651" t="s">
        <v>114</v>
      </c>
      <c r="F3651" t="s">
        <v>17</v>
      </c>
      <c r="G3651" t="str">
        <f>TEXT(MotionsTable[[#This Row],[MOT_COUNTY_NUM]], "000") &amp; "-" &amp; TEXT(MotionsTable[[#This Row],[MOT_CASE_NUMBER]], "0000000")</f>
        <v>003-0000026</v>
      </c>
    </row>
    <row r="3652" spans="1:7">
      <c r="A3652" s="1">
        <v>3</v>
      </c>
      <c r="B3652">
        <v>29</v>
      </c>
      <c r="C3652">
        <v>9</v>
      </c>
      <c r="D3652" t="s">
        <v>113</v>
      </c>
      <c r="E3652" t="s">
        <v>114</v>
      </c>
      <c r="F3652" t="s">
        <v>17</v>
      </c>
      <c r="G3652" t="str">
        <f>TEXT(MotionsTable[[#This Row],[MOT_COUNTY_NUM]], "000") &amp; "-" &amp; TEXT(MotionsTable[[#This Row],[MOT_CASE_NUMBER]], "0000000")</f>
        <v>003-0000029</v>
      </c>
    </row>
    <row r="3653" spans="1:7">
      <c r="A3653" s="1">
        <v>3</v>
      </c>
      <c r="B3653">
        <v>34</v>
      </c>
      <c r="C3653">
        <v>9</v>
      </c>
      <c r="D3653" t="s">
        <v>113</v>
      </c>
      <c r="E3653" t="s">
        <v>114</v>
      </c>
      <c r="F3653" t="s">
        <v>17</v>
      </c>
      <c r="G3653" t="str">
        <f>TEXT(MotionsTable[[#This Row],[MOT_COUNTY_NUM]], "000") &amp; "-" &amp; TEXT(MotionsTable[[#This Row],[MOT_CASE_NUMBER]], "0000000")</f>
        <v>003-0000034</v>
      </c>
    </row>
    <row r="3654" spans="1:7">
      <c r="A3654" s="1">
        <v>3</v>
      </c>
      <c r="B3654">
        <v>6</v>
      </c>
      <c r="C3654">
        <v>10</v>
      </c>
      <c r="D3654" t="s">
        <v>113</v>
      </c>
      <c r="E3654" t="s">
        <v>114</v>
      </c>
      <c r="F3654" t="s">
        <v>17</v>
      </c>
      <c r="G3654" t="str">
        <f>TEXT(MotionsTable[[#This Row],[MOT_COUNTY_NUM]], "000") &amp; "-" &amp; TEXT(MotionsTable[[#This Row],[MOT_CASE_NUMBER]], "0000000")</f>
        <v>003-0000006</v>
      </c>
    </row>
    <row r="3655" spans="1:7">
      <c r="A3655" s="1">
        <v>3</v>
      </c>
      <c r="B3655">
        <v>18</v>
      </c>
      <c r="C3655">
        <v>10</v>
      </c>
      <c r="D3655" t="s">
        <v>113</v>
      </c>
      <c r="E3655" t="s">
        <v>114</v>
      </c>
      <c r="F3655" t="s">
        <v>17</v>
      </c>
      <c r="G3655" t="str">
        <f>TEXT(MotionsTable[[#This Row],[MOT_COUNTY_NUM]], "000") &amp; "-" &amp; TEXT(MotionsTable[[#This Row],[MOT_CASE_NUMBER]], "0000000")</f>
        <v>003-0000018</v>
      </c>
    </row>
    <row r="3656" spans="1:7">
      <c r="A3656" s="1">
        <v>3</v>
      </c>
      <c r="B3656">
        <v>23</v>
      </c>
      <c r="C3656">
        <v>10</v>
      </c>
      <c r="D3656" t="s">
        <v>113</v>
      </c>
      <c r="E3656" t="s">
        <v>114</v>
      </c>
      <c r="F3656" t="s">
        <v>17</v>
      </c>
      <c r="G3656" t="str">
        <f>TEXT(MotionsTable[[#This Row],[MOT_COUNTY_NUM]], "000") &amp; "-" &amp; TEXT(MotionsTable[[#This Row],[MOT_CASE_NUMBER]], "0000000")</f>
        <v>003-0000023</v>
      </c>
    </row>
    <row r="3657" spans="1:7">
      <c r="A3657" s="1">
        <v>3</v>
      </c>
      <c r="B3657">
        <v>45</v>
      </c>
      <c r="C3657">
        <v>10</v>
      </c>
      <c r="D3657" t="s">
        <v>113</v>
      </c>
      <c r="E3657" t="s">
        <v>114</v>
      </c>
      <c r="F3657" t="s">
        <v>17</v>
      </c>
      <c r="G3657" t="str">
        <f>TEXT(MotionsTable[[#This Row],[MOT_COUNTY_NUM]], "000") &amp; "-" &amp; TEXT(MotionsTable[[#This Row],[MOT_CASE_NUMBER]], "0000000")</f>
        <v>003-0000045</v>
      </c>
    </row>
    <row r="3658" spans="1:7">
      <c r="A3658" s="1">
        <v>3</v>
      </c>
      <c r="B3658">
        <v>34</v>
      </c>
      <c r="C3658">
        <v>11</v>
      </c>
      <c r="D3658" t="s">
        <v>113</v>
      </c>
      <c r="E3658" t="s">
        <v>114</v>
      </c>
      <c r="F3658" t="s">
        <v>17</v>
      </c>
      <c r="G3658" t="str">
        <f>TEXT(MotionsTable[[#This Row],[MOT_COUNTY_NUM]], "000") &amp; "-" &amp; TEXT(MotionsTable[[#This Row],[MOT_CASE_NUMBER]], "0000000")</f>
        <v>003-0000034</v>
      </c>
    </row>
    <row r="3659" spans="1:7">
      <c r="A3659" s="1">
        <v>3</v>
      </c>
      <c r="B3659">
        <v>39</v>
      </c>
      <c r="C3659">
        <v>11</v>
      </c>
      <c r="D3659" t="s">
        <v>113</v>
      </c>
      <c r="E3659" t="s">
        <v>114</v>
      </c>
      <c r="F3659" t="s">
        <v>17</v>
      </c>
      <c r="G3659" t="str">
        <f>TEXT(MotionsTable[[#This Row],[MOT_COUNTY_NUM]], "000") &amp; "-" &amp; TEXT(MotionsTable[[#This Row],[MOT_CASE_NUMBER]], "0000000")</f>
        <v>003-0000039</v>
      </c>
    </row>
    <row r="3660" spans="1:7">
      <c r="A3660" s="1">
        <v>3</v>
      </c>
      <c r="B3660">
        <v>39</v>
      </c>
      <c r="C3660">
        <v>12</v>
      </c>
      <c r="D3660" t="s">
        <v>113</v>
      </c>
      <c r="E3660" t="s">
        <v>114</v>
      </c>
      <c r="F3660" t="s">
        <v>17</v>
      </c>
      <c r="G3660" t="str">
        <f>TEXT(MotionsTable[[#This Row],[MOT_COUNTY_NUM]], "000") &amp; "-" &amp; TEXT(MotionsTable[[#This Row],[MOT_CASE_NUMBER]], "0000000")</f>
        <v>003-0000039</v>
      </c>
    </row>
    <row r="3661" spans="1:7">
      <c r="A3661" s="1">
        <v>3</v>
      </c>
      <c r="B3661">
        <v>15</v>
      </c>
      <c r="C3661">
        <v>13</v>
      </c>
      <c r="D3661" t="s">
        <v>113</v>
      </c>
      <c r="E3661" t="s">
        <v>114</v>
      </c>
      <c r="F3661" t="s">
        <v>17</v>
      </c>
      <c r="G3661" t="str">
        <f>TEXT(MotionsTable[[#This Row],[MOT_COUNTY_NUM]], "000") &amp; "-" &amp; TEXT(MotionsTable[[#This Row],[MOT_CASE_NUMBER]], "0000000")</f>
        <v>003-0000015</v>
      </c>
    </row>
    <row r="3662" spans="1:7">
      <c r="A3662" s="1">
        <v>3</v>
      </c>
      <c r="B3662">
        <v>45</v>
      </c>
      <c r="C3662">
        <v>13</v>
      </c>
      <c r="D3662" t="s">
        <v>113</v>
      </c>
      <c r="E3662" t="s">
        <v>114</v>
      </c>
      <c r="F3662" t="s">
        <v>17</v>
      </c>
      <c r="G3662" t="str">
        <f>TEXT(MotionsTable[[#This Row],[MOT_COUNTY_NUM]], "000") &amp; "-" &amp; TEXT(MotionsTable[[#This Row],[MOT_CASE_NUMBER]], "0000000")</f>
        <v>003-0000045</v>
      </c>
    </row>
    <row r="3663" spans="1:7">
      <c r="A3663" s="1">
        <v>4</v>
      </c>
      <c r="B3663">
        <v>1</v>
      </c>
      <c r="C3663">
        <v>2</v>
      </c>
      <c r="D3663" t="s">
        <v>113</v>
      </c>
      <c r="E3663" t="s">
        <v>114</v>
      </c>
      <c r="F3663" t="s">
        <v>18</v>
      </c>
      <c r="G3663" t="str">
        <f>TEXT(MotionsTable[[#This Row],[MOT_COUNTY_NUM]], "000") &amp; "-" &amp; TEXT(MotionsTable[[#This Row],[MOT_CASE_NUMBER]], "0000000")</f>
        <v>004-0000001</v>
      </c>
    </row>
    <row r="3664" spans="1:7">
      <c r="A3664" s="1">
        <v>4</v>
      </c>
      <c r="B3664">
        <v>18</v>
      </c>
      <c r="C3664">
        <v>2</v>
      </c>
      <c r="D3664" t="s">
        <v>113</v>
      </c>
      <c r="E3664" t="s">
        <v>114</v>
      </c>
      <c r="F3664" t="s">
        <v>18</v>
      </c>
      <c r="G3664" t="str">
        <f>TEXT(MotionsTable[[#This Row],[MOT_COUNTY_NUM]], "000") &amp; "-" &amp; TEXT(MotionsTable[[#This Row],[MOT_CASE_NUMBER]], "0000000")</f>
        <v>004-0000018</v>
      </c>
    </row>
    <row r="3665" spans="1:7">
      <c r="A3665" s="1">
        <v>4</v>
      </c>
      <c r="B3665">
        <v>19</v>
      </c>
      <c r="C3665">
        <v>2</v>
      </c>
      <c r="D3665" t="s">
        <v>113</v>
      </c>
      <c r="E3665" t="s">
        <v>114</v>
      </c>
      <c r="F3665" t="s">
        <v>18</v>
      </c>
      <c r="G3665" t="str">
        <f>TEXT(MotionsTable[[#This Row],[MOT_COUNTY_NUM]], "000") &amp; "-" &amp; TEXT(MotionsTable[[#This Row],[MOT_CASE_NUMBER]], "0000000")</f>
        <v>004-0000019</v>
      </c>
    </row>
    <row r="3666" spans="1:7">
      <c r="A3666" s="1">
        <v>4</v>
      </c>
      <c r="B3666">
        <v>21</v>
      </c>
      <c r="C3666">
        <v>2</v>
      </c>
      <c r="D3666" t="s">
        <v>113</v>
      </c>
      <c r="E3666" t="s">
        <v>114</v>
      </c>
      <c r="F3666" t="s">
        <v>18</v>
      </c>
      <c r="G3666" t="str">
        <f>TEXT(MotionsTable[[#This Row],[MOT_COUNTY_NUM]], "000") &amp; "-" &amp; TEXT(MotionsTable[[#This Row],[MOT_CASE_NUMBER]], "0000000")</f>
        <v>004-0000021</v>
      </c>
    </row>
    <row r="3667" spans="1:7">
      <c r="A3667" s="1">
        <v>4</v>
      </c>
      <c r="B3667">
        <v>26</v>
      </c>
      <c r="C3667">
        <v>2</v>
      </c>
      <c r="D3667" t="s">
        <v>113</v>
      </c>
      <c r="E3667" t="s">
        <v>114</v>
      </c>
      <c r="F3667" t="s">
        <v>18</v>
      </c>
      <c r="G3667" t="str">
        <f>TEXT(MotionsTable[[#This Row],[MOT_COUNTY_NUM]], "000") &amp; "-" &amp; TEXT(MotionsTable[[#This Row],[MOT_CASE_NUMBER]], "0000000")</f>
        <v>004-0000026</v>
      </c>
    </row>
    <row r="3668" spans="1:7">
      <c r="A3668" s="1">
        <v>4</v>
      </c>
      <c r="B3668">
        <v>34</v>
      </c>
      <c r="C3668">
        <v>2</v>
      </c>
      <c r="D3668" t="s">
        <v>113</v>
      </c>
      <c r="E3668" t="s">
        <v>114</v>
      </c>
      <c r="F3668" t="s">
        <v>18</v>
      </c>
      <c r="G3668" t="str">
        <f>TEXT(MotionsTable[[#This Row],[MOT_COUNTY_NUM]], "000") &amp; "-" &amp; TEXT(MotionsTable[[#This Row],[MOT_CASE_NUMBER]], "0000000")</f>
        <v>004-0000034</v>
      </c>
    </row>
    <row r="3669" spans="1:7">
      <c r="A3669" s="1">
        <v>4</v>
      </c>
      <c r="B3669">
        <v>37</v>
      </c>
      <c r="C3669">
        <v>2</v>
      </c>
      <c r="D3669" t="s">
        <v>113</v>
      </c>
      <c r="E3669" t="s">
        <v>114</v>
      </c>
      <c r="F3669" t="s">
        <v>18</v>
      </c>
      <c r="G3669" t="str">
        <f>TEXT(MotionsTable[[#This Row],[MOT_COUNTY_NUM]], "000") &amp; "-" &amp; TEXT(MotionsTable[[#This Row],[MOT_CASE_NUMBER]], "0000000")</f>
        <v>004-0000037</v>
      </c>
    </row>
    <row r="3670" spans="1:7">
      <c r="A3670" s="1">
        <v>4</v>
      </c>
      <c r="B3670">
        <v>52</v>
      </c>
      <c r="C3670">
        <v>2</v>
      </c>
      <c r="D3670" t="s">
        <v>113</v>
      </c>
      <c r="E3670" t="s">
        <v>114</v>
      </c>
      <c r="F3670" t="s">
        <v>18</v>
      </c>
      <c r="G3670" t="str">
        <f>TEXT(MotionsTable[[#This Row],[MOT_COUNTY_NUM]], "000") &amp; "-" &amp; TEXT(MotionsTable[[#This Row],[MOT_CASE_NUMBER]], "0000000")</f>
        <v>004-0000052</v>
      </c>
    </row>
    <row r="3671" spans="1:7">
      <c r="A3671" s="1">
        <v>4</v>
      </c>
      <c r="B3671">
        <v>54</v>
      </c>
      <c r="C3671">
        <v>2</v>
      </c>
      <c r="D3671" t="s">
        <v>113</v>
      </c>
      <c r="E3671" t="s">
        <v>114</v>
      </c>
      <c r="F3671" t="s">
        <v>18</v>
      </c>
      <c r="G3671" t="str">
        <f>TEXT(MotionsTable[[#This Row],[MOT_COUNTY_NUM]], "000") &amp; "-" &amp; TEXT(MotionsTable[[#This Row],[MOT_CASE_NUMBER]], "0000000")</f>
        <v>004-0000054</v>
      </c>
    </row>
    <row r="3672" spans="1:7">
      <c r="A3672" s="1">
        <v>4</v>
      </c>
      <c r="B3672">
        <v>61</v>
      </c>
      <c r="C3672">
        <v>2</v>
      </c>
      <c r="D3672" t="s">
        <v>113</v>
      </c>
      <c r="E3672" t="s">
        <v>114</v>
      </c>
      <c r="F3672" t="s">
        <v>18</v>
      </c>
      <c r="G3672" t="str">
        <f>TEXT(MotionsTable[[#This Row],[MOT_COUNTY_NUM]], "000") &amp; "-" &amp; TEXT(MotionsTable[[#This Row],[MOT_CASE_NUMBER]], "0000000")</f>
        <v>004-0000061</v>
      </c>
    </row>
    <row r="3673" spans="1:7">
      <c r="A3673" s="1">
        <v>4</v>
      </c>
      <c r="B3673">
        <v>65</v>
      </c>
      <c r="C3673">
        <v>2</v>
      </c>
      <c r="D3673" t="s">
        <v>113</v>
      </c>
      <c r="E3673" t="s">
        <v>114</v>
      </c>
      <c r="F3673" t="s">
        <v>18</v>
      </c>
      <c r="G3673" t="str">
        <f>TEXT(MotionsTable[[#This Row],[MOT_COUNTY_NUM]], "000") &amp; "-" &amp; TEXT(MotionsTable[[#This Row],[MOT_CASE_NUMBER]], "0000000")</f>
        <v>004-0000065</v>
      </c>
    </row>
    <row r="3674" spans="1:7">
      <c r="A3674" s="1">
        <v>4</v>
      </c>
      <c r="B3674">
        <v>88</v>
      </c>
      <c r="C3674">
        <v>2</v>
      </c>
      <c r="D3674" t="s">
        <v>113</v>
      </c>
      <c r="E3674" t="s">
        <v>114</v>
      </c>
      <c r="F3674" t="s">
        <v>18</v>
      </c>
      <c r="G3674" t="str">
        <f>TEXT(MotionsTable[[#This Row],[MOT_COUNTY_NUM]], "000") &amp; "-" &amp; TEXT(MotionsTable[[#This Row],[MOT_CASE_NUMBER]], "0000000")</f>
        <v>004-0000088</v>
      </c>
    </row>
    <row r="3675" spans="1:7">
      <c r="A3675" s="1">
        <v>4</v>
      </c>
      <c r="B3675">
        <v>90</v>
      </c>
      <c r="C3675">
        <v>2</v>
      </c>
      <c r="D3675" t="s">
        <v>113</v>
      </c>
      <c r="E3675" t="s">
        <v>114</v>
      </c>
      <c r="F3675" t="s">
        <v>18</v>
      </c>
      <c r="G3675" t="str">
        <f>TEXT(MotionsTable[[#This Row],[MOT_COUNTY_NUM]], "000") &amp; "-" &amp; TEXT(MotionsTable[[#This Row],[MOT_CASE_NUMBER]], "0000000")</f>
        <v>004-0000090</v>
      </c>
    </row>
    <row r="3676" spans="1:7">
      <c r="A3676" s="1">
        <v>4</v>
      </c>
      <c r="B3676">
        <v>106</v>
      </c>
      <c r="C3676">
        <v>2</v>
      </c>
      <c r="D3676" t="s">
        <v>113</v>
      </c>
      <c r="E3676" t="s">
        <v>114</v>
      </c>
      <c r="F3676" t="s">
        <v>18</v>
      </c>
      <c r="G3676" t="str">
        <f>TEXT(MotionsTable[[#This Row],[MOT_COUNTY_NUM]], "000") &amp; "-" &amp; TEXT(MotionsTable[[#This Row],[MOT_CASE_NUMBER]], "0000000")</f>
        <v>004-0000106</v>
      </c>
    </row>
    <row r="3677" spans="1:7">
      <c r="A3677" s="1">
        <v>4</v>
      </c>
      <c r="B3677">
        <v>111</v>
      </c>
      <c r="C3677">
        <v>2</v>
      </c>
      <c r="D3677" t="s">
        <v>113</v>
      </c>
      <c r="E3677" t="s">
        <v>114</v>
      </c>
      <c r="F3677" t="s">
        <v>18</v>
      </c>
      <c r="G3677" t="str">
        <f>TEXT(MotionsTable[[#This Row],[MOT_COUNTY_NUM]], "000") &amp; "-" &amp; TEXT(MotionsTable[[#This Row],[MOT_CASE_NUMBER]], "0000000")</f>
        <v>004-0000111</v>
      </c>
    </row>
    <row r="3678" spans="1:7">
      <c r="A3678" s="1">
        <v>4</v>
      </c>
      <c r="B3678">
        <v>1</v>
      </c>
      <c r="C3678">
        <v>3</v>
      </c>
      <c r="D3678" t="s">
        <v>113</v>
      </c>
      <c r="E3678" t="s">
        <v>114</v>
      </c>
      <c r="F3678" t="s">
        <v>18</v>
      </c>
      <c r="G3678" t="str">
        <f>TEXT(MotionsTable[[#This Row],[MOT_COUNTY_NUM]], "000") &amp; "-" &amp; TEXT(MotionsTable[[#This Row],[MOT_CASE_NUMBER]], "0000000")</f>
        <v>004-0000001</v>
      </c>
    </row>
    <row r="3679" spans="1:7">
      <c r="A3679" s="1">
        <v>4</v>
      </c>
      <c r="B3679">
        <v>4</v>
      </c>
      <c r="C3679">
        <v>3</v>
      </c>
      <c r="D3679" t="s">
        <v>113</v>
      </c>
      <c r="E3679" t="s">
        <v>114</v>
      </c>
      <c r="F3679" t="s">
        <v>18</v>
      </c>
      <c r="G3679" t="str">
        <f>TEXT(MotionsTable[[#This Row],[MOT_COUNTY_NUM]], "000") &amp; "-" &amp; TEXT(MotionsTable[[#This Row],[MOT_CASE_NUMBER]], "0000000")</f>
        <v>004-0000004</v>
      </c>
    </row>
    <row r="3680" spans="1:7">
      <c r="A3680" s="1">
        <v>4</v>
      </c>
      <c r="B3680">
        <v>12</v>
      </c>
      <c r="C3680">
        <v>3</v>
      </c>
      <c r="D3680" t="s">
        <v>113</v>
      </c>
      <c r="E3680" t="s">
        <v>114</v>
      </c>
      <c r="F3680" t="s">
        <v>18</v>
      </c>
      <c r="G3680" t="str">
        <f>TEXT(MotionsTable[[#This Row],[MOT_COUNTY_NUM]], "000") &amp; "-" &amp; TEXT(MotionsTable[[#This Row],[MOT_CASE_NUMBER]], "0000000")</f>
        <v>004-0000012</v>
      </c>
    </row>
    <row r="3681" spans="1:7">
      <c r="A3681" s="1">
        <v>4</v>
      </c>
      <c r="B3681">
        <v>21</v>
      </c>
      <c r="C3681">
        <v>3</v>
      </c>
      <c r="D3681" t="s">
        <v>113</v>
      </c>
      <c r="E3681" t="s">
        <v>114</v>
      </c>
      <c r="F3681" t="s">
        <v>18</v>
      </c>
      <c r="G3681" t="str">
        <f>TEXT(MotionsTable[[#This Row],[MOT_COUNTY_NUM]], "000") &amp; "-" &amp; TEXT(MotionsTable[[#This Row],[MOT_CASE_NUMBER]], "0000000")</f>
        <v>004-0000021</v>
      </c>
    </row>
    <row r="3682" spans="1:7">
      <c r="A3682" s="1">
        <v>4</v>
      </c>
      <c r="B3682">
        <v>40</v>
      </c>
      <c r="C3682">
        <v>3</v>
      </c>
      <c r="D3682" t="s">
        <v>113</v>
      </c>
      <c r="E3682" t="s">
        <v>114</v>
      </c>
      <c r="F3682" t="s">
        <v>18</v>
      </c>
      <c r="G3682" t="str">
        <f>TEXT(MotionsTable[[#This Row],[MOT_COUNTY_NUM]], "000") &amp; "-" &amp; TEXT(MotionsTable[[#This Row],[MOT_CASE_NUMBER]], "0000000")</f>
        <v>004-0000040</v>
      </c>
    </row>
    <row r="3683" spans="1:7">
      <c r="A3683" s="1">
        <v>4</v>
      </c>
      <c r="B3683">
        <v>57</v>
      </c>
      <c r="C3683">
        <v>3</v>
      </c>
      <c r="D3683" t="s">
        <v>113</v>
      </c>
      <c r="E3683" t="s">
        <v>114</v>
      </c>
      <c r="F3683" t="s">
        <v>18</v>
      </c>
      <c r="G3683" t="str">
        <f>TEXT(MotionsTable[[#This Row],[MOT_COUNTY_NUM]], "000") &amp; "-" &amp; TEXT(MotionsTable[[#This Row],[MOT_CASE_NUMBER]], "0000000")</f>
        <v>004-0000057</v>
      </c>
    </row>
    <row r="3684" spans="1:7">
      <c r="A3684" s="1">
        <v>4</v>
      </c>
      <c r="B3684">
        <v>58</v>
      </c>
      <c r="C3684">
        <v>3</v>
      </c>
      <c r="D3684" t="s">
        <v>113</v>
      </c>
      <c r="E3684" t="s">
        <v>114</v>
      </c>
      <c r="F3684" t="s">
        <v>18</v>
      </c>
      <c r="G3684" t="str">
        <f>TEXT(MotionsTable[[#This Row],[MOT_COUNTY_NUM]], "000") &amp; "-" &amp; TEXT(MotionsTable[[#This Row],[MOT_CASE_NUMBER]], "0000000")</f>
        <v>004-0000058</v>
      </c>
    </row>
    <row r="3685" spans="1:7">
      <c r="A3685" s="1">
        <v>4</v>
      </c>
      <c r="B3685">
        <v>63</v>
      </c>
      <c r="C3685">
        <v>3</v>
      </c>
      <c r="D3685" t="s">
        <v>113</v>
      </c>
      <c r="E3685" t="s">
        <v>114</v>
      </c>
      <c r="F3685" t="s">
        <v>18</v>
      </c>
      <c r="G3685" t="str">
        <f>TEXT(MotionsTable[[#This Row],[MOT_COUNTY_NUM]], "000") &amp; "-" &amp; TEXT(MotionsTable[[#This Row],[MOT_CASE_NUMBER]], "0000000")</f>
        <v>004-0000063</v>
      </c>
    </row>
    <row r="3686" spans="1:7">
      <c r="A3686" s="1">
        <v>4</v>
      </c>
      <c r="B3686">
        <v>66</v>
      </c>
      <c r="C3686">
        <v>3</v>
      </c>
      <c r="D3686" t="s">
        <v>113</v>
      </c>
      <c r="E3686" t="s">
        <v>114</v>
      </c>
      <c r="F3686" t="s">
        <v>18</v>
      </c>
      <c r="G3686" t="str">
        <f>TEXT(MotionsTable[[#This Row],[MOT_COUNTY_NUM]], "000") &amp; "-" &amp; TEXT(MotionsTable[[#This Row],[MOT_CASE_NUMBER]], "0000000")</f>
        <v>004-0000066</v>
      </c>
    </row>
    <row r="3687" spans="1:7">
      <c r="A3687" s="1">
        <v>4</v>
      </c>
      <c r="B3687">
        <v>86</v>
      </c>
      <c r="C3687">
        <v>3</v>
      </c>
      <c r="D3687" t="s">
        <v>113</v>
      </c>
      <c r="E3687" t="s">
        <v>114</v>
      </c>
      <c r="F3687" t="s">
        <v>18</v>
      </c>
      <c r="G3687" t="str">
        <f>TEXT(MotionsTable[[#This Row],[MOT_COUNTY_NUM]], "000") &amp; "-" &amp; TEXT(MotionsTable[[#This Row],[MOT_CASE_NUMBER]], "0000000")</f>
        <v>004-0000086</v>
      </c>
    </row>
    <row r="3688" spans="1:7">
      <c r="A3688" s="1">
        <v>4</v>
      </c>
      <c r="B3688">
        <v>91</v>
      </c>
      <c r="C3688">
        <v>3</v>
      </c>
      <c r="D3688" t="s">
        <v>113</v>
      </c>
      <c r="E3688" t="s">
        <v>114</v>
      </c>
      <c r="F3688" t="s">
        <v>18</v>
      </c>
      <c r="G3688" t="str">
        <f>TEXT(MotionsTable[[#This Row],[MOT_COUNTY_NUM]], "000") &amp; "-" &amp; TEXT(MotionsTable[[#This Row],[MOT_CASE_NUMBER]], "0000000")</f>
        <v>004-0000091</v>
      </c>
    </row>
    <row r="3689" spans="1:7">
      <c r="A3689" s="1">
        <v>4</v>
      </c>
      <c r="B3689">
        <v>92</v>
      </c>
      <c r="C3689">
        <v>3</v>
      </c>
      <c r="D3689" t="s">
        <v>113</v>
      </c>
      <c r="E3689" t="s">
        <v>114</v>
      </c>
      <c r="F3689" t="s">
        <v>18</v>
      </c>
      <c r="G3689" t="str">
        <f>TEXT(MotionsTable[[#This Row],[MOT_COUNTY_NUM]], "000") &amp; "-" &amp; TEXT(MotionsTable[[#This Row],[MOT_CASE_NUMBER]], "0000000")</f>
        <v>004-0000092</v>
      </c>
    </row>
    <row r="3690" spans="1:7">
      <c r="A3690" s="1">
        <v>4</v>
      </c>
      <c r="B3690">
        <v>105</v>
      </c>
      <c r="C3690">
        <v>3</v>
      </c>
      <c r="D3690" t="s">
        <v>113</v>
      </c>
      <c r="E3690" t="s">
        <v>114</v>
      </c>
      <c r="F3690" t="s">
        <v>18</v>
      </c>
      <c r="G3690" t="str">
        <f>TEXT(MotionsTable[[#This Row],[MOT_COUNTY_NUM]], "000") &amp; "-" &amp; TEXT(MotionsTable[[#This Row],[MOT_CASE_NUMBER]], "0000000")</f>
        <v>004-0000105</v>
      </c>
    </row>
    <row r="3691" spans="1:7">
      <c r="A3691" s="1">
        <v>4</v>
      </c>
      <c r="B3691">
        <v>18</v>
      </c>
      <c r="C3691">
        <v>4</v>
      </c>
      <c r="D3691" t="s">
        <v>113</v>
      </c>
      <c r="E3691" t="s">
        <v>114</v>
      </c>
      <c r="F3691" t="s">
        <v>18</v>
      </c>
      <c r="G3691" t="str">
        <f>TEXT(MotionsTable[[#This Row],[MOT_COUNTY_NUM]], "000") &amp; "-" &amp; TEXT(MotionsTable[[#This Row],[MOT_CASE_NUMBER]], "0000000")</f>
        <v>004-0000018</v>
      </c>
    </row>
    <row r="3692" spans="1:7">
      <c r="A3692" s="1">
        <v>4</v>
      </c>
      <c r="B3692">
        <v>19</v>
      </c>
      <c r="C3692">
        <v>4</v>
      </c>
      <c r="D3692" t="s">
        <v>113</v>
      </c>
      <c r="E3692" t="s">
        <v>114</v>
      </c>
      <c r="F3692" t="s">
        <v>18</v>
      </c>
      <c r="G3692" t="str">
        <f>TEXT(MotionsTable[[#This Row],[MOT_COUNTY_NUM]], "000") &amp; "-" &amp; TEXT(MotionsTable[[#This Row],[MOT_CASE_NUMBER]], "0000000")</f>
        <v>004-0000019</v>
      </c>
    </row>
    <row r="3693" spans="1:7">
      <c r="A3693" s="1">
        <v>4</v>
      </c>
      <c r="B3693">
        <v>22</v>
      </c>
      <c r="C3693">
        <v>4</v>
      </c>
      <c r="D3693" t="s">
        <v>113</v>
      </c>
      <c r="E3693" t="s">
        <v>114</v>
      </c>
      <c r="F3693" t="s">
        <v>18</v>
      </c>
      <c r="G3693" t="str">
        <f>TEXT(MotionsTable[[#This Row],[MOT_COUNTY_NUM]], "000") &amp; "-" &amp; TEXT(MotionsTable[[#This Row],[MOT_CASE_NUMBER]], "0000000")</f>
        <v>004-0000022</v>
      </c>
    </row>
    <row r="3694" spans="1:7">
      <c r="A3694" s="1">
        <v>4</v>
      </c>
      <c r="B3694">
        <v>23</v>
      </c>
      <c r="C3694">
        <v>4</v>
      </c>
      <c r="D3694" t="s">
        <v>113</v>
      </c>
      <c r="E3694" t="s">
        <v>114</v>
      </c>
      <c r="F3694" t="s">
        <v>18</v>
      </c>
      <c r="G3694" t="str">
        <f>TEXT(MotionsTable[[#This Row],[MOT_COUNTY_NUM]], "000") &amp; "-" &amp; TEXT(MotionsTable[[#This Row],[MOT_CASE_NUMBER]], "0000000")</f>
        <v>004-0000023</v>
      </c>
    </row>
    <row r="3695" spans="1:7">
      <c r="A3695" s="1">
        <v>4</v>
      </c>
      <c r="B3695">
        <v>34</v>
      </c>
      <c r="C3695">
        <v>4</v>
      </c>
      <c r="D3695" t="s">
        <v>113</v>
      </c>
      <c r="E3695" t="s">
        <v>114</v>
      </c>
      <c r="F3695" t="s">
        <v>18</v>
      </c>
      <c r="G3695" t="str">
        <f>TEXT(MotionsTable[[#This Row],[MOT_COUNTY_NUM]], "000") &amp; "-" &amp; TEXT(MotionsTable[[#This Row],[MOT_CASE_NUMBER]], "0000000")</f>
        <v>004-0000034</v>
      </c>
    </row>
    <row r="3696" spans="1:7">
      <c r="A3696" s="1">
        <v>4</v>
      </c>
      <c r="B3696">
        <v>40</v>
      </c>
      <c r="C3696">
        <v>4</v>
      </c>
      <c r="D3696" t="s">
        <v>113</v>
      </c>
      <c r="E3696" t="s">
        <v>114</v>
      </c>
      <c r="F3696" t="s">
        <v>18</v>
      </c>
      <c r="G3696" t="str">
        <f>TEXT(MotionsTable[[#This Row],[MOT_COUNTY_NUM]], "000") &amp; "-" &amp; TEXT(MotionsTable[[#This Row],[MOT_CASE_NUMBER]], "0000000")</f>
        <v>004-0000040</v>
      </c>
    </row>
    <row r="3697" spans="1:7">
      <c r="A3697" s="1">
        <v>4</v>
      </c>
      <c r="B3697">
        <v>43</v>
      </c>
      <c r="C3697">
        <v>4</v>
      </c>
      <c r="D3697" t="s">
        <v>113</v>
      </c>
      <c r="E3697" t="s">
        <v>114</v>
      </c>
      <c r="F3697" t="s">
        <v>18</v>
      </c>
      <c r="G3697" t="str">
        <f>TEXT(MotionsTable[[#This Row],[MOT_COUNTY_NUM]], "000") &amp; "-" &amp; TEXT(MotionsTable[[#This Row],[MOT_CASE_NUMBER]], "0000000")</f>
        <v>004-0000043</v>
      </c>
    </row>
    <row r="3698" spans="1:7">
      <c r="A3698" s="1">
        <v>4</v>
      </c>
      <c r="B3698">
        <v>45</v>
      </c>
      <c r="C3698">
        <v>4</v>
      </c>
      <c r="D3698" t="s">
        <v>113</v>
      </c>
      <c r="E3698" t="s">
        <v>114</v>
      </c>
      <c r="F3698" t="s">
        <v>18</v>
      </c>
      <c r="G3698" t="str">
        <f>TEXT(MotionsTable[[#This Row],[MOT_COUNTY_NUM]], "000") &amp; "-" &amp; TEXT(MotionsTable[[#This Row],[MOT_CASE_NUMBER]], "0000000")</f>
        <v>004-0000045</v>
      </c>
    </row>
    <row r="3699" spans="1:7">
      <c r="A3699" s="1">
        <v>4</v>
      </c>
      <c r="B3699">
        <v>51</v>
      </c>
      <c r="C3699">
        <v>4</v>
      </c>
      <c r="D3699" t="s">
        <v>113</v>
      </c>
      <c r="E3699" t="s">
        <v>114</v>
      </c>
      <c r="F3699" t="s">
        <v>18</v>
      </c>
      <c r="G3699" t="str">
        <f>TEXT(MotionsTable[[#This Row],[MOT_COUNTY_NUM]], "000") &amp; "-" &amp; TEXT(MotionsTable[[#This Row],[MOT_CASE_NUMBER]], "0000000")</f>
        <v>004-0000051</v>
      </c>
    </row>
    <row r="3700" spans="1:7">
      <c r="A3700" s="1">
        <v>4</v>
      </c>
      <c r="B3700">
        <v>52</v>
      </c>
      <c r="C3700">
        <v>4</v>
      </c>
      <c r="D3700" t="s">
        <v>113</v>
      </c>
      <c r="E3700" t="s">
        <v>114</v>
      </c>
      <c r="F3700" t="s">
        <v>18</v>
      </c>
      <c r="G3700" t="str">
        <f>TEXT(MotionsTable[[#This Row],[MOT_COUNTY_NUM]], "000") &amp; "-" &amp; TEXT(MotionsTable[[#This Row],[MOT_CASE_NUMBER]], "0000000")</f>
        <v>004-0000052</v>
      </c>
    </row>
    <row r="3701" spans="1:7">
      <c r="A3701" s="1">
        <v>4</v>
      </c>
      <c r="B3701">
        <v>56</v>
      </c>
      <c r="C3701">
        <v>4</v>
      </c>
      <c r="D3701" t="s">
        <v>113</v>
      </c>
      <c r="E3701" t="s">
        <v>114</v>
      </c>
      <c r="F3701" t="s">
        <v>18</v>
      </c>
      <c r="G3701" t="str">
        <f>TEXT(MotionsTable[[#This Row],[MOT_COUNTY_NUM]], "000") &amp; "-" &amp; TEXT(MotionsTable[[#This Row],[MOT_CASE_NUMBER]], "0000000")</f>
        <v>004-0000056</v>
      </c>
    </row>
    <row r="3702" spans="1:7">
      <c r="A3702" s="1">
        <v>4</v>
      </c>
      <c r="B3702">
        <v>70</v>
      </c>
      <c r="C3702">
        <v>4</v>
      </c>
      <c r="D3702" t="s">
        <v>113</v>
      </c>
      <c r="E3702" t="s">
        <v>114</v>
      </c>
      <c r="F3702" t="s">
        <v>18</v>
      </c>
      <c r="G3702" t="str">
        <f>TEXT(MotionsTable[[#This Row],[MOT_COUNTY_NUM]], "000") &amp; "-" &amp; TEXT(MotionsTable[[#This Row],[MOT_CASE_NUMBER]], "0000000")</f>
        <v>004-0000070</v>
      </c>
    </row>
    <row r="3703" spans="1:7">
      <c r="A3703" s="1">
        <v>4</v>
      </c>
      <c r="B3703">
        <v>80</v>
      </c>
      <c r="C3703">
        <v>4</v>
      </c>
      <c r="D3703" t="s">
        <v>113</v>
      </c>
      <c r="E3703" t="s">
        <v>114</v>
      </c>
      <c r="F3703" t="s">
        <v>18</v>
      </c>
      <c r="G3703" t="str">
        <f>TEXT(MotionsTable[[#This Row],[MOT_COUNTY_NUM]], "000") &amp; "-" &amp; TEXT(MotionsTable[[#This Row],[MOT_CASE_NUMBER]], "0000000")</f>
        <v>004-0000080</v>
      </c>
    </row>
    <row r="3704" spans="1:7">
      <c r="A3704" s="1">
        <v>4</v>
      </c>
      <c r="B3704">
        <v>82</v>
      </c>
      <c r="C3704">
        <v>4</v>
      </c>
      <c r="D3704" t="s">
        <v>113</v>
      </c>
      <c r="E3704" t="s">
        <v>114</v>
      </c>
      <c r="F3704" t="s">
        <v>18</v>
      </c>
      <c r="G3704" t="str">
        <f>TEXT(MotionsTable[[#This Row],[MOT_COUNTY_NUM]], "000") &amp; "-" &amp; TEXT(MotionsTable[[#This Row],[MOT_CASE_NUMBER]], "0000000")</f>
        <v>004-0000082</v>
      </c>
    </row>
    <row r="3705" spans="1:7">
      <c r="A3705" s="1">
        <v>4</v>
      </c>
      <c r="B3705">
        <v>89</v>
      </c>
      <c r="C3705">
        <v>4</v>
      </c>
      <c r="D3705" t="s">
        <v>113</v>
      </c>
      <c r="E3705" t="s">
        <v>114</v>
      </c>
      <c r="F3705" t="s">
        <v>18</v>
      </c>
      <c r="G3705" t="str">
        <f>TEXT(MotionsTable[[#This Row],[MOT_COUNTY_NUM]], "000") &amp; "-" &amp; TEXT(MotionsTable[[#This Row],[MOT_CASE_NUMBER]], "0000000")</f>
        <v>004-0000089</v>
      </c>
    </row>
    <row r="3706" spans="1:7">
      <c r="A3706" s="1">
        <v>4</v>
      </c>
      <c r="B3706">
        <v>94</v>
      </c>
      <c r="C3706">
        <v>4</v>
      </c>
      <c r="D3706" t="s">
        <v>113</v>
      </c>
      <c r="E3706" t="s">
        <v>114</v>
      </c>
      <c r="F3706" t="s">
        <v>18</v>
      </c>
      <c r="G3706" t="str">
        <f>TEXT(MotionsTable[[#This Row],[MOT_COUNTY_NUM]], "000") &amp; "-" &amp; TEXT(MotionsTable[[#This Row],[MOT_CASE_NUMBER]], "0000000")</f>
        <v>004-0000094</v>
      </c>
    </row>
    <row r="3707" spans="1:7">
      <c r="A3707" s="1">
        <v>4</v>
      </c>
      <c r="B3707">
        <v>102</v>
      </c>
      <c r="C3707">
        <v>4</v>
      </c>
      <c r="D3707" t="s">
        <v>113</v>
      </c>
      <c r="E3707" t="s">
        <v>114</v>
      </c>
      <c r="F3707" t="s">
        <v>18</v>
      </c>
      <c r="G3707" t="str">
        <f>TEXT(MotionsTable[[#This Row],[MOT_COUNTY_NUM]], "000") &amp; "-" &amp; TEXT(MotionsTable[[#This Row],[MOT_CASE_NUMBER]], "0000000")</f>
        <v>004-0000102</v>
      </c>
    </row>
    <row r="3708" spans="1:7">
      <c r="A3708" s="1">
        <v>4</v>
      </c>
      <c r="B3708">
        <v>2</v>
      </c>
      <c r="C3708">
        <v>5</v>
      </c>
      <c r="D3708" t="s">
        <v>113</v>
      </c>
      <c r="E3708" t="s">
        <v>114</v>
      </c>
      <c r="F3708" t="s">
        <v>18</v>
      </c>
      <c r="G3708" t="str">
        <f>TEXT(MotionsTable[[#This Row],[MOT_COUNTY_NUM]], "000") &amp; "-" &amp; TEXT(MotionsTable[[#This Row],[MOT_CASE_NUMBER]], "0000000")</f>
        <v>004-0000002</v>
      </c>
    </row>
    <row r="3709" spans="1:7">
      <c r="A3709" s="1">
        <v>4</v>
      </c>
      <c r="B3709">
        <v>3</v>
      </c>
      <c r="C3709">
        <v>5</v>
      </c>
      <c r="D3709" t="s">
        <v>113</v>
      </c>
      <c r="E3709" t="s">
        <v>114</v>
      </c>
      <c r="F3709" t="s">
        <v>18</v>
      </c>
      <c r="G3709" t="str">
        <f>TEXT(MotionsTable[[#This Row],[MOT_COUNTY_NUM]], "000") &amp; "-" &amp; TEXT(MotionsTable[[#This Row],[MOT_CASE_NUMBER]], "0000000")</f>
        <v>004-0000003</v>
      </c>
    </row>
    <row r="3710" spans="1:7">
      <c r="A3710" s="1">
        <v>4</v>
      </c>
      <c r="B3710">
        <v>13</v>
      </c>
      <c r="C3710">
        <v>5</v>
      </c>
      <c r="D3710" t="s">
        <v>113</v>
      </c>
      <c r="E3710" t="s">
        <v>114</v>
      </c>
      <c r="F3710" t="s">
        <v>18</v>
      </c>
      <c r="G3710" t="str">
        <f>TEXT(MotionsTable[[#This Row],[MOT_COUNTY_NUM]], "000") &amp; "-" &amp; TEXT(MotionsTable[[#This Row],[MOT_CASE_NUMBER]], "0000000")</f>
        <v>004-0000013</v>
      </c>
    </row>
    <row r="3711" spans="1:7">
      <c r="A3711" s="1">
        <v>4</v>
      </c>
      <c r="B3711">
        <v>22</v>
      </c>
      <c r="C3711">
        <v>5</v>
      </c>
      <c r="D3711" t="s">
        <v>113</v>
      </c>
      <c r="E3711" t="s">
        <v>114</v>
      </c>
      <c r="F3711" t="s">
        <v>18</v>
      </c>
      <c r="G3711" t="str">
        <f>TEXT(MotionsTable[[#This Row],[MOT_COUNTY_NUM]], "000") &amp; "-" &amp; TEXT(MotionsTable[[#This Row],[MOT_CASE_NUMBER]], "0000000")</f>
        <v>004-0000022</v>
      </c>
    </row>
    <row r="3712" spans="1:7">
      <c r="A3712" s="1">
        <v>4</v>
      </c>
      <c r="B3712">
        <v>25</v>
      </c>
      <c r="C3712">
        <v>5</v>
      </c>
      <c r="D3712" t="s">
        <v>113</v>
      </c>
      <c r="E3712" t="s">
        <v>114</v>
      </c>
      <c r="F3712" t="s">
        <v>18</v>
      </c>
      <c r="G3712" t="str">
        <f>TEXT(MotionsTable[[#This Row],[MOT_COUNTY_NUM]], "000") &amp; "-" &amp; TEXT(MotionsTable[[#This Row],[MOT_CASE_NUMBER]], "0000000")</f>
        <v>004-0000025</v>
      </c>
    </row>
    <row r="3713" spans="1:7">
      <c r="A3713" s="1">
        <v>4</v>
      </c>
      <c r="B3713">
        <v>31</v>
      </c>
      <c r="C3713">
        <v>5</v>
      </c>
      <c r="D3713" t="s">
        <v>113</v>
      </c>
      <c r="E3713" t="s">
        <v>114</v>
      </c>
      <c r="F3713" t="s">
        <v>18</v>
      </c>
      <c r="G3713" t="str">
        <f>TEXT(MotionsTable[[#This Row],[MOT_COUNTY_NUM]], "000") &amp; "-" &amp; TEXT(MotionsTable[[#This Row],[MOT_CASE_NUMBER]], "0000000")</f>
        <v>004-0000031</v>
      </c>
    </row>
    <row r="3714" spans="1:7">
      <c r="A3714" s="1">
        <v>4</v>
      </c>
      <c r="B3714">
        <v>32</v>
      </c>
      <c r="C3714">
        <v>5</v>
      </c>
      <c r="D3714" t="s">
        <v>113</v>
      </c>
      <c r="E3714" t="s">
        <v>114</v>
      </c>
      <c r="F3714" t="s">
        <v>18</v>
      </c>
      <c r="G3714" t="str">
        <f>TEXT(MotionsTable[[#This Row],[MOT_COUNTY_NUM]], "000") &amp; "-" &amp; TEXT(MotionsTable[[#This Row],[MOT_CASE_NUMBER]], "0000000")</f>
        <v>004-0000032</v>
      </c>
    </row>
    <row r="3715" spans="1:7">
      <c r="A3715" s="1">
        <v>4</v>
      </c>
      <c r="B3715">
        <v>35</v>
      </c>
      <c r="C3715">
        <v>5</v>
      </c>
      <c r="D3715" t="s">
        <v>113</v>
      </c>
      <c r="E3715" t="s">
        <v>114</v>
      </c>
      <c r="F3715" t="s">
        <v>18</v>
      </c>
      <c r="G3715" t="str">
        <f>TEXT(MotionsTable[[#This Row],[MOT_COUNTY_NUM]], "000") &amp; "-" &amp; TEXT(MotionsTable[[#This Row],[MOT_CASE_NUMBER]], "0000000")</f>
        <v>004-0000035</v>
      </c>
    </row>
    <row r="3716" spans="1:7">
      <c r="A3716" s="1">
        <v>4</v>
      </c>
      <c r="B3716">
        <v>39</v>
      </c>
      <c r="C3716">
        <v>5</v>
      </c>
      <c r="D3716" t="s">
        <v>113</v>
      </c>
      <c r="E3716" t="s">
        <v>114</v>
      </c>
      <c r="F3716" t="s">
        <v>18</v>
      </c>
      <c r="G3716" t="str">
        <f>TEXT(MotionsTable[[#This Row],[MOT_COUNTY_NUM]], "000") &amp; "-" &amp; TEXT(MotionsTable[[#This Row],[MOT_CASE_NUMBER]], "0000000")</f>
        <v>004-0000039</v>
      </c>
    </row>
    <row r="3717" spans="1:7">
      <c r="A3717" s="1">
        <v>4</v>
      </c>
      <c r="B3717">
        <v>41</v>
      </c>
      <c r="C3717">
        <v>5</v>
      </c>
      <c r="D3717" t="s">
        <v>113</v>
      </c>
      <c r="E3717" t="s">
        <v>114</v>
      </c>
      <c r="F3717" t="s">
        <v>18</v>
      </c>
      <c r="G3717" t="str">
        <f>TEXT(MotionsTable[[#This Row],[MOT_COUNTY_NUM]], "000") &amp; "-" &amp; TEXT(MotionsTable[[#This Row],[MOT_CASE_NUMBER]], "0000000")</f>
        <v>004-0000041</v>
      </c>
    </row>
    <row r="3718" spans="1:7">
      <c r="A3718" s="1">
        <v>4</v>
      </c>
      <c r="B3718">
        <v>47</v>
      </c>
      <c r="C3718">
        <v>5</v>
      </c>
      <c r="D3718" t="s">
        <v>113</v>
      </c>
      <c r="E3718" t="s">
        <v>114</v>
      </c>
      <c r="F3718" t="s">
        <v>18</v>
      </c>
      <c r="G3718" t="str">
        <f>TEXT(MotionsTable[[#This Row],[MOT_COUNTY_NUM]], "000") &amp; "-" &amp; TEXT(MotionsTable[[#This Row],[MOT_CASE_NUMBER]], "0000000")</f>
        <v>004-0000047</v>
      </c>
    </row>
    <row r="3719" spans="1:7">
      <c r="A3719" s="1">
        <v>4</v>
      </c>
      <c r="B3719">
        <v>55</v>
      </c>
      <c r="C3719">
        <v>5</v>
      </c>
      <c r="D3719" t="s">
        <v>113</v>
      </c>
      <c r="E3719" t="s">
        <v>114</v>
      </c>
      <c r="F3719" t="s">
        <v>18</v>
      </c>
      <c r="G3719" t="str">
        <f>TEXT(MotionsTable[[#This Row],[MOT_COUNTY_NUM]], "000") &amp; "-" &amp; TEXT(MotionsTable[[#This Row],[MOT_CASE_NUMBER]], "0000000")</f>
        <v>004-0000055</v>
      </c>
    </row>
    <row r="3720" spans="1:7">
      <c r="A3720" s="1">
        <v>4</v>
      </c>
      <c r="B3720">
        <v>58</v>
      </c>
      <c r="C3720">
        <v>5</v>
      </c>
      <c r="D3720" t="s">
        <v>113</v>
      </c>
      <c r="E3720" t="s">
        <v>114</v>
      </c>
      <c r="F3720" t="s">
        <v>18</v>
      </c>
      <c r="G3720" t="str">
        <f>TEXT(MotionsTable[[#This Row],[MOT_COUNTY_NUM]], "000") &amp; "-" &amp; TEXT(MotionsTable[[#This Row],[MOT_CASE_NUMBER]], "0000000")</f>
        <v>004-0000058</v>
      </c>
    </row>
    <row r="3721" spans="1:7">
      <c r="A3721" s="1">
        <v>4</v>
      </c>
      <c r="B3721">
        <v>59</v>
      </c>
      <c r="C3721">
        <v>5</v>
      </c>
      <c r="D3721" t="s">
        <v>113</v>
      </c>
      <c r="E3721" t="s">
        <v>114</v>
      </c>
      <c r="F3721" t="s">
        <v>18</v>
      </c>
      <c r="G3721" t="str">
        <f>TEXT(MotionsTable[[#This Row],[MOT_COUNTY_NUM]], "000") &amp; "-" &amp; TEXT(MotionsTable[[#This Row],[MOT_CASE_NUMBER]], "0000000")</f>
        <v>004-0000059</v>
      </c>
    </row>
    <row r="3722" spans="1:7">
      <c r="A3722" s="1">
        <v>4</v>
      </c>
      <c r="B3722">
        <v>63</v>
      </c>
      <c r="C3722">
        <v>5</v>
      </c>
      <c r="D3722" t="s">
        <v>113</v>
      </c>
      <c r="E3722" t="s">
        <v>114</v>
      </c>
      <c r="F3722" t="s">
        <v>18</v>
      </c>
      <c r="G3722" t="str">
        <f>TEXT(MotionsTable[[#This Row],[MOT_COUNTY_NUM]], "000") &amp; "-" &amp; TEXT(MotionsTable[[#This Row],[MOT_CASE_NUMBER]], "0000000")</f>
        <v>004-0000063</v>
      </c>
    </row>
    <row r="3723" spans="1:7">
      <c r="A3723" s="1">
        <v>4</v>
      </c>
      <c r="B3723">
        <v>68</v>
      </c>
      <c r="C3723">
        <v>5</v>
      </c>
      <c r="D3723" t="s">
        <v>113</v>
      </c>
      <c r="E3723" t="s">
        <v>114</v>
      </c>
      <c r="F3723" t="s">
        <v>18</v>
      </c>
      <c r="G3723" t="str">
        <f>TEXT(MotionsTable[[#This Row],[MOT_COUNTY_NUM]], "000") &amp; "-" &amp; TEXT(MotionsTable[[#This Row],[MOT_CASE_NUMBER]], "0000000")</f>
        <v>004-0000068</v>
      </c>
    </row>
    <row r="3724" spans="1:7">
      <c r="A3724" s="1">
        <v>4</v>
      </c>
      <c r="B3724">
        <v>75</v>
      </c>
      <c r="C3724">
        <v>5</v>
      </c>
      <c r="D3724" t="s">
        <v>113</v>
      </c>
      <c r="E3724" t="s">
        <v>114</v>
      </c>
      <c r="F3724" t="s">
        <v>18</v>
      </c>
      <c r="G3724" t="str">
        <f>TEXT(MotionsTable[[#This Row],[MOT_COUNTY_NUM]], "000") &amp; "-" &amp; TEXT(MotionsTable[[#This Row],[MOT_CASE_NUMBER]], "0000000")</f>
        <v>004-0000075</v>
      </c>
    </row>
    <row r="3725" spans="1:7">
      <c r="A3725" s="1">
        <v>4</v>
      </c>
      <c r="B3725">
        <v>79</v>
      </c>
      <c r="C3725">
        <v>5</v>
      </c>
      <c r="D3725" t="s">
        <v>113</v>
      </c>
      <c r="E3725" t="s">
        <v>114</v>
      </c>
      <c r="F3725" t="s">
        <v>18</v>
      </c>
      <c r="G3725" t="str">
        <f>TEXT(MotionsTable[[#This Row],[MOT_COUNTY_NUM]], "000") &amp; "-" &amp; TEXT(MotionsTable[[#This Row],[MOT_CASE_NUMBER]], "0000000")</f>
        <v>004-0000079</v>
      </c>
    </row>
    <row r="3726" spans="1:7">
      <c r="A3726" s="1">
        <v>4</v>
      </c>
      <c r="B3726">
        <v>83</v>
      </c>
      <c r="C3726">
        <v>5</v>
      </c>
      <c r="D3726" t="s">
        <v>113</v>
      </c>
      <c r="E3726" t="s">
        <v>114</v>
      </c>
      <c r="F3726" t="s">
        <v>18</v>
      </c>
      <c r="G3726" t="str">
        <f>TEXT(MotionsTable[[#This Row],[MOT_COUNTY_NUM]], "000") &amp; "-" &amp; TEXT(MotionsTable[[#This Row],[MOT_CASE_NUMBER]], "0000000")</f>
        <v>004-0000083</v>
      </c>
    </row>
    <row r="3727" spans="1:7">
      <c r="A3727" s="1">
        <v>4</v>
      </c>
      <c r="B3727">
        <v>85</v>
      </c>
      <c r="C3727">
        <v>5</v>
      </c>
      <c r="D3727" t="s">
        <v>113</v>
      </c>
      <c r="E3727" t="s">
        <v>114</v>
      </c>
      <c r="F3727" t="s">
        <v>18</v>
      </c>
      <c r="G3727" t="str">
        <f>TEXT(MotionsTable[[#This Row],[MOT_COUNTY_NUM]], "000") &amp; "-" &amp; TEXT(MotionsTable[[#This Row],[MOT_CASE_NUMBER]], "0000000")</f>
        <v>004-0000085</v>
      </c>
    </row>
    <row r="3728" spans="1:7">
      <c r="A3728" s="1">
        <v>4</v>
      </c>
      <c r="B3728">
        <v>92</v>
      </c>
      <c r="C3728">
        <v>5</v>
      </c>
      <c r="D3728" t="s">
        <v>113</v>
      </c>
      <c r="E3728" t="s">
        <v>114</v>
      </c>
      <c r="F3728" t="s">
        <v>18</v>
      </c>
      <c r="G3728" t="str">
        <f>TEXT(MotionsTable[[#This Row],[MOT_COUNTY_NUM]], "000") &amp; "-" &amp; TEXT(MotionsTable[[#This Row],[MOT_CASE_NUMBER]], "0000000")</f>
        <v>004-0000092</v>
      </c>
    </row>
    <row r="3729" spans="1:7">
      <c r="A3729" s="1">
        <v>4</v>
      </c>
      <c r="B3729">
        <v>98</v>
      </c>
      <c r="C3729">
        <v>5</v>
      </c>
      <c r="D3729" t="s">
        <v>113</v>
      </c>
      <c r="E3729" t="s">
        <v>114</v>
      </c>
      <c r="F3729" t="s">
        <v>18</v>
      </c>
      <c r="G3729" t="str">
        <f>TEXT(MotionsTable[[#This Row],[MOT_COUNTY_NUM]], "000") &amp; "-" &amp; TEXT(MotionsTable[[#This Row],[MOT_CASE_NUMBER]], "0000000")</f>
        <v>004-0000098</v>
      </c>
    </row>
    <row r="3730" spans="1:7">
      <c r="A3730" s="1">
        <v>4</v>
      </c>
      <c r="B3730">
        <v>99</v>
      </c>
      <c r="C3730">
        <v>5</v>
      </c>
      <c r="D3730" t="s">
        <v>113</v>
      </c>
      <c r="E3730" t="s">
        <v>114</v>
      </c>
      <c r="F3730" t="s">
        <v>18</v>
      </c>
      <c r="G3730" t="str">
        <f>TEXT(MotionsTable[[#This Row],[MOT_COUNTY_NUM]], "000") &amp; "-" &amp; TEXT(MotionsTable[[#This Row],[MOT_CASE_NUMBER]], "0000000")</f>
        <v>004-0000099</v>
      </c>
    </row>
    <row r="3731" spans="1:7">
      <c r="A3731" s="1">
        <v>4</v>
      </c>
      <c r="B3731">
        <v>110</v>
      </c>
      <c r="C3731">
        <v>5</v>
      </c>
      <c r="D3731" t="s">
        <v>113</v>
      </c>
      <c r="E3731" t="s">
        <v>114</v>
      </c>
      <c r="F3731" t="s">
        <v>18</v>
      </c>
      <c r="G3731" t="str">
        <f>TEXT(MotionsTable[[#This Row],[MOT_COUNTY_NUM]], "000") &amp; "-" &amp; TEXT(MotionsTable[[#This Row],[MOT_CASE_NUMBER]], "0000000")</f>
        <v>004-0000110</v>
      </c>
    </row>
    <row r="3732" spans="1:7">
      <c r="A3732" s="1">
        <v>4</v>
      </c>
      <c r="B3732">
        <v>2</v>
      </c>
      <c r="C3732">
        <v>6</v>
      </c>
      <c r="D3732" t="s">
        <v>113</v>
      </c>
      <c r="E3732" t="s">
        <v>114</v>
      </c>
      <c r="F3732" t="s">
        <v>18</v>
      </c>
      <c r="G3732" t="str">
        <f>TEXT(MotionsTable[[#This Row],[MOT_COUNTY_NUM]], "000") &amp; "-" &amp; TEXT(MotionsTable[[#This Row],[MOT_CASE_NUMBER]], "0000000")</f>
        <v>004-0000002</v>
      </c>
    </row>
    <row r="3733" spans="1:7">
      <c r="A3733" s="1">
        <v>4</v>
      </c>
      <c r="B3733">
        <v>12</v>
      </c>
      <c r="C3733">
        <v>6</v>
      </c>
      <c r="D3733" t="s">
        <v>113</v>
      </c>
      <c r="E3733" t="s">
        <v>114</v>
      </c>
      <c r="F3733" t="s">
        <v>18</v>
      </c>
      <c r="G3733" t="str">
        <f>TEXT(MotionsTable[[#This Row],[MOT_COUNTY_NUM]], "000") &amp; "-" &amp; TEXT(MotionsTable[[#This Row],[MOT_CASE_NUMBER]], "0000000")</f>
        <v>004-0000012</v>
      </c>
    </row>
    <row r="3734" spans="1:7">
      <c r="A3734" s="1">
        <v>4</v>
      </c>
      <c r="B3734">
        <v>14</v>
      </c>
      <c r="C3734">
        <v>6</v>
      </c>
      <c r="D3734" t="s">
        <v>113</v>
      </c>
      <c r="E3734" t="s">
        <v>114</v>
      </c>
      <c r="F3734" t="s">
        <v>18</v>
      </c>
      <c r="G3734" t="str">
        <f>TEXT(MotionsTable[[#This Row],[MOT_COUNTY_NUM]], "000") &amp; "-" &amp; TEXT(MotionsTable[[#This Row],[MOT_CASE_NUMBER]], "0000000")</f>
        <v>004-0000014</v>
      </c>
    </row>
    <row r="3735" spans="1:7">
      <c r="A3735" s="1">
        <v>4</v>
      </c>
      <c r="B3735">
        <v>16</v>
      </c>
      <c r="C3735">
        <v>6</v>
      </c>
      <c r="D3735" t="s">
        <v>113</v>
      </c>
      <c r="E3735" t="s">
        <v>114</v>
      </c>
      <c r="F3735" t="s">
        <v>18</v>
      </c>
      <c r="G3735" t="str">
        <f>TEXT(MotionsTable[[#This Row],[MOT_COUNTY_NUM]], "000") &amp; "-" &amp; TEXT(MotionsTable[[#This Row],[MOT_CASE_NUMBER]], "0000000")</f>
        <v>004-0000016</v>
      </c>
    </row>
    <row r="3736" spans="1:7">
      <c r="A3736" s="1">
        <v>4</v>
      </c>
      <c r="B3736">
        <v>20</v>
      </c>
      <c r="C3736">
        <v>6</v>
      </c>
      <c r="D3736" t="s">
        <v>113</v>
      </c>
      <c r="E3736" t="s">
        <v>114</v>
      </c>
      <c r="F3736" t="s">
        <v>18</v>
      </c>
      <c r="G3736" t="str">
        <f>TEXT(MotionsTable[[#This Row],[MOT_COUNTY_NUM]], "000") &amp; "-" &amp; TEXT(MotionsTable[[#This Row],[MOT_CASE_NUMBER]], "0000000")</f>
        <v>004-0000020</v>
      </c>
    </row>
    <row r="3737" spans="1:7">
      <c r="A3737" s="1">
        <v>4</v>
      </c>
      <c r="B3737">
        <v>26</v>
      </c>
      <c r="C3737">
        <v>6</v>
      </c>
      <c r="D3737" t="s">
        <v>113</v>
      </c>
      <c r="E3737" t="s">
        <v>114</v>
      </c>
      <c r="F3737" t="s">
        <v>18</v>
      </c>
      <c r="G3737" t="str">
        <f>TEXT(MotionsTable[[#This Row],[MOT_COUNTY_NUM]], "000") &amp; "-" &amp; TEXT(MotionsTable[[#This Row],[MOT_CASE_NUMBER]], "0000000")</f>
        <v>004-0000026</v>
      </c>
    </row>
    <row r="3738" spans="1:7">
      <c r="A3738" s="1">
        <v>4</v>
      </c>
      <c r="B3738">
        <v>39</v>
      </c>
      <c r="C3738">
        <v>6</v>
      </c>
      <c r="D3738" t="s">
        <v>113</v>
      </c>
      <c r="E3738" t="s">
        <v>114</v>
      </c>
      <c r="F3738" t="s">
        <v>18</v>
      </c>
      <c r="G3738" t="str">
        <f>TEXT(MotionsTable[[#This Row],[MOT_COUNTY_NUM]], "000") &amp; "-" &amp; TEXT(MotionsTable[[#This Row],[MOT_CASE_NUMBER]], "0000000")</f>
        <v>004-0000039</v>
      </c>
    </row>
    <row r="3739" spans="1:7">
      <c r="A3739" s="1">
        <v>4</v>
      </c>
      <c r="B3739">
        <v>49</v>
      </c>
      <c r="C3739">
        <v>6</v>
      </c>
      <c r="D3739" t="s">
        <v>113</v>
      </c>
      <c r="E3739" t="s">
        <v>114</v>
      </c>
      <c r="F3739" t="s">
        <v>18</v>
      </c>
      <c r="G3739" t="str">
        <f>TEXT(MotionsTable[[#This Row],[MOT_COUNTY_NUM]], "000") &amp; "-" &amp; TEXT(MotionsTable[[#This Row],[MOT_CASE_NUMBER]], "0000000")</f>
        <v>004-0000049</v>
      </c>
    </row>
    <row r="3740" spans="1:7">
      <c r="A3740" s="1">
        <v>4</v>
      </c>
      <c r="B3740">
        <v>55</v>
      </c>
      <c r="C3740">
        <v>6</v>
      </c>
      <c r="D3740" t="s">
        <v>113</v>
      </c>
      <c r="E3740" t="s">
        <v>114</v>
      </c>
      <c r="F3740" t="s">
        <v>18</v>
      </c>
      <c r="G3740" t="str">
        <f>TEXT(MotionsTable[[#This Row],[MOT_COUNTY_NUM]], "000") &amp; "-" &amp; TEXT(MotionsTable[[#This Row],[MOT_CASE_NUMBER]], "0000000")</f>
        <v>004-0000055</v>
      </c>
    </row>
    <row r="3741" spans="1:7">
      <c r="A3741" s="1">
        <v>4</v>
      </c>
      <c r="B3741">
        <v>63</v>
      </c>
      <c r="C3741">
        <v>6</v>
      </c>
      <c r="D3741" t="s">
        <v>113</v>
      </c>
      <c r="E3741" t="s">
        <v>114</v>
      </c>
      <c r="F3741" t="s">
        <v>18</v>
      </c>
      <c r="G3741" t="str">
        <f>TEXT(MotionsTable[[#This Row],[MOT_COUNTY_NUM]], "000") &amp; "-" &amp; TEXT(MotionsTable[[#This Row],[MOT_CASE_NUMBER]], "0000000")</f>
        <v>004-0000063</v>
      </c>
    </row>
    <row r="3742" spans="1:7">
      <c r="A3742" s="1">
        <v>4</v>
      </c>
      <c r="B3742">
        <v>64</v>
      </c>
      <c r="C3742">
        <v>6</v>
      </c>
      <c r="D3742" t="s">
        <v>113</v>
      </c>
      <c r="E3742" t="s">
        <v>114</v>
      </c>
      <c r="F3742" t="s">
        <v>18</v>
      </c>
      <c r="G3742" t="str">
        <f>TEXT(MotionsTable[[#This Row],[MOT_COUNTY_NUM]], "000") &amp; "-" &amp; TEXT(MotionsTable[[#This Row],[MOT_CASE_NUMBER]], "0000000")</f>
        <v>004-0000064</v>
      </c>
    </row>
    <row r="3743" spans="1:7">
      <c r="A3743" s="1">
        <v>4</v>
      </c>
      <c r="B3743">
        <v>81</v>
      </c>
      <c r="C3743">
        <v>6</v>
      </c>
      <c r="D3743" t="s">
        <v>113</v>
      </c>
      <c r="E3743" t="s">
        <v>114</v>
      </c>
      <c r="F3743" t="s">
        <v>18</v>
      </c>
      <c r="G3743" t="str">
        <f>TEXT(MotionsTable[[#This Row],[MOT_COUNTY_NUM]], "000") &amp; "-" &amp; TEXT(MotionsTable[[#This Row],[MOT_CASE_NUMBER]], "0000000")</f>
        <v>004-0000081</v>
      </c>
    </row>
    <row r="3744" spans="1:7">
      <c r="A3744" s="1">
        <v>4</v>
      </c>
      <c r="B3744">
        <v>82</v>
      </c>
      <c r="C3744">
        <v>6</v>
      </c>
      <c r="D3744" t="s">
        <v>113</v>
      </c>
      <c r="E3744" t="s">
        <v>114</v>
      </c>
      <c r="F3744" t="s">
        <v>18</v>
      </c>
      <c r="G3744" t="str">
        <f>TEXT(MotionsTable[[#This Row],[MOT_COUNTY_NUM]], "000") &amp; "-" &amp; TEXT(MotionsTable[[#This Row],[MOT_CASE_NUMBER]], "0000000")</f>
        <v>004-0000082</v>
      </c>
    </row>
    <row r="3745" spans="1:7">
      <c r="A3745" s="1">
        <v>4</v>
      </c>
      <c r="B3745">
        <v>83</v>
      </c>
      <c r="C3745">
        <v>6</v>
      </c>
      <c r="D3745" t="s">
        <v>113</v>
      </c>
      <c r="E3745" t="s">
        <v>114</v>
      </c>
      <c r="F3745" t="s">
        <v>18</v>
      </c>
      <c r="G3745" t="str">
        <f>TEXT(MotionsTable[[#This Row],[MOT_COUNTY_NUM]], "000") &amp; "-" &amp; TEXT(MotionsTable[[#This Row],[MOT_CASE_NUMBER]], "0000000")</f>
        <v>004-0000083</v>
      </c>
    </row>
    <row r="3746" spans="1:7">
      <c r="A3746" s="1">
        <v>4</v>
      </c>
      <c r="B3746">
        <v>93</v>
      </c>
      <c r="C3746">
        <v>6</v>
      </c>
      <c r="D3746" t="s">
        <v>113</v>
      </c>
      <c r="E3746" t="s">
        <v>114</v>
      </c>
      <c r="F3746" t="s">
        <v>18</v>
      </c>
      <c r="G3746" t="str">
        <f>TEXT(MotionsTable[[#This Row],[MOT_COUNTY_NUM]], "000") &amp; "-" &amp; TEXT(MotionsTable[[#This Row],[MOT_CASE_NUMBER]], "0000000")</f>
        <v>004-0000093</v>
      </c>
    </row>
    <row r="3747" spans="1:7">
      <c r="A3747" s="1">
        <v>4</v>
      </c>
      <c r="B3747">
        <v>102</v>
      </c>
      <c r="C3747">
        <v>6</v>
      </c>
      <c r="D3747" t="s">
        <v>113</v>
      </c>
      <c r="E3747" t="s">
        <v>114</v>
      </c>
      <c r="F3747" t="s">
        <v>18</v>
      </c>
      <c r="G3747" t="str">
        <f>TEXT(MotionsTable[[#This Row],[MOT_COUNTY_NUM]], "000") &amp; "-" &amp; TEXT(MotionsTable[[#This Row],[MOT_CASE_NUMBER]], "0000000")</f>
        <v>004-0000102</v>
      </c>
    </row>
    <row r="3748" spans="1:7">
      <c r="A3748" s="1">
        <v>4</v>
      </c>
      <c r="B3748">
        <v>104</v>
      </c>
      <c r="C3748">
        <v>6</v>
      </c>
      <c r="D3748" t="s">
        <v>113</v>
      </c>
      <c r="E3748" t="s">
        <v>114</v>
      </c>
      <c r="F3748" t="s">
        <v>18</v>
      </c>
      <c r="G3748" t="str">
        <f>TEXT(MotionsTable[[#This Row],[MOT_COUNTY_NUM]], "000") &amp; "-" &amp; TEXT(MotionsTable[[#This Row],[MOT_CASE_NUMBER]], "0000000")</f>
        <v>004-0000104</v>
      </c>
    </row>
    <row r="3749" spans="1:7">
      <c r="A3749" s="1">
        <v>4</v>
      </c>
      <c r="B3749">
        <v>105</v>
      </c>
      <c r="C3749">
        <v>6</v>
      </c>
      <c r="D3749" t="s">
        <v>113</v>
      </c>
      <c r="E3749" t="s">
        <v>114</v>
      </c>
      <c r="F3749" t="s">
        <v>18</v>
      </c>
      <c r="G3749" t="str">
        <f>TEXT(MotionsTable[[#This Row],[MOT_COUNTY_NUM]], "000") &amp; "-" &amp; TEXT(MotionsTable[[#This Row],[MOT_CASE_NUMBER]], "0000000")</f>
        <v>004-0000105</v>
      </c>
    </row>
    <row r="3750" spans="1:7">
      <c r="A3750" s="1">
        <v>4</v>
      </c>
      <c r="B3750">
        <v>109</v>
      </c>
      <c r="C3750">
        <v>6</v>
      </c>
      <c r="D3750" t="s">
        <v>113</v>
      </c>
      <c r="E3750" t="s">
        <v>114</v>
      </c>
      <c r="F3750" t="s">
        <v>18</v>
      </c>
      <c r="G3750" t="str">
        <f>TEXT(MotionsTable[[#This Row],[MOT_COUNTY_NUM]], "000") &amp; "-" &amp; TEXT(MotionsTable[[#This Row],[MOT_CASE_NUMBER]], "0000000")</f>
        <v>004-0000109</v>
      </c>
    </row>
    <row r="3751" spans="1:7">
      <c r="A3751" s="1">
        <v>4</v>
      </c>
      <c r="B3751">
        <v>3</v>
      </c>
      <c r="C3751">
        <v>7</v>
      </c>
      <c r="D3751" t="s">
        <v>113</v>
      </c>
      <c r="E3751" t="s">
        <v>114</v>
      </c>
      <c r="F3751" t="s">
        <v>18</v>
      </c>
      <c r="G3751" t="str">
        <f>TEXT(MotionsTable[[#This Row],[MOT_COUNTY_NUM]], "000") &amp; "-" &amp; TEXT(MotionsTable[[#This Row],[MOT_CASE_NUMBER]], "0000000")</f>
        <v>004-0000003</v>
      </c>
    </row>
    <row r="3752" spans="1:7">
      <c r="A3752" s="1">
        <v>4</v>
      </c>
      <c r="B3752">
        <v>13</v>
      </c>
      <c r="C3752">
        <v>7</v>
      </c>
      <c r="D3752" t="s">
        <v>113</v>
      </c>
      <c r="E3752" t="s">
        <v>114</v>
      </c>
      <c r="F3752" t="s">
        <v>18</v>
      </c>
      <c r="G3752" t="str">
        <f>TEXT(MotionsTable[[#This Row],[MOT_COUNTY_NUM]], "000") &amp; "-" &amp; TEXT(MotionsTable[[#This Row],[MOT_CASE_NUMBER]], "0000000")</f>
        <v>004-0000013</v>
      </c>
    </row>
    <row r="3753" spans="1:7">
      <c r="A3753" s="1">
        <v>4</v>
      </c>
      <c r="B3753">
        <v>16</v>
      </c>
      <c r="C3753">
        <v>7</v>
      </c>
      <c r="D3753" t="s">
        <v>113</v>
      </c>
      <c r="E3753" t="s">
        <v>114</v>
      </c>
      <c r="F3753" t="s">
        <v>18</v>
      </c>
      <c r="G3753" t="str">
        <f>TEXT(MotionsTable[[#This Row],[MOT_COUNTY_NUM]], "000") &amp; "-" &amp; TEXT(MotionsTable[[#This Row],[MOT_CASE_NUMBER]], "0000000")</f>
        <v>004-0000016</v>
      </c>
    </row>
    <row r="3754" spans="1:7">
      <c r="A3754" s="1">
        <v>4</v>
      </c>
      <c r="B3754">
        <v>26</v>
      </c>
      <c r="C3754">
        <v>7</v>
      </c>
      <c r="D3754" t="s">
        <v>113</v>
      </c>
      <c r="E3754" t="s">
        <v>114</v>
      </c>
      <c r="F3754" t="s">
        <v>18</v>
      </c>
      <c r="G3754" t="str">
        <f>TEXT(MotionsTable[[#This Row],[MOT_COUNTY_NUM]], "000") &amp; "-" &amp; TEXT(MotionsTable[[#This Row],[MOT_CASE_NUMBER]], "0000000")</f>
        <v>004-0000026</v>
      </c>
    </row>
    <row r="3755" spans="1:7">
      <c r="A3755" s="1">
        <v>4</v>
      </c>
      <c r="B3755">
        <v>33</v>
      </c>
      <c r="C3755">
        <v>7</v>
      </c>
      <c r="D3755" t="s">
        <v>113</v>
      </c>
      <c r="E3755" t="s">
        <v>114</v>
      </c>
      <c r="F3755" t="s">
        <v>18</v>
      </c>
      <c r="G3755" t="str">
        <f>TEXT(MotionsTable[[#This Row],[MOT_COUNTY_NUM]], "000") &amp; "-" &amp; TEXT(MotionsTable[[#This Row],[MOT_CASE_NUMBER]], "0000000")</f>
        <v>004-0000033</v>
      </c>
    </row>
    <row r="3756" spans="1:7">
      <c r="A3756" s="1">
        <v>4</v>
      </c>
      <c r="B3756">
        <v>46</v>
      </c>
      <c r="C3756">
        <v>7</v>
      </c>
      <c r="D3756" t="s">
        <v>113</v>
      </c>
      <c r="E3756" t="s">
        <v>114</v>
      </c>
      <c r="F3756" t="s">
        <v>18</v>
      </c>
      <c r="G3756" t="str">
        <f>TEXT(MotionsTable[[#This Row],[MOT_COUNTY_NUM]], "000") &amp; "-" &amp; TEXT(MotionsTable[[#This Row],[MOT_CASE_NUMBER]], "0000000")</f>
        <v>004-0000046</v>
      </c>
    </row>
    <row r="3757" spans="1:7">
      <c r="A3757" s="1">
        <v>4</v>
      </c>
      <c r="B3757">
        <v>57</v>
      </c>
      <c r="C3757">
        <v>7</v>
      </c>
      <c r="D3757" t="s">
        <v>113</v>
      </c>
      <c r="E3757" t="s">
        <v>114</v>
      </c>
      <c r="F3757" t="s">
        <v>18</v>
      </c>
      <c r="G3757" t="str">
        <f>TEXT(MotionsTable[[#This Row],[MOT_COUNTY_NUM]], "000") &amp; "-" &amp; TEXT(MotionsTable[[#This Row],[MOT_CASE_NUMBER]], "0000000")</f>
        <v>004-0000057</v>
      </c>
    </row>
    <row r="3758" spans="1:7">
      <c r="A3758" s="1">
        <v>4</v>
      </c>
      <c r="B3758">
        <v>60</v>
      </c>
      <c r="C3758">
        <v>7</v>
      </c>
      <c r="D3758" t="s">
        <v>113</v>
      </c>
      <c r="E3758" t="s">
        <v>114</v>
      </c>
      <c r="F3758" t="s">
        <v>18</v>
      </c>
      <c r="G3758" t="str">
        <f>TEXT(MotionsTable[[#This Row],[MOT_COUNTY_NUM]], "000") &amp; "-" &amp; TEXT(MotionsTable[[#This Row],[MOT_CASE_NUMBER]], "0000000")</f>
        <v>004-0000060</v>
      </c>
    </row>
    <row r="3759" spans="1:7">
      <c r="A3759" s="1">
        <v>4</v>
      </c>
      <c r="B3759">
        <v>62</v>
      </c>
      <c r="C3759">
        <v>7</v>
      </c>
      <c r="D3759" t="s">
        <v>113</v>
      </c>
      <c r="E3759" t="s">
        <v>114</v>
      </c>
      <c r="F3759" t="s">
        <v>18</v>
      </c>
      <c r="G3759" t="str">
        <f>TEXT(MotionsTable[[#This Row],[MOT_COUNTY_NUM]], "000") &amp; "-" &amp; TEXT(MotionsTable[[#This Row],[MOT_CASE_NUMBER]], "0000000")</f>
        <v>004-0000062</v>
      </c>
    </row>
    <row r="3760" spans="1:7">
      <c r="A3760" s="1">
        <v>4</v>
      </c>
      <c r="B3760">
        <v>66</v>
      </c>
      <c r="C3760">
        <v>7</v>
      </c>
      <c r="D3760" t="s">
        <v>113</v>
      </c>
      <c r="E3760" t="s">
        <v>114</v>
      </c>
      <c r="F3760" t="s">
        <v>18</v>
      </c>
      <c r="G3760" t="str">
        <f>TEXT(MotionsTable[[#This Row],[MOT_COUNTY_NUM]], "000") &amp; "-" &amp; TEXT(MotionsTable[[#This Row],[MOT_CASE_NUMBER]], "0000000")</f>
        <v>004-0000066</v>
      </c>
    </row>
    <row r="3761" spans="1:7">
      <c r="A3761" s="1">
        <v>4</v>
      </c>
      <c r="B3761">
        <v>68</v>
      </c>
      <c r="C3761">
        <v>7</v>
      </c>
      <c r="D3761" t="s">
        <v>113</v>
      </c>
      <c r="E3761" t="s">
        <v>114</v>
      </c>
      <c r="F3761" t="s">
        <v>18</v>
      </c>
      <c r="G3761" t="str">
        <f>TEXT(MotionsTable[[#This Row],[MOT_COUNTY_NUM]], "000") &amp; "-" &amp; TEXT(MotionsTable[[#This Row],[MOT_CASE_NUMBER]], "0000000")</f>
        <v>004-0000068</v>
      </c>
    </row>
    <row r="3762" spans="1:7">
      <c r="A3762" s="1">
        <v>4</v>
      </c>
      <c r="B3762">
        <v>82</v>
      </c>
      <c r="C3762">
        <v>7</v>
      </c>
      <c r="D3762" t="s">
        <v>113</v>
      </c>
      <c r="E3762" t="s">
        <v>114</v>
      </c>
      <c r="F3762" t="s">
        <v>18</v>
      </c>
      <c r="G3762" t="str">
        <f>TEXT(MotionsTable[[#This Row],[MOT_COUNTY_NUM]], "000") &amp; "-" &amp; TEXT(MotionsTable[[#This Row],[MOT_CASE_NUMBER]], "0000000")</f>
        <v>004-0000082</v>
      </c>
    </row>
    <row r="3763" spans="1:7">
      <c r="A3763" s="1">
        <v>4</v>
      </c>
      <c r="B3763">
        <v>89</v>
      </c>
      <c r="C3763">
        <v>7</v>
      </c>
      <c r="D3763" t="s">
        <v>113</v>
      </c>
      <c r="E3763" t="s">
        <v>114</v>
      </c>
      <c r="F3763" t="s">
        <v>18</v>
      </c>
      <c r="G3763" t="str">
        <f>TEXT(MotionsTable[[#This Row],[MOT_COUNTY_NUM]], "000") &amp; "-" &amp; TEXT(MotionsTable[[#This Row],[MOT_CASE_NUMBER]], "0000000")</f>
        <v>004-0000089</v>
      </c>
    </row>
    <row r="3764" spans="1:7">
      <c r="A3764" s="1">
        <v>4</v>
      </c>
      <c r="B3764">
        <v>99</v>
      </c>
      <c r="C3764">
        <v>7</v>
      </c>
      <c r="D3764" t="s">
        <v>113</v>
      </c>
      <c r="E3764" t="s">
        <v>114</v>
      </c>
      <c r="F3764" t="s">
        <v>18</v>
      </c>
      <c r="G3764" t="str">
        <f>TEXT(MotionsTable[[#This Row],[MOT_COUNTY_NUM]], "000") &amp; "-" &amp; TEXT(MotionsTable[[#This Row],[MOT_CASE_NUMBER]], "0000000")</f>
        <v>004-0000099</v>
      </c>
    </row>
    <row r="3765" spans="1:7">
      <c r="A3765" s="1">
        <v>4</v>
      </c>
      <c r="B3765">
        <v>102</v>
      </c>
      <c r="C3765">
        <v>7</v>
      </c>
      <c r="D3765" t="s">
        <v>113</v>
      </c>
      <c r="E3765" t="s">
        <v>114</v>
      </c>
      <c r="F3765" t="s">
        <v>18</v>
      </c>
      <c r="G3765" t="str">
        <f>TEXT(MotionsTable[[#This Row],[MOT_COUNTY_NUM]], "000") &amp; "-" &amp; TEXT(MotionsTable[[#This Row],[MOT_CASE_NUMBER]], "0000000")</f>
        <v>004-0000102</v>
      </c>
    </row>
    <row r="3766" spans="1:7">
      <c r="A3766" s="1">
        <v>4</v>
      </c>
      <c r="B3766">
        <v>107</v>
      </c>
      <c r="C3766">
        <v>7</v>
      </c>
      <c r="D3766" t="s">
        <v>113</v>
      </c>
      <c r="E3766" t="s">
        <v>114</v>
      </c>
      <c r="F3766" t="s">
        <v>18</v>
      </c>
      <c r="G3766" t="str">
        <f>TEXT(MotionsTable[[#This Row],[MOT_COUNTY_NUM]], "000") &amp; "-" &amp; TEXT(MotionsTable[[#This Row],[MOT_CASE_NUMBER]], "0000000")</f>
        <v>004-0000107</v>
      </c>
    </row>
    <row r="3767" spans="1:7">
      <c r="A3767" s="1">
        <v>4</v>
      </c>
      <c r="B3767">
        <v>12</v>
      </c>
      <c r="C3767">
        <v>8</v>
      </c>
      <c r="D3767" t="s">
        <v>113</v>
      </c>
      <c r="E3767" t="s">
        <v>114</v>
      </c>
      <c r="F3767" t="s">
        <v>18</v>
      </c>
      <c r="G3767" t="str">
        <f>TEXT(MotionsTable[[#This Row],[MOT_COUNTY_NUM]], "000") &amp; "-" &amp; TEXT(MotionsTable[[#This Row],[MOT_CASE_NUMBER]], "0000000")</f>
        <v>004-0000012</v>
      </c>
    </row>
    <row r="3768" spans="1:7">
      <c r="A3768" s="1">
        <v>4</v>
      </c>
      <c r="B3768">
        <v>25</v>
      </c>
      <c r="C3768">
        <v>8</v>
      </c>
      <c r="D3768" t="s">
        <v>113</v>
      </c>
      <c r="E3768" t="s">
        <v>114</v>
      </c>
      <c r="F3768" t="s">
        <v>18</v>
      </c>
      <c r="G3768" t="str">
        <f>TEXT(MotionsTable[[#This Row],[MOT_COUNTY_NUM]], "000") &amp; "-" &amp; TEXT(MotionsTable[[#This Row],[MOT_CASE_NUMBER]], "0000000")</f>
        <v>004-0000025</v>
      </c>
    </row>
    <row r="3769" spans="1:7">
      <c r="A3769" s="1">
        <v>4</v>
      </c>
      <c r="B3769">
        <v>36</v>
      </c>
      <c r="C3769">
        <v>8</v>
      </c>
      <c r="D3769" t="s">
        <v>113</v>
      </c>
      <c r="E3769" t="s">
        <v>114</v>
      </c>
      <c r="F3769" t="s">
        <v>18</v>
      </c>
      <c r="G3769" t="str">
        <f>TEXT(MotionsTable[[#This Row],[MOT_COUNTY_NUM]], "000") &amp; "-" &amp; TEXT(MotionsTable[[#This Row],[MOT_CASE_NUMBER]], "0000000")</f>
        <v>004-0000036</v>
      </c>
    </row>
    <row r="3770" spans="1:7">
      <c r="A3770" s="1">
        <v>4</v>
      </c>
      <c r="B3770">
        <v>50</v>
      </c>
      <c r="C3770">
        <v>8</v>
      </c>
      <c r="D3770" t="s">
        <v>113</v>
      </c>
      <c r="E3770" t="s">
        <v>114</v>
      </c>
      <c r="F3770" t="s">
        <v>18</v>
      </c>
      <c r="G3770" t="str">
        <f>TEXT(MotionsTable[[#This Row],[MOT_COUNTY_NUM]], "000") &amp; "-" &amp; TEXT(MotionsTable[[#This Row],[MOT_CASE_NUMBER]], "0000000")</f>
        <v>004-0000050</v>
      </c>
    </row>
    <row r="3771" spans="1:7">
      <c r="A3771" s="1">
        <v>4</v>
      </c>
      <c r="B3771">
        <v>51</v>
      </c>
      <c r="C3771">
        <v>8</v>
      </c>
      <c r="D3771" t="s">
        <v>113</v>
      </c>
      <c r="E3771" t="s">
        <v>114</v>
      </c>
      <c r="F3771" t="s">
        <v>18</v>
      </c>
      <c r="G3771" t="str">
        <f>TEXT(MotionsTable[[#This Row],[MOT_COUNTY_NUM]], "000") &amp; "-" &amp; TEXT(MotionsTable[[#This Row],[MOT_CASE_NUMBER]], "0000000")</f>
        <v>004-0000051</v>
      </c>
    </row>
    <row r="3772" spans="1:7">
      <c r="A3772" s="1">
        <v>4</v>
      </c>
      <c r="B3772">
        <v>67</v>
      </c>
      <c r="C3772">
        <v>8</v>
      </c>
      <c r="D3772" t="s">
        <v>113</v>
      </c>
      <c r="E3772" t="s">
        <v>114</v>
      </c>
      <c r="F3772" t="s">
        <v>18</v>
      </c>
      <c r="G3772" t="str">
        <f>TEXT(MotionsTable[[#This Row],[MOT_COUNTY_NUM]], "000") &amp; "-" &amp; TEXT(MotionsTable[[#This Row],[MOT_CASE_NUMBER]], "0000000")</f>
        <v>004-0000067</v>
      </c>
    </row>
    <row r="3773" spans="1:7">
      <c r="A3773" s="1">
        <v>4</v>
      </c>
      <c r="B3773">
        <v>81</v>
      </c>
      <c r="C3773">
        <v>8</v>
      </c>
      <c r="D3773" t="s">
        <v>113</v>
      </c>
      <c r="E3773" t="s">
        <v>114</v>
      </c>
      <c r="F3773" t="s">
        <v>18</v>
      </c>
      <c r="G3773" t="str">
        <f>TEXT(MotionsTable[[#This Row],[MOT_COUNTY_NUM]], "000") &amp; "-" &amp; TEXT(MotionsTable[[#This Row],[MOT_CASE_NUMBER]], "0000000")</f>
        <v>004-0000081</v>
      </c>
    </row>
    <row r="3774" spans="1:7">
      <c r="A3774" s="1">
        <v>4</v>
      </c>
      <c r="B3774">
        <v>105</v>
      </c>
      <c r="C3774">
        <v>8</v>
      </c>
      <c r="D3774" t="s">
        <v>113</v>
      </c>
      <c r="E3774" t="s">
        <v>114</v>
      </c>
      <c r="F3774" t="s">
        <v>18</v>
      </c>
      <c r="G3774" t="str">
        <f>TEXT(MotionsTable[[#This Row],[MOT_COUNTY_NUM]], "000") &amp; "-" &amp; TEXT(MotionsTable[[#This Row],[MOT_CASE_NUMBER]], "0000000")</f>
        <v>004-0000105</v>
      </c>
    </row>
    <row r="3775" spans="1:7">
      <c r="A3775" s="1">
        <v>4</v>
      </c>
      <c r="B3775">
        <v>107</v>
      </c>
      <c r="C3775">
        <v>8</v>
      </c>
      <c r="D3775" t="s">
        <v>113</v>
      </c>
      <c r="E3775" t="s">
        <v>114</v>
      </c>
      <c r="F3775" t="s">
        <v>18</v>
      </c>
      <c r="G3775" t="str">
        <f>TEXT(MotionsTable[[#This Row],[MOT_COUNTY_NUM]], "000") &amp; "-" &amp; TEXT(MotionsTable[[#This Row],[MOT_CASE_NUMBER]], "0000000")</f>
        <v>004-0000107</v>
      </c>
    </row>
    <row r="3776" spans="1:7">
      <c r="A3776" s="1">
        <v>4</v>
      </c>
      <c r="B3776">
        <v>12</v>
      </c>
      <c r="C3776">
        <v>9</v>
      </c>
      <c r="D3776" t="s">
        <v>113</v>
      </c>
      <c r="E3776" t="s">
        <v>114</v>
      </c>
      <c r="F3776" t="s">
        <v>18</v>
      </c>
      <c r="G3776" t="str">
        <f>TEXT(MotionsTable[[#This Row],[MOT_COUNTY_NUM]], "000") &amp; "-" &amp; TEXT(MotionsTable[[#This Row],[MOT_CASE_NUMBER]], "0000000")</f>
        <v>004-0000012</v>
      </c>
    </row>
    <row r="3777" spans="1:7">
      <c r="A3777" s="1">
        <v>4</v>
      </c>
      <c r="B3777">
        <v>35</v>
      </c>
      <c r="C3777">
        <v>9</v>
      </c>
      <c r="D3777" t="s">
        <v>113</v>
      </c>
      <c r="E3777" t="s">
        <v>114</v>
      </c>
      <c r="F3777" t="s">
        <v>18</v>
      </c>
      <c r="G3777" t="str">
        <f>TEXT(MotionsTable[[#This Row],[MOT_COUNTY_NUM]], "000") &amp; "-" &amp; TEXT(MotionsTable[[#This Row],[MOT_CASE_NUMBER]], "0000000")</f>
        <v>004-0000035</v>
      </c>
    </row>
    <row r="3778" spans="1:7">
      <c r="A3778" s="1">
        <v>4</v>
      </c>
      <c r="B3778">
        <v>45</v>
      </c>
      <c r="C3778">
        <v>9</v>
      </c>
      <c r="D3778" t="s">
        <v>113</v>
      </c>
      <c r="E3778" t="s">
        <v>114</v>
      </c>
      <c r="F3778" t="s">
        <v>18</v>
      </c>
      <c r="G3778" t="str">
        <f>TEXT(MotionsTable[[#This Row],[MOT_COUNTY_NUM]], "000") &amp; "-" &amp; TEXT(MotionsTable[[#This Row],[MOT_CASE_NUMBER]], "0000000")</f>
        <v>004-0000045</v>
      </c>
    </row>
    <row r="3779" spans="1:7">
      <c r="A3779" s="1">
        <v>4</v>
      </c>
      <c r="B3779">
        <v>68</v>
      </c>
      <c r="C3779">
        <v>9</v>
      </c>
      <c r="D3779" t="s">
        <v>113</v>
      </c>
      <c r="E3779" t="s">
        <v>114</v>
      </c>
      <c r="F3779" t="s">
        <v>18</v>
      </c>
      <c r="G3779" t="str">
        <f>TEXT(MotionsTable[[#This Row],[MOT_COUNTY_NUM]], "000") &amp; "-" &amp; TEXT(MotionsTable[[#This Row],[MOT_CASE_NUMBER]], "0000000")</f>
        <v>004-0000068</v>
      </c>
    </row>
    <row r="3780" spans="1:7">
      <c r="A3780" s="1">
        <v>4</v>
      </c>
      <c r="B3780">
        <v>21</v>
      </c>
      <c r="C3780">
        <v>10</v>
      </c>
      <c r="D3780" t="s">
        <v>113</v>
      </c>
      <c r="E3780" t="s">
        <v>114</v>
      </c>
      <c r="F3780" t="s">
        <v>18</v>
      </c>
      <c r="G3780" t="str">
        <f>TEXT(MotionsTable[[#This Row],[MOT_COUNTY_NUM]], "000") &amp; "-" &amp; TEXT(MotionsTable[[#This Row],[MOT_CASE_NUMBER]], "0000000")</f>
        <v>004-0000021</v>
      </c>
    </row>
    <row r="3781" spans="1:7">
      <c r="A3781" s="1">
        <v>4</v>
      </c>
      <c r="B3781">
        <v>26</v>
      </c>
      <c r="C3781">
        <v>10</v>
      </c>
      <c r="D3781" t="s">
        <v>113</v>
      </c>
      <c r="E3781" t="s">
        <v>114</v>
      </c>
      <c r="F3781" t="s">
        <v>18</v>
      </c>
      <c r="G3781" t="str">
        <f>TEXT(MotionsTable[[#This Row],[MOT_COUNTY_NUM]], "000") &amp; "-" &amp; TEXT(MotionsTable[[#This Row],[MOT_CASE_NUMBER]], "0000000")</f>
        <v>004-0000026</v>
      </c>
    </row>
    <row r="3782" spans="1:7">
      <c r="A3782" s="1">
        <v>4</v>
      </c>
      <c r="B3782">
        <v>37</v>
      </c>
      <c r="C3782">
        <v>10</v>
      </c>
      <c r="D3782" t="s">
        <v>113</v>
      </c>
      <c r="E3782" t="s">
        <v>114</v>
      </c>
      <c r="F3782" t="s">
        <v>18</v>
      </c>
      <c r="G3782" t="str">
        <f>TEXT(MotionsTable[[#This Row],[MOT_COUNTY_NUM]], "000") &amp; "-" &amp; TEXT(MotionsTable[[#This Row],[MOT_CASE_NUMBER]], "0000000")</f>
        <v>004-0000037</v>
      </c>
    </row>
    <row r="3783" spans="1:7">
      <c r="A3783" s="1">
        <v>4</v>
      </c>
      <c r="B3783">
        <v>41</v>
      </c>
      <c r="C3783">
        <v>10</v>
      </c>
      <c r="D3783" t="s">
        <v>113</v>
      </c>
      <c r="E3783" t="s">
        <v>114</v>
      </c>
      <c r="F3783" t="s">
        <v>18</v>
      </c>
      <c r="G3783" t="str">
        <f>TEXT(MotionsTable[[#This Row],[MOT_COUNTY_NUM]], "000") &amp; "-" &amp; TEXT(MotionsTable[[#This Row],[MOT_CASE_NUMBER]], "0000000")</f>
        <v>004-0000041</v>
      </c>
    </row>
    <row r="3784" spans="1:7">
      <c r="A3784" s="1">
        <v>4</v>
      </c>
      <c r="B3784">
        <v>73</v>
      </c>
      <c r="C3784">
        <v>10</v>
      </c>
      <c r="D3784" t="s">
        <v>113</v>
      </c>
      <c r="E3784" t="s">
        <v>114</v>
      </c>
      <c r="F3784" t="s">
        <v>18</v>
      </c>
      <c r="G3784" t="str">
        <f>TEXT(MotionsTable[[#This Row],[MOT_COUNTY_NUM]], "000") &amp; "-" &amp; TEXT(MotionsTable[[#This Row],[MOT_CASE_NUMBER]], "0000000")</f>
        <v>004-0000073</v>
      </c>
    </row>
    <row r="3785" spans="1:7">
      <c r="A3785" s="1">
        <v>4</v>
      </c>
      <c r="B3785">
        <v>78</v>
      </c>
      <c r="C3785">
        <v>10</v>
      </c>
      <c r="D3785" t="s">
        <v>113</v>
      </c>
      <c r="E3785" t="s">
        <v>114</v>
      </c>
      <c r="F3785" t="s">
        <v>18</v>
      </c>
      <c r="G3785" t="str">
        <f>TEXT(MotionsTable[[#This Row],[MOT_COUNTY_NUM]], "000") &amp; "-" &amp; TEXT(MotionsTable[[#This Row],[MOT_CASE_NUMBER]], "0000000")</f>
        <v>004-0000078</v>
      </c>
    </row>
    <row r="3786" spans="1:7">
      <c r="A3786" s="1">
        <v>4</v>
      </c>
      <c r="B3786">
        <v>78</v>
      </c>
      <c r="C3786">
        <v>11</v>
      </c>
      <c r="D3786" t="s">
        <v>113</v>
      </c>
      <c r="E3786" t="s">
        <v>114</v>
      </c>
      <c r="F3786" t="s">
        <v>18</v>
      </c>
      <c r="G3786" t="str">
        <f>TEXT(MotionsTable[[#This Row],[MOT_COUNTY_NUM]], "000") &amp; "-" &amp; TEXT(MotionsTable[[#This Row],[MOT_CASE_NUMBER]], "0000000")</f>
        <v>004-0000078</v>
      </c>
    </row>
    <row r="3787" spans="1:7">
      <c r="A3787" s="1">
        <v>4</v>
      </c>
      <c r="B3787">
        <v>93</v>
      </c>
      <c r="C3787">
        <v>11</v>
      </c>
      <c r="D3787" t="s">
        <v>113</v>
      </c>
      <c r="E3787" t="s">
        <v>114</v>
      </c>
      <c r="F3787" t="s">
        <v>18</v>
      </c>
      <c r="G3787" t="str">
        <f>TEXT(MotionsTable[[#This Row],[MOT_COUNTY_NUM]], "000") &amp; "-" &amp; TEXT(MotionsTable[[#This Row],[MOT_CASE_NUMBER]], "0000000")</f>
        <v>004-0000093</v>
      </c>
    </row>
    <row r="3788" spans="1:7">
      <c r="A3788" s="1">
        <v>4</v>
      </c>
      <c r="B3788">
        <v>106</v>
      </c>
      <c r="C3788">
        <v>11</v>
      </c>
      <c r="D3788" t="s">
        <v>113</v>
      </c>
      <c r="E3788" t="s">
        <v>114</v>
      </c>
      <c r="F3788" t="s">
        <v>18</v>
      </c>
      <c r="G3788" t="str">
        <f>TEXT(MotionsTable[[#This Row],[MOT_COUNTY_NUM]], "000") &amp; "-" &amp; TEXT(MotionsTable[[#This Row],[MOT_CASE_NUMBER]], "0000000")</f>
        <v>004-0000106</v>
      </c>
    </row>
    <row r="3789" spans="1:7">
      <c r="A3789" s="1">
        <v>4</v>
      </c>
      <c r="B3789">
        <v>64</v>
      </c>
      <c r="C3789">
        <v>12</v>
      </c>
      <c r="D3789" t="s">
        <v>113</v>
      </c>
      <c r="E3789" t="s">
        <v>114</v>
      </c>
      <c r="F3789" t="s">
        <v>18</v>
      </c>
      <c r="G3789" t="str">
        <f>TEXT(MotionsTable[[#This Row],[MOT_COUNTY_NUM]], "000") &amp; "-" &amp; TEXT(MotionsTable[[#This Row],[MOT_CASE_NUMBER]], "0000000")</f>
        <v>004-0000064</v>
      </c>
    </row>
    <row r="3790" spans="1:7">
      <c r="A3790" s="1">
        <v>4</v>
      </c>
      <c r="B3790">
        <v>57</v>
      </c>
      <c r="C3790">
        <v>13</v>
      </c>
      <c r="D3790" t="s">
        <v>113</v>
      </c>
      <c r="E3790" t="s">
        <v>114</v>
      </c>
      <c r="F3790" t="s">
        <v>18</v>
      </c>
      <c r="G3790" t="str">
        <f>TEXT(MotionsTable[[#This Row],[MOT_COUNTY_NUM]], "000") &amp; "-" &amp; TEXT(MotionsTable[[#This Row],[MOT_CASE_NUMBER]], "0000000")</f>
        <v>004-0000057</v>
      </c>
    </row>
    <row r="3791" spans="1:7">
      <c r="A3791" s="1">
        <v>5</v>
      </c>
      <c r="B3791">
        <v>203</v>
      </c>
      <c r="C3791">
        <v>1</v>
      </c>
      <c r="D3791" t="s">
        <v>113</v>
      </c>
      <c r="E3791" t="s">
        <v>114</v>
      </c>
      <c r="F3791" t="s">
        <v>19</v>
      </c>
      <c r="G3791" t="str">
        <f>TEXT(MotionsTable[[#This Row],[MOT_COUNTY_NUM]], "000") &amp; "-" &amp; TEXT(MotionsTable[[#This Row],[MOT_CASE_NUMBER]], "0000000")</f>
        <v>005-0000203</v>
      </c>
    </row>
    <row r="3792" spans="1:7">
      <c r="A3792" s="1">
        <v>5</v>
      </c>
      <c r="B3792">
        <v>7</v>
      </c>
      <c r="C3792">
        <v>2</v>
      </c>
      <c r="D3792" t="s">
        <v>113</v>
      </c>
      <c r="E3792" t="s">
        <v>114</v>
      </c>
      <c r="F3792" t="s">
        <v>19</v>
      </c>
      <c r="G3792" t="str">
        <f>TEXT(MotionsTable[[#This Row],[MOT_COUNTY_NUM]], "000") &amp; "-" &amp; TEXT(MotionsTable[[#This Row],[MOT_CASE_NUMBER]], "0000000")</f>
        <v>005-0000007</v>
      </c>
    </row>
    <row r="3793" spans="1:7">
      <c r="A3793" s="1">
        <v>5</v>
      </c>
      <c r="B3793">
        <v>18</v>
      </c>
      <c r="C3793">
        <v>2</v>
      </c>
      <c r="D3793" t="s">
        <v>113</v>
      </c>
      <c r="E3793" t="s">
        <v>114</v>
      </c>
      <c r="F3793" t="s">
        <v>19</v>
      </c>
      <c r="G3793" t="str">
        <f>TEXT(MotionsTable[[#This Row],[MOT_COUNTY_NUM]], "000") &amp; "-" &amp; TEXT(MotionsTable[[#This Row],[MOT_CASE_NUMBER]], "0000000")</f>
        <v>005-0000018</v>
      </c>
    </row>
    <row r="3794" spans="1:7">
      <c r="A3794" s="1">
        <v>5</v>
      </c>
      <c r="B3794">
        <v>23</v>
      </c>
      <c r="C3794">
        <v>2</v>
      </c>
      <c r="D3794" t="s">
        <v>113</v>
      </c>
      <c r="E3794" t="s">
        <v>114</v>
      </c>
      <c r="F3794" t="s">
        <v>19</v>
      </c>
      <c r="G3794" t="str">
        <f>TEXT(MotionsTable[[#This Row],[MOT_COUNTY_NUM]], "000") &amp; "-" &amp; TEXT(MotionsTable[[#This Row],[MOT_CASE_NUMBER]], "0000000")</f>
        <v>005-0000023</v>
      </c>
    </row>
    <row r="3795" spans="1:7">
      <c r="A3795" s="1">
        <v>5</v>
      </c>
      <c r="B3795">
        <v>26</v>
      </c>
      <c r="C3795">
        <v>2</v>
      </c>
      <c r="D3795" t="s">
        <v>113</v>
      </c>
      <c r="E3795" t="s">
        <v>114</v>
      </c>
      <c r="F3795" t="s">
        <v>19</v>
      </c>
      <c r="G3795" t="str">
        <f>TEXT(MotionsTable[[#This Row],[MOT_COUNTY_NUM]], "000") &amp; "-" &amp; TEXT(MotionsTable[[#This Row],[MOT_CASE_NUMBER]], "0000000")</f>
        <v>005-0000026</v>
      </c>
    </row>
    <row r="3796" spans="1:7">
      <c r="A3796" s="1">
        <v>5</v>
      </c>
      <c r="B3796">
        <v>28</v>
      </c>
      <c r="C3796">
        <v>2</v>
      </c>
      <c r="D3796" t="s">
        <v>113</v>
      </c>
      <c r="E3796" t="s">
        <v>114</v>
      </c>
      <c r="F3796" t="s">
        <v>19</v>
      </c>
      <c r="G3796" t="str">
        <f>TEXT(MotionsTable[[#This Row],[MOT_COUNTY_NUM]], "000") &amp; "-" &amp; TEXT(MotionsTable[[#This Row],[MOT_CASE_NUMBER]], "0000000")</f>
        <v>005-0000028</v>
      </c>
    </row>
    <row r="3797" spans="1:7">
      <c r="A3797" s="1">
        <v>5</v>
      </c>
      <c r="B3797">
        <v>29</v>
      </c>
      <c r="C3797">
        <v>2</v>
      </c>
      <c r="D3797" t="s">
        <v>113</v>
      </c>
      <c r="E3797" t="s">
        <v>114</v>
      </c>
      <c r="F3797" t="s">
        <v>19</v>
      </c>
      <c r="G3797" t="str">
        <f>TEXT(MotionsTable[[#This Row],[MOT_COUNTY_NUM]], "000") &amp; "-" &amp; TEXT(MotionsTable[[#This Row],[MOT_CASE_NUMBER]], "0000000")</f>
        <v>005-0000029</v>
      </c>
    </row>
    <row r="3798" spans="1:7">
      <c r="A3798" s="1">
        <v>5</v>
      </c>
      <c r="B3798">
        <v>42</v>
      </c>
      <c r="C3798">
        <v>2</v>
      </c>
      <c r="D3798" t="s">
        <v>113</v>
      </c>
      <c r="E3798" t="s">
        <v>114</v>
      </c>
      <c r="F3798" t="s">
        <v>19</v>
      </c>
      <c r="G3798" t="str">
        <f>TEXT(MotionsTable[[#This Row],[MOT_COUNTY_NUM]], "000") &amp; "-" &amp; TEXT(MotionsTable[[#This Row],[MOT_CASE_NUMBER]], "0000000")</f>
        <v>005-0000042</v>
      </c>
    </row>
    <row r="3799" spans="1:7">
      <c r="A3799" s="1">
        <v>5</v>
      </c>
      <c r="B3799">
        <v>60</v>
      </c>
      <c r="C3799">
        <v>2</v>
      </c>
      <c r="D3799" t="s">
        <v>113</v>
      </c>
      <c r="E3799" t="s">
        <v>114</v>
      </c>
      <c r="F3799" t="s">
        <v>19</v>
      </c>
      <c r="G3799" t="str">
        <f>TEXT(MotionsTable[[#This Row],[MOT_COUNTY_NUM]], "000") &amp; "-" &amp; TEXT(MotionsTable[[#This Row],[MOT_CASE_NUMBER]], "0000000")</f>
        <v>005-0000060</v>
      </c>
    </row>
    <row r="3800" spans="1:7">
      <c r="A3800" s="1">
        <v>5</v>
      </c>
      <c r="B3800">
        <v>68</v>
      </c>
      <c r="C3800">
        <v>2</v>
      </c>
      <c r="D3800" t="s">
        <v>113</v>
      </c>
      <c r="E3800" t="s">
        <v>114</v>
      </c>
      <c r="F3800" t="s">
        <v>19</v>
      </c>
      <c r="G3800" t="str">
        <f>TEXT(MotionsTable[[#This Row],[MOT_COUNTY_NUM]], "000") &amp; "-" &amp; TEXT(MotionsTable[[#This Row],[MOT_CASE_NUMBER]], "0000000")</f>
        <v>005-0000068</v>
      </c>
    </row>
    <row r="3801" spans="1:7">
      <c r="A3801" s="1">
        <v>5</v>
      </c>
      <c r="B3801">
        <v>81</v>
      </c>
      <c r="C3801">
        <v>2</v>
      </c>
      <c r="D3801" t="s">
        <v>113</v>
      </c>
      <c r="E3801" t="s">
        <v>114</v>
      </c>
      <c r="F3801" t="s">
        <v>19</v>
      </c>
      <c r="G3801" t="str">
        <f>TEXT(MotionsTable[[#This Row],[MOT_COUNTY_NUM]], "000") &amp; "-" &amp; TEXT(MotionsTable[[#This Row],[MOT_CASE_NUMBER]], "0000000")</f>
        <v>005-0000081</v>
      </c>
    </row>
    <row r="3802" spans="1:7">
      <c r="A3802" s="1">
        <v>5</v>
      </c>
      <c r="B3802">
        <v>83</v>
      </c>
      <c r="C3802">
        <v>2</v>
      </c>
      <c r="D3802" t="s">
        <v>113</v>
      </c>
      <c r="E3802" t="s">
        <v>114</v>
      </c>
      <c r="F3802" t="s">
        <v>19</v>
      </c>
      <c r="G3802" t="str">
        <f>TEXT(MotionsTable[[#This Row],[MOT_COUNTY_NUM]], "000") &amp; "-" &amp; TEXT(MotionsTable[[#This Row],[MOT_CASE_NUMBER]], "0000000")</f>
        <v>005-0000083</v>
      </c>
    </row>
    <row r="3803" spans="1:7">
      <c r="A3803" s="1">
        <v>5</v>
      </c>
      <c r="B3803">
        <v>90</v>
      </c>
      <c r="C3803">
        <v>2</v>
      </c>
      <c r="D3803" t="s">
        <v>113</v>
      </c>
      <c r="E3803" t="s">
        <v>114</v>
      </c>
      <c r="F3803" t="s">
        <v>19</v>
      </c>
      <c r="G3803" t="str">
        <f>TEXT(MotionsTable[[#This Row],[MOT_COUNTY_NUM]], "000") &amp; "-" &amp; TEXT(MotionsTable[[#This Row],[MOT_CASE_NUMBER]], "0000000")</f>
        <v>005-0000090</v>
      </c>
    </row>
    <row r="3804" spans="1:7">
      <c r="A3804" s="1">
        <v>5</v>
      </c>
      <c r="B3804">
        <v>99</v>
      </c>
      <c r="C3804">
        <v>2</v>
      </c>
      <c r="D3804" t="s">
        <v>113</v>
      </c>
      <c r="E3804" t="s">
        <v>114</v>
      </c>
      <c r="F3804" t="s">
        <v>19</v>
      </c>
      <c r="G3804" t="str">
        <f>TEXT(MotionsTable[[#This Row],[MOT_COUNTY_NUM]], "000") &amp; "-" &amp; TEXT(MotionsTable[[#This Row],[MOT_CASE_NUMBER]], "0000000")</f>
        <v>005-0000099</v>
      </c>
    </row>
    <row r="3805" spans="1:7">
      <c r="A3805" s="1">
        <v>5</v>
      </c>
      <c r="B3805">
        <v>101</v>
      </c>
      <c r="C3805">
        <v>2</v>
      </c>
      <c r="D3805" t="s">
        <v>113</v>
      </c>
      <c r="E3805" t="s">
        <v>114</v>
      </c>
      <c r="F3805" t="s">
        <v>19</v>
      </c>
      <c r="G3805" t="str">
        <f>TEXT(MotionsTable[[#This Row],[MOT_COUNTY_NUM]], "000") &amp; "-" &amp; TEXT(MotionsTable[[#This Row],[MOT_CASE_NUMBER]], "0000000")</f>
        <v>005-0000101</v>
      </c>
    </row>
    <row r="3806" spans="1:7">
      <c r="A3806" s="1">
        <v>5</v>
      </c>
      <c r="B3806">
        <v>109</v>
      </c>
      <c r="C3806">
        <v>2</v>
      </c>
      <c r="D3806" t="s">
        <v>113</v>
      </c>
      <c r="E3806" t="s">
        <v>114</v>
      </c>
      <c r="F3806" t="s">
        <v>19</v>
      </c>
      <c r="G3806" t="str">
        <f>TEXT(MotionsTable[[#This Row],[MOT_COUNTY_NUM]], "000") &amp; "-" &amp; TEXT(MotionsTable[[#This Row],[MOT_CASE_NUMBER]], "0000000")</f>
        <v>005-0000109</v>
      </c>
    </row>
    <row r="3807" spans="1:7">
      <c r="A3807" s="1">
        <v>5</v>
      </c>
      <c r="B3807">
        <v>112</v>
      </c>
      <c r="C3807">
        <v>2</v>
      </c>
      <c r="D3807" t="s">
        <v>113</v>
      </c>
      <c r="E3807" t="s">
        <v>114</v>
      </c>
      <c r="F3807" t="s">
        <v>19</v>
      </c>
      <c r="G3807" t="str">
        <f>TEXT(MotionsTable[[#This Row],[MOT_COUNTY_NUM]], "000") &amp; "-" &amp; TEXT(MotionsTable[[#This Row],[MOT_CASE_NUMBER]], "0000000")</f>
        <v>005-0000112</v>
      </c>
    </row>
    <row r="3808" spans="1:7">
      <c r="A3808" s="1">
        <v>5</v>
      </c>
      <c r="B3808">
        <v>116</v>
      </c>
      <c r="C3808">
        <v>2</v>
      </c>
      <c r="D3808" t="s">
        <v>113</v>
      </c>
      <c r="E3808" t="s">
        <v>114</v>
      </c>
      <c r="F3808" t="s">
        <v>19</v>
      </c>
      <c r="G3808" t="str">
        <f>TEXT(MotionsTable[[#This Row],[MOT_COUNTY_NUM]], "000") &amp; "-" &amp; TEXT(MotionsTable[[#This Row],[MOT_CASE_NUMBER]], "0000000")</f>
        <v>005-0000116</v>
      </c>
    </row>
    <row r="3809" spans="1:7">
      <c r="A3809" s="1">
        <v>5</v>
      </c>
      <c r="B3809">
        <v>125</v>
      </c>
      <c r="C3809">
        <v>2</v>
      </c>
      <c r="D3809" t="s">
        <v>113</v>
      </c>
      <c r="E3809" t="s">
        <v>114</v>
      </c>
      <c r="F3809" t="s">
        <v>19</v>
      </c>
      <c r="G3809" t="str">
        <f>TEXT(MotionsTable[[#This Row],[MOT_COUNTY_NUM]], "000") &amp; "-" &amp; TEXT(MotionsTable[[#This Row],[MOT_CASE_NUMBER]], "0000000")</f>
        <v>005-0000125</v>
      </c>
    </row>
    <row r="3810" spans="1:7">
      <c r="A3810" s="1">
        <v>5</v>
      </c>
      <c r="B3810">
        <v>132</v>
      </c>
      <c r="C3810">
        <v>2</v>
      </c>
      <c r="D3810" t="s">
        <v>113</v>
      </c>
      <c r="E3810" t="s">
        <v>114</v>
      </c>
      <c r="F3810" t="s">
        <v>19</v>
      </c>
      <c r="G3810" t="str">
        <f>TEXT(MotionsTable[[#This Row],[MOT_COUNTY_NUM]], "000") &amp; "-" &amp; TEXT(MotionsTable[[#This Row],[MOT_CASE_NUMBER]], "0000000")</f>
        <v>005-0000132</v>
      </c>
    </row>
    <row r="3811" spans="1:7">
      <c r="A3811" s="1">
        <v>5</v>
      </c>
      <c r="B3811">
        <v>136</v>
      </c>
      <c r="C3811">
        <v>2</v>
      </c>
      <c r="D3811" t="s">
        <v>113</v>
      </c>
      <c r="E3811" t="s">
        <v>114</v>
      </c>
      <c r="F3811" t="s">
        <v>19</v>
      </c>
      <c r="G3811" t="str">
        <f>TEXT(MotionsTable[[#This Row],[MOT_COUNTY_NUM]], "000") &amp; "-" &amp; TEXT(MotionsTable[[#This Row],[MOT_CASE_NUMBER]], "0000000")</f>
        <v>005-0000136</v>
      </c>
    </row>
    <row r="3812" spans="1:7">
      <c r="A3812" s="1">
        <v>5</v>
      </c>
      <c r="B3812">
        <v>138</v>
      </c>
      <c r="C3812">
        <v>2</v>
      </c>
      <c r="D3812" t="s">
        <v>113</v>
      </c>
      <c r="E3812" t="s">
        <v>114</v>
      </c>
      <c r="F3812" t="s">
        <v>19</v>
      </c>
      <c r="G3812" t="str">
        <f>TEXT(MotionsTable[[#This Row],[MOT_COUNTY_NUM]], "000") &amp; "-" &amp; TEXT(MotionsTable[[#This Row],[MOT_CASE_NUMBER]], "0000000")</f>
        <v>005-0000138</v>
      </c>
    </row>
    <row r="3813" spans="1:7">
      <c r="A3813" s="1">
        <v>5</v>
      </c>
      <c r="B3813">
        <v>142</v>
      </c>
      <c r="C3813">
        <v>2</v>
      </c>
      <c r="D3813" t="s">
        <v>113</v>
      </c>
      <c r="E3813" t="s">
        <v>114</v>
      </c>
      <c r="F3813" t="s">
        <v>19</v>
      </c>
      <c r="G3813" t="str">
        <f>TEXT(MotionsTable[[#This Row],[MOT_COUNTY_NUM]], "000") &amp; "-" &amp; TEXT(MotionsTable[[#This Row],[MOT_CASE_NUMBER]], "0000000")</f>
        <v>005-0000142</v>
      </c>
    </row>
    <row r="3814" spans="1:7">
      <c r="A3814" s="1">
        <v>5</v>
      </c>
      <c r="B3814">
        <v>147</v>
      </c>
      <c r="C3814">
        <v>2</v>
      </c>
      <c r="D3814" t="s">
        <v>113</v>
      </c>
      <c r="E3814" t="s">
        <v>114</v>
      </c>
      <c r="F3814" t="s">
        <v>19</v>
      </c>
      <c r="G3814" t="str">
        <f>TEXT(MotionsTable[[#This Row],[MOT_COUNTY_NUM]], "000") &amp; "-" &amp; TEXT(MotionsTable[[#This Row],[MOT_CASE_NUMBER]], "0000000")</f>
        <v>005-0000147</v>
      </c>
    </row>
    <row r="3815" spans="1:7">
      <c r="A3815" s="1">
        <v>5</v>
      </c>
      <c r="B3815">
        <v>154</v>
      </c>
      <c r="C3815">
        <v>2</v>
      </c>
      <c r="D3815" t="s">
        <v>113</v>
      </c>
      <c r="E3815" t="s">
        <v>114</v>
      </c>
      <c r="F3815" t="s">
        <v>19</v>
      </c>
      <c r="G3815" t="str">
        <f>TEXT(MotionsTable[[#This Row],[MOT_COUNTY_NUM]], "000") &amp; "-" &amp; TEXT(MotionsTable[[#This Row],[MOT_CASE_NUMBER]], "0000000")</f>
        <v>005-0000154</v>
      </c>
    </row>
    <row r="3816" spans="1:7">
      <c r="A3816" s="1">
        <v>5</v>
      </c>
      <c r="B3816">
        <v>156</v>
      </c>
      <c r="C3816">
        <v>2</v>
      </c>
      <c r="D3816" t="s">
        <v>113</v>
      </c>
      <c r="E3816" t="s">
        <v>114</v>
      </c>
      <c r="F3816" t="s">
        <v>19</v>
      </c>
      <c r="G3816" t="str">
        <f>TEXT(MotionsTable[[#This Row],[MOT_COUNTY_NUM]], "000") &amp; "-" &amp; TEXT(MotionsTable[[#This Row],[MOT_CASE_NUMBER]], "0000000")</f>
        <v>005-0000156</v>
      </c>
    </row>
    <row r="3817" spans="1:7">
      <c r="A3817" s="1">
        <v>5</v>
      </c>
      <c r="B3817">
        <v>168</v>
      </c>
      <c r="C3817">
        <v>2</v>
      </c>
      <c r="D3817" t="s">
        <v>113</v>
      </c>
      <c r="E3817" t="s">
        <v>114</v>
      </c>
      <c r="F3817" t="s">
        <v>19</v>
      </c>
      <c r="G3817" t="str">
        <f>TEXT(MotionsTable[[#This Row],[MOT_COUNTY_NUM]], "000") &amp; "-" &amp; TEXT(MotionsTable[[#This Row],[MOT_CASE_NUMBER]], "0000000")</f>
        <v>005-0000168</v>
      </c>
    </row>
    <row r="3818" spans="1:7">
      <c r="A3818" s="1">
        <v>5</v>
      </c>
      <c r="B3818">
        <v>171</v>
      </c>
      <c r="C3818">
        <v>2</v>
      </c>
      <c r="D3818" t="s">
        <v>113</v>
      </c>
      <c r="E3818" t="s">
        <v>114</v>
      </c>
      <c r="F3818" t="s">
        <v>19</v>
      </c>
      <c r="G3818" t="str">
        <f>TEXT(MotionsTable[[#This Row],[MOT_COUNTY_NUM]], "000") &amp; "-" &amp; TEXT(MotionsTable[[#This Row],[MOT_CASE_NUMBER]], "0000000")</f>
        <v>005-0000171</v>
      </c>
    </row>
    <row r="3819" spans="1:7">
      <c r="A3819" s="1">
        <v>5</v>
      </c>
      <c r="B3819">
        <v>179</v>
      </c>
      <c r="C3819">
        <v>2</v>
      </c>
      <c r="D3819" t="s">
        <v>113</v>
      </c>
      <c r="E3819" t="s">
        <v>114</v>
      </c>
      <c r="F3819" t="s">
        <v>19</v>
      </c>
      <c r="G3819" t="str">
        <f>TEXT(MotionsTable[[#This Row],[MOT_COUNTY_NUM]], "000") &amp; "-" &amp; TEXT(MotionsTable[[#This Row],[MOT_CASE_NUMBER]], "0000000")</f>
        <v>005-0000179</v>
      </c>
    </row>
    <row r="3820" spans="1:7">
      <c r="A3820" s="1">
        <v>5</v>
      </c>
      <c r="B3820">
        <v>186</v>
      </c>
      <c r="C3820">
        <v>2</v>
      </c>
      <c r="D3820" t="s">
        <v>113</v>
      </c>
      <c r="E3820" t="s">
        <v>114</v>
      </c>
      <c r="F3820" t="s">
        <v>19</v>
      </c>
      <c r="G3820" t="str">
        <f>TEXT(MotionsTable[[#This Row],[MOT_COUNTY_NUM]], "000") &amp; "-" &amp; TEXT(MotionsTable[[#This Row],[MOT_CASE_NUMBER]], "0000000")</f>
        <v>005-0000186</v>
      </c>
    </row>
    <row r="3821" spans="1:7">
      <c r="A3821" s="1">
        <v>5</v>
      </c>
      <c r="B3821">
        <v>195</v>
      </c>
      <c r="C3821">
        <v>2</v>
      </c>
      <c r="D3821" t="s">
        <v>113</v>
      </c>
      <c r="E3821" t="s">
        <v>114</v>
      </c>
      <c r="F3821" t="s">
        <v>19</v>
      </c>
      <c r="G3821" t="str">
        <f>TEXT(MotionsTable[[#This Row],[MOT_COUNTY_NUM]], "000") &amp; "-" &amp; TEXT(MotionsTable[[#This Row],[MOT_CASE_NUMBER]], "0000000")</f>
        <v>005-0000195</v>
      </c>
    </row>
    <row r="3822" spans="1:7">
      <c r="A3822" s="1">
        <v>5</v>
      </c>
      <c r="B3822">
        <v>205</v>
      </c>
      <c r="C3822">
        <v>2</v>
      </c>
      <c r="D3822" t="s">
        <v>113</v>
      </c>
      <c r="E3822" t="s">
        <v>114</v>
      </c>
      <c r="F3822" t="s">
        <v>19</v>
      </c>
      <c r="G3822" t="str">
        <f>TEXT(MotionsTable[[#This Row],[MOT_COUNTY_NUM]], "000") &amp; "-" &amp; TEXT(MotionsTable[[#This Row],[MOT_CASE_NUMBER]], "0000000")</f>
        <v>005-0000205</v>
      </c>
    </row>
    <row r="3823" spans="1:7">
      <c r="A3823" s="1">
        <v>5</v>
      </c>
      <c r="B3823">
        <v>208</v>
      </c>
      <c r="C3823">
        <v>2</v>
      </c>
      <c r="D3823" t="s">
        <v>113</v>
      </c>
      <c r="E3823" t="s">
        <v>114</v>
      </c>
      <c r="F3823" t="s">
        <v>19</v>
      </c>
      <c r="G3823" t="str">
        <f>TEXT(MotionsTable[[#This Row],[MOT_COUNTY_NUM]], "000") &amp; "-" &amp; TEXT(MotionsTable[[#This Row],[MOT_CASE_NUMBER]], "0000000")</f>
        <v>005-0000208</v>
      </c>
    </row>
    <row r="3824" spans="1:7">
      <c r="A3824" s="1">
        <v>5</v>
      </c>
      <c r="B3824">
        <v>212</v>
      </c>
      <c r="C3824">
        <v>2</v>
      </c>
      <c r="D3824" t="s">
        <v>113</v>
      </c>
      <c r="E3824" t="s">
        <v>114</v>
      </c>
      <c r="F3824" t="s">
        <v>19</v>
      </c>
      <c r="G3824" t="str">
        <f>TEXT(MotionsTable[[#This Row],[MOT_COUNTY_NUM]], "000") &amp; "-" &amp; TEXT(MotionsTable[[#This Row],[MOT_CASE_NUMBER]], "0000000")</f>
        <v>005-0000212</v>
      </c>
    </row>
    <row r="3825" spans="1:7">
      <c r="A3825" s="1">
        <v>5</v>
      </c>
      <c r="B3825">
        <v>214</v>
      </c>
      <c r="C3825">
        <v>2</v>
      </c>
      <c r="D3825" t="s">
        <v>113</v>
      </c>
      <c r="E3825" t="s">
        <v>114</v>
      </c>
      <c r="F3825" t="s">
        <v>19</v>
      </c>
      <c r="G3825" t="str">
        <f>TEXT(MotionsTable[[#This Row],[MOT_COUNTY_NUM]], "000") &amp; "-" &amp; TEXT(MotionsTable[[#This Row],[MOT_CASE_NUMBER]], "0000000")</f>
        <v>005-0000214</v>
      </c>
    </row>
    <row r="3826" spans="1:7">
      <c r="A3826" s="1">
        <v>5</v>
      </c>
      <c r="B3826">
        <v>220</v>
      </c>
      <c r="C3826">
        <v>2</v>
      </c>
      <c r="D3826" t="s">
        <v>113</v>
      </c>
      <c r="E3826" t="s">
        <v>114</v>
      </c>
      <c r="F3826" t="s">
        <v>19</v>
      </c>
      <c r="G3826" t="str">
        <f>TEXT(MotionsTable[[#This Row],[MOT_COUNTY_NUM]], "000") &amp; "-" &amp; TEXT(MotionsTable[[#This Row],[MOT_CASE_NUMBER]], "0000000")</f>
        <v>005-0000220</v>
      </c>
    </row>
    <row r="3827" spans="1:7">
      <c r="A3827" s="1">
        <v>5</v>
      </c>
      <c r="B3827">
        <v>230</v>
      </c>
      <c r="C3827">
        <v>2</v>
      </c>
      <c r="D3827" t="s">
        <v>113</v>
      </c>
      <c r="E3827" t="s">
        <v>114</v>
      </c>
      <c r="F3827" t="s">
        <v>19</v>
      </c>
      <c r="G3827" t="str">
        <f>TEXT(MotionsTable[[#This Row],[MOT_COUNTY_NUM]], "000") &amp; "-" &amp; TEXT(MotionsTable[[#This Row],[MOT_CASE_NUMBER]], "0000000")</f>
        <v>005-0000230</v>
      </c>
    </row>
    <row r="3828" spans="1:7">
      <c r="A3828" s="1">
        <v>5</v>
      </c>
      <c r="B3828">
        <v>234</v>
      </c>
      <c r="C3828">
        <v>2</v>
      </c>
      <c r="D3828" t="s">
        <v>113</v>
      </c>
      <c r="E3828" t="s">
        <v>114</v>
      </c>
      <c r="F3828" t="s">
        <v>19</v>
      </c>
      <c r="G3828" t="str">
        <f>TEXT(MotionsTable[[#This Row],[MOT_COUNTY_NUM]], "000") &amp; "-" &amp; TEXT(MotionsTable[[#This Row],[MOT_CASE_NUMBER]], "0000000")</f>
        <v>005-0000234</v>
      </c>
    </row>
    <row r="3829" spans="1:7">
      <c r="A3829" s="1">
        <v>5</v>
      </c>
      <c r="B3829">
        <v>237</v>
      </c>
      <c r="C3829">
        <v>2</v>
      </c>
      <c r="D3829" t="s">
        <v>113</v>
      </c>
      <c r="E3829" t="s">
        <v>114</v>
      </c>
      <c r="F3829" t="s">
        <v>19</v>
      </c>
      <c r="G3829" t="str">
        <f>TEXT(MotionsTable[[#This Row],[MOT_COUNTY_NUM]], "000") &amp; "-" &amp; TEXT(MotionsTable[[#This Row],[MOT_CASE_NUMBER]], "0000000")</f>
        <v>005-0000237</v>
      </c>
    </row>
    <row r="3830" spans="1:7">
      <c r="A3830" s="1">
        <v>5</v>
      </c>
      <c r="B3830">
        <v>247</v>
      </c>
      <c r="C3830">
        <v>2</v>
      </c>
      <c r="D3830" t="s">
        <v>113</v>
      </c>
      <c r="E3830" t="s">
        <v>114</v>
      </c>
      <c r="F3830" t="s">
        <v>19</v>
      </c>
      <c r="G3830" t="str">
        <f>TEXT(MotionsTable[[#This Row],[MOT_COUNTY_NUM]], "000") &amp; "-" &amp; TEXT(MotionsTable[[#This Row],[MOT_CASE_NUMBER]], "0000000")</f>
        <v>005-0000247</v>
      </c>
    </row>
    <row r="3831" spans="1:7">
      <c r="A3831" s="1">
        <v>5</v>
      </c>
      <c r="B3831">
        <v>249</v>
      </c>
      <c r="C3831">
        <v>2</v>
      </c>
      <c r="D3831" t="s">
        <v>113</v>
      </c>
      <c r="E3831" t="s">
        <v>114</v>
      </c>
      <c r="F3831" t="s">
        <v>19</v>
      </c>
      <c r="G3831" t="str">
        <f>TEXT(MotionsTable[[#This Row],[MOT_COUNTY_NUM]], "000") &amp; "-" &amp; TEXT(MotionsTable[[#This Row],[MOT_CASE_NUMBER]], "0000000")</f>
        <v>005-0000249</v>
      </c>
    </row>
    <row r="3832" spans="1:7">
      <c r="A3832" s="1">
        <v>5</v>
      </c>
      <c r="B3832">
        <v>250</v>
      </c>
      <c r="C3832">
        <v>2</v>
      </c>
      <c r="D3832" t="s">
        <v>113</v>
      </c>
      <c r="E3832" t="s">
        <v>114</v>
      </c>
      <c r="F3832" t="s">
        <v>19</v>
      </c>
      <c r="G3832" t="str">
        <f>TEXT(MotionsTable[[#This Row],[MOT_COUNTY_NUM]], "000") &amp; "-" &amp; TEXT(MotionsTable[[#This Row],[MOT_CASE_NUMBER]], "0000000")</f>
        <v>005-0000250</v>
      </c>
    </row>
    <row r="3833" spans="1:7">
      <c r="A3833" s="1">
        <v>5</v>
      </c>
      <c r="B3833">
        <v>251</v>
      </c>
      <c r="C3833">
        <v>2</v>
      </c>
      <c r="D3833" t="s">
        <v>113</v>
      </c>
      <c r="E3833" t="s">
        <v>114</v>
      </c>
      <c r="F3833" t="s">
        <v>19</v>
      </c>
      <c r="G3833" t="str">
        <f>TEXT(MotionsTable[[#This Row],[MOT_COUNTY_NUM]], "000") &amp; "-" &amp; TEXT(MotionsTable[[#This Row],[MOT_CASE_NUMBER]], "0000000")</f>
        <v>005-0000251</v>
      </c>
    </row>
    <row r="3834" spans="1:7">
      <c r="A3834" s="1">
        <v>5</v>
      </c>
      <c r="B3834">
        <v>268</v>
      </c>
      <c r="C3834">
        <v>2</v>
      </c>
      <c r="D3834" t="s">
        <v>113</v>
      </c>
      <c r="E3834" t="s">
        <v>114</v>
      </c>
      <c r="F3834" t="s">
        <v>19</v>
      </c>
      <c r="G3834" t="str">
        <f>TEXT(MotionsTable[[#This Row],[MOT_COUNTY_NUM]], "000") &amp; "-" &amp; TEXT(MotionsTable[[#This Row],[MOT_CASE_NUMBER]], "0000000")</f>
        <v>005-0000268</v>
      </c>
    </row>
    <row r="3835" spans="1:7">
      <c r="A3835" s="1">
        <v>5</v>
      </c>
      <c r="B3835">
        <v>293</v>
      </c>
      <c r="C3835">
        <v>2</v>
      </c>
      <c r="D3835" t="s">
        <v>113</v>
      </c>
      <c r="E3835" t="s">
        <v>114</v>
      </c>
      <c r="F3835" t="s">
        <v>19</v>
      </c>
      <c r="G3835" t="str">
        <f>TEXT(MotionsTable[[#This Row],[MOT_COUNTY_NUM]], "000") &amp; "-" &amp; TEXT(MotionsTable[[#This Row],[MOT_CASE_NUMBER]], "0000000")</f>
        <v>005-0000293</v>
      </c>
    </row>
    <row r="3836" spans="1:7">
      <c r="A3836" s="1">
        <v>5</v>
      </c>
      <c r="B3836">
        <v>300</v>
      </c>
      <c r="C3836">
        <v>2</v>
      </c>
      <c r="D3836" t="s">
        <v>113</v>
      </c>
      <c r="E3836" t="s">
        <v>114</v>
      </c>
      <c r="F3836" t="s">
        <v>19</v>
      </c>
      <c r="G3836" t="str">
        <f>TEXT(MotionsTable[[#This Row],[MOT_COUNTY_NUM]], "000") &amp; "-" &amp; TEXT(MotionsTable[[#This Row],[MOT_CASE_NUMBER]], "0000000")</f>
        <v>005-0000300</v>
      </c>
    </row>
    <row r="3837" spans="1:7">
      <c r="A3837" s="1">
        <v>5</v>
      </c>
      <c r="B3837">
        <v>306</v>
      </c>
      <c r="C3837">
        <v>2</v>
      </c>
      <c r="D3837" t="s">
        <v>113</v>
      </c>
      <c r="E3837" t="s">
        <v>114</v>
      </c>
      <c r="F3837" t="s">
        <v>19</v>
      </c>
      <c r="G3837" t="str">
        <f>TEXT(MotionsTable[[#This Row],[MOT_COUNTY_NUM]], "000") &amp; "-" &amp; TEXT(MotionsTable[[#This Row],[MOT_CASE_NUMBER]], "0000000")</f>
        <v>005-0000306</v>
      </c>
    </row>
    <row r="3838" spans="1:7">
      <c r="A3838" s="1">
        <v>5</v>
      </c>
      <c r="B3838">
        <v>309</v>
      </c>
      <c r="C3838">
        <v>2</v>
      </c>
      <c r="D3838" t="s">
        <v>113</v>
      </c>
      <c r="E3838" t="s">
        <v>114</v>
      </c>
      <c r="F3838" t="s">
        <v>19</v>
      </c>
      <c r="G3838" t="str">
        <f>TEXT(MotionsTable[[#This Row],[MOT_COUNTY_NUM]], "000") &amp; "-" &amp; TEXT(MotionsTable[[#This Row],[MOT_CASE_NUMBER]], "0000000")</f>
        <v>005-0000309</v>
      </c>
    </row>
    <row r="3839" spans="1:7">
      <c r="A3839" s="1">
        <v>5</v>
      </c>
      <c r="B3839">
        <v>311</v>
      </c>
      <c r="C3839">
        <v>2</v>
      </c>
      <c r="D3839" t="s">
        <v>113</v>
      </c>
      <c r="E3839" t="s">
        <v>114</v>
      </c>
      <c r="F3839" t="s">
        <v>19</v>
      </c>
      <c r="G3839" t="str">
        <f>TEXT(MotionsTable[[#This Row],[MOT_COUNTY_NUM]], "000") &amp; "-" &amp; TEXT(MotionsTable[[#This Row],[MOT_CASE_NUMBER]], "0000000")</f>
        <v>005-0000311</v>
      </c>
    </row>
    <row r="3840" spans="1:7">
      <c r="A3840" s="1">
        <v>5</v>
      </c>
      <c r="B3840">
        <v>6</v>
      </c>
      <c r="C3840">
        <v>3</v>
      </c>
      <c r="D3840" t="s">
        <v>113</v>
      </c>
      <c r="E3840" t="s">
        <v>114</v>
      </c>
      <c r="F3840" t="s">
        <v>19</v>
      </c>
      <c r="G3840" t="str">
        <f>TEXT(MotionsTable[[#This Row],[MOT_COUNTY_NUM]], "000") &amp; "-" &amp; TEXT(MotionsTable[[#This Row],[MOT_CASE_NUMBER]], "0000000")</f>
        <v>005-0000006</v>
      </c>
    </row>
    <row r="3841" spans="1:7">
      <c r="A3841" s="1">
        <v>5</v>
      </c>
      <c r="B3841">
        <v>8</v>
      </c>
      <c r="C3841">
        <v>3</v>
      </c>
      <c r="D3841" t="s">
        <v>113</v>
      </c>
      <c r="E3841" t="s">
        <v>114</v>
      </c>
      <c r="F3841" t="s">
        <v>19</v>
      </c>
      <c r="G3841" t="str">
        <f>TEXT(MotionsTable[[#This Row],[MOT_COUNTY_NUM]], "000") &amp; "-" &amp; TEXT(MotionsTable[[#This Row],[MOT_CASE_NUMBER]], "0000000")</f>
        <v>005-0000008</v>
      </c>
    </row>
    <row r="3842" spans="1:7">
      <c r="A3842" s="1">
        <v>5</v>
      </c>
      <c r="B3842">
        <v>12</v>
      </c>
      <c r="C3842">
        <v>3</v>
      </c>
      <c r="D3842" t="s">
        <v>113</v>
      </c>
      <c r="E3842" t="s">
        <v>114</v>
      </c>
      <c r="F3842" t="s">
        <v>19</v>
      </c>
      <c r="G3842" t="str">
        <f>TEXT(MotionsTable[[#This Row],[MOT_COUNTY_NUM]], "000") &amp; "-" &amp; TEXT(MotionsTable[[#This Row],[MOT_CASE_NUMBER]], "0000000")</f>
        <v>005-0000012</v>
      </c>
    </row>
    <row r="3843" spans="1:7">
      <c r="A3843" s="1">
        <v>5</v>
      </c>
      <c r="B3843">
        <v>16</v>
      </c>
      <c r="C3843">
        <v>3</v>
      </c>
      <c r="D3843" t="s">
        <v>113</v>
      </c>
      <c r="E3843" t="s">
        <v>114</v>
      </c>
      <c r="F3843" t="s">
        <v>19</v>
      </c>
      <c r="G3843" t="str">
        <f>TEXT(MotionsTable[[#This Row],[MOT_COUNTY_NUM]], "000") &amp; "-" &amp; TEXT(MotionsTable[[#This Row],[MOT_CASE_NUMBER]], "0000000")</f>
        <v>005-0000016</v>
      </c>
    </row>
    <row r="3844" spans="1:7">
      <c r="A3844" s="1">
        <v>5</v>
      </c>
      <c r="B3844">
        <v>37</v>
      </c>
      <c r="C3844">
        <v>3</v>
      </c>
      <c r="D3844" t="s">
        <v>113</v>
      </c>
      <c r="E3844" t="s">
        <v>114</v>
      </c>
      <c r="F3844" t="s">
        <v>19</v>
      </c>
      <c r="G3844" t="str">
        <f>TEXT(MotionsTable[[#This Row],[MOT_COUNTY_NUM]], "000") &amp; "-" &amp; TEXT(MotionsTable[[#This Row],[MOT_CASE_NUMBER]], "0000000")</f>
        <v>005-0000037</v>
      </c>
    </row>
    <row r="3845" spans="1:7">
      <c r="A3845" s="1">
        <v>5</v>
      </c>
      <c r="B3845">
        <v>50</v>
      </c>
      <c r="C3845">
        <v>3</v>
      </c>
      <c r="D3845" t="s">
        <v>113</v>
      </c>
      <c r="E3845" t="s">
        <v>114</v>
      </c>
      <c r="F3845" t="s">
        <v>19</v>
      </c>
      <c r="G3845" t="str">
        <f>TEXT(MotionsTable[[#This Row],[MOT_COUNTY_NUM]], "000") &amp; "-" &amp; TEXT(MotionsTable[[#This Row],[MOT_CASE_NUMBER]], "0000000")</f>
        <v>005-0000050</v>
      </c>
    </row>
    <row r="3846" spans="1:7">
      <c r="A3846" s="1">
        <v>5</v>
      </c>
      <c r="B3846">
        <v>54</v>
      </c>
      <c r="C3846">
        <v>3</v>
      </c>
      <c r="D3846" t="s">
        <v>113</v>
      </c>
      <c r="E3846" t="s">
        <v>114</v>
      </c>
      <c r="F3846" t="s">
        <v>19</v>
      </c>
      <c r="G3846" t="str">
        <f>TEXT(MotionsTable[[#This Row],[MOT_COUNTY_NUM]], "000") &amp; "-" &amp; TEXT(MotionsTable[[#This Row],[MOT_CASE_NUMBER]], "0000000")</f>
        <v>005-0000054</v>
      </c>
    </row>
    <row r="3847" spans="1:7">
      <c r="A3847" s="1">
        <v>5</v>
      </c>
      <c r="B3847">
        <v>56</v>
      </c>
      <c r="C3847">
        <v>3</v>
      </c>
      <c r="D3847" t="s">
        <v>113</v>
      </c>
      <c r="E3847" t="s">
        <v>114</v>
      </c>
      <c r="F3847" t="s">
        <v>19</v>
      </c>
      <c r="G3847" t="str">
        <f>TEXT(MotionsTable[[#This Row],[MOT_COUNTY_NUM]], "000") &amp; "-" &amp; TEXT(MotionsTable[[#This Row],[MOT_CASE_NUMBER]], "0000000")</f>
        <v>005-0000056</v>
      </c>
    </row>
    <row r="3848" spans="1:7">
      <c r="A3848" s="1">
        <v>5</v>
      </c>
      <c r="B3848">
        <v>59</v>
      </c>
      <c r="C3848">
        <v>3</v>
      </c>
      <c r="D3848" t="s">
        <v>113</v>
      </c>
      <c r="E3848" t="s">
        <v>114</v>
      </c>
      <c r="F3848" t="s">
        <v>19</v>
      </c>
      <c r="G3848" t="str">
        <f>TEXT(MotionsTable[[#This Row],[MOT_COUNTY_NUM]], "000") &amp; "-" &amp; TEXT(MotionsTable[[#This Row],[MOT_CASE_NUMBER]], "0000000")</f>
        <v>005-0000059</v>
      </c>
    </row>
    <row r="3849" spans="1:7">
      <c r="A3849" s="1">
        <v>5</v>
      </c>
      <c r="B3849">
        <v>63</v>
      </c>
      <c r="C3849">
        <v>3</v>
      </c>
      <c r="D3849" t="s">
        <v>113</v>
      </c>
      <c r="E3849" t="s">
        <v>114</v>
      </c>
      <c r="F3849" t="s">
        <v>19</v>
      </c>
      <c r="G3849" t="str">
        <f>TEXT(MotionsTable[[#This Row],[MOT_COUNTY_NUM]], "000") &amp; "-" &amp; TEXT(MotionsTable[[#This Row],[MOT_CASE_NUMBER]], "0000000")</f>
        <v>005-0000063</v>
      </c>
    </row>
    <row r="3850" spans="1:7">
      <c r="A3850" s="1">
        <v>5</v>
      </c>
      <c r="B3850">
        <v>64</v>
      </c>
      <c r="C3850">
        <v>3</v>
      </c>
      <c r="D3850" t="s">
        <v>113</v>
      </c>
      <c r="E3850" t="s">
        <v>114</v>
      </c>
      <c r="F3850" t="s">
        <v>19</v>
      </c>
      <c r="G3850" t="str">
        <f>TEXT(MotionsTable[[#This Row],[MOT_COUNTY_NUM]], "000") &amp; "-" &amp; TEXT(MotionsTable[[#This Row],[MOT_CASE_NUMBER]], "0000000")</f>
        <v>005-0000064</v>
      </c>
    </row>
    <row r="3851" spans="1:7">
      <c r="A3851" s="1">
        <v>5</v>
      </c>
      <c r="B3851">
        <v>66</v>
      </c>
      <c r="C3851">
        <v>3</v>
      </c>
      <c r="D3851" t="s">
        <v>113</v>
      </c>
      <c r="E3851" t="s">
        <v>114</v>
      </c>
      <c r="F3851" t="s">
        <v>19</v>
      </c>
      <c r="G3851" t="str">
        <f>TEXT(MotionsTable[[#This Row],[MOT_COUNTY_NUM]], "000") &amp; "-" &amp; TEXT(MotionsTable[[#This Row],[MOT_CASE_NUMBER]], "0000000")</f>
        <v>005-0000066</v>
      </c>
    </row>
    <row r="3852" spans="1:7">
      <c r="A3852" s="1">
        <v>5</v>
      </c>
      <c r="B3852">
        <v>67</v>
      </c>
      <c r="C3852">
        <v>3</v>
      </c>
      <c r="D3852" t="s">
        <v>113</v>
      </c>
      <c r="E3852" t="s">
        <v>114</v>
      </c>
      <c r="F3852" t="s">
        <v>19</v>
      </c>
      <c r="G3852" t="str">
        <f>TEXT(MotionsTable[[#This Row],[MOT_COUNTY_NUM]], "000") &amp; "-" &amp; TEXT(MotionsTable[[#This Row],[MOT_CASE_NUMBER]], "0000000")</f>
        <v>005-0000067</v>
      </c>
    </row>
    <row r="3853" spans="1:7">
      <c r="A3853" s="1">
        <v>5</v>
      </c>
      <c r="B3853">
        <v>78</v>
      </c>
      <c r="C3853">
        <v>3</v>
      </c>
      <c r="D3853" t="s">
        <v>113</v>
      </c>
      <c r="E3853" t="s">
        <v>114</v>
      </c>
      <c r="F3853" t="s">
        <v>19</v>
      </c>
      <c r="G3853" t="str">
        <f>TEXT(MotionsTable[[#This Row],[MOT_COUNTY_NUM]], "000") &amp; "-" &amp; TEXT(MotionsTable[[#This Row],[MOT_CASE_NUMBER]], "0000000")</f>
        <v>005-0000078</v>
      </c>
    </row>
    <row r="3854" spans="1:7">
      <c r="A3854" s="1">
        <v>5</v>
      </c>
      <c r="B3854">
        <v>81</v>
      </c>
      <c r="C3854">
        <v>3</v>
      </c>
      <c r="D3854" t="s">
        <v>113</v>
      </c>
      <c r="E3854" t="s">
        <v>114</v>
      </c>
      <c r="F3854" t="s">
        <v>19</v>
      </c>
      <c r="G3854" t="str">
        <f>TEXT(MotionsTable[[#This Row],[MOT_COUNTY_NUM]], "000") &amp; "-" &amp; TEXT(MotionsTable[[#This Row],[MOT_CASE_NUMBER]], "0000000")</f>
        <v>005-0000081</v>
      </c>
    </row>
    <row r="3855" spans="1:7">
      <c r="A3855" s="1">
        <v>5</v>
      </c>
      <c r="B3855">
        <v>89</v>
      </c>
      <c r="C3855">
        <v>3</v>
      </c>
      <c r="D3855" t="s">
        <v>113</v>
      </c>
      <c r="E3855" t="s">
        <v>114</v>
      </c>
      <c r="F3855" t="s">
        <v>19</v>
      </c>
      <c r="G3855" t="str">
        <f>TEXT(MotionsTable[[#This Row],[MOT_COUNTY_NUM]], "000") &amp; "-" &amp; TEXT(MotionsTable[[#This Row],[MOT_CASE_NUMBER]], "0000000")</f>
        <v>005-0000089</v>
      </c>
    </row>
    <row r="3856" spans="1:7">
      <c r="A3856" s="1">
        <v>5</v>
      </c>
      <c r="B3856">
        <v>90</v>
      </c>
      <c r="C3856">
        <v>3</v>
      </c>
      <c r="D3856" t="s">
        <v>113</v>
      </c>
      <c r="E3856" t="s">
        <v>114</v>
      </c>
      <c r="F3856" t="s">
        <v>19</v>
      </c>
      <c r="G3856" t="str">
        <f>TEXT(MotionsTable[[#This Row],[MOT_COUNTY_NUM]], "000") &amp; "-" &amp; TEXT(MotionsTable[[#This Row],[MOT_CASE_NUMBER]], "0000000")</f>
        <v>005-0000090</v>
      </c>
    </row>
    <row r="3857" spans="1:7">
      <c r="A3857" s="1">
        <v>5</v>
      </c>
      <c r="B3857">
        <v>92</v>
      </c>
      <c r="C3857">
        <v>3</v>
      </c>
      <c r="D3857" t="s">
        <v>113</v>
      </c>
      <c r="E3857" t="s">
        <v>114</v>
      </c>
      <c r="F3857" t="s">
        <v>19</v>
      </c>
      <c r="G3857" t="str">
        <f>TEXT(MotionsTable[[#This Row],[MOT_COUNTY_NUM]], "000") &amp; "-" &amp; TEXT(MotionsTable[[#This Row],[MOT_CASE_NUMBER]], "0000000")</f>
        <v>005-0000092</v>
      </c>
    </row>
    <row r="3858" spans="1:7">
      <c r="A3858" s="1">
        <v>5</v>
      </c>
      <c r="B3858">
        <v>95</v>
      </c>
      <c r="C3858">
        <v>3</v>
      </c>
      <c r="D3858" t="s">
        <v>113</v>
      </c>
      <c r="E3858" t="s">
        <v>114</v>
      </c>
      <c r="F3858" t="s">
        <v>19</v>
      </c>
      <c r="G3858" t="str">
        <f>TEXT(MotionsTable[[#This Row],[MOT_COUNTY_NUM]], "000") &amp; "-" &amp; TEXT(MotionsTable[[#This Row],[MOT_CASE_NUMBER]], "0000000")</f>
        <v>005-0000095</v>
      </c>
    </row>
    <row r="3859" spans="1:7">
      <c r="A3859" s="1">
        <v>5</v>
      </c>
      <c r="B3859">
        <v>97</v>
      </c>
      <c r="C3859">
        <v>3</v>
      </c>
      <c r="D3859" t="s">
        <v>113</v>
      </c>
      <c r="E3859" t="s">
        <v>114</v>
      </c>
      <c r="F3859" t="s">
        <v>19</v>
      </c>
      <c r="G3859" t="str">
        <f>TEXT(MotionsTable[[#This Row],[MOT_COUNTY_NUM]], "000") &amp; "-" &amp; TEXT(MotionsTable[[#This Row],[MOT_CASE_NUMBER]], "0000000")</f>
        <v>005-0000097</v>
      </c>
    </row>
    <row r="3860" spans="1:7">
      <c r="A3860" s="1">
        <v>5</v>
      </c>
      <c r="B3860">
        <v>100</v>
      </c>
      <c r="C3860">
        <v>3</v>
      </c>
      <c r="D3860" t="s">
        <v>113</v>
      </c>
      <c r="E3860" t="s">
        <v>114</v>
      </c>
      <c r="F3860" t="s">
        <v>19</v>
      </c>
      <c r="G3860" t="str">
        <f>TEXT(MotionsTable[[#This Row],[MOT_COUNTY_NUM]], "000") &amp; "-" &amp; TEXT(MotionsTable[[#This Row],[MOT_CASE_NUMBER]], "0000000")</f>
        <v>005-0000100</v>
      </c>
    </row>
    <row r="3861" spans="1:7">
      <c r="A3861" s="1">
        <v>5</v>
      </c>
      <c r="B3861">
        <v>101</v>
      </c>
      <c r="C3861">
        <v>3</v>
      </c>
      <c r="D3861" t="s">
        <v>113</v>
      </c>
      <c r="E3861" t="s">
        <v>114</v>
      </c>
      <c r="F3861" t="s">
        <v>19</v>
      </c>
      <c r="G3861" t="str">
        <f>TEXT(MotionsTable[[#This Row],[MOT_COUNTY_NUM]], "000") &amp; "-" &amp; TEXT(MotionsTable[[#This Row],[MOT_CASE_NUMBER]], "0000000")</f>
        <v>005-0000101</v>
      </c>
    </row>
    <row r="3862" spans="1:7">
      <c r="A3862" s="1">
        <v>5</v>
      </c>
      <c r="B3862">
        <v>108</v>
      </c>
      <c r="C3862">
        <v>3</v>
      </c>
      <c r="D3862" t="s">
        <v>113</v>
      </c>
      <c r="E3862" t="s">
        <v>114</v>
      </c>
      <c r="F3862" t="s">
        <v>19</v>
      </c>
      <c r="G3862" t="str">
        <f>TEXT(MotionsTable[[#This Row],[MOT_COUNTY_NUM]], "000") &amp; "-" &amp; TEXT(MotionsTable[[#This Row],[MOT_CASE_NUMBER]], "0000000")</f>
        <v>005-0000108</v>
      </c>
    </row>
    <row r="3863" spans="1:7">
      <c r="A3863" s="1">
        <v>5</v>
      </c>
      <c r="B3863">
        <v>109</v>
      </c>
      <c r="C3863">
        <v>3</v>
      </c>
      <c r="D3863" t="s">
        <v>113</v>
      </c>
      <c r="E3863" t="s">
        <v>114</v>
      </c>
      <c r="F3863" t="s">
        <v>19</v>
      </c>
      <c r="G3863" t="str">
        <f>TEXT(MotionsTable[[#This Row],[MOT_COUNTY_NUM]], "000") &amp; "-" &amp; TEXT(MotionsTable[[#This Row],[MOT_CASE_NUMBER]], "0000000")</f>
        <v>005-0000109</v>
      </c>
    </row>
    <row r="3864" spans="1:7">
      <c r="A3864" s="1">
        <v>5</v>
      </c>
      <c r="B3864">
        <v>121</v>
      </c>
      <c r="C3864">
        <v>3</v>
      </c>
      <c r="D3864" t="s">
        <v>113</v>
      </c>
      <c r="E3864" t="s">
        <v>114</v>
      </c>
      <c r="F3864" t="s">
        <v>19</v>
      </c>
      <c r="G3864" t="str">
        <f>TEXT(MotionsTable[[#This Row],[MOT_COUNTY_NUM]], "000") &amp; "-" &amp; TEXT(MotionsTable[[#This Row],[MOT_CASE_NUMBER]], "0000000")</f>
        <v>005-0000121</v>
      </c>
    </row>
    <row r="3865" spans="1:7">
      <c r="A3865" s="1">
        <v>5</v>
      </c>
      <c r="B3865">
        <v>124</v>
      </c>
      <c r="C3865">
        <v>3</v>
      </c>
      <c r="D3865" t="s">
        <v>113</v>
      </c>
      <c r="E3865" t="s">
        <v>114</v>
      </c>
      <c r="F3865" t="s">
        <v>19</v>
      </c>
      <c r="G3865" t="str">
        <f>TEXT(MotionsTable[[#This Row],[MOT_COUNTY_NUM]], "000") &amp; "-" &amp; TEXT(MotionsTable[[#This Row],[MOT_CASE_NUMBER]], "0000000")</f>
        <v>005-0000124</v>
      </c>
    </row>
    <row r="3866" spans="1:7">
      <c r="A3866" s="1">
        <v>5</v>
      </c>
      <c r="B3866">
        <v>130</v>
      </c>
      <c r="C3866">
        <v>3</v>
      </c>
      <c r="D3866" t="s">
        <v>113</v>
      </c>
      <c r="E3866" t="s">
        <v>114</v>
      </c>
      <c r="F3866" t="s">
        <v>19</v>
      </c>
      <c r="G3866" t="str">
        <f>TEXT(MotionsTable[[#This Row],[MOT_COUNTY_NUM]], "000") &amp; "-" &amp; TEXT(MotionsTable[[#This Row],[MOT_CASE_NUMBER]], "0000000")</f>
        <v>005-0000130</v>
      </c>
    </row>
    <row r="3867" spans="1:7">
      <c r="A3867" s="1">
        <v>5</v>
      </c>
      <c r="B3867">
        <v>133</v>
      </c>
      <c r="C3867">
        <v>3</v>
      </c>
      <c r="D3867" t="s">
        <v>113</v>
      </c>
      <c r="E3867" t="s">
        <v>114</v>
      </c>
      <c r="F3867" t="s">
        <v>19</v>
      </c>
      <c r="G3867" t="str">
        <f>TEXT(MotionsTable[[#This Row],[MOT_COUNTY_NUM]], "000") &amp; "-" &amp; TEXT(MotionsTable[[#This Row],[MOT_CASE_NUMBER]], "0000000")</f>
        <v>005-0000133</v>
      </c>
    </row>
    <row r="3868" spans="1:7">
      <c r="A3868" s="1">
        <v>5</v>
      </c>
      <c r="B3868">
        <v>140</v>
      </c>
      <c r="C3868">
        <v>3</v>
      </c>
      <c r="D3868" t="s">
        <v>113</v>
      </c>
      <c r="E3868" t="s">
        <v>114</v>
      </c>
      <c r="F3868" t="s">
        <v>19</v>
      </c>
      <c r="G3868" t="str">
        <f>TEXT(MotionsTable[[#This Row],[MOT_COUNTY_NUM]], "000") &amp; "-" &amp; TEXT(MotionsTable[[#This Row],[MOT_CASE_NUMBER]], "0000000")</f>
        <v>005-0000140</v>
      </c>
    </row>
    <row r="3869" spans="1:7">
      <c r="A3869" s="1">
        <v>5</v>
      </c>
      <c r="B3869">
        <v>141</v>
      </c>
      <c r="C3869">
        <v>3</v>
      </c>
      <c r="D3869" t="s">
        <v>113</v>
      </c>
      <c r="E3869" t="s">
        <v>114</v>
      </c>
      <c r="F3869" t="s">
        <v>19</v>
      </c>
      <c r="G3869" t="str">
        <f>TEXT(MotionsTable[[#This Row],[MOT_COUNTY_NUM]], "000") &amp; "-" &amp; TEXT(MotionsTable[[#This Row],[MOT_CASE_NUMBER]], "0000000")</f>
        <v>005-0000141</v>
      </c>
    </row>
    <row r="3870" spans="1:7">
      <c r="A3870" s="1">
        <v>5</v>
      </c>
      <c r="B3870">
        <v>147</v>
      </c>
      <c r="C3870">
        <v>3</v>
      </c>
      <c r="D3870" t="s">
        <v>113</v>
      </c>
      <c r="E3870" t="s">
        <v>114</v>
      </c>
      <c r="F3870" t="s">
        <v>19</v>
      </c>
      <c r="G3870" t="str">
        <f>TEXT(MotionsTable[[#This Row],[MOT_COUNTY_NUM]], "000") &amp; "-" &amp; TEXT(MotionsTable[[#This Row],[MOT_CASE_NUMBER]], "0000000")</f>
        <v>005-0000147</v>
      </c>
    </row>
    <row r="3871" spans="1:7">
      <c r="A3871" s="1">
        <v>5</v>
      </c>
      <c r="B3871">
        <v>148</v>
      </c>
      <c r="C3871">
        <v>3</v>
      </c>
      <c r="D3871" t="s">
        <v>113</v>
      </c>
      <c r="E3871" t="s">
        <v>114</v>
      </c>
      <c r="F3871" t="s">
        <v>19</v>
      </c>
      <c r="G3871" t="str">
        <f>TEXT(MotionsTable[[#This Row],[MOT_COUNTY_NUM]], "000") &amp; "-" &amp; TEXT(MotionsTable[[#This Row],[MOT_CASE_NUMBER]], "0000000")</f>
        <v>005-0000148</v>
      </c>
    </row>
    <row r="3872" spans="1:7">
      <c r="A3872" s="1">
        <v>5</v>
      </c>
      <c r="B3872">
        <v>149</v>
      </c>
      <c r="C3872">
        <v>3</v>
      </c>
      <c r="D3872" t="s">
        <v>113</v>
      </c>
      <c r="E3872" t="s">
        <v>114</v>
      </c>
      <c r="F3872" t="s">
        <v>19</v>
      </c>
      <c r="G3872" t="str">
        <f>TEXT(MotionsTable[[#This Row],[MOT_COUNTY_NUM]], "000") &amp; "-" &amp; TEXT(MotionsTable[[#This Row],[MOT_CASE_NUMBER]], "0000000")</f>
        <v>005-0000149</v>
      </c>
    </row>
    <row r="3873" spans="1:7">
      <c r="A3873" s="1">
        <v>5</v>
      </c>
      <c r="B3873">
        <v>150</v>
      </c>
      <c r="C3873">
        <v>3</v>
      </c>
      <c r="D3873" t="s">
        <v>113</v>
      </c>
      <c r="E3873" t="s">
        <v>114</v>
      </c>
      <c r="F3873" t="s">
        <v>19</v>
      </c>
      <c r="G3873" t="str">
        <f>TEXT(MotionsTable[[#This Row],[MOT_COUNTY_NUM]], "000") &amp; "-" &amp; TEXT(MotionsTable[[#This Row],[MOT_CASE_NUMBER]], "0000000")</f>
        <v>005-0000150</v>
      </c>
    </row>
    <row r="3874" spans="1:7">
      <c r="A3874" s="1">
        <v>5</v>
      </c>
      <c r="B3874">
        <v>157</v>
      </c>
      <c r="C3874">
        <v>3</v>
      </c>
      <c r="D3874" t="s">
        <v>113</v>
      </c>
      <c r="E3874" t="s">
        <v>114</v>
      </c>
      <c r="F3874" t="s">
        <v>19</v>
      </c>
      <c r="G3874" t="str">
        <f>TEXT(MotionsTable[[#This Row],[MOT_COUNTY_NUM]], "000") &amp; "-" &amp; TEXT(MotionsTable[[#This Row],[MOT_CASE_NUMBER]], "0000000")</f>
        <v>005-0000157</v>
      </c>
    </row>
    <row r="3875" spans="1:7">
      <c r="A3875" s="1">
        <v>5</v>
      </c>
      <c r="B3875">
        <v>160</v>
      </c>
      <c r="C3875">
        <v>3</v>
      </c>
      <c r="D3875" t="s">
        <v>113</v>
      </c>
      <c r="E3875" t="s">
        <v>114</v>
      </c>
      <c r="F3875" t="s">
        <v>19</v>
      </c>
      <c r="G3875" t="str">
        <f>TEXT(MotionsTable[[#This Row],[MOT_COUNTY_NUM]], "000") &amp; "-" &amp; TEXT(MotionsTable[[#This Row],[MOT_CASE_NUMBER]], "0000000")</f>
        <v>005-0000160</v>
      </c>
    </row>
    <row r="3876" spans="1:7">
      <c r="A3876" s="1">
        <v>5</v>
      </c>
      <c r="B3876">
        <v>165</v>
      </c>
      <c r="C3876">
        <v>3</v>
      </c>
      <c r="D3876" t="s">
        <v>113</v>
      </c>
      <c r="E3876" t="s">
        <v>114</v>
      </c>
      <c r="F3876" t="s">
        <v>19</v>
      </c>
      <c r="G3876" t="str">
        <f>TEXT(MotionsTable[[#This Row],[MOT_COUNTY_NUM]], "000") &amp; "-" &amp; TEXT(MotionsTable[[#This Row],[MOT_CASE_NUMBER]], "0000000")</f>
        <v>005-0000165</v>
      </c>
    </row>
    <row r="3877" spans="1:7">
      <c r="A3877" s="1">
        <v>5</v>
      </c>
      <c r="B3877">
        <v>167</v>
      </c>
      <c r="C3877">
        <v>3</v>
      </c>
      <c r="D3877" t="s">
        <v>113</v>
      </c>
      <c r="E3877" t="s">
        <v>114</v>
      </c>
      <c r="F3877" t="s">
        <v>19</v>
      </c>
      <c r="G3877" t="str">
        <f>TEXT(MotionsTable[[#This Row],[MOT_COUNTY_NUM]], "000") &amp; "-" &amp; TEXT(MotionsTable[[#This Row],[MOT_CASE_NUMBER]], "0000000")</f>
        <v>005-0000167</v>
      </c>
    </row>
    <row r="3878" spans="1:7">
      <c r="A3878" s="1">
        <v>5</v>
      </c>
      <c r="B3878">
        <v>172</v>
      </c>
      <c r="C3878">
        <v>3</v>
      </c>
      <c r="D3878" t="s">
        <v>113</v>
      </c>
      <c r="E3878" t="s">
        <v>114</v>
      </c>
      <c r="F3878" t="s">
        <v>19</v>
      </c>
      <c r="G3878" t="str">
        <f>TEXT(MotionsTable[[#This Row],[MOT_COUNTY_NUM]], "000") &amp; "-" &amp; TEXT(MotionsTable[[#This Row],[MOT_CASE_NUMBER]], "0000000")</f>
        <v>005-0000172</v>
      </c>
    </row>
    <row r="3879" spans="1:7">
      <c r="A3879" s="1">
        <v>5</v>
      </c>
      <c r="B3879">
        <v>194</v>
      </c>
      <c r="C3879">
        <v>3</v>
      </c>
      <c r="D3879" t="s">
        <v>113</v>
      </c>
      <c r="E3879" t="s">
        <v>114</v>
      </c>
      <c r="F3879" t="s">
        <v>19</v>
      </c>
      <c r="G3879" t="str">
        <f>TEXT(MotionsTable[[#This Row],[MOT_COUNTY_NUM]], "000") &amp; "-" &amp; TEXT(MotionsTable[[#This Row],[MOT_CASE_NUMBER]], "0000000")</f>
        <v>005-0000194</v>
      </c>
    </row>
    <row r="3880" spans="1:7">
      <c r="A3880" s="1">
        <v>5</v>
      </c>
      <c r="B3880">
        <v>195</v>
      </c>
      <c r="C3880">
        <v>3</v>
      </c>
      <c r="D3880" t="s">
        <v>113</v>
      </c>
      <c r="E3880" t="s">
        <v>114</v>
      </c>
      <c r="F3880" t="s">
        <v>19</v>
      </c>
      <c r="G3880" t="str">
        <f>TEXT(MotionsTable[[#This Row],[MOT_COUNTY_NUM]], "000") &amp; "-" &amp; TEXT(MotionsTable[[#This Row],[MOT_CASE_NUMBER]], "0000000")</f>
        <v>005-0000195</v>
      </c>
    </row>
    <row r="3881" spans="1:7">
      <c r="A3881" s="1">
        <v>5</v>
      </c>
      <c r="B3881">
        <v>196</v>
      </c>
      <c r="C3881">
        <v>3</v>
      </c>
      <c r="D3881" t="s">
        <v>113</v>
      </c>
      <c r="E3881" t="s">
        <v>114</v>
      </c>
      <c r="F3881" t="s">
        <v>19</v>
      </c>
      <c r="G3881" t="str">
        <f>TEXT(MotionsTable[[#This Row],[MOT_COUNTY_NUM]], "000") &amp; "-" &amp; TEXT(MotionsTable[[#This Row],[MOT_CASE_NUMBER]], "0000000")</f>
        <v>005-0000196</v>
      </c>
    </row>
    <row r="3882" spans="1:7">
      <c r="A3882" s="1">
        <v>5</v>
      </c>
      <c r="B3882">
        <v>200</v>
      </c>
      <c r="C3882">
        <v>3</v>
      </c>
      <c r="D3882" t="s">
        <v>113</v>
      </c>
      <c r="E3882" t="s">
        <v>114</v>
      </c>
      <c r="F3882" t="s">
        <v>19</v>
      </c>
      <c r="G3882" t="str">
        <f>TEXT(MotionsTable[[#This Row],[MOT_COUNTY_NUM]], "000") &amp; "-" &amp; TEXT(MotionsTable[[#This Row],[MOT_CASE_NUMBER]], "0000000")</f>
        <v>005-0000200</v>
      </c>
    </row>
    <row r="3883" spans="1:7">
      <c r="A3883" s="1">
        <v>5</v>
      </c>
      <c r="B3883">
        <v>202</v>
      </c>
      <c r="C3883">
        <v>3</v>
      </c>
      <c r="D3883" t="s">
        <v>113</v>
      </c>
      <c r="E3883" t="s">
        <v>114</v>
      </c>
      <c r="F3883" t="s">
        <v>19</v>
      </c>
      <c r="G3883" t="str">
        <f>TEXT(MotionsTable[[#This Row],[MOT_COUNTY_NUM]], "000") &amp; "-" &amp; TEXT(MotionsTable[[#This Row],[MOT_CASE_NUMBER]], "0000000")</f>
        <v>005-0000202</v>
      </c>
    </row>
    <row r="3884" spans="1:7">
      <c r="A3884" s="1">
        <v>5</v>
      </c>
      <c r="B3884">
        <v>203</v>
      </c>
      <c r="C3884">
        <v>3</v>
      </c>
      <c r="D3884" t="s">
        <v>113</v>
      </c>
      <c r="E3884" t="s">
        <v>114</v>
      </c>
      <c r="F3884" t="s">
        <v>19</v>
      </c>
      <c r="G3884" t="str">
        <f>TEXT(MotionsTable[[#This Row],[MOT_COUNTY_NUM]], "000") &amp; "-" &amp; TEXT(MotionsTable[[#This Row],[MOT_CASE_NUMBER]], "0000000")</f>
        <v>005-0000203</v>
      </c>
    </row>
    <row r="3885" spans="1:7">
      <c r="A3885" s="1">
        <v>5</v>
      </c>
      <c r="B3885">
        <v>212</v>
      </c>
      <c r="C3885">
        <v>3</v>
      </c>
      <c r="D3885" t="s">
        <v>113</v>
      </c>
      <c r="E3885" t="s">
        <v>114</v>
      </c>
      <c r="F3885" t="s">
        <v>19</v>
      </c>
      <c r="G3885" t="str">
        <f>TEXT(MotionsTable[[#This Row],[MOT_COUNTY_NUM]], "000") &amp; "-" &amp; TEXT(MotionsTable[[#This Row],[MOT_CASE_NUMBER]], "0000000")</f>
        <v>005-0000212</v>
      </c>
    </row>
    <row r="3886" spans="1:7">
      <c r="A3886" s="1">
        <v>5</v>
      </c>
      <c r="B3886">
        <v>217</v>
      </c>
      <c r="C3886">
        <v>3</v>
      </c>
      <c r="D3886" t="s">
        <v>113</v>
      </c>
      <c r="E3886" t="s">
        <v>114</v>
      </c>
      <c r="F3886" t="s">
        <v>19</v>
      </c>
      <c r="G3886" t="str">
        <f>TEXT(MotionsTable[[#This Row],[MOT_COUNTY_NUM]], "000") &amp; "-" &amp; TEXT(MotionsTable[[#This Row],[MOT_CASE_NUMBER]], "0000000")</f>
        <v>005-0000217</v>
      </c>
    </row>
    <row r="3887" spans="1:7">
      <c r="A3887" s="1">
        <v>5</v>
      </c>
      <c r="B3887">
        <v>241</v>
      </c>
      <c r="C3887">
        <v>3</v>
      </c>
      <c r="D3887" t="s">
        <v>113</v>
      </c>
      <c r="E3887" t="s">
        <v>114</v>
      </c>
      <c r="F3887" t="s">
        <v>19</v>
      </c>
      <c r="G3887" t="str">
        <f>TEXT(MotionsTable[[#This Row],[MOT_COUNTY_NUM]], "000") &amp; "-" &amp; TEXT(MotionsTable[[#This Row],[MOT_CASE_NUMBER]], "0000000")</f>
        <v>005-0000241</v>
      </c>
    </row>
    <row r="3888" spans="1:7">
      <c r="A3888" s="1">
        <v>5</v>
      </c>
      <c r="B3888">
        <v>243</v>
      </c>
      <c r="C3888">
        <v>3</v>
      </c>
      <c r="D3888" t="s">
        <v>113</v>
      </c>
      <c r="E3888" t="s">
        <v>114</v>
      </c>
      <c r="F3888" t="s">
        <v>19</v>
      </c>
      <c r="G3888" t="str">
        <f>TEXT(MotionsTable[[#This Row],[MOT_COUNTY_NUM]], "000") &amp; "-" &amp; TEXT(MotionsTable[[#This Row],[MOT_CASE_NUMBER]], "0000000")</f>
        <v>005-0000243</v>
      </c>
    </row>
    <row r="3889" spans="1:7">
      <c r="A3889" s="1">
        <v>5</v>
      </c>
      <c r="B3889">
        <v>247</v>
      </c>
      <c r="C3889">
        <v>3</v>
      </c>
      <c r="D3889" t="s">
        <v>113</v>
      </c>
      <c r="E3889" t="s">
        <v>114</v>
      </c>
      <c r="F3889" t="s">
        <v>19</v>
      </c>
      <c r="G3889" t="str">
        <f>TEXT(MotionsTable[[#This Row],[MOT_COUNTY_NUM]], "000") &amp; "-" &amp; TEXT(MotionsTable[[#This Row],[MOT_CASE_NUMBER]], "0000000")</f>
        <v>005-0000247</v>
      </c>
    </row>
    <row r="3890" spans="1:7">
      <c r="A3890" s="1">
        <v>5</v>
      </c>
      <c r="B3890">
        <v>248</v>
      </c>
      <c r="C3890">
        <v>3</v>
      </c>
      <c r="D3890" t="s">
        <v>113</v>
      </c>
      <c r="E3890" t="s">
        <v>114</v>
      </c>
      <c r="F3890" t="s">
        <v>19</v>
      </c>
      <c r="G3890" t="str">
        <f>TEXT(MotionsTable[[#This Row],[MOT_COUNTY_NUM]], "000") &amp; "-" &amp; TEXT(MotionsTable[[#This Row],[MOT_CASE_NUMBER]], "0000000")</f>
        <v>005-0000248</v>
      </c>
    </row>
    <row r="3891" spans="1:7">
      <c r="A3891" s="1">
        <v>5</v>
      </c>
      <c r="B3891">
        <v>254</v>
      </c>
      <c r="C3891">
        <v>3</v>
      </c>
      <c r="D3891" t="s">
        <v>113</v>
      </c>
      <c r="E3891" t="s">
        <v>114</v>
      </c>
      <c r="F3891" t="s">
        <v>19</v>
      </c>
      <c r="G3891" t="str">
        <f>TEXT(MotionsTable[[#This Row],[MOT_COUNTY_NUM]], "000") &amp; "-" &amp; TEXT(MotionsTable[[#This Row],[MOT_CASE_NUMBER]], "0000000")</f>
        <v>005-0000254</v>
      </c>
    </row>
    <row r="3892" spans="1:7">
      <c r="A3892" s="1">
        <v>5</v>
      </c>
      <c r="B3892">
        <v>255</v>
      </c>
      <c r="C3892">
        <v>3</v>
      </c>
      <c r="D3892" t="s">
        <v>113</v>
      </c>
      <c r="E3892" t="s">
        <v>114</v>
      </c>
      <c r="F3892" t="s">
        <v>19</v>
      </c>
      <c r="G3892" t="str">
        <f>TEXT(MotionsTable[[#This Row],[MOT_COUNTY_NUM]], "000") &amp; "-" &amp; TEXT(MotionsTable[[#This Row],[MOT_CASE_NUMBER]], "0000000")</f>
        <v>005-0000255</v>
      </c>
    </row>
    <row r="3893" spans="1:7">
      <c r="A3893" s="1">
        <v>5</v>
      </c>
      <c r="B3893">
        <v>260</v>
      </c>
      <c r="C3893">
        <v>3</v>
      </c>
      <c r="D3893" t="s">
        <v>113</v>
      </c>
      <c r="E3893" t="s">
        <v>114</v>
      </c>
      <c r="F3893" t="s">
        <v>19</v>
      </c>
      <c r="G3893" t="str">
        <f>TEXT(MotionsTable[[#This Row],[MOT_COUNTY_NUM]], "000") &amp; "-" &amp; TEXT(MotionsTable[[#This Row],[MOT_CASE_NUMBER]], "0000000")</f>
        <v>005-0000260</v>
      </c>
    </row>
    <row r="3894" spans="1:7">
      <c r="A3894" s="1">
        <v>5</v>
      </c>
      <c r="B3894">
        <v>262</v>
      </c>
      <c r="C3894">
        <v>3</v>
      </c>
      <c r="D3894" t="s">
        <v>113</v>
      </c>
      <c r="E3894" t="s">
        <v>114</v>
      </c>
      <c r="F3894" t="s">
        <v>19</v>
      </c>
      <c r="G3894" t="str">
        <f>TEXT(MotionsTable[[#This Row],[MOT_COUNTY_NUM]], "000") &amp; "-" &amp; TEXT(MotionsTable[[#This Row],[MOT_CASE_NUMBER]], "0000000")</f>
        <v>005-0000262</v>
      </c>
    </row>
    <row r="3895" spans="1:7">
      <c r="A3895" s="1">
        <v>5</v>
      </c>
      <c r="B3895">
        <v>263</v>
      </c>
      <c r="C3895">
        <v>3</v>
      </c>
      <c r="D3895" t="s">
        <v>113</v>
      </c>
      <c r="E3895" t="s">
        <v>114</v>
      </c>
      <c r="F3895" t="s">
        <v>19</v>
      </c>
      <c r="G3895" t="str">
        <f>TEXT(MotionsTable[[#This Row],[MOT_COUNTY_NUM]], "000") &amp; "-" &amp; TEXT(MotionsTable[[#This Row],[MOT_CASE_NUMBER]], "0000000")</f>
        <v>005-0000263</v>
      </c>
    </row>
    <row r="3896" spans="1:7">
      <c r="A3896" s="1">
        <v>5</v>
      </c>
      <c r="B3896">
        <v>264</v>
      </c>
      <c r="C3896">
        <v>3</v>
      </c>
      <c r="D3896" t="s">
        <v>113</v>
      </c>
      <c r="E3896" t="s">
        <v>114</v>
      </c>
      <c r="F3896" t="s">
        <v>19</v>
      </c>
      <c r="G3896" t="str">
        <f>TEXT(MotionsTable[[#This Row],[MOT_COUNTY_NUM]], "000") &amp; "-" &amp; TEXT(MotionsTable[[#This Row],[MOT_CASE_NUMBER]], "0000000")</f>
        <v>005-0000264</v>
      </c>
    </row>
    <row r="3897" spans="1:7">
      <c r="A3897" s="1">
        <v>5</v>
      </c>
      <c r="B3897">
        <v>279</v>
      </c>
      <c r="C3897">
        <v>3</v>
      </c>
      <c r="D3897" t="s">
        <v>113</v>
      </c>
      <c r="E3897" t="s">
        <v>114</v>
      </c>
      <c r="F3897" t="s">
        <v>19</v>
      </c>
      <c r="G3897" t="str">
        <f>TEXT(MotionsTable[[#This Row],[MOT_COUNTY_NUM]], "000") &amp; "-" &amp; TEXT(MotionsTable[[#This Row],[MOT_CASE_NUMBER]], "0000000")</f>
        <v>005-0000279</v>
      </c>
    </row>
    <row r="3898" spans="1:7">
      <c r="A3898" s="1">
        <v>5</v>
      </c>
      <c r="B3898">
        <v>282</v>
      </c>
      <c r="C3898">
        <v>3</v>
      </c>
      <c r="D3898" t="s">
        <v>113</v>
      </c>
      <c r="E3898" t="s">
        <v>114</v>
      </c>
      <c r="F3898" t="s">
        <v>19</v>
      </c>
      <c r="G3898" t="str">
        <f>TEXT(MotionsTable[[#This Row],[MOT_COUNTY_NUM]], "000") &amp; "-" &amp; TEXT(MotionsTable[[#This Row],[MOT_CASE_NUMBER]], "0000000")</f>
        <v>005-0000282</v>
      </c>
    </row>
    <row r="3899" spans="1:7">
      <c r="A3899" s="1">
        <v>5</v>
      </c>
      <c r="B3899">
        <v>295</v>
      </c>
      <c r="C3899">
        <v>3</v>
      </c>
      <c r="D3899" t="s">
        <v>113</v>
      </c>
      <c r="E3899" t="s">
        <v>114</v>
      </c>
      <c r="F3899" t="s">
        <v>19</v>
      </c>
      <c r="G3899" t="str">
        <f>TEXT(MotionsTable[[#This Row],[MOT_COUNTY_NUM]], "000") &amp; "-" &amp; TEXT(MotionsTable[[#This Row],[MOT_CASE_NUMBER]], "0000000")</f>
        <v>005-0000295</v>
      </c>
    </row>
    <row r="3900" spans="1:7">
      <c r="A3900" s="1">
        <v>5</v>
      </c>
      <c r="B3900">
        <v>298</v>
      </c>
      <c r="C3900">
        <v>3</v>
      </c>
      <c r="D3900" t="s">
        <v>113</v>
      </c>
      <c r="E3900" t="s">
        <v>114</v>
      </c>
      <c r="F3900" t="s">
        <v>19</v>
      </c>
      <c r="G3900" t="str">
        <f>TEXT(MotionsTable[[#This Row],[MOT_COUNTY_NUM]], "000") &amp; "-" &amp; TEXT(MotionsTable[[#This Row],[MOT_CASE_NUMBER]], "0000000")</f>
        <v>005-0000298</v>
      </c>
    </row>
    <row r="3901" spans="1:7">
      <c r="A3901" s="1">
        <v>5</v>
      </c>
      <c r="B3901">
        <v>299</v>
      </c>
      <c r="C3901">
        <v>3</v>
      </c>
      <c r="D3901" t="s">
        <v>113</v>
      </c>
      <c r="E3901" t="s">
        <v>114</v>
      </c>
      <c r="F3901" t="s">
        <v>19</v>
      </c>
      <c r="G3901" t="str">
        <f>TEXT(MotionsTable[[#This Row],[MOT_COUNTY_NUM]], "000") &amp; "-" &amp; TEXT(MotionsTable[[#This Row],[MOT_CASE_NUMBER]], "0000000")</f>
        <v>005-0000299</v>
      </c>
    </row>
    <row r="3902" spans="1:7">
      <c r="A3902" s="1">
        <v>5</v>
      </c>
      <c r="B3902">
        <v>303</v>
      </c>
      <c r="C3902">
        <v>3</v>
      </c>
      <c r="D3902" t="s">
        <v>113</v>
      </c>
      <c r="E3902" t="s">
        <v>114</v>
      </c>
      <c r="F3902" t="s">
        <v>19</v>
      </c>
      <c r="G3902" t="str">
        <f>TEXT(MotionsTable[[#This Row],[MOT_COUNTY_NUM]], "000") &amp; "-" &amp; TEXT(MotionsTable[[#This Row],[MOT_CASE_NUMBER]], "0000000")</f>
        <v>005-0000303</v>
      </c>
    </row>
    <row r="3903" spans="1:7">
      <c r="A3903" s="1">
        <v>5</v>
      </c>
      <c r="B3903">
        <v>15</v>
      </c>
      <c r="C3903">
        <v>4</v>
      </c>
      <c r="D3903" t="s">
        <v>113</v>
      </c>
      <c r="E3903" t="s">
        <v>114</v>
      </c>
      <c r="F3903" t="s">
        <v>19</v>
      </c>
      <c r="G3903" t="str">
        <f>TEXT(MotionsTable[[#This Row],[MOT_COUNTY_NUM]], "000") &amp; "-" &amp; TEXT(MotionsTable[[#This Row],[MOT_CASE_NUMBER]], "0000000")</f>
        <v>005-0000015</v>
      </c>
    </row>
    <row r="3904" spans="1:7">
      <c r="A3904" s="1">
        <v>5</v>
      </c>
      <c r="B3904">
        <v>28</v>
      </c>
      <c r="C3904">
        <v>4</v>
      </c>
      <c r="D3904" t="s">
        <v>113</v>
      </c>
      <c r="E3904" t="s">
        <v>114</v>
      </c>
      <c r="F3904" t="s">
        <v>19</v>
      </c>
      <c r="G3904" t="str">
        <f>TEXT(MotionsTable[[#This Row],[MOT_COUNTY_NUM]], "000") &amp; "-" &amp; TEXT(MotionsTable[[#This Row],[MOT_CASE_NUMBER]], "0000000")</f>
        <v>005-0000028</v>
      </c>
    </row>
    <row r="3905" spans="1:7">
      <c r="A3905" s="1">
        <v>5</v>
      </c>
      <c r="B3905">
        <v>33</v>
      </c>
      <c r="C3905">
        <v>4</v>
      </c>
      <c r="D3905" t="s">
        <v>113</v>
      </c>
      <c r="E3905" t="s">
        <v>114</v>
      </c>
      <c r="F3905" t="s">
        <v>19</v>
      </c>
      <c r="G3905" t="str">
        <f>TEXT(MotionsTable[[#This Row],[MOT_COUNTY_NUM]], "000") &amp; "-" &amp; TEXT(MotionsTable[[#This Row],[MOT_CASE_NUMBER]], "0000000")</f>
        <v>005-0000033</v>
      </c>
    </row>
    <row r="3906" spans="1:7">
      <c r="A3906" s="1">
        <v>5</v>
      </c>
      <c r="B3906">
        <v>44</v>
      </c>
      <c r="C3906">
        <v>4</v>
      </c>
      <c r="D3906" t="s">
        <v>113</v>
      </c>
      <c r="E3906" t="s">
        <v>114</v>
      </c>
      <c r="F3906" t="s">
        <v>19</v>
      </c>
      <c r="G3906" t="str">
        <f>TEXT(MotionsTable[[#This Row],[MOT_COUNTY_NUM]], "000") &amp; "-" &amp; TEXT(MotionsTable[[#This Row],[MOT_CASE_NUMBER]], "0000000")</f>
        <v>005-0000044</v>
      </c>
    </row>
    <row r="3907" spans="1:7">
      <c r="A3907" s="1">
        <v>5</v>
      </c>
      <c r="B3907">
        <v>74</v>
      </c>
      <c r="C3907">
        <v>4</v>
      </c>
      <c r="D3907" t="s">
        <v>113</v>
      </c>
      <c r="E3907" t="s">
        <v>114</v>
      </c>
      <c r="F3907" t="s">
        <v>19</v>
      </c>
      <c r="G3907" t="str">
        <f>TEXT(MotionsTable[[#This Row],[MOT_COUNTY_NUM]], "000") &amp; "-" &amp; TEXT(MotionsTable[[#This Row],[MOT_CASE_NUMBER]], "0000000")</f>
        <v>005-0000074</v>
      </c>
    </row>
    <row r="3908" spans="1:7">
      <c r="A3908" s="1">
        <v>5</v>
      </c>
      <c r="B3908">
        <v>77</v>
      </c>
      <c r="C3908">
        <v>4</v>
      </c>
      <c r="D3908" t="s">
        <v>113</v>
      </c>
      <c r="E3908" t="s">
        <v>114</v>
      </c>
      <c r="F3908" t="s">
        <v>19</v>
      </c>
      <c r="G3908" t="str">
        <f>TEXT(MotionsTable[[#This Row],[MOT_COUNTY_NUM]], "000") &amp; "-" &amp; TEXT(MotionsTable[[#This Row],[MOT_CASE_NUMBER]], "0000000")</f>
        <v>005-0000077</v>
      </c>
    </row>
    <row r="3909" spans="1:7">
      <c r="A3909" s="1">
        <v>5</v>
      </c>
      <c r="B3909">
        <v>88</v>
      </c>
      <c r="C3909">
        <v>4</v>
      </c>
      <c r="D3909" t="s">
        <v>113</v>
      </c>
      <c r="E3909" t="s">
        <v>114</v>
      </c>
      <c r="F3909" t="s">
        <v>19</v>
      </c>
      <c r="G3909" t="str">
        <f>TEXT(MotionsTable[[#This Row],[MOT_COUNTY_NUM]], "000") &amp; "-" &amp; TEXT(MotionsTable[[#This Row],[MOT_CASE_NUMBER]], "0000000")</f>
        <v>005-0000088</v>
      </c>
    </row>
    <row r="3910" spans="1:7">
      <c r="A3910" s="1">
        <v>5</v>
      </c>
      <c r="B3910">
        <v>89</v>
      </c>
      <c r="C3910">
        <v>4</v>
      </c>
      <c r="D3910" t="s">
        <v>113</v>
      </c>
      <c r="E3910" t="s">
        <v>114</v>
      </c>
      <c r="F3910" t="s">
        <v>19</v>
      </c>
      <c r="G3910" t="str">
        <f>TEXT(MotionsTable[[#This Row],[MOT_COUNTY_NUM]], "000") &amp; "-" &amp; TEXT(MotionsTable[[#This Row],[MOT_CASE_NUMBER]], "0000000")</f>
        <v>005-0000089</v>
      </c>
    </row>
    <row r="3911" spans="1:7">
      <c r="A3911" s="1">
        <v>5</v>
      </c>
      <c r="B3911">
        <v>92</v>
      </c>
      <c r="C3911">
        <v>4</v>
      </c>
      <c r="D3911" t="s">
        <v>113</v>
      </c>
      <c r="E3911" t="s">
        <v>114</v>
      </c>
      <c r="F3911" t="s">
        <v>19</v>
      </c>
      <c r="G3911" t="str">
        <f>TEXT(MotionsTable[[#This Row],[MOT_COUNTY_NUM]], "000") &amp; "-" &amp; TEXT(MotionsTable[[#This Row],[MOT_CASE_NUMBER]], "0000000")</f>
        <v>005-0000092</v>
      </c>
    </row>
    <row r="3912" spans="1:7">
      <c r="A3912" s="1">
        <v>5</v>
      </c>
      <c r="B3912">
        <v>97</v>
      </c>
      <c r="C3912">
        <v>4</v>
      </c>
      <c r="D3912" t="s">
        <v>113</v>
      </c>
      <c r="E3912" t="s">
        <v>114</v>
      </c>
      <c r="F3912" t="s">
        <v>19</v>
      </c>
      <c r="G3912" t="str">
        <f>TEXT(MotionsTable[[#This Row],[MOT_COUNTY_NUM]], "000") &amp; "-" &amp; TEXT(MotionsTable[[#This Row],[MOT_CASE_NUMBER]], "0000000")</f>
        <v>005-0000097</v>
      </c>
    </row>
    <row r="3913" spans="1:7">
      <c r="A3913" s="1">
        <v>5</v>
      </c>
      <c r="B3913">
        <v>102</v>
      </c>
      <c r="C3913">
        <v>4</v>
      </c>
      <c r="D3913" t="s">
        <v>113</v>
      </c>
      <c r="E3913" t="s">
        <v>114</v>
      </c>
      <c r="F3913" t="s">
        <v>19</v>
      </c>
      <c r="G3913" t="str">
        <f>TEXT(MotionsTable[[#This Row],[MOT_COUNTY_NUM]], "000") &amp; "-" &amp; TEXT(MotionsTable[[#This Row],[MOT_CASE_NUMBER]], "0000000")</f>
        <v>005-0000102</v>
      </c>
    </row>
    <row r="3914" spans="1:7">
      <c r="A3914" s="1">
        <v>5</v>
      </c>
      <c r="B3914">
        <v>110</v>
      </c>
      <c r="C3914">
        <v>4</v>
      </c>
      <c r="D3914" t="s">
        <v>113</v>
      </c>
      <c r="E3914" t="s">
        <v>114</v>
      </c>
      <c r="F3914" t="s">
        <v>19</v>
      </c>
      <c r="G3914" t="str">
        <f>TEXT(MotionsTable[[#This Row],[MOT_COUNTY_NUM]], "000") &amp; "-" &amp; TEXT(MotionsTable[[#This Row],[MOT_CASE_NUMBER]], "0000000")</f>
        <v>005-0000110</v>
      </c>
    </row>
    <row r="3915" spans="1:7">
      <c r="A3915" s="1">
        <v>5</v>
      </c>
      <c r="B3915">
        <v>131</v>
      </c>
      <c r="C3915">
        <v>4</v>
      </c>
      <c r="D3915" t="s">
        <v>113</v>
      </c>
      <c r="E3915" t="s">
        <v>114</v>
      </c>
      <c r="F3915" t="s">
        <v>19</v>
      </c>
      <c r="G3915" t="str">
        <f>TEXT(MotionsTable[[#This Row],[MOT_COUNTY_NUM]], "000") &amp; "-" &amp; TEXT(MotionsTable[[#This Row],[MOT_CASE_NUMBER]], "0000000")</f>
        <v>005-0000131</v>
      </c>
    </row>
    <row r="3916" spans="1:7">
      <c r="A3916" s="1">
        <v>5</v>
      </c>
      <c r="B3916">
        <v>135</v>
      </c>
      <c r="C3916">
        <v>4</v>
      </c>
      <c r="D3916" t="s">
        <v>113</v>
      </c>
      <c r="E3916" t="s">
        <v>114</v>
      </c>
      <c r="F3916" t="s">
        <v>19</v>
      </c>
      <c r="G3916" t="str">
        <f>TEXT(MotionsTable[[#This Row],[MOT_COUNTY_NUM]], "000") &amp; "-" &amp; TEXT(MotionsTable[[#This Row],[MOT_CASE_NUMBER]], "0000000")</f>
        <v>005-0000135</v>
      </c>
    </row>
    <row r="3917" spans="1:7">
      <c r="A3917" s="1">
        <v>5</v>
      </c>
      <c r="B3917">
        <v>141</v>
      </c>
      <c r="C3917">
        <v>4</v>
      </c>
      <c r="D3917" t="s">
        <v>113</v>
      </c>
      <c r="E3917" t="s">
        <v>114</v>
      </c>
      <c r="F3917" t="s">
        <v>19</v>
      </c>
      <c r="G3917" t="str">
        <f>TEXT(MotionsTable[[#This Row],[MOT_COUNTY_NUM]], "000") &amp; "-" &amp; TEXT(MotionsTable[[#This Row],[MOT_CASE_NUMBER]], "0000000")</f>
        <v>005-0000141</v>
      </c>
    </row>
    <row r="3918" spans="1:7">
      <c r="A3918" s="1">
        <v>5</v>
      </c>
      <c r="B3918">
        <v>155</v>
      </c>
      <c r="C3918">
        <v>4</v>
      </c>
      <c r="D3918" t="s">
        <v>113</v>
      </c>
      <c r="E3918" t="s">
        <v>114</v>
      </c>
      <c r="F3918" t="s">
        <v>19</v>
      </c>
      <c r="G3918" t="str">
        <f>TEXT(MotionsTable[[#This Row],[MOT_COUNTY_NUM]], "000") &amp; "-" &amp; TEXT(MotionsTable[[#This Row],[MOT_CASE_NUMBER]], "0000000")</f>
        <v>005-0000155</v>
      </c>
    </row>
    <row r="3919" spans="1:7">
      <c r="A3919" s="1">
        <v>5</v>
      </c>
      <c r="B3919">
        <v>159</v>
      </c>
      <c r="C3919">
        <v>4</v>
      </c>
      <c r="D3919" t="s">
        <v>113</v>
      </c>
      <c r="E3919" t="s">
        <v>114</v>
      </c>
      <c r="F3919" t="s">
        <v>19</v>
      </c>
      <c r="G3919" t="str">
        <f>TEXT(MotionsTable[[#This Row],[MOT_COUNTY_NUM]], "000") &amp; "-" &amp; TEXT(MotionsTable[[#This Row],[MOT_CASE_NUMBER]], "0000000")</f>
        <v>005-0000159</v>
      </c>
    </row>
    <row r="3920" spans="1:7">
      <c r="A3920" s="1">
        <v>5</v>
      </c>
      <c r="B3920">
        <v>160</v>
      </c>
      <c r="C3920">
        <v>4</v>
      </c>
      <c r="D3920" t="s">
        <v>113</v>
      </c>
      <c r="E3920" t="s">
        <v>114</v>
      </c>
      <c r="F3920" t="s">
        <v>19</v>
      </c>
      <c r="G3920" t="str">
        <f>TEXT(MotionsTable[[#This Row],[MOT_COUNTY_NUM]], "000") &amp; "-" &amp; TEXT(MotionsTable[[#This Row],[MOT_CASE_NUMBER]], "0000000")</f>
        <v>005-0000160</v>
      </c>
    </row>
    <row r="3921" spans="1:7">
      <c r="A3921" s="1">
        <v>5</v>
      </c>
      <c r="B3921">
        <v>166</v>
      </c>
      <c r="C3921">
        <v>4</v>
      </c>
      <c r="D3921" t="s">
        <v>113</v>
      </c>
      <c r="E3921" t="s">
        <v>114</v>
      </c>
      <c r="F3921" t="s">
        <v>19</v>
      </c>
      <c r="G3921" t="str">
        <f>TEXT(MotionsTable[[#This Row],[MOT_COUNTY_NUM]], "000") &amp; "-" &amp; TEXT(MotionsTable[[#This Row],[MOT_CASE_NUMBER]], "0000000")</f>
        <v>005-0000166</v>
      </c>
    </row>
    <row r="3922" spans="1:7">
      <c r="A3922" s="1">
        <v>5</v>
      </c>
      <c r="B3922">
        <v>167</v>
      </c>
      <c r="C3922">
        <v>4</v>
      </c>
      <c r="D3922" t="s">
        <v>113</v>
      </c>
      <c r="E3922" t="s">
        <v>114</v>
      </c>
      <c r="F3922" t="s">
        <v>19</v>
      </c>
      <c r="G3922" t="str">
        <f>TEXT(MotionsTable[[#This Row],[MOT_COUNTY_NUM]], "000") &amp; "-" &amp; TEXT(MotionsTable[[#This Row],[MOT_CASE_NUMBER]], "0000000")</f>
        <v>005-0000167</v>
      </c>
    </row>
    <row r="3923" spans="1:7">
      <c r="A3923" s="1">
        <v>5</v>
      </c>
      <c r="B3923">
        <v>172</v>
      </c>
      <c r="C3923">
        <v>4</v>
      </c>
      <c r="D3923" t="s">
        <v>113</v>
      </c>
      <c r="E3923" t="s">
        <v>114</v>
      </c>
      <c r="F3923" t="s">
        <v>19</v>
      </c>
      <c r="G3923" t="str">
        <f>TEXT(MotionsTable[[#This Row],[MOT_COUNTY_NUM]], "000") &amp; "-" &amp; TEXT(MotionsTable[[#This Row],[MOT_CASE_NUMBER]], "0000000")</f>
        <v>005-0000172</v>
      </c>
    </row>
    <row r="3924" spans="1:7">
      <c r="A3924" s="1">
        <v>5</v>
      </c>
      <c r="B3924">
        <v>177</v>
      </c>
      <c r="C3924">
        <v>4</v>
      </c>
      <c r="D3924" t="s">
        <v>113</v>
      </c>
      <c r="E3924" t="s">
        <v>114</v>
      </c>
      <c r="F3924" t="s">
        <v>19</v>
      </c>
      <c r="G3924" t="str">
        <f>TEXT(MotionsTable[[#This Row],[MOT_COUNTY_NUM]], "000") &amp; "-" &amp; TEXT(MotionsTable[[#This Row],[MOT_CASE_NUMBER]], "0000000")</f>
        <v>005-0000177</v>
      </c>
    </row>
    <row r="3925" spans="1:7">
      <c r="A3925" s="1">
        <v>5</v>
      </c>
      <c r="B3925">
        <v>188</v>
      </c>
      <c r="C3925">
        <v>4</v>
      </c>
      <c r="D3925" t="s">
        <v>113</v>
      </c>
      <c r="E3925" t="s">
        <v>114</v>
      </c>
      <c r="F3925" t="s">
        <v>19</v>
      </c>
      <c r="G3925" t="str">
        <f>TEXT(MotionsTable[[#This Row],[MOT_COUNTY_NUM]], "000") &amp; "-" &amp; TEXT(MotionsTable[[#This Row],[MOT_CASE_NUMBER]], "0000000")</f>
        <v>005-0000188</v>
      </c>
    </row>
    <row r="3926" spans="1:7">
      <c r="A3926" s="1">
        <v>5</v>
      </c>
      <c r="B3926">
        <v>199</v>
      </c>
      <c r="C3926">
        <v>4</v>
      </c>
      <c r="D3926" t="s">
        <v>113</v>
      </c>
      <c r="E3926" t="s">
        <v>114</v>
      </c>
      <c r="F3926" t="s">
        <v>19</v>
      </c>
      <c r="G3926" t="str">
        <f>TEXT(MotionsTable[[#This Row],[MOT_COUNTY_NUM]], "000") &amp; "-" &amp; TEXT(MotionsTable[[#This Row],[MOT_CASE_NUMBER]], "0000000")</f>
        <v>005-0000199</v>
      </c>
    </row>
    <row r="3927" spans="1:7">
      <c r="A3927" s="1">
        <v>5</v>
      </c>
      <c r="B3927">
        <v>201</v>
      </c>
      <c r="C3927">
        <v>4</v>
      </c>
      <c r="D3927" t="s">
        <v>113</v>
      </c>
      <c r="E3927" t="s">
        <v>114</v>
      </c>
      <c r="F3927" t="s">
        <v>19</v>
      </c>
      <c r="G3927" t="str">
        <f>TEXT(MotionsTable[[#This Row],[MOT_COUNTY_NUM]], "000") &amp; "-" &amp; TEXT(MotionsTable[[#This Row],[MOT_CASE_NUMBER]], "0000000")</f>
        <v>005-0000201</v>
      </c>
    </row>
    <row r="3928" spans="1:7">
      <c r="A3928" s="1">
        <v>5</v>
      </c>
      <c r="B3928">
        <v>202</v>
      </c>
      <c r="C3928">
        <v>4</v>
      </c>
      <c r="D3928" t="s">
        <v>113</v>
      </c>
      <c r="E3928" t="s">
        <v>114</v>
      </c>
      <c r="F3928" t="s">
        <v>19</v>
      </c>
      <c r="G3928" t="str">
        <f>TEXT(MotionsTable[[#This Row],[MOT_COUNTY_NUM]], "000") &amp; "-" &amp; TEXT(MotionsTable[[#This Row],[MOT_CASE_NUMBER]], "0000000")</f>
        <v>005-0000202</v>
      </c>
    </row>
    <row r="3929" spans="1:7">
      <c r="A3929" s="1">
        <v>5</v>
      </c>
      <c r="B3929">
        <v>204</v>
      </c>
      <c r="C3929">
        <v>4</v>
      </c>
      <c r="D3929" t="s">
        <v>113</v>
      </c>
      <c r="E3929" t="s">
        <v>114</v>
      </c>
      <c r="F3929" t="s">
        <v>19</v>
      </c>
      <c r="G3929" t="str">
        <f>TEXT(MotionsTable[[#This Row],[MOT_COUNTY_NUM]], "000") &amp; "-" &amp; TEXT(MotionsTable[[#This Row],[MOT_CASE_NUMBER]], "0000000")</f>
        <v>005-0000204</v>
      </c>
    </row>
    <row r="3930" spans="1:7">
      <c r="A3930" s="1">
        <v>5</v>
      </c>
      <c r="B3930">
        <v>216</v>
      </c>
      <c r="C3930">
        <v>4</v>
      </c>
      <c r="D3930" t="s">
        <v>113</v>
      </c>
      <c r="E3930" t="s">
        <v>114</v>
      </c>
      <c r="F3930" t="s">
        <v>19</v>
      </c>
      <c r="G3930" t="str">
        <f>TEXT(MotionsTable[[#This Row],[MOT_COUNTY_NUM]], "000") &amp; "-" &amp; TEXT(MotionsTable[[#This Row],[MOT_CASE_NUMBER]], "0000000")</f>
        <v>005-0000216</v>
      </c>
    </row>
    <row r="3931" spans="1:7">
      <c r="A3931" s="1">
        <v>5</v>
      </c>
      <c r="B3931">
        <v>226</v>
      </c>
      <c r="C3931">
        <v>4</v>
      </c>
      <c r="D3931" t="s">
        <v>113</v>
      </c>
      <c r="E3931" t="s">
        <v>114</v>
      </c>
      <c r="F3931" t="s">
        <v>19</v>
      </c>
      <c r="G3931" t="str">
        <f>TEXT(MotionsTable[[#This Row],[MOT_COUNTY_NUM]], "000") &amp; "-" &amp; TEXT(MotionsTable[[#This Row],[MOT_CASE_NUMBER]], "0000000")</f>
        <v>005-0000226</v>
      </c>
    </row>
    <row r="3932" spans="1:7">
      <c r="A3932" s="1">
        <v>5</v>
      </c>
      <c r="B3932">
        <v>242</v>
      </c>
      <c r="C3932">
        <v>4</v>
      </c>
      <c r="D3932" t="s">
        <v>113</v>
      </c>
      <c r="E3932" t="s">
        <v>114</v>
      </c>
      <c r="F3932" t="s">
        <v>19</v>
      </c>
      <c r="G3932" t="str">
        <f>TEXT(MotionsTable[[#This Row],[MOT_COUNTY_NUM]], "000") &amp; "-" &amp; TEXT(MotionsTable[[#This Row],[MOT_CASE_NUMBER]], "0000000")</f>
        <v>005-0000242</v>
      </c>
    </row>
    <row r="3933" spans="1:7">
      <c r="A3933" s="1">
        <v>5</v>
      </c>
      <c r="B3933">
        <v>244</v>
      </c>
      <c r="C3933">
        <v>4</v>
      </c>
      <c r="D3933" t="s">
        <v>113</v>
      </c>
      <c r="E3933" t="s">
        <v>114</v>
      </c>
      <c r="F3933" t="s">
        <v>19</v>
      </c>
      <c r="G3933" t="str">
        <f>TEXT(MotionsTable[[#This Row],[MOT_COUNTY_NUM]], "000") &amp; "-" &amp; TEXT(MotionsTable[[#This Row],[MOT_CASE_NUMBER]], "0000000")</f>
        <v>005-0000244</v>
      </c>
    </row>
    <row r="3934" spans="1:7">
      <c r="A3934" s="1">
        <v>5</v>
      </c>
      <c r="B3934">
        <v>253</v>
      </c>
      <c r="C3934">
        <v>4</v>
      </c>
      <c r="D3934" t="s">
        <v>113</v>
      </c>
      <c r="E3934" t="s">
        <v>114</v>
      </c>
      <c r="F3934" t="s">
        <v>19</v>
      </c>
      <c r="G3934" t="str">
        <f>TEXT(MotionsTable[[#This Row],[MOT_COUNTY_NUM]], "000") &amp; "-" &amp; TEXT(MotionsTable[[#This Row],[MOT_CASE_NUMBER]], "0000000")</f>
        <v>005-0000253</v>
      </c>
    </row>
    <row r="3935" spans="1:7">
      <c r="A3935" s="1">
        <v>5</v>
      </c>
      <c r="B3935">
        <v>264</v>
      </c>
      <c r="C3935">
        <v>4</v>
      </c>
      <c r="D3935" t="s">
        <v>113</v>
      </c>
      <c r="E3935" t="s">
        <v>114</v>
      </c>
      <c r="F3935" t="s">
        <v>19</v>
      </c>
      <c r="G3935" t="str">
        <f>TEXT(MotionsTable[[#This Row],[MOT_COUNTY_NUM]], "000") &amp; "-" &amp; TEXT(MotionsTable[[#This Row],[MOT_CASE_NUMBER]], "0000000")</f>
        <v>005-0000264</v>
      </c>
    </row>
    <row r="3936" spans="1:7">
      <c r="A3936" s="1">
        <v>5</v>
      </c>
      <c r="B3936">
        <v>274</v>
      </c>
      <c r="C3936">
        <v>4</v>
      </c>
      <c r="D3936" t="s">
        <v>113</v>
      </c>
      <c r="E3936" t="s">
        <v>114</v>
      </c>
      <c r="F3936" t="s">
        <v>19</v>
      </c>
      <c r="G3936" t="str">
        <f>TEXT(MotionsTable[[#This Row],[MOT_COUNTY_NUM]], "000") &amp; "-" &amp; TEXT(MotionsTable[[#This Row],[MOT_CASE_NUMBER]], "0000000")</f>
        <v>005-0000274</v>
      </c>
    </row>
    <row r="3937" spans="1:7">
      <c r="A3937" s="1">
        <v>5</v>
      </c>
      <c r="B3937">
        <v>280</v>
      </c>
      <c r="C3937">
        <v>4</v>
      </c>
      <c r="D3937" t="s">
        <v>113</v>
      </c>
      <c r="E3937" t="s">
        <v>114</v>
      </c>
      <c r="F3937" t="s">
        <v>19</v>
      </c>
      <c r="G3937" t="str">
        <f>TEXT(MotionsTable[[#This Row],[MOT_COUNTY_NUM]], "000") &amp; "-" &amp; TEXT(MotionsTable[[#This Row],[MOT_CASE_NUMBER]], "0000000")</f>
        <v>005-0000280</v>
      </c>
    </row>
    <row r="3938" spans="1:7">
      <c r="A3938" s="1">
        <v>5</v>
      </c>
      <c r="B3938">
        <v>283</v>
      </c>
      <c r="C3938">
        <v>4</v>
      </c>
      <c r="D3938" t="s">
        <v>113</v>
      </c>
      <c r="E3938" t="s">
        <v>114</v>
      </c>
      <c r="F3938" t="s">
        <v>19</v>
      </c>
      <c r="G3938" t="str">
        <f>TEXT(MotionsTable[[#This Row],[MOT_COUNTY_NUM]], "000") &amp; "-" &amp; TEXT(MotionsTable[[#This Row],[MOT_CASE_NUMBER]], "0000000")</f>
        <v>005-0000283</v>
      </c>
    </row>
    <row r="3939" spans="1:7">
      <c r="A3939" s="1">
        <v>5</v>
      </c>
      <c r="B3939">
        <v>285</v>
      </c>
      <c r="C3939">
        <v>4</v>
      </c>
      <c r="D3939" t="s">
        <v>113</v>
      </c>
      <c r="E3939" t="s">
        <v>114</v>
      </c>
      <c r="F3939" t="s">
        <v>19</v>
      </c>
      <c r="G3939" t="str">
        <f>TEXT(MotionsTable[[#This Row],[MOT_COUNTY_NUM]], "000") &amp; "-" &amp; TEXT(MotionsTable[[#This Row],[MOT_CASE_NUMBER]], "0000000")</f>
        <v>005-0000285</v>
      </c>
    </row>
    <row r="3940" spans="1:7">
      <c r="A3940" s="1">
        <v>5</v>
      </c>
      <c r="B3940">
        <v>288</v>
      </c>
      <c r="C3940">
        <v>4</v>
      </c>
      <c r="D3940" t="s">
        <v>113</v>
      </c>
      <c r="E3940" t="s">
        <v>114</v>
      </c>
      <c r="F3940" t="s">
        <v>19</v>
      </c>
      <c r="G3940" t="str">
        <f>TEXT(MotionsTable[[#This Row],[MOT_COUNTY_NUM]], "000") &amp; "-" &amp; TEXT(MotionsTable[[#This Row],[MOT_CASE_NUMBER]], "0000000")</f>
        <v>005-0000288</v>
      </c>
    </row>
    <row r="3941" spans="1:7">
      <c r="A3941" s="1">
        <v>5</v>
      </c>
      <c r="B3941">
        <v>304</v>
      </c>
      <c r="C3941">
        <v>4</v>
      </c>
      <c r="D3941" t="s">
        <v>113</v>
      </c>
      <c r="E3941" t="s">
        <v>114</v>
      </c>
      <c r="F3941" t="s">
        <v>19</v>
      </c>
      <c r="G3941" t="str">
        <f>TEXT(MotionsTable[[#This Row],[MOT_COUNTY_NUM]], "000") &amp; "-" &amp; TEXT(MotionsTable[[#This Row],[MOT_CASE_NUMBER]], "0000000")</f>
        <v>005-0000304</v>
      </c>
    </row>
    <row r="3942" spans="1:7">
      <c r="A3942" s="1">
        <v>5</v>
      </c>
      <c r="B3942">
        <v>309</v>
      </c>
      <c r="C3942">
        <v>4</v>
      </c>
      <c r="D3942" t="s">
        <v>113</v>
      </c>
      <c r="E3942" t="s">
        <v>114</v>
      </c>
      <c r="F3942" t="s">
        <v>19</v>
      </c>
      <c r="G3942" t="str">
        <f>TEXT(MotionsTable[[#This Row],[MOT_COUNTY_NUM]], "000") &amp; "-" &amp; TEXT(MotionsTable[[#This Row],[MOT_CASE_NUMBER]], "0000000")</f>
        <v>005-0000309</v>
      </c>
    </row>
    <row r="3943" spans="1:7">
      <c r="A3943" s="1">
        <v>5</v>
      </c>
      <c r="B3943">
        <v>310</v>
      </c>
      <c r="C3943">
        <v>4</v>
      </c>
      <c r="D3943" t="s">
        <v>113</v>
      </c>
      <c r="E3943" t="s">
        <v>114</v>
      </c>
      <c r="F3943" t="s">
        <v>19</v>
      </c>
      <c r="G3943" t="str">
        <f>TEXT(MotionsTable[[#This Row],[MOT_COUNTY_NUM]], "000") &amp; "-" &amp; TEXT(MotionsTable[[#This Row],[MOT_CASE_NUMBER]], "0000000")</f>
        <v>005-0000310</v>
      </c>
    </row>
    <row r="3944" spans="1:7">
      <c r="A3944" s="1">
        <v>5</v>
      </c>
      <c r="B3944">
        <v>311</v>
      </c>
      <c r="C3944">
        <v>4</v>
      </c>
      <c r="D3944" t="s">
        <v>113</v>
      </c>
      <c r="E3944" t="s">
        <v>114</v>
      </c>
      <c r="F3944" t="s">
        <v>19</v>
      </c>
      <c r="G3944" t="str">
        <f>TEXT(MotionsTable[[#This Row],[MOT_COUNTY_NUM]], "000") &amp; "-" &amp; TEXT(MotionsTable[[#This Row],[MOT_CASE_NUMBER]], "0000000")</f>
        <v>005-0000311</v>
      </c>
    </row>
    <row r="3945" spans="1:7">
      <c r="A3945" s="1">
        <v>5</v>
      </c>
      <c r="B3945">
        <v>17</v>
      </c>
      <c r="C3945">
        <v>5</v>
      </c>
      <c r="D3945" t="s">
        <v>113</v>
      </c>
      <c r="E3945" t="s">
        <v>114</v>
      </c>
      <c r="F3945" t="s">
        <v>19</v>
      </c>
      <c r="G3945" t="str">
        <f>TEXT(MotionsTable[[#This Row],[MOT_COUNTY_NUM]], "000") &amp; "-" &amp; TEXT(MotionsTable[[#This Row],[MOT_CASE_NUMBER]], "0000000")</f>
        <v>005-0000017</v>
      </c>
    </row>
    <row r="3946" spans="1:7">
      <c r="A3946" s="1">
        <v>5</v>
      </c>
      <c r="B3946">
        <v>18</v>
      </c>
      <c r="C3946">
        <v>5</v>
      </c>
      <c r="D3946" t="s">
        <v>113</v>
      </c>
      <c r="E3946" t="s">
        <v>114</v>
      </c>
      <c r="F3946" t="s">
        <v>19</v>
      </c>
      <c r="G3946" t="str">
        <f>TEXT(MotionsTable[[#This Row],[MOT_COUNTY_NUM]], "000") &amp; "-" &amp; TEXT(MotionsTable[[#This Row],[MOT_CASE_NUMBER]], "0000000")</f>
        <v>005-0000018</v>
      </c>
    </row>
    <row r="3947" spans="1:7">
      <c r="A3947" s="1">
        <v>5</v>
      </c>
      <c r="B3947">
        <v>40</v>
      </c>
      <c r="C3947">
        <v>5</v>
      </c>
      <c r="D3947" t="s">
        <v>113</v>
      </c>
      <c r="E3947" t="s">
        <v>114</v>
      </c>
      <c r="F3947" t="s">
        <v>19</v>
      </c>
      <c r="G3947" t="str">
        <f>TEXT(MotionsTable[[#This Row],[MOT_COUNTY_NUM]], "000") &amp; "-" &amp; TEXT(MotionsTable[[#This Row],[MOT_CASE_NUMBER]], "0000000")</f>
        <v>005-0000040</v>
      </c>
    </row>
    <row r="3948" spans="1:7">
      <c r="A3948" s="1">
        <v>5</v>
      </c>
      <c r="B3948">
        <v>55</v>
      </c>
      <c r="C3948">
        <v>5</v>
      </c>
      <c r="D3948" t="s">
        <v>113</v>
      </c>
      <c r="E3948" t="s">
        <v>114</v>
      </c>
      <c r="F3948" t="s">
        <v>19</v>
      </c>
      <c r="G3948" t="str">
        <f>TEXT(MotionsTable[[#This Row],[MOT_COUNTY_NUM]], "000") &amp; "-" &amp; TEXT(MotionsTable[[#This Row],[MOT_CASE_NUMBER]], "0000000")</f>
        <v>005-0000055</v>
      </c>
    </row>
    <row r="3949" spans="1:7">
      <c r="A3949" s="1">
        <v>5</v>
      </c>
      <c r="B3949">
        <v>66</v>
      </c>
      <c r="C3949">
        <v>5</v>
      </c>
      <c r="D3949" t="s">
        <v>113</v>
      </c>
      <c r="E3949" t="s">
        <v>114</v>
      </c>
      <c r="F3949" t="s">
        <v>19</v>
      </c>
      <c r="G3949" t="str">
        <f>TEXT(MotionsTable[[#This Row],[MOT_COUNTY_NUM]], "000") &amp; "-" &amp; TEXT(MotionsTable[[#This Row],[MOT_CASE_NUMBER]], "0000000")</f>
        <v>005-0000066</v>
      </c>
    </row>
    <row r="3950" spans="1:7">
      <c r="A3950" s="1">
        <v>5</v>
      </c>
      <c r="B3950">
        <v>69</v>
      </c>
      <c r="C3950">
        <v>5</v>
      </c>
      <c r="D3950" t="s">
        <v>113</v>
      </c>
      <c r="E3950" t="s">
        <v>114</v>
      </c>
      <c r="F3950" t="s">
        <v>19</v>
      </c>
      <c r="G3950" t="str">
        <f>TEXT(MotionsTable[[#This Row],[MOT_COUNTY_NUM]], "000") &amp; "-" &amp; TEXT(MotionsTable[[#This Row],[MOT_CASE_NUMBER]], "0000000")</f>
        <v>005-0000069</v>
      </c>
    </row>
    <row r="3951" spans="1:7">
      <c r="A3951" s="1">
        <v>5</v>
      </c>
      <c r="B3951">
        <v>72</v>
      </c>
      <c r="C3951">
        <v>5</v>
      </c>
      <c r="D3951" t="s">
        <v>113</v>
      </c>
      <c r="E3951" t="s">
        <v>114</v>
      </c>
      <c r="F3951" t="s">
        <v>19</v>
      </c>
      <c r="G3951" t="str">
        <f>TEXT(MotionsTable[[#This Row],[MOT_COUNTY_NUM]], "000") &amp; "-" &amp; TEXT(MotionsTable[[#This Row],[MOT_CASE_NUMBER]], "0000000")</f>
        <v>005-0000072</v>
      </c>
    </row>
    <row r="3952" spans="1:7">
      <c r="A3952" s="1">
        <v>5</v>
      </c>
      <c r="B3952">
        <v>76</v>
      </c>
      <c r="C3952">
        <v>5</v>
      </c>
      <c r="D3952" t="s">
        <v>113</v>
      </c>
      <c r="E3952" t="s">
        <v>114</v>
      </c>
      <c r="F3952" t="s">
        <v>19</v>
      </c>
      <c r="G3952" t="str">
        <f>TEXT(MotionsTable[[#This Row],[MOT_COUNTY_NUM]], "000") &amp; "-" &amp; TEXT(MotionsTable[[#This Row],[MOT_CASE_NUMBER]], "0000000")</f>
        <v>005-0000076</v>
      </c>
    </row>
    <row r="3953" spans="1:7">
      <c r="A3953" s="1">
        <v>5</v>
      </c>
      <c r="B3953">
        <v>79</v>
      </c>
      <c r="C3953">
        <v>5</v>
      </c>
      <c r="D3953" t="s">
        <v>113</v>
      </c>
      <c r="E3953" t="s">
        <v>114</v>
      </c>
      <c r="F3953" t="s">
        <v>19</v>
      </c>
      <c r="G3953" t="str">
        <f>TEXT(MotionsTable[[#This Row],[MOT_COUNTY_NUM]], "000") &amp; "-" &amp; TEXT(MotionsTable[[#This Row],[MOT_CASE_NUMBER]], "0000000")</f>
        <v>005-0000079</v>
      </c>
    </row>
    <row r="3954" spans="1:7">
      <c r="A3954" s="1">
        <v>5</v>
      </c>
      <c r="B3954">
        <v>126</v>
      </c>
      <c r="C3954">
        <v>5</v>
      </c>
      <c r="D3954" t="s">
        <v>113</v>
      </c>
      <c r="E3954" t="s">
        <v>114</v>
      </c>
      <c r="F3954" t="s">
        <v>19</v>
      </c>
      <c r="G3954" t="str">
        <f>TEXT(MotionsTable[[#This Row],[MOT_COUNTY_NUM]], "000") &amp; "-" &amp; TEXT(MotionsTable[[#This Row],[MOT_CASE_NUMBER]], "0000000")</f>
        <v>005-0000126</v>
      </c>
    </row>
    <row r="3955" spans="1:7">
      <c r="A3955" s="1">
        <v>5</v>
      </c>
      <c r="B3955">
        <v>129</v>
      </c>
      <c r="C3955">
        <v>5</v>
      </c>
      <c r="D3955" t="s">
        <v>113</v>
      </c>
      <c r="E3955" t="s">
        <v>114</v>
      </c>
      <c r="F3955" t="s">
        <v>19</v>
      </c>
      <c r="G3955" t="str">
        <f>TEXT(MotionsTable[[#This Row],[MOT_COUNTY_NUM]], "000") &amp; "-" &amp; TEXT(MotionsTable[[#This Row],[MOT_CASE_NUMBER]], "0000000")</f>
        <v>005-0000129</v>
      </c>
    </row>
    <row r="3956" spans="1:7">
      <c r="A3956" s="1">
        <v>5</v>
      </c>
      <c r="B3956">
        <v>136</v>
      </c>
      <c r="C3956">
        <v>5</v>
      </c>
      <c r="D3956" t="s">
        <v>113</v>
      </c>
      <c r="E3956" t="s">
        <v>114</v>
      </c>
      <c r="F3956" t="s">
        <v>19</v>
      </c>
      <c r="G3956" t="str">
        <f>TEXT(MotionsTable[[#This Row],[MOT_COUNTY_NUM]], "000") &amp; "-" &amp; TEXT(MotionsTable[[#This Row],[MOT_CASE_NUMBER]], "0000000")</f>
        <v>005-0000136</v>
      </c>
    </row>
    <row r="3957" spans="1:7">
      <c r="A3957" s="1">
        <v>5</v>
      </c>
      <c r="B3957">
        <v>148</v>
      </c>
      <c r="C3957">
        <v>5</v>
      </c>
      <c r="D3957" t="s">
        <v>113</v>
      </c>
      <c r="E3957" t="s">
        <v>114</v>
      </c>
      <c r="F3957" t="s">
        <v>19</v>
      </c>
      <c r="G3957" t="str">
        <f>TEXT(MotionsTable[[#This Row],[MOT_COUNTY_NUM]], "000") &amp; "-" &amp; TEXT(MotionsTable[[#This Row],[MOT_CASE_NUMBER]], "0000000")</f>
        <v>005-0000148</v>
      </c>
    </row>
    <row r="3958" spans="1:7">
      <c r="A3958" s="1">
        <v>5</v>
      </c>
      <c r="B3958">
        <v>158</v>
      </c>
      <c r="C3958">
        <v>5</v>
      </c>
      <c r="D3958" t="s">
        <v>113</v>
      </c>
      <c r="E3958" t="s">
        <v>114</v>
      </c>
      <c r="F3958" t="s">
        <v>19</v>
      </c>
      <c r="G3958" t="str">
        <f>TEXT(MotionsTable[[#This Row],[MOT_COUNTY_NUM]], "000") &amp; "-" &amp; TEXT(MotionsTable[[#This Row],[MOT_CASE_NUMBER]], "0000000")</f>
        <v>005-0000158</v>
      </c>
    </row>
    <row r="3959" spans="1:7">
      <c r="A3959" s="1">
        <v>5</v>
      </c>
      <c r="B3959">
        <v>172</v>
      </c>
      <c r="C3959">
        <v>5</v>
      </c>
      <c r="D3959" t="s">
        <v>113</v>
      </c>
      <c r="E3959" t="s">
        <v>114</v>
      </c>
      <c r="F3959" t="s">
        <v>19</v>
      </c>
      <c r="G3959" t="str">
        <f>TEXT(MotionsTable[[#This Row],[MOT_COUNTY_NUM]], "000") &amp; "-" &amp; TEXT(MotionsTable[[#This Row],[MOT_CASE_NUMBER]], "0000000")</f>
        <v>005-0000172</v>
      </c>
    </row>
    <row r="3960" spans="1:7">
      <c r="A3960" s="1">
        <v>5</v>
      </c>
      <c r="B3960">
        <v>178</v>
      </c>
      <c r="C3960">
        <v>5</v>
      </c>
      <c r="D3960" t="s">
        <v>113</v>
      </c>
      <c r="E3960" t="s">
        <v>114</v>
      </c>
      <c r="F3960" t="s">
        <v>19</v>
      </c>
      <c r="G3960" t="str">
        <f>TEXT(MotionsTable[[#This Row],[MOT_COUNTY_NUM]], "000") &amp; "-" &amp; TEXT(MotionsTable[[#This Row],[MOT_CASE_NUMBER]], "0000000")</f>
        <v>005-0000178</v>
      </c>
    </row>
    <row r="3961" spans="1:7">
      <c r="A3961" s="1">
        <v>5</v>
      </c>
      <c r="B3961">
        <v>214</v>
      </c>
      <c r="C3961">
        <v>5</v>
      </c>
      <c r="D3961" t="s">
        <v>113</v>
      </c>
      <c r="E3961" t="s">
        <v>114</v>
      </c>
      <c r="F3961" t="s">
        <v>19</v>
      </c>
      <c r="G3961" t="str">
        <f>TEXT(MotionsTable[[#This Row],[MOT_COUNTY_NUM]], "000") &amp; "-" &amp; TEXT(MotionsTable[[#This Row],[MOT_CASE_NUMBER]], "0000000")</f>
        <v>005-0000214</v>
      </c>
    </row>
    <row r="3962" spans="1:7">
      <c r="A3962" s="1">
        <v>5</v>
      </c>
      <c r="B3962">
        <v>218</v>
      </c>
      <c r="C3962">
        <v>5</v>
      </c>
      <c r="D3962" t="s">
        <v>113</v>
      </c>
      <c r="E3962" t="s">
        <v>114</v>
      </c>
      <c r="F3962" t="s">
        <v>19</v>
      </c>
      <c r="G3962" t="str">
        <f>TEXT(MotionsTable[[#This Row],[MOT_COUNTY_NUM]], "000") &amp; "-" &amp; TEXT(MotionsTable[[#This Row],[MOT_CASE_NUMBER]], "0000000")</f>
        <v>005-0000218</v>
      </c>
    </row>
    <row r="3963" spans="1:7">
      <c r="A3963" s="1">
        <v>5</v>
      </c>
      <c r="B3963">
        <v>223</v>
      </c>
      <c r="C3963">
        <v>5</v>
      </c>
      <c r="D3963" t="s">
        <v>113</v>
      </c>
      <c r="E3963" t="s">
        <v>114</v>
      </c>
      <c r="F3963" t="s">
        <v>19</v>
      </c>
      <c r="G3963" t="str">
        <f>TEXT(MotionsTable[[#This Row],[MOT_COUNTY_NUM]], "000") &amp; "-" &amp; TEXT(MotionsTable[[#This Row],[MOT_CASE_NUMBER]], "0000000")</f>
        <v>005-0000223</v>
      </c>
    </row>
    <row r="3964" spans="1:7">
      <c r="A3964" s="1">
        <v>5</v>
      </c>
      <c r="B3964">
        <v>227</v>
      </c>
      <c r="C3964">
        <v>5</v>
      </c>
      <c r="D3964" t="s">
        <v>113</v>
      </c>
      <c r="E3964" t="s">
        <v>114</v>
      </c>
      <c r="F3964" t="s">
        <v>19</v>
      </c>
      <c r="G3964" t="str">
        <f>TEXT(MotionsTable[[#This Row],[MOT_COUNTY_NUM]], "000") &amp; "-" &amp; TEXT(MotionsTable[[#This Row],[MOT_CASE_NUMBER]], "0000000")</f>
        <v>005-0000227</v>
      </c>
    </row>
    <row r="3965" spans="1:7">
      <c r="A3965" s="1">
        <v>5</v>
      </c>
      <c r="B3965">
        <v>271</v>
      </c>
      <c r="C3965">
        <v>5</v>
      </c>
      <c r="D3965" t="s">
        <v>113</v>
      </c>
      <c r="E3965" t="s">
        <v>114</v>
      </c>
      <c r="F3965" t="s">
        <v>19</v>
      </c>
      <c r="G3965" t="str">
        <f>TEXT(MotionsTable[[#This Row],[MOT_COUNTY_NUM]], "000") &amp; "-" &amp; TEXT(MotionsTable[[#This Row],[MOT_CASE_NUMBER]], "0000000")</f>
        <v>005-0000271</v>
      </c>
    </row>
    <row r="3966" spans="1:7">
      <c r="A3966" s="1">
        <v>5</v>
      </c>
      <c r="B3966">
        <v>279</v>
      </c>
      <c r="C3966">
        <v>5</v>
      </c>
      <c r="D3966" t="s">
        <v>113</v>
      </c>
      <c r="E3966" t="s">
        <v>114</v>
      </c>
      <c r="F3966" t="s">
        <v>19</v>
      </c>
      <c r="G3966" t="str">
        <f>TEXT(MotionsTable[[#This Row],[MOT_COUNTY_NUM]], "000") &amp; "-" &amp; TEXT(MotionsTable[[#This Row],[MOT_CASE_NUMBER]], "0000000")</f>
        <v>005-0000279</v>
      </c>
    </row>
    <row r="3967" spans="1:7">
      <c r="A3967" s="1">
        <v>5</v>
      </c>
      <c r="B3967">
        <v>289</v>
      </c>
      <c r="C3967">
        <v>5</v>
      </c>
      <c r="D3967" t="s">
        <v>113</v>
      </c>
      <c r="E3967" t="s">
        <v>114</v>
      </c>
      <c r="F3967" t="s">
        <v>19</v>
      </c>
      <c r="G3967" t="str">
        <f>TEXT(MotionsTable[[#This Row],[MOT_COUNTY_NUM]], "000") &amp; "-" &amp; TEXT(MotionsTable[[#This Row],[MOT_CASE_NUMBER]], "0000000")</f>
        <v>005-0000289</v>
      </c>
    </row>
    <row r="3968" spans="1:7">
      <c r="A3968" s="1">
        <v>5</v>
      </c>
      <c r="B3968">
        <v>293</v>
      </c>
      <c r="C3968">
        <v>5</v>
      </c>
      <c r="D3968" t="s">
        <v>113</v>
      </c>
      <c r="E3968" t="s">
        <v>114</v>
      </c>
      <c r="F3968" t="s">
        <v>19</v>
      </c>
      <c r="G3968" t="str">
        <f>TEXT(MotionsTable[[#This Row],[MOT_COUNTY_NUM]], "000") &amp; "-" &amp; TEXT(MotionsTable[[#This Row],[MOT_CASE_NUMBER]], "0000000")</f>
        <v>005-0000293</v>
      </c>
    </row>
    <row r="3969" spans="1:7">
      <c r="A3969" s="1">
        <v>5</v>
      </c>
      <c r="B3969">
        <v>307</v>
      </c>
      <c r="C3969">
        <v>5</v>
      </c>
      <c r="D3969" t="s">
        <v>113</v>
      </c>
      <c r="E3969" t="s">
        <v>114</v>
      </c>
      <c r="F3969" t="s">
        <v>19</v>
      </c>
      <c r="G3969" t="str">
        <f>TEXT(MotionsTable[[#This Row],[MOT_COUNTY_NUM]], "000") &amp; "-" &amp; TEXT(MotionsTable[[#This Row],[MOT_CASE_NUMBER]], "0000000")</f>
        <v>005-0000307</v>
      </c>
    </row>
    <row r="3970" spans="1:7">
      <c r="A3970" s="1">
        <v>5</v>
      </c>
      <c r="B3970">
        <v>17</v>
      </c>
      <c r="C3970">
        <v>6</v>
      </c>
      <c r="D3970" t="s">
        <v>113</v>
      </c>
      <c r="E3970" t="s">
        <v>114</v>
      </c>
      <c r="F3970" t="s">
        <v>19</v>
      </c>
      <c r="G3970" t="str">
        <f>TEXT(MotionsTable[[#This Row],[MOT_COUNTY_NUM]], "000") &amp; "-" &amp; TEXT(MotionsTable[[#This Row],[MOT_CASE_NUMBER]], "0000000")</f>
        <v>005-0000017</v>
      </c>
    </row>
    <row r="3971" spans="1:7">
      <c r="A3971" s="1">
        <v>5</v>
      </c>
      <c r="B3971">
        <v>30</v>
      </c>
      <c r="C3971">
        <v>6</v>
      </c>
      <c r="D3971" t="s">
        <v>113</v>
      </c>
      <c r="E3971" t="s">
        <v>114</v>
      </c>
      <c r="F3971" t="s">
        <v>19</v>
      </c>
      <c r="G3971" t="str">
        <f>TEXT(MotionsTable[[#This Row],[MOT_COUNTY_NUM]], "000") &amp; "-" &amp; TEXT(MotionsTable[[#This Row],[MOT_CASE_NUMBER]], "0000000")</f>
        <v>005-0000030</v>
      </c>
    </row>
    <row r="3972" spans="1:7">
      <c r="A3972" s="1">
        <v>5</v>
      </c>
      <c r="B3972">
        <v>67</v>
      </c>
      <c r="C3972">
        <v>6</v>
      </c>
      <c r="D3972" t="s">
        <v>113</v>
      </c>
      <c r="E3972" t="s">
        <v>114</v>
      </c>
      <c r="F3972" t="s">
        <v>19</v>
      </c>
      <c r="G3972" t="str">
        <f>TEXT(MotionsTable[[#This Row],[MOT_COUNTY_NUM]], "000") &amp; "-" &amp; TEXT(MotionsTable[[#This Row],[MOT_CASE_NUMBER]], "0000000")</f>
        <v>005-0000067</v>
      </c>
    </row>
    <row r="3973" spans="1:7">
      <c r="A3973" s="1">
        <v>5</v>
      </c>
      <c r="B3973">
        <v>186</v>
      </c>
      <c r="C3973">
        <v>6</v>
      </c>
      <c r="D3973" t="s">
        <v>113</v>
      </c>
      <c r="E3973" t="s">
        <v>114</v>
      </c>
      <c r="F3973" t="s">
        <v>19</v>
      </c>
      <c r="G3973" t="str">
        <f>TEXT(MotionsTable[[#This Row],[MOT_COUNTY_NUM]], "000") &amp; "-" &amp; TEXT(MotionsTable[[#This Row],[MOT_CASE_NUMBER]], "0000000")</f>
        <v>005-0000186</v>
      </c>
    </row>
    <row r="3974" spans="1:7">
      <c r="A3974" s="1">
        <v>5</v>
      </c>
      <c r="B3974">
        <v>187</v>
      </c>
      <c r="C3974">
        <v>6</v>
      </c>
      <c r="D3974" t="s">
        <v>113</v>
      </c>
      <c r="E3974" t="s">
        <v>114</v>
      </c>
      <c r="F3974" t="s">
        <v>19</v>
      </c>
      <c r="G3974" t="str">
        <f>TEXT(MotionsTable[[#This Row],[MOT_COUNTY_NUM]], "000") &amp; "-" &amp; TEXT(MotionsTable[[#This Row],[MOT_CASE_NUMBER]], "0000000")</f>
        <v>005-0000187</v>
      </c>
    </row>
    <row r="3975" spans="1:7">
      <c r="A3975" s="1">
        <v>5</v>
      </c>
      <c r="B3975">
        <v>223</v>
      </c>
      <c r="C3975">
        <v>6</v>
      </c>
      <c r="D3975" t="s">
        <v>113</v>
      </c>
      <c r="E3975" t="s">
        <v>114</v>
      </c>
      <c r="F3975" t="s">
        <v>19</v>
      </c>
      <c r="G3975" t="str">
        <f>TEXT(MotionsTable[[#This Row],[MOT_COUNTY_NUM]], "000") &amp; "-" &amp; TEXT(MotionsTable[[#This Row],[MOT_CASE_NUMBER]], "0000000")</f>
        <v>005-0000223</v>
      </c>
    </row>
    <row r="3976" spans="1:7">
      <c r="A3976" s="1">
        <v>5</v>
      </c>
      <c r="B3976">
        <v>236</v>
      </c>
      <c r="C3976">
        <v>6</v>
      </c>
      <c r="D3976" t="s">
        <v>113</v>
      </c>
      <c r="E3976" t="s">
        <v>114</v>
      </c>
      <c r="F3976" t="s">
        <v>19</v>
      </c>
      <c r="G3976" t="str">
        <f>TEXT(MotionsTable[[#This Row],[MOT_COUNTY_NUM]], "000") &amp; "-" &amp; TEXT(MotionsTable[[#This Row],[MOT_CASE_NUMBER]], "0000000")</f>
        <v>005-0000236</v>
      </c>
    </row>
    <row r="3977" spans="1:7">
      <c r="A3977" s="1">
        <v>5</v>
      </c>
      <c r="B3977">
        <v>237</v>
      </c>
      <c r="C3977">
        <v>6</v>
      </c>
      <c r="D3977" t="s">
        <v>113</v>
      </c>
      <c r="E3977" t="s">
        <v>114</v>
      </c>
      <c r="F3977" t="s">
        <v>19</v>
      </c>
      <c r="G3977" t="str">
        <f>TEXT(MotionsTable[[#This Row],[MOT_COUNTY_NUM]], "000") &amp; "-" &amp; TEXT(MotionsTable[[#This Row],[MOT_CASE_NUMBER]], "0000000")</f>
        <v>005-0000237</v>
      </c>
    </row>
    <row r="3978" spans="1:7">
      <c r="A3978" s="1">
        <v>5</v>
      </c>
      <c r="B3978">
        <v>264</v>
      </c>
      <c r="C3978">
        <v>6</v>
      </c>
      <c r="D3978" t="s">
        <v>113</v>
      </c>
      <c r="E3978" t="s">
        <v>114</v>
      </c>
      <c r="F3978" t="s">
        <v>19</v>
      </c>
      <c r="G3978" t="str">
        <f>TEXT(MotionsTable[[#This Row],[MOT_COUNTY_NUM]], "000") &amp; "-" &amp; TEXT(MotionsTable[[#This Row],[MOT_CASE_NUMBER]], "0000000")</f>
        <v>005-0000264</v>
      </c>
    </row>
    <row r="3979" spans="1:7">
      <c r="A3979" s="1">
        <v>5</v>
      </c>
      <c r="B3979">
        <v>267</v>
      </c>
      <c r="C3979">
        <v>6</v>
      </c>
      <c r="D3979" t="s">
        <v>113</v>
      </c>
      <c r="E3979" t="s">
        <v>114</v>
      </c>
      <c r="F3979" t="s">
        <v>19</v>
      </c>
      <c r="G3979" t="str">
        <f>TEXT(MotionsTable[[#This Row],[MOT_COUNTY_NUM]], "000") &amp; "-" &amp; TEXT(MotionsTable[[#This Row],[MOT_CASE_NUMBER]], "0000000")</f>
        <v>005-0000267</v>
      </c>
    </row>
    <row r="3980" spans="1:7">
      <c r="A3980" s="1">
        <v>5</v>
      </c>
      <c r="B3980">
        <v>295</v>
      </c>
      <c r="C3980">
        <v>6</v>
      </c>
      <c r="D3980" t="s">
        <v>113</v>
      </c>
      <c r="E3980" t="s">
        <v>114</v>
      </c>
      <c r="F3980" t="s">
        <v>19</v>
      </c>
      <c r="G3980" t="str">
        <f>TEXT(MotionsTable[[#This Row],[MOT_COUNTY_NUM]], "000") &amp; "-" &amp; TEXT(MotionsTable[[#This Row],[MOT_CASE_NUMBER]], "0000000")</f>
        <v>005-0000295</v>
      </c>
    </row>
    <row r="3981" spans="1:7">
      <c r="A3981" s="1">
        <v>5</v>
      </c>
      <c r="B3981">
        <v>31</v>
      </c>
      <c r="C3981">
        <v>7</v>
      </c>
      <c r="D3981" t="s">
        <v>113</v>
      </c>
      <c r="E3981" t="s">
        <v>114</v>
      </c>
      <c r="F3981" t="s">
        <v>19</v>
      </c>
      <c r="G3981" t="str">
        <f>TEXT(MotionsTable[[#This Row],[MOT_COUNTY_NUM]], "000") &amp; "-" &amp; TEXT(MotionsTable[[#This Row],[MOT_CASE_NUMBER]], "0000000")</f>
        <v>005-0000031</v>
      </c>
    </row>
    <row r="3982" spans="1:7">
      <c r="A3982" s="1">
        <v>5</v>
      </c>
      <c r="B3982">
        <v>45</v>
      </c>
      <c r="C3982">
        <v>7</v>
      </c>
      <c r="D3982" t="s">
        <v>113</v>
      </c>
      <c r="E3982" t="s">
        <v>114</v>
      </c>
      <c r="F3982" t="s">
        <v>19</v>
      </c>
      <c r="G3982" t="str">
        <f>TEXT(MotionsTable[[#This Row],[MOT_COUNTY_NUM]], "000") &amp; "-" &amp; TEXT(MotionsTable[[#This Row],[MOT_CASE_NUMBER]], "0000000")</f>
        <v>005-0000045</v>
      </c>
    </row>
    <row r="3983" spans="1:7">
      <c r="A3983" s="1">
        <v>5</v>
      </c>
      <c r="B3983">
        <v>79</v>
      </c>
      <c r="C3983">
        <v>7</v>
      </c>
      <c r="D3983" t="s">
        <v>113</v>
      </c>
      <c r="E3983" t="s">
        <v>114</v>
      </c>
      <c r="F3983" t="s">
        <v>19</v>
      </c>
      <c r="G3983" t="str">
        <f>TEXT(MotionsTable[[#This Row],[MOT_COUNTY_NUM]], "000") &amp; "-" &amp; TEXT(MotionsTable[[#This Row],[MOT_CASE_NUMBER]], "0000000")</f>
        <v>005-0000079</v>
      </c>
    </row>
    <row r="3984" spans="1:7">
      <c r="A3984" s="1">
        <v>5</v>
      </c>
      <c r="B3984">
        <v>105</v>
      </c>
      <c r="C3984">
        <v>7</v>
      </c>
      <c r="D3984" t="s">
        <v>113</v>
      </c>
      <c r="E3984" t="s">
        <v>114</v>
      </c>
      <c r="F3984" t="s">
        <v>19</v>
      </c>
      <c r="G3984" t="str">
        <f>TEXT(MotionsTable[[#This Row],[MOT_COUNTY_NUM]], "000") &amp; "-" &amp; TEXT(MotionsTable[[#This Row],[MOT_CASE_NUMBER]], "0000000")</f>
        <v>005-0000105</v>
      </c>
    </row>
    <row r="3985" spans="1:7">
      <c r="A3985" s="1">
        <v>5</v>
      </c>
      <c r="B3985">
        <v>141</v>
      </c>
      <c r="C3985">
        <v>7</v>
      </c>
      <c r="D3985" t="s">
        <v>113</v>
      </c>
      <c r="E3985" t="s">
        <v>114</v>
      </c>
      <c r="F3985" t="s">
        <v>19</v>
      </c>
      <c r="G3985" t="str">
        <f>TEXT(MotionsTable[[#This Row],[MOT_COUNTY_NUM]], "000") &amp; "-" &amp; TEXT(MotionsTable[[#This Row],[MOT_CASE_NUMBER]], "0000000")</f>
        <v>005-0000141</v>
      </c>
    </row>
    <row r="3986" spans="1:7">
      <c r="A3986" s="1">
        <v>5</v>
      </c>
      <c r="B3986">
        <v>191</v>
      </c>
      <c r="C3986">
        <v>7</v>
      </c>
      <c r="D3986" t="s">
        <v>113</v>
      </c>
      <c r="E3986" t="s">
        <v>114</v>
      </c>
      <c r="F3986" t="s">
        <v>19</v>
      </c>
      <c r="G3986" t="str">
        <f>TEXT(MotionsTable[[#This Row],[MOT_COUNTY_NUM]], "000") &amp; "-" &amp; TEXT(MotionsTable[[#This Row],[MOT_CASE_NUMBER]], "0000000")</f>
        <v>005-0000191</v>
      </c>
    </row>
    <row r="3987" spans="1:7">
      <c r="A3987" s="1">
        <v>5</v>
      </c>
      <c r="B3987">
        <v>227</v>
      </c>
      <c r="C3987">
        <v>7</v>
      </c>
      <c r="D3987" t="s">
        <v>113</v>
      </c>
      <c r="E3987" t="s">
        <v>114</v>
      </c>
      <c r="F3987" t="s">
        <v>19</v>
      </c>
      <c r="G3987" t="str">
        <f>TEXT(MotionsTable[[#This Row],[MOT_COUNTY_NUM]], "000") &amp; "-" &amp; TEXT(MotionsTable[[#This Row],[MOT_CASE_NUMBER]], "0000000")</f>
        <v>005-0000227</v>
      </c>
    </row>
    <row r="3988" spans="1:7">
      <c r="A3988" s="1">
        <v>5</v>
      </c>
      <c r="B3988">
        <v>267</v>
      </c>
      <c r="C3988">
        <v>7</v>
      </c>
      <c r="D3988" t="s">
        <v>113</v>
      </c>
      <c r="E3988" t="s">
        <v>114</v>
      </c>
      <c r="F3988" t="s">
        <v>19</v>
      </c>
      <c r="G3988" t="str">
        <f>TEXT(MotionsTable[[#This Row],[MOT_COUNTY_NUM]], "000") &amp; "-" &amp; TEXT(MotionsTable[[#This Row],[MOT_CASE_NUMBER]], "0000000")</f>
        <v>005-0000267</v>
      </c>
    </row>
    <row r="3989" spans="1:7">
      <c r="A3989" s="1">
        <v>5</v>
      </c>
      <c r="B3989">
        <v>271</v>
      </c>
      <c r="C3989">
        <v>7</v>
      </c>
      <c r="D3989" t="s">
        <v>113</v>
      </c>
      <c r="E3989" t="s">
        <v>114</v>
      </c>
      <c r="F3989" t="s">
        <v>19</v>
      </c>
      <c r="G3989" t="str">
        <f>TEXT(MotionsTable[[#This Row],[MOT_COUNTY_NUM]], "000") &amp; "-" &amp; TEXT(MotionsTable[[#This Row],[MOT_CASE_NUMBER]], "0000000")</f>
        <v>005-0000271</v>
      </c>
    </row>
    <row r="3990" spans="1:7">
      <c r="A3990" s="1">
        <v>5</v>
      </c>
      <c r="B3990">
        <v>290</v>
      </c>
      <c r="C3990">
        <v>7</v>
      </c>
      <c r="D3990" t="s">
        <v>113</v>
      </c>
      <c r="E3990" t="s">
        <v>114</v>
      </c>
      <c r="F3990" t="s">
        <v>19</v>
      </c>
      <c r="G3990" t="str">
        <f>TEXT(MotionsTable[[#This Row],[MOT_COUNTY_NUM]], "000") &amp; "-" &amp; TEXT(MotionsTable[[#This Row],[MOT_CASE_NUMBER]], "0000000")</f>
        <v>005-0000290</v>
      </c>
    </row>
    <row r="3991" spans="1:7">
      <c r="A3991" s="1">
        <v>5</v>
      </c>
      <c r="B3991">
        <v>79</v>
      </c>
      <c r="C3991">
        <v>8</v>
      </c>
      <c r="D3991" t="s">
        <v>113</v>
      </c>
      <c r="E3991" t="s">
        <v>114</v>
      </c>
      <c r="F3991" t="s">
        <v>19</v>
      </c>
      <c r="G3991" t="str">
        <f>TEXT(MotionsTable[[#This Row],[MOT_COUNTY_NUM]], "000") &amp; "-" &amp; TEXT(MotionsTable[[#This Row],[MOT_CASE_NUMBER]], "0000000")</f>
        <v>005-0000079</v>
      </c>
    </row>
    <row r="3992" spans="1:7">
      <c r="A3992" s="1">
        <v>5</v>
      </c>
      <c r="B3992">
        <v>149</v>
      </c>
      <c r="C3992">
        <v>8</v>
      </c>
      <c r="D3992" t="s">
        <v>113</v>
      </c>
      <c r="E3992" t="s">
        <v>114</v>
      </c>
      <c r="F3992" t="s">
        <v>19</v>
      </c>
      <c r="G3992" t="str">
        <f>TEXT(MotionsTable[[#This Row],[MOT_COUNTY_NUM]], "000") &amp; "-" &amp; TEXT(MotionsTable[[#This Row],[MOT_CASE_NUMBER]], "0000000")</f>
        <v>005-0000149</v>
      </c>
    </row>
    <row r="3993" spans="1:7">
      <c r="A3993" s="1">
        <v>5</v>
      </c>
      <c r="B3993">
        <v>230</v>
      </c>
      <c r="C3993">
        <v>8</v>
      </c>
      <c r="D3993" t="s">
        <v>113</v>
      </c>
      <c r="E3993" t="s">
        <v>114</v>
      </c>
      <c r="F3993" t="s">
        <v>19</v>
      </c>
      <c r="G3993" t="str">
        <f>TEXT(MotionsTable[[#This Row],[MOT_COUNTY_NUM]], "000") &amp; "-" &amp; TEXT(MotionsTable[[#This Row],[MOT_CASE_NUMBER]], "0000000")</f>
        <v>005-0000230</v>
      </c>
    </row>
    <row r="3994" spans="1:7">
      <c r="A3994" s="1">
        <v>5</v>
      </c>
      <c r="B3994">
        <v>290</v>
      </c>
      <c r="C3994">
        <v>9</v>
      </c>
      <c r="D3994" t="s">
        <v>113</v>
      </c>
      <c r="E3994" t="s">
        <v>114</v>
      </c>
      <c r="F3994" t="s">
        <v>19</v>
      </c>
      <c r="G3994" t="str">
        <f>TEXT(MotionsTable[[#This Row],[MOT_COUNTY_NUM]], "000") &amp; "-" &amp; TEXT(MotionsTable[[#This Row],[MOT_CASE_NUMBER]], "0000000")</f>
        <v>005-0000290</v>
      </c>
    </row>
    <row r="3995" spans="1:7">
      <c r="A3995" s="1">
        <v>6</v>
      </c>
      <c r="B3995">
        <v>2</v>
      </c>
      <c r="C3995">
        <v>2</v>
      </c>
      <c r="D3995" t="s">
        <v>113</v>
      </c>
      <c r="E3995" t="s">
        <v>114</v>
      </c>
      <c r="F3995" t="s">
        <v>22</v>
      </c>
      <c r="G3995" t="str">
        <f>TEXT(MotionsTable[[#This Row],[MOT_COUNTY_NUM]], "000") &amp; "-" &amp; TEXT(MotionsTable[[#This Row],[MOT_CASE_NUMBER]], "0000000")</f>
        <v>006-0000002</v>
      </c>
    </row>
    <row r="3996" spans="1:7">
      <c r="A3996" s="1">
        <v>6</v>
      </c>
      <c r="B3996">
        <v>3</v>
      </c>
      <c r="C3996">
        <v>2</v>
      </c>
      <c r="D3996" t="s">
        <v>113</v>
      </c>
      <c r="E3996" t="s">
        <v>114</v>
      </c>
      <c r="F3996" t="s">
        <v>22</v>
      </c>
      <c r="G3996" t="str">
        <f>TEXT(MotionsTable[[#This Row],[MOT_COUNTY_NUM]], "000") &amp; "-" &amp; TEXT(MotionsTable[[#This Row],[MOT_CASE_NUMBER]], "0000000")</f>
        <v>006-0000003</v>
      </c>
    </row>
    <row r="3997" spans="1:7">
      <c r="A3997" s="1">
        <v>6</v>
      </c>
      <c r="B3997">
        <v>4</v>
      </c>
      <c r="C3997">
        <v>2</v>
      </c>
      <c r="D3997" t="s">
        <v>113</v>
      </c>
      <c r="E3997" t="s">
        <v>114</v>
      </c>
      <c r="F3997" t="s">
        <v>22</v>
      </c>
      <c r="G3997" t="str">
        <f>TEXT(MotionsTable[[#This Row],[MOT_COUNTY_NUM]], "000") &amp; "-" &amp; TEXT(MotionsTable[[#This Row],[MOT_CASE_NUMBER]], "0000000")</f>
        <v>006-0000004</v>
      </c>
    </row>
    <row r="3998" spans="1:7">
      <c r="A3998" s="1">
        <v>6</v>
      </c>
      <c r="B3998">
        <v>6</v>
      </c>
      <c r="C3998">
        <v>2</v>
      </c>
      <c r="D3998" t="s">
        <v>113</v>
      </c>
      <c r="E3998" t="s">
        <v>114</v>
      </c>
      <c r="F3998" t="s">
        <v>22</v>
      </c>
      <c r="G3998" t="str">
        <f>TEXT(MotionsTable[[#This Row],[MOT_COUNTY_NUM]], "000") &amp; "-" &amp; TEXT(MotionsTable[[#This Row],[MOT_CASE_NUMBER]], "0000000")</f>
        <v>006-0000006</v>
      </c>
    </row>
    <row r="3999" spans="1:7">
      <c r="A3999" s="1">
        <v>6</v>
      </c>
      <c r="B3999">
        <v>11</v>
      </c>
      <c r="C3999">
        <v>2</v>
      </c>
      <c r="D3999" t="s">
        <v>113</v>
      </c>
      <c r="E3999" t="s">
        <v>114</v>
      </c>
      <c r="F3999" t="s">
        <v>22</v>
      </c>
      <c r="G3999" t="str">
        <f>TEXT(MotionsTable[[#This Row],[MOT_COUNTY_NUM]], "000") &amp; "-" &amp; TEXT(MotionsTable[[#This Row],[MOT_CASE_NUMBER]], "0000000")</f>
        <v>006-0000011</v>
      </c>
    </row>
    <row r="4000" spans="1:7">
      <c r="A4000" s="1">
        <v>6</v>
      </c>
      <c r="B4000">
        <v>23</v>
      </c>
      <c r="C4000">
        <v>2</v>
      </c>
      <c r="D4000" t="s">
        <v>113</v>
      </c>
      <c r="E4000" t="s">
        <v>114</v>
      </c>
      <c r="F4000" t="s">
        <v>22</v>
      </c>
      <c r="G4000" t="str">
        <f>TEXT(MotionsTable[[#This Row],[MOT_COUNTY_NUM]], "000") &amp; "-" &amp; TEXT(MotionsTable[[#This Row],[MOT_CASE_NUMBER]], "0000000")</f>
        <v>006-0000023</v>
      </c>
    </row>
    <row r="4001" spans="1:7">
      <c r="A4001" s="1">
        <v>6</v>
      </c>
      <c r="B4001">
        <v>25</v>
      </c>
      <c r="C4001">
        <v>2</v>
      </c>
      <c r="D4001" t="s">
        <v>113</v>
      </c>
      <c r="E4001" t="s">
        <v>114</v>
      </c>
      <c r="F4001" t="s">
        <v>22</v>
      </c>
      <c r="G4001" t="str">
        <f>TEXT(MotionsTable[[#This Row],[MOT_COUNTY_NUM]], "000") &amp; "-" &amp; TEXT(MotionsTable[[#This Row],[MOT_CASE_NUMBER]], "0000000")</f>
        <v>006-0000025</v>
      </c>
    </row>
    <row r="4002" spans="1:7">
      <c r="A4002" s="1">
        <v>6</v>
      </c>
      <c r="B4002">
        <v>33</v>
      </c>
      <c r="C4002">
        <v>2</v>
      </c>
      <c r="D4002" t="s">
        <v>113</v>
      </c>
      <c r="E4002" t="s">
        <v>114</v>
      </c>
      <c r="F4002" t="s">
        <v>22</v>
      </c>
      <c r="G4002" t="str">
        <f>TEXT(MotionsTable[[#This Row],[MOT_COUNTY_NUM]], "000") &amp; "-" &amp; TEXT(MotionsTable[[#This Row],[MOT_CASE_NUMBER]], "0000000")</f>
        <v>006-0000033</v>
      </c>
    </row>
    <row r="4003" spans="1:7">
      <c r="A4003" s="1">
        <v>6</v>
      </c>
      <c r="B4003">
        <v>34</v>
      </c>
      <c r="C4003">
        <v>2</v>
      </c>
      <c r="D4003" t="s">
        <v>113</v>
      </c>
      <c r="E4003" t="s">
        <v>114</v>
      </c>
      <c r="F4003" t="s">
        <v>22</v>
      </c>
      <c r="G4003" t="str">
        <f>TEXT(MotionsTable[[#This Row],[MOT_COUNTY_NUM]], "000") &amp; "-" &amp; TEXT(MotionsTable[[#This Row],[MOT_CASE_NUMBER]], "0000000")</f>
        <v>006-0000034</v>
      </c>
    </row>
    <row r="4004" spans="1:7">
      <c r="A4004" s="1">
        <v>6</v>
      </c>
      <c r="B4004">
        <v>52</v>
      </c>
      <c r="C4004">
        <v>2</v>
      </c>
      <c r="D4004" t="s">
        <v>113</v>
      </c>
      <c r="E4004" t="s">
        <v>114</v>
      </c>
      <c r="F4004" t="s">
        <v>22</v>
      </c>
      <c r="G4004" t="str">
        <f>TEXT(MotionsTable[[#This Row],[MOT_COUNTY_NUM]], "000") &amp; "-" &amp; TEXT(MotionsTable[[#This Row],[MOT_CASE_NUMBER]], "0000000")</f>
        <v>006-0000052</v>
      </c>
    </row>
    <row r="4005" spans="1:7">
      <c r="A4005" s="1">
        <v>6</v>
      </c>
      <c r="B4005">
        <v>57</v>
      </c>
      <c r="C4005">
        <v>2</v>
      </c>
      <c r="D4005" t="s">
        <v>113</v>
      </c>
      <c r="E4005" t="s">
        <v>114</v>
      </c>
      <c r="F4005" t="s">
        <v>22</v>
      </c>
      <c r="G4005" t="str">
        <f>TEXT(MotionsTable[[#This Row],[MOT_COUNTY_NUM]], "000") &amp; "-" &amp; TEXT(MotionsTable[[#This Row],[MOT_CASE_NUMBER]], "0000000")</f>
        <v>006-0000057</v>
      </c>
    </row>
    <row r="4006" spans="1:7">
      <c r="A4006" s="1">
        <v>6</v>
      </c>
      <c r="B4006">
        <v>66</v>
      </c>
      <c r="C4006">
        <v>2</v>
      </c>
      <c r="D4006" t="s">
        <v>113</v>
      </c>
      <c r="E4006" t="s">
        <v>114</v>
      </c>
      <c r="F4006" t="s">
        <v>22</v>
      </c>
      <c r="G4006" t="str">
        <f>TEXT(MotionsTable[[#This Row],[MOT_COUNTY_NUM]], "000") &amp; "-" &amp; TEXT(MotionsTable[[#This Row],[MOT_CASE_NUMBER]], "0000000")</f>
        <v>006-0000066</v>
      </c>
    </row>
    <row r="4007" spans="1:7">
      <c r="A4007" s="1">
        <v>6</v>
      </c>
      <c r="B4007">
        <v>67</v>
      </c>
      <c r="C4007">
        <v>2</v>
      </c>
      <c r="D4007" t="s">
        <v>113</v>
      </c>
      <c r="E4007" t="s">
        <v>114</v>
      </c>
      <c r="F4007" t="s">
        <v>22</v>
      </c>
      <c r="G4007" t="str">
        <f>TEXT(MotionsTable[[#This Row],[MOT_COUNTY_NUM]], "000") &amp; "-" &amp; TEXT(MotionsTable[[#This Row],[MOT_CASE_NUMBER]], "0000000")</f>
        <v>006-0000067</v>
      </c>
    </row>
    <row r="4008" spans="1:7">
      <c r="A4008" s="1">
        <v>6</v>
      </c>
      <c r="B4008">
        <v>70</v>
      </c>
      <c r="C4008">
        <v>2</v>
      </c>
      <c r="D4008" t="s">
        <v>113</v>
      </c>
      <c r="E4008" t="s">
        <v>114</v>
      </c>
      <c r="F4008" t="s">
        <v>22</v>
      </c>
      <c r="G4008" t="str">
        <f>TEXT(MotionsTable[[#This Row],[MOT_COUNTY_NUM]], "000") &amp; "-" &amp; TEXT(MotionsTable[[#This Row],[MOT_CASE_NUMBER]], "0000000")</f>
        <v>006-0000070</v>
      </c>
    </row>
    <row r="4009" spans="1:7">
      <c r="A4009" s="1">
        <v>6</v>
      </c>
      <c r="B4009">
        <v>13</v>
      </c>
      <c r="C4009">
        <v>3</v>
      </c>
      <c r="D4009" t="s">
        <v>113</v>
      </c>
      <c r="E4009" t="s">
        <v>114</v>
      </c>
      <c r="F4009" t="s">
        <v>22</v>
      </c>
      <c r="G4009" t="str">
        <f>TEXT(MotionsTable[[#This Row],[MOT_COUNTY_NUM]], "000") &amp; "-" &amp; TEXT(MotionsTable[[#This Row],[MOT_CASE_NUMBER]], "0000000")</f>
        <v>006-0000013</v>
      </c>
    </row>
    <row r="4010" spans="1:7">
      <c r="A4010" s="1">
        <v>6</v>
      </c>
      <c r="B4010">
        <v>38</v>
      </c>
      <c r="C4010">
        <v>3</v>
      </c>
      <c r="D4010" t="s">
        <v>113</v>
      </c>
      <c r="E4010" t="s">
        <v>114</v>
      </c>
      <c r="F4010" t="s">
        <v>22</v>
      </c>
      <c r="G4010" t="str">
        <f>TEXT(MotionsTable[[#This Row],[MOT_COUNTY_NUM]], "000") &amp; "-" &amp; TEXT(MotionsTable[[#This Row],[MOT_CASE_NUMBER]], "0000000")</f>
        <v>006-0000038</v>
      </c>
    </row>
    <row r="4011" spans="1:7">
      <c r="A4011" s="1">
        <v>6</v>
      </c>
      <c r="B4011">
        <v>34</v>
      </c>
      <c r="C4011">
        <v>4</v>
      </c>
      <c r="D4011" t="s">
        <v>113</v>
      </c>
      <c r="E4011" t="s">
        <v>114</v>
      </c>
      <c r="F4011" t="s">
        <v>22</v>
      </c>
      <c r="G4011" t="str">
        <f>TEXT(MotionsTable[[#This Row],[MOT_COUNTY_NUM]], "000") &amp; "-" &amp; TEXT(MotionsTable[[#This Row],[MOT_CASE_NUMBER]], "0000000")</f>
        <v>006-0000034</v>
      </c>
    </row>
    <row r="4012" spans="1:7">
      <c r="A4012" s="1">
        <v>6</v>
      </c>
      <c r="B4012">
        <v>38</v>
      </c>
      <c r="C4012">
        <v>4</v>
      </c>
      <c r="D4012" t="s">
        <v>113</v>
      </c>
      <c r="E4012" t="s">
        <v>114</v>
      </c>
      <c r="F4012" t="s">
        <v>22</v>
      </c>
      <c r="G4012" t="str">
        <f>TEXT(MotionsTable[[#This Row],[MOT_COUNTY_NUM]], "000") &amp; "-" &amp; TEXT(MotionsTable[[#This Row],[MOT_CASE_NUMBER]], "0000000")</f>
        <v>006-0000038</v>
      </c>
    </row>
    <row r="4013" spans="1:7">
      <c r="A4013" s="1">
        <v>6</v>
      </c>
      <c r="B4013">
        <v>52</v>
      </c>
      <c r="C4013">
        <v>4</v>
      </c>
      <c r="D4013" t="s">
        <v>113</v>
      </c>
      <c r="E4013" t="s">
        <v>114</v>
      </c>
      <c r="F4013" t="s">
        <v>22</v>
      </c>
      <c r="G4013" t="str">
        <f>TEXT(MotionsTable[[#This Row],[MOT_COUNTY_NUM]], "000") &amp; "-" &amp; TEXT(MotionsTable[[#This Row],[MOT_CASE_NUMBER]], "0000000")</f>
        <v>006-0000052</v>
      </c>
    </row>
    <row r="4014" spans="1:7">
      <c r="A4014" s="1">
        <v>6</v>
      </c>
      <c r="B4014">
        <v>55</v>
      </c>
      <c r="C4014">
        <v>4</v>
      </c>
      <c r="D4014" t="s">
        <v>113</v>
      </c>
      <c r="E4014" t="s">
        <v>114</v>
      </c>
      <c r="F4014" t="s">
        <v>22</v>
      </c>
      <c r="G4014" t="str">
        <f>TEXT(MotionsTable[[#This Row],[MOT_COUNTY_NUM]], "000") &amp; "-" &amp; TEXT(MotionsTable[[#This Row],[MOT_CASE_NUMBER]], "0000000")</f>
        <v>006-0000055</v>
      </c>
    </row>
    <row r="4015" spans="1:7">
      <c r="A4015" s="1">
        <v>6</v>
      </c>
      <c r="B4015">
        <v>49</v>
      </c>
      <c r="C4015">
        <v>6</v>
      </c>
      <c r="D4015" t="s">
        <v>113</v>
      </c>
      <c r="E4015" t="s">
        <v>114</v>
      </c>
      <c r="F4015" t="s">
        <v>22</v>
      </c>
      <c r="G4015" t="str">
        <f>TEXT(MotionsTable[[#This Row],[MOT_COUNTY_NUM]], "000") &amp; "-" &amp; TEXT(MotionsTable[[#This Row],[MOT_CASE_NUMBER]], "0000000")</f>
        <v>006-0000049</v>
      </c>
    </row>
    <row r="4016" spans="1:7">
      <c r="A4016" s="1">
        <v>7</v>
      </c>
      <c r="B4016">
        <v>9</v>
      </c>
      <c r="C4016">
        <v>2</v>
      </c>
      <c r="D4016" t="s">
        <v>113</v>
      </c>
      <c r="E4016" t="s">
        <v>114</v>
      </c>
      <c r="F4016" t="s">
        <v>23</v>
      </c>
      <c r="G4016" t="str">
        <f>TEXT(MotionsTable[[#This Row],[MOT_COUNTY_NUM]], "000") &amp; "-" &amp; TEXT(MotionsTable[[#This Row],[MOT_CASE_NUMBER]], "0000000")</f>
        <v>007-0000009</v>
      </c>
    </row>
    <row r="4017" spans="1:7">
      <c r="A4017" s="1">
        <v>7</v>
      </c>
      <c r="B4017">
        <v>13</v>
      </c>
      <c r="C4017">
        <v>2</v>
      </c>
      <c r="D4017" t="s">
        <v>113</v>
      </c>
      <c r="E4017" t="s">
        <v>114</v>
      </c>
      <c r="F4017" t="s">
        <v>23</v>
      </c>
      <c r="G4017" t="str">
        <f>TEXT(MotionsTable[[#This Row],[MOT_COUNTY_NUM]], "000") &amp; "-" &amp; TEXT(MotionsTable[[#This Row],[MOT_CASE_NUMBER]], "0000000")</f>
        <v>007-0000013</v>
      </c>
    </row>
    <row r="4018" spans="1:7">
      <c r="A4018" s="1">
        <v>7</v>
      </c>
      <c r="B4018">
        <v>14</v>
      </c>
      <c r="C4018">
        <v>2</v>
      </c>
      <c r="D4018" t="s">
        <v>113</v>
      </c>
      <c r="E4018" t="s">
        <v>114</v>
      </c>
      <c r="F4018" t="s">
        <v>23</v>
      </c>
      <c r="G4018" t="str">
        <f>TEXT(MotionsTable[[#This Row],[MOT_COUNTY_NUM]], "000") &amp; "-" &amp; TEXT(MotionsTable[[#This Row],[MOT_CASE_NUMBER]], "0000000")</f>
        <v>007-0000014</v>
      </c>
    </row>
    <row r="4019" spans="1:7">
      <c r="A4019" s="1">
        <v>7</v>
      </c>
      <c r="B4019">
        <v>17</v>
      </c>
      <c r="C4019">
        <v>2</v>
      </c>
      <c r="D4019" t="s">
        <v>113</v>
      </c>
      <c r="E4019" t="s">
        <v>114</v>
      </c>
      <c r="F4019" t="s">
        <v>23</v>
      </c>
      <c r="G4019" t="str">
        <f>TEXT(MotionsTable[[#This Row],[MOT_COUNTY_NUM]], "000") &amp; "-" &amp; TEXT(MotionsTable[[#This Row],[MOT_CASE_NUMBER]], "0000000")</f>
        <v>007-0000017</v>
      </c>
    </row>
    <row r="4020" spans="1:7">
      <c r="A4020" s="1">
        <v>7</v>
      </c>
      <c r="B4020">
        <v>28</v>
      </c>
      <c r="C4020">
        <v>2</v>
      </c>
      <c r="D4020" t="s">
        <v>113</v>
      </c>
      <c r="E4020" t="s">
        <v>114</v>
      </c>
      <c r="F4020" t="s">
        <v>23</v>
      </c>
      <c r="G4020" t="str">
        <f>TEXT(MotionsTable[[#This Row],[MOT_COUNTY_NUM]], "000") &amp; "-" &amp; TEXT(MotionsTable[[#This Row],[MOT_CASE_NUMBER]], "0000000")</f>
        <v>007-0000028</v>
      </c>
    </row>
    <row r="4021" spans="1:7">
      <c r="A4021" s="1">
        <v>7</v>
      </c>
      <c r="B4021">
        <v>39</v>
      </c>
      <c r="C4021">
        <v>2</v>
      </c>
      <c r="D4021" t="s">
        <v>113</v>
      </c>
      <c r="E4021" t="s">
        <v>114</v>
      </c>
      <c r="F4021" t="s">
        <v>23</v>
      </c>
      <c r="G4021" t="str">
        <f>TEXT(MotionsTable[[#This Row],[MOT_COUNTY_NUM]], "000") &amp; "-" &amp; TEXT(MotionsTable[[#This Row],[MOT_CASE_NUMBER]], "0000000")</f>
        <v>007-0000039</v>
      </c>
    </row>
    <row r="4022" spans="1:7">
      <c r="A4022" s="1">
        <v>7</v>
      </c>
      <c r="B4022">
        <v>41</v>
      </c>
      <c r="C4022">
        <v>2</v>
      </c>
      <c r="D4022" t="s">
        <v>113</v>
      </c>
      <c r="E4022" t="s">
        <v>114</v>
      </c>
      <c r="F4022" t="s">
        <v>23</v>
      </c>
      <c r="G4022" t="str">
        <f>TEXT(MotionsTable[[#This Row],[MOT_COUNTY_NUM]], "000") &amp; "-" &amp; TEXT(MotionsTable[[#This Row],[MOT_CASE_NUMBER]], "0000000")</f>
        <v>007-0000041</v>
      </c>
    </row>
    <row r="4023" spans="1:7">
      <c r="A4023" s="1">
        <v>7</v>
      </c>
      <c r="B4023">
        <v>43</v>
      </c>
      <c r="C4023">
        <v>2</v>
      </c>
      <c r="D4023" t="s">
        <v>113</v>
      </c>
      <c r="E4023" t="s">
        <v>114</v>
      </c>
      <c r="F4023" t="s">
        <v>23</v>
      </c>
      <c r="G4023" t="str">
        <f>TEXT(MotionsTable[[#This Row],[MOT_COUNTY_NUM]], "000") &amp; "-" &amp; TEXT(MotionsTable[[#This Row],[MOT_CASE_NUMBER]], "0000000")</f>
        <v>007-0000043</v>
      </c>
    </row>
    <row r="4024" spans="1:7">
      <c r="A4024" s="1">
        <v>7</v>
      </c>
      <c r="B4024">
        <v>54</v>
      </c>
      <c r="C4024">
        <v>2</v>
      </c>
      <c r="D4024" t="s">
        <v>113</v>
      </c>
      <c r="E4024" t="s">
        <v>114</v>
      </c>
      <c r="F4024" t="s">
        <v>23</v>
      </c>
      <c r="G4024" t="str">
        <f>TEXT(MotionsTable[[#This Row],[MOT_COUNTY_NUM]], "000") &amp; "-" &amp; TEXT(MotionsTable[[#This Row],[MOT_CASE_NUMBER]], "0000000")</f>
        <v>007-0000054</v>
      </c>
    </row>
    <row r="4025" spans="1:7">
      <c r="A4025" s="1">
        <v>7</v>
      </c>
      <c r="B4025">
        <v>55</v>
      </c>
      <c r="C4025">
        <v>2</v>
      </c>
      <c r="D4025" t="s">
        <v>113</v>
      </c>
      <c r="E4025" t="s">
        <v>114</v>
      </c>
      <c r="F4025" t="s">
        <v>23</v>
      </c>
      <c r="G4025" t="str">
        <f>TEXT(MotionsTable[[#This Row],[MOT_COUNTY_NUM]], "000") &amp; "-" &amp; TEXT(MotionsTable[[#This Row],[MOT_CASE_NUMBER]], "0000000")</f>
        <v>007-0000055</v>
      </c>
    </row>
    <row r="4026" spans="1:7">
      <c r="A4026" s="1">
        <v>7</v>
      </c>
      <c r="B4026">
        <v>60</v>
      </c>
      <c r="C4026">
        <v>2</v>
      </c>
      <c r="D4026" t="s">
        <v>113</v>
      </c>
      <c r="E4026" t="s">
        <v>114</v>
      </c>
      <c r="F4026" t="s">
        <v>23</v>
      </c>
      <c r="G4026" t="str">
        <f>TEXT(MotionsTable[[#This Row],[MOT_COUNTY_NUM]], "000") &amp; "-" &amp; TEXT(MotionsTable[[#This Row],[MOT_CASE_NUMBER]], "0000000")</f>
        <v>007-0000060</v>
      </c>
    </row>
    <row r="4027" spans="1:7">
      <c r="A4027" s="1">
        <v>7</v>
      </c>
      <c r="B4027">
        <v>6</v>
      </c>
      <c r="C4027">
        <v>3</v>
      </c>
      <c r="D4027" t="s">
        <v>113</v>
      </c>
      <c r="E4027" t="s">
        <v>114</v>
      </c>
      <c r="F4027" t="s">
        <v>23</v>
      </c>
      <c r="G4027" t="str">
        <f>TEXT(MotionsTable[[#This Row],[MOT_COUNTY_NUM]], "000") &amp; "-" &amp; TEXT(MotionsTable[[#This Row],[MOT_CASE_NUMBER]], "0000000")</f>
        <v>007-0000006</v>
      </c>
    </row>
    <row r="4028" spans="1:7">
      <c r="A4028" s="1">
        <v>7</v>
      </c>
      <c r="B4028">
        <v>10</v>
      </c>
      <c r="C4028">
        <v>3</v>
      </c>
      <c r="D4028" t="s">
        <v>113</v>
      </c>
      <c r="E4028" t="s">
        <v>114</v>
      </c>
      <c r="F4028" t="s">
        <v>23</v>
      </c>
      <c r="G4028" t="str">
        <f>TEXT(MotionsTable[[#This Row],[MOT_COUNTY_NUM]], "000") &amp; "-" &amp; TEXT(MotionsTable[[#This Row],[MOT_CASE_NUMBER]], "0000000")</f>
        <v>007-0000010</v>
      </c>
    </row>
    <row r="4029" spans="1:7">
      <c r="A4029" s="1">
        <v>7</v>
      </c>
      <c r="B4029">
        <v>14</v>
      </c>
      <c r="C4029">
        <v>3</v>
      </c>
      <c r="D4029" t="s">
        <v>113</v>
      </c>
      <c r="E4029" t="s">
        <v>114</v>
      </c>
      <c r="F4029" t="s">
        <v>23</v>
      </c>
      <c r="G4029" t="str">
        <f>TEXT(MotionsTable[[#This Row],[MOT_COUNTY_NUM]], "000") &amp; "-" &amp; TEXT(MotionsTable[[#This Row],[MOT_CASE_NUMBER]], "0000000")</f>
        <v>007-0000014</v>
      </c>
    </row>
    <row r="4030" spans="1:7">
      <c r="A4030" s="1">
        <v>7</v>
      </c>
      <c r="B4030">
        <v>16</v>
      </c>
      <c r="C4030">
        <v>3</v>
      </c>
      <c r="D4030" t="s">
        <v>113</v>
      </c>
      <c r="E4030" t="s">
        <v>114</v>
      </c>
      <c r="F4030" t="s">
        <v>23</v>
      </c>
      <c r="G4030" t="str">
        <f>TEXT(MotionsTable[[#This Row],[MOT_COUNTY_NUM]], "000") &amp; "-" &amp; TEXT(MotionsTable[[#This Row],[MOT_CASE_NUMBER]], "0000000")</f>
        <v>007-0000016</v>
      </c>
    </row>
    <row r="4031" spans="1:7">
      <c r="A4031" s="1">
        <v>7</v>
      </c>
      <c r="B4031">
        <v>18</v>
      </c>
      <c r="C4031">
        <v>3</v>
      </c>
      <c r="D4031" t="s">
        <v>113</v>
      </c>
      <c r="E4031" t="s">
        <v>114</v>
      </c>
      <c r="F4031" t="s">
        <v>23</v>
      </c>
      <c r="G4031" t="str">
        <f>TEXT(MotionsTable[[#This Row],[MOT_COUNTY_NUM]], "000") &amp; "-" &amp; TEXT(MotionsTable[[#This Row],[MOT_CASE_NUMBER]], "0000000")</f>
        <v>007-0000018</v>
      </c>
    </row>
    <row r="4032" spans="1:7">
      <c r="A4032" s="1">
        <v>7</v>
      </c>
      <c r="B4032">
        <v>21</v>
      </c>
      <c r="C4032">
        <v>3</v>
      </c>
      <c r="D4032" t="s">
        <v>113</v>
      </c>
      <c r="E4032" t="s">
        <v>114</v>
      </c>
      <c r="F4032" t="s">
        <v>23</v>
      </c>
      <c r="G4032" t="str">
        <f>TEXT(MotionsTable[[#This Row],[MOT_COUNTY_NUM]], "000") &amp; "-" &amp; TEXT(MotionsTable[[#This Row],[MOT_CASE_NUMBER]], "0000000")</f>
        <v>007-0000021</v>
      </c>
    </row>
    <row r="4033" spans="1:7">
      <c r="A4033" s="1">
        <v>7</v>
      </c>
      <c r="B4033">
        <v>22</v>
      </c>
      <c r="C4033">
        <v>3</v>
      </c>
      <c r="D4033" t="s">
        <v>113</v>
      </c>
      <c r="E4033" t="s">
        <v>114</v>
      </c>
      <c r="F4033" t="s">
        <v>23</v>
      </c>
      <c r="G4033" t="str">
        <f>TEXT(MotionsTable[[#This Row],[MOT_COUNTY_NUM]], "000") &amp; "-" &amp; TEXT(MotionsTable[[#This Row],[MOT_CASE_NUMBER]], "0000000")</f>
        <v>007-0000022</v>
      </c>
    </row>
    <row r="4034" spans="1:7">
      <c r="A4034" s="1">
        <v>7</v>
      </c>
      <c r="B4034">
        <v>38</v>
      </c>
      <c r="C4034">
        <v>3</v>
      </c>
      <c r="D4034" t="s">
        <v>113</v>
      </c>
      <c r="E4034" t="s">
        <v>114</v>
      </c>
      <c r="F4034" t="s">
        <v>23</v>
      </c>
      <c r="G4034" t="str">
        <f>TEXT(MotionsTable[[#This Row],[MOT_COUNTY_NUM]], "000") &amp; "-" &amp; TEXT(MotionsTable[[#This Row],[MOT_CASE_NUMBER]], "0000000")</f>
        <v>007-0000038</v>
      </c>
    </row>
    <row r="4035" spans="1:7">
      <c r="A4035" s="1">
        <v>7</v>
      </c>
      <c r="B4035">
        <v>40</v>
      </c>
      <c r="C4035">
        <v>3</v>
      </c>
      <c r="D4035" t="s">
        <v>113</v>
      </c>
      <c r="E4035" t="s">
        <v>114</v>
      </c>
      <c r="F4035" t="s">
        <v>23</v>
      </c>
      <c r="G4035" t="str">
        <f>TEXT(MotionsTable[[#This Row],[MOT_COUNTY_NUM]], "000") &amp; "-" &amp; TEXT(MotionsTable[[#This Row],[MOT_CASE_NUMBER]], "0000000")</f>
        <v>007-0000040</v>
      </c>
    </row>
    <row r="4036" spans="1:7">
      <c r="A4036" s="1">
        <v>7</v>
      </c>
      <c r="B4036">
        <v>44</v>
      </c>
      <c r="C4036">
        <v>3</v>
      </c>
      <c r="D4036" t="s">
        <v>113</v>
      </c>
      <c r="E4036" t="s">
        <v>114</v>
      </c>
      <c r="F4036" t="s">
        <v>23</v>
      </c>
      <c r="G4036" t="str">
        <f>TEXT(MotionsTable[[#This Row],[MOT_COUNTY_NUM]], "000") &amp; "-" &amp; TEXT(MotionsTable[[#This Row],[MOT_CASE_NUMBER]], "0000000")</f>
        <v>007-0000044</v>
      </c>
    </row>
    <row r="4037" spans="1:7">
      <c r="A4037" s="1">
        <v>7</v>
      </c>
      <c r="B4037">
        <v>55</v>
      </c>
      <c r="C4037">
        <v>3</v>
      </c>
      <c r="D4037" t="s">
        <v>113</v>
      </c>
      <c r="E4037" t="s">
        <v>114</v>
      </c>
      <c r="F4037" t="s">
        <v>23</v>
      </c>
      <c r="G4037" t="str">
        <f>TEXT(MotionsTable[[#This Row],[MOT_COUNTY_NUM]], "000") &amp; "-" &amp; TEXT(MotionsTable[[#This Row],[MOT_CASE_NUMBER]], "0000000")</f>
        <v>007-0000055</v>
      </c>
    </row>
    <row r="4038" spans="1:7">
      <c r="A4038" s="1">
        <v>7</v>
      </c>
      <c r="B4038">
        <v>57</v>
      </c>
      <c r="C4038">
        <v>3</v>
      </c>
      <c r="D4038" t="s">
        <v>113</v>
      </c>
      <c r="E4038" t="s">
        <v>114</v>
      </c>
      <c r="F4038" t="s">
        <v>23</v>
      </c>
      <c r="G4038" t="str">
        <f>TEXT(MotionsTable[[#This Row],[MOT_COUNTY_NUM]], "000") &amp; "-" &amp; TEXT(MotionsTable[[#This Row],[MOT_CASE_NUMBER]], "0000000")</f>
        <v>007-0000057</v>
      </c>
    </row>
    <row r="4039" spans="1:7">
      <c r="A4039" s="1">
        <v>7</v>
      </c>
      <c r="B4039">
        <v>63</v>
      </c>
      <c r="C4039">
        <v>3</v>
      </c>
      <c r="D4039" t="s">
        <v>113</v>
      </c>
      <c r="E4039" t="s">
        <v>114</v>
      </c>
      <c r="F4039" t="s">
        <v>23</v>
      </c>
      <c r="G4039" t="str">
        <f>TEXT(MotionsTable[[#This Row],[MOT_COUNTY_NUM]], "000") &amp; "-" &amp; TEXT(MotionsTable[[#This Row],[MOT_CASE_NUMBER]], "0000000")</f>
        <v>007-0000063</v>
      </c>
    </row>
    <row r="4040" spans="1:7">
      <c r="A4040" s="1">
        <v>7</v>
      </c>
      <c r="B4040">
        <v>3</v>
      </c>
      <c r="C4040">
        <v>4</v>
      </c>
      <c r="D4040" t="s">
        <v>113</v>
      </c>
      <c r="E4040" t="s">
        <v>114</v>
      </c>
      <c r="F4040" t="s">
        <v>23</v>
      </c>
      <c r="G4040" t="str">
        <f>TEXT(MotionsTable[[#This Row],[MOT_COUNTY_NUM]], "000") &amp; "-" &amp; TEXT(MotionsTable[[#This Row],[MOT_CASE_NUMBER]], "0000000")</f>
        <v>007-0000003</v>
      </c>
    </row>
    <row r="4041" spans="1:7">
      <c r="A4041" s="1">
        <v>7</v>
      </c>
      <c r="B4041">
        <v>21</v>
      </c>
      <c r="C4041">
        <v>4</v>
      </c>
      <c r="D4041" t="s">
        <v>113</v>
      </c>
      <c r="E4041" t="s">
        <v>114</v>
      </c>
      <c r="F4041" t="s">
        <v>23</v>
      </c>
      <c r="G4041" t="str">
        <f>TEXT(MotionsTable[[#This Row],[MOT_COUNTY_NUM]], "000") &amp; "-" &amp; TEXT(MotionsTable[[#This Row],[MOT_CASE_NUMBER]], "0000000")</f>
        <v>007-0000021</v>
      </c>
    </row>
    <row r="4042" spans="1:7">
      <c r="A4042" s="1">
        <v>7</v>
      </c>
      <c r="B4042">
        <v>26</v>
      </c>
      <c r="C4042">
        <v>4</v>
      </c>
      <c r="D4042" t="s">
        <v>113</v>
      </c>
      <c r="E4042" t="s">
        <v>114</v>
      </c>
      <c r="F4042" t="s">
        <v>23</v>
      </c>
      <c r="G4042" t="str">
        <f>TEXT(MotionsTable[[#This Row],[MOT_COUNTY_NUM]], "000") &amp; "-" &amp; TEXT(MotionsTable[[#This Row],[MOT_CASE_NUMBER]], "0000000")</f>
        <v>007-0000026</v>
      </c>
    </row>
    <row r="4043" spans="1:7">
      <c r="A4043" s="1">
        <v>7</v>
      </c>
      <c r="B4043">
        <v>29</v>
      </c>
      <c r="C4043">
        <v>4</v>
      </c>
      <c r="D4043" t="s">
        <v>113</v>
      </c>
      <c r="E4043" t="s">
        <v>114</v>
      </c>
      <c r="F4043" t="s">
        <v>23</v>
      </c>
      <c r="G4043" t="str">
        <f>TEXT(MotionsTable[[#This Row],[MOT_COUNTY_NUM]], "000") &amp; "-" &amp; TEXT(MotionsTable[[#This Row],[MOT_CASE_NUMBER]], "0000000")</f>
        <v>007-0000029</v>
      </c>
    </row>
    <row r="4044" spans="1:7">
      <c r="A4044" s="1">
        <v>7</v>
      </c>
      <c r="B4044">
        <v>31</v>
      </c>
      <c r="C4044">
        <v>4</v>
      </c>
      <c r="D4044" t="s">
        <v>113</v>
      </c>
      <c r="E4044" t="s">
        <v>114</v>
      </c>
      <c r="F4044" t="s">
        <v>23</v>
      </c>
      <c r="G4044" t="str">
        <f>TEXT(MotionsTable[[#This Row],[MOT_COUNTY_NUM]], "000") &amp; "-" &amp; TEXT(MotionsTable[[#This Row],[MOT_CASE_NUMBER]], "0000000")</f>
        <v>007-0000031</v>
      </c>
    </row>
    <row r="4045" spans="1:7">
      <c r="A4045" s="1">
        <v>7</v>
      </c>
      <c r="B4045">
        <v>32</v>
      </c>
      <c r="C4045">
        <v>4</v>
      </c>
      <c r="D4045" t="s">
        <v>113</v>
      </c>
      <c r="E4045" t="s">
        <v>114</v>
      </c>
      <c r="F4045" t="s">
        <v>23</v>
      </c>
      <c r="G4045" t="str">
        <f>TEXT(MotionsTable[[#This Row],[MOT_COUNTY_NUM]], "000") &amp; "-" &amp; TEXT(MotionsTable[[#This Row],[MOT_CASE_NUMBER]], "0000000")</f>
        <v>007-0000032</v>
      </c>
    </row>
    <row r="4046" spans="1:7">
      <c r="A4046" s="1">
        <v>7</v>
      </c>
      <c r="B4046">
        <v>55</v>
      </c>
      <c r="C4046">
        <v>4</v>
      </c>
      <c r="D4046" t="s">
        <v>113</v>
      </c>
      <c r="E4046" t="s">
        <v>114</v>
      </c>
      <c r="F4046" t="s">
        <v>23</v>
      </c>
      <c r="G4046" t="str">
        <f>TEXT(MotionsTable[[#This Row],[MOT_COUNTY_NUM]], "000") &amp; "-" &amp; TEXT(MotionsTable[[#This Row],[MOT_CASE_NUMBER]], "0000000")</f>
        <v>007-0000055</v>
      </c>
    </row>
    <row r="4047" spans="1:7">
      <c r="A4047" s="1">
        <v>7</v>
      </c>
      <c r="B4047">
        <v>4</v>
      </c>
      <c r="C4047">
        <v>5</v>
      </c>
      <c r="D4047" t="s">
        <v>113</v>
      </c>
      <c r="E4047" t="s">
        <v>114</v>
      </c>
      <c r="F4047" t="s">
        <v>23</v>
      </c>
      <c r="G4047" t="str">
        <f>TEXT(MotionsTable[[#This Row],[MOT_COUNTY_NUM]], "000") &amp; "-" &amp; TEXT(MotionsTable[[#This Row],[MOT_CASE_NUMBER]], "0000000")</f>
        <v>007-0000004</v>
      </c>
    </row>
    <row r="4048" spans="1:7">
      <c r="A4048" s="1">
        <v>7</v>
      </c>
      <c r="B4048">
        <v>6</v>
      </c>
      <c r="C4048">
        <v>5</v>
      </c>
      <c r="D4048" t="s">
        <v>113</v>
      </c>
      <c r="E4048" t="s">
        <v>114</v>
      </c>
      <c r="F4048" t="s">
        <v>23</v>
      </c>
      <c r="G4048" t="str">
        <f>TEXT(MotionsTable[[#This Row],[MOT_COUNTY_NUM]], "000") &amp; "-" &amp; TEXT(MotionsTable[[#This Row],[MOT_CASE_NUMBER]], "0000000")</f>
        <v>007-0000006</v>
      </c>
    </row>
    <row r="4049" spans="1:7">
      <c r="A4049" s="1">
        <v>7</v>
      </c>
      <c r="B4049">
        <v>11</v>
      </c>
      <c r="C4049">
        <v>5</v>
      </c>
      <c r="D4049" t="s">
        <v>113</v>
      </c>
      <c r="E4049" t="s">
        <v>114</v>
      </c>
      <c r="F4049" t="s">
        <v>23</v>
      </c>
      <c r="G4049" t="str">
        <f>TEXT(MotionsTable[[#This Row],[MOT_COUNTY_NUM]], "000") &amp; "-" &amp; TEXT(MotionsTable[[#This Row],[MOT_CASE_NUMBER]], "0000000")</f>
        <v>007-0000011</v>
      </c>
    </row>
    <row r="4050" spans="1:7">
      <c r="A4050" s="1">
        <v>7</v>
      </c>
      <c r="B4050">
        <v>13</v>
      </c>
      <c r="C4050">
        <v>5</v>
      </c>
      <c r="D4050" t="s">
        <v>113</v>
      </c>
      <c r="E4050" t="s">
        <v>114</v>
      </c>
      <c r="F4050" t="s">
        <v>23</v>
      </c>
      <c r="G4050" t="str">
        <f>TEXT(MotionsTable[[#This Row],[MOT_COUNTY_NUM]], "000") &amp; "-" &amp; TEXT(MotionsTable[[#This Row],[MOT_CASE_NUMBER]], "0000000")</f>
        <v>007-0000013</v>
      </c>
    </row>
    <row r="4051" spans="1:7">
      <c r="A4051" s="1">
        <v>7</v>
      </c>
      <c r="B4051">
        <v>17</v>
      </c>
      <c r="C4051">
        <v>5</v>
      </c>
      <c r="D4051" t="s">
        <v>113</v>
      </c>
      <c r="E4051" t="s">
        <v>114</v>
      </c>
      <c r="F4051" t="s">
        <v>23</v>
      </c>
      <c r="G4051" t="str">
        <f>TEXT(MotionsTable[[#This Row],[MOT_COUNTY_NUM]], "000") &amp; "-" &amp; TEXT(MotionsTable[[#This Row],[MOT_CASE_NUMBER]], "0000000")</f>
        <v>007-0000017</v>
      </c>
    </row>
    <row r="4052" spans="1:7">
      <c r="A4052" s="1">
        <v>7</v>
      </c>
      <c r="B4052">
        <v>44</v>
      </c>
      <c r="C4052">
        <v>5</v>
      </c>
      <c r="D4052" t="s">
        <v>113</v>
      </c>
      <c r="E4052" t="s">
        <v>114</v>
      </c>
      <c r="F4052" t="s">
        <v>23</v>
      </c>
      <c r="G4052" t="str">
        <f>TEXT(MotionsTable[[#This Row],[MOT_COUNTY_NUM]], "000") &amp; "-" &amp; TEXT(MotionsTable[[#This Row],[MOT_CASE_NUMBER]], "0000000")</f>
        <v>007-0000044</v>
      </c>
    </row>
    <row r="4053" spans="1:7">
      <c r="A4053" s="1">
        <v>7</v>
      </c>
      <c r="B4053">
        <v>50</v>
      </c>
      <c r="C4053">
        <v>5</v>
      </c>
      <c r="D4053" t="s">
        <v>113</v>
      </c>
      <c r="E4053" t="s">
        <v>114</v>
      </c>
      <c r="F4053" t="s">
        <v>23</v>
      </c>
      <c r="G4053" t="str">
        <f>TEXT(MotionsTable[[#This Row],[MOT_COUNTY_NUM]], "000") &amp; "-" &amp; TEXT(MotionsTable[[#This Row],[MOT_CASE_NUMBER]], "0000000")</f>
        <v>007-0000050</v>
      </c>
    </row>
    <row r="4054" spans="1:7">
      <c r="A4054" s="1">
        <v>7</v>
      </c>
      <c r="B4054">
        <v>58</v>
      </c>
      <c r="C4054">
        <v>5</v>
      </c>
      <c r="D4054" t="s">
        <v>113</v>
      </c>
      <c r="E4054" t="s">
        <v>114</v>
      </c>
      <c r="F4054" t="s">
        <v>23</v>
      </c>
      <c r="G4054" t="str">
        <f>TEXT(MotionsTable[[#This Row],[MOT_COUNTY_NUM]], "000") &amp; "-" &amp; TEXT(MotionsTable[[#This Row],[MOT_CASE_NUMBER]], "0000000")</f>
        <v>007-0000058</v>
      </c>
    </row>
    <row r="4055" spans="1:7">
      <c r="A4055" s="1">
        <v>7</v>
      </c>
      <c r="B4055">
        <v>61</v>
      </c>
      <c r="C4055">
        <v>5</v>
      </c>
      <c r="D4055" t="s">
        <v>113</v>
      </c>
      <c r="E4055" t="s">
        <v>114</v>
      </c>
      <c r="F4055" t="s">
        <v>23</v>
      </c>
      <c r="G4055" t="str">
        <f>TEXT(MotionsTable[[#This Row],[MOT_COUNTY_NUM]], "000") &amp; "-" &amp; TEXT(MotionsTable[[#This Row],[MOT_CASE_NUMBER]], "0000000")</f>
        <v>007-0000061</v>
      </c>
    </row>
    <row r="4056" spans="1:7">
      <c r="A4056" s="1">
        <v>7</v>
      </c>
      <c r="B4056">
        <v>65</v>
      </c>
      <c r="C4056">
        <v>5</v>
      </c>
      <c r="D4056" t="s">
        <v>113</v>
      </c>
      <c r="E4056" t="s">
        <v>114</v>
      </c>
      <c r="F4056" t="s">
        <v>23</v>
      </c>
      <c r="G4056" t="str">
        <f>TEXT(MotionsTable[[#This Row],[MOT_COUNTY_NUM]], "000") &amp; "-" &amp; TEXT(MotionsTable[[#This Row],[MOT_CASE_NUMBER]], "0000000")</f>
        <v>007-0000065</v>
      </c>
    </row>
    <row r="4057" spans="1:7">
      <c r="A4057" s="1">
        <v>7</v>
      </c>
      <c r="B4057">
        <v>3</v>
      </c>
      <c r="C4057">
        <v>6</v>
      </c>
      <c r="D4057" t="s">
        <v>113</v>
      </c>
      <c r="E4057" t="s">
        <v>114</v>
      </c>
      <c r="F4057" t="s">
        <v>23</v>
      </c>
      <c r="G4057" t="str">
        <f>TEXT(MotionsTable[[#This Row],[MOT_COUNTY_NUM]], "000") &amp; "-" &amp; TEXT(MotionsTable[[#This Row],[MOT_CASE_NUMBER]], "0000000")</f>
        <v>007-0000003</v>
      </c>
    </row>
    <row r="4058" spans="1:7">
      <c r="A4058" s="1">
        <v>7</v>
      </c>
      <c r="B4058">
        <v>14</v>
      </c>
      <c r="C4058">
        <v>6</v>
      </c>
      <c r="D4058" t="s">
        <v>113</v>
      </c>
      <c r="E4058" t="s">
        <v>114</v>
      </c>
      <c r="F4058" t="s">
        <v>23</v>
      </c>
      <c r="G4058" t="str">
        <f>TEXT(MotionsTable[[#This Row],[MOT_COUNTY_NUM]], "000") &amp; "-" &amp; TEXT(MotionsTable[[#This Row],[MOT_CASE_NUMBER]], "0000000")</f>
        <v>007-0000014</v>
      </c>
    </row>
    <row r="4059" spans="1:7">
      <c r="A4059" s="1">
        <v>7</v>
      </c>
      <c r="B4059">
        <v>26</v>
      </c>
      <c r="C4059">
        <v>6</v>
      </c>
      <c r="D4059" t="s">
        <v>113</v>
      </c>
      <c r="E4059" t="s">
        <v>114</v>
      </c>
      <c r="F4059" t="s">
        <v>23</v>
      </c>
      <c r="G4059" t="str">
        <f>TEXT(MotionsTable[[#This Row],[MOT_COUNTY_NUM]], "000") &amp; "-" &amp; TEXT(MotionsTable[[#This Row],[MOT_CASE_NUMBER]], "0000000")</f>
        <v>007-0000026</v>
      </c>
    </row>
    <row r="4060" spans="1:7">
      <c r="A4060" s="1">
        <v>7</v>
      </c>
      <c r="B4060">
        <v>61</v>
      </c>
      <c r="C4060">
        <v>6</v>
      </c>
      <c r="D4060" t="s">
        <v>113</v>
      </c>
      <c r="E4060" t="s">
        <v>114</v>
      </c>
      <c r="F4060" t="s">
        <v>23</v>
      </c>
      <c r="G4060" t="str">
        <f>TEXT(MotionsTable[[#This Row],[MOT_COUNTY_NUM]], "000") &amp; "-" &amp; TEXT(MotionsTable[[#This Row],[MOT_CASE_NUMBER]], "0000000")</f>
        <v>007-0000061</v>
      </c>
    </row>
    <row r="4061" spans="1:7">
      <c r="A4061" s="1">
        <v>8</v>
      </c>
      <c r="B4061">
        <v>49</v>
      </c>
      <c r="C4061">
        <v>1</v>
      </c>
      <c r="D4061" t="s">
        <v>113</v>
      </c>
      <c r="E4061" t="s">
        <v>114</v>
      </c>
      <c r="F4061" t="s">
        <v>24</v>
      </c>
      <c r="G4061" t="str">
        <f>TEXT(MotionsTable[[#This Row],[MOT_COUNTY_NUM]], "000") &amp; "-" &amp; TEXT(MotionsTable[[#This Row],[MOT_CASE_NUMBER]], "0000000")</f>
        <v>008-0000049</v>
      </c>
    </row>
    <row r="4062" spans="1:7">
      <c r="A4062" s="1">
        <v>8</v>
      </c>
      <c r="B4062">
        <v>4</v>
      </c>
      <c r="C4062">
        <v>2</v>
      </c>
      <c r="D4062" t="s">
        <v>113</v>
      </c>
      <c r="E4062" t="s">
        <v>114</v>
      </c>
      <c r="F4062" t="s">
        <v>24</v>
      </c>
      <c r="G4062" t="str">
        <f>TEXT(MotionsTable[[#This Row],[MOT_COUNTY_NUM]], "000") &amp; "-" &amp; TEXT(MotionsTable[[#This Row],[MOT_CASE_NUMBER]], "0000000")</f>
        <v>008-0000004</v>
      </c>
    </row>
    <row r="4063" spans="1:7">
      <c r="A4063" s="1">
        <v>8</v>
      </c>
      <c r="B4063">
        <v>8</v>
      </c>
      <c r="C4063">
        <v>2</v>
      </c>
      <c r="D4063" t="s">
        <v>113</v>
      </c>
      <c r="E4063" t="s">
        <v>114</v>
      </c>
      <c r="F4063" t="s">
        <v>24</v>
      </c>
      <c r="G4063" t="str">
        <f>TEXT(MotionsTable[[#This Row],[MOT_COUNTY_NUM]], "000") &amp; "-" &amp; TEXT(MotionsTable[[#This Row],[MOT_CASE_NUMBER]], "0000000")</f>
        <v>008-0000008</v>
      </c>
    </row>
    <row r="4064" spans="1:7">
      <c r="A4064" s="1">
        <v>8</v>
      </c>
      <c r="B4064">
        <v>9</v>
      </c>
      <c r="C4064">
        <v>2</v>
      </c>
      <c r="D4064" t="s">
        <v>113</v>
      </c>
      <c r="E4064" t="s">
        <v>114</v>
      </c>
      <c r="F4064" t="s">
        <v>24</v>
      </c>
      <c r="G4064" t="str">
        <f>TEXT(MotionsTable[[#This Row],[MOT_COUNTY_NUM]], "000") &amp; "-" &amp; TEXT(MotionsTable[[#This Row],[MOT_CASE_NUMBER]], "0000000")</f>
        <v>008-0000009</v>
      </c>
    </row>
    <row r="4065" spans="1:7">
      <c r="A4065" s="1">
        <v>8</v>
      </c>
      <c r="B4065">
        <v>10</v>
      </c>
      <c r="C4065">
        <v>2</v>
      </c>
      <c r="D4065" t="s">
        <v>113</v>
      </c>
      <c r="E4065" t="s">
        <v>114</v>
      </c>
      <c r="F4065" t="s">
        <v>24</v>
      </c>
      <c r="G4065" t="str">
        <f>TEXT(MotionsTable[[#This Row],[MOT_COUNTY_NUM]], "000") &amp; "-" &amp; TEXT(MotionsTable[[#This Row],[MOT_CASE_NUMBER]], "0000000")</f>
        <v>008-0000010</v>
      </c>
    </row>
    <row r="4066" spans="1:7">
      <c r="A4066" s="1">
        <v>8</v>
      </c>
      <c r="B4066">
        <v>14</v>
      </c>
      <c r="C4066">
        <v>2</v>
      </c>
      <c r="D4066" t="s">
        <v>113</v>
      </c>
      <c r="E4066" t="s">
        <v>114</v>
      </c>
      <c r="F4066" t="s">
        <v>24</v>
      </c>
      <c r="G4066" t="str">
        <f>TEXT(MotionsTable[[#This Row],[MOT_COUNTY_NUM]], "000") &amp; "-" &amp; TEXT(MotionsTable[[#This Row],[MOT_CASE_NUMBER]], "0000000")</f>
        <v>008-0000014</v>
      </c>
    </row>
    <row r="4067" spans="1:7">
      <c r="A4067" s="1">
        <v>8</v>
      </c>
      <c r="B4067">
        <v>17</v>
      </c>
      <c r="C4067">
        <v>2</v>
      </c>
      <c r="D4067" t="s">
        <v>113</v>
      </c>
      <c r="E4067" t="s">
        <v>114</v>
      </c>
      <c r="F4067" t="s">
        <v>24</v>
      </c>
      <c r="G4067" t="str">
        <f>TEXT(MotionsTable[[#This Row],[MOT_COUNTY_NUM]], "000") &amp; "-" &amp; TEXT(MotionsTable[[#This Row],[MOT_CASE_NUMBER]], "0000000")</f>
        <v>008-0000017</v>
      </c>
    </row>
    <row r="4068" spans="1:7">
      <c r="A4068" s="1">
        <v>8</v>
      </c>
      <c r="B4068">
        <v>22</v>
      </c>
      <c r="C4068">
        <v>2</v>
      </c>
      <c r="D4068" t="s">
        <v>113</v>
      </c>
      <c r="E4068" t="s">
        <v>114</v>
      </c>
      <c r="F4068" t="s">
        <v>24</v>
      </c>
      <c r="G4068" t="str">
        <f>TEXT(MotionsTable[[#This Row],[MOT_COUNTY_NUM]], "000") &amp; "-" &amp; TEXT(MotionsTable[[#This Row],[MOT_CASE_NUMBER]], "0000000")</f>
        <v>008-0000022</v>
      </c>
    </row>
    <row r="4069" spans="1:7">
      <c r="A4069" s="1">
        <v>8</v>
      </c>
      <c r="B4069">
        <v>23</v>
      </c>
      <c r="C4069">
        <v>2</v>
      </c>
      <c r="D4069" t="s">
        <v>113</v>
      </c>
      <c r="E4069" t="s">
        <v>114</v>
      </c>
      <c r="F4069" t="s">
        <v>24</v>
      </c>
      <c r="G4069" t="str">
        <f>TEXT(MotionsTable[[#This Row],[MOT_COUNTY_NUM]], "000") &amp; "-" &amp; TEXT(MotionsTable[[#This Row],[MOT_CASE_NUMBER]], "0000000")</f>
        <v>008-0000023</v>
      </c>
    </row>
    <row r="4070" spans="1:7">
      <c r="A4070" s="1">
        <v>8</v>
      </c>
      <c r="B4070">
        <v>25</v>
      </c>
      <c r="C4070">
        <v>2</v>
      </c>
      <c r="D4070" t="s">
        <v>113</v>
      </c>
      <c r="E4070" t="s">
        <v>114</v>
      </c>
      <c r="F4070" t="s">
        <v>24</v>
      </c>
      <c r="G4070" t="str">
        <f>TEXT(MotionsTable[[#This Row],[MOT_COUNTY_NUM]], "000") &amp; "-" &amp; TEXT(MotionsTable[[#This Row],[MOT_CASE_NUMBER]], "0000000")</f>
        <v>008-0000025</v>
      </c>
    </row>
    <row r="4071" spans="1:7">
      <c r="A4071" s="1">
        <v>8</v>
      </c>
      <c r="B4071">
        <v>26</v>
      </c>
      <c r="C4071">
        <v>2</v>
      </c>
      <c r="D4071" t="s">
        <v>113</v>
      </c>
      <c r="E4071" t="s">
        <v>114</v>
      </c>
      <c r="F4071" t="s">
        <v>24</v>
      </c>
      <c r="G4071" t="str">
        <f>TEXT(MotionsTable[[#This Row],[MOT_COUNTY_NUM]], "000") &amp; "-" &amp; TEXT(MotionsTable[[#This Row],[MOT_CASE_NUMBER]], "0000000")</f>
        <v>008-0000026</v>
      </c>
    </row>
    <row r="4072" spans="1:7">
      <c r="A4072" s="1">
        <v>8</v>
      </c>
      <c r="B4072">
        <v>28</v>
      </c>
      <c r="C4072">
        <v>2</v>
      </c>
      <c r="D4072" t="s">
        <v>113</v>
      </c>
      <c r="E4072" t="s">
        <v>114</v>
      </c>
      <c r="F4072" t="s">
        <v>24</v>
      </c>
      <c r="G4072" t="str">
        <f>TEXT(MotionsTable[[#This Row],[MOT_COUNTY_NUM]], "000") &amp; "-" &amp; TEXT(MotionsTable[[#This Row],[MOT_CASE_NUMBER]], "0000000")</f>
        <v>008-0000028</v>
      </c>
    </row>
    <row r="4073" spans="1:7">
      <c r="A4073" s="1">
        <v>8</v>
      </c>
      <c r="B4073">
        <v>36</v>
      </c>
      <c r="C4073">
        <v>2</v>
      </c>
      <c r="D4073" t="s">
        <v>113</v>
      </c>
      <c r="E4073" t="s">
        <v>114</v>
      </c>
      <c r="F4073" t="s">
        <v>24</v>
      </c>
      <c r="G4073" t="str">
        <f>TEXT(MotionsTable[[#This Row],[MOT_COUNTY_NUM]], "000") &amp; "-" &amp; TEXT(MotionsTable[[#This Row],[MOT_CASE_NUMBER]], "0000000")</f>
        <v>008-0000036</v>
      </c>
    </row>
    <row r="4074" spans="1:7">
      <c r="A4074" s="1">
        <v>8</v>
      </c>
      <c r="B4074">
        <v>43</v>
      </c>
      <c r="C4074">
        <v>2</v>
      </c>
      <c r="D4074" t="s">
        <v>113</v>
      </c>
      <c r="E4074" t="s">
        <v>114</v>
      </c>
      <c r="F4074" t="s">
        <v>24</v>
      </c>
      <c r="G4074" t="str">
        <f>TEXT(MotionsTable[[#This Row],[MOT_COUNTY_NUM]], "000") &amp; "-" &amp; TEXT(MotionsTable[[#This Row],[MOT_CASE_NUMBER]], "0000000")</f>
        <v>008-0000043</v>
      </c>
    </row>
    <row r="4075" spans="1:7">
      <c r="A4075" s="1">
        <v>8</v>
      </c>
      <c r="B4075">
        <v>53</v>
      </c>
      <c r="C4075">
        <v>2</v>
      </c>
      <c r="D4075" t="s">
        <v>113</v>
      </c>
      <c r="E4075" t="s">
        <v>114</v>
      </c>
      <c r="F4075" t="s">
        <v>24</v>
      </c>
      <c r="G4075" t="str">
        <f>TEXT(MotionsTable[[#This Row],[MOT_COUNTY_NUM]], "000") &amp; "-" &amp; TEXT(MotionsTable[[#This Row],[MOT_CASE_NUMBER]], "0000000")</f>
        <v>008-0000053</v>
      </c>
    </row>
    <row r="4076" spans="1:7">
      <c r="A4076" s="1">
        <v>8</v>
      </c>
      <c r="B4076">
        <v>55</v>
      </c>
      <c r="C4076">
        <v>2</v>
      </c>
      <c r="D4076" t="s">
        <v>113</v>
      </c>
      <c r="E4076" t="s">
        <v>114</v>
      </c>
      <c r="F4076" t="s">
        <v>24</v>
      </c>
      <c r="G4076" t="str">
        <f>TEXT(MotionsTable[[#This Row],[MOT_COUNTY_NUM]], "000") &amp; "-" &amp; TEXT(MotionsTable[[#This Row],[MOT_CASE_NUMBER]], "0000000")</f>
        <v>008-0000055</v>
      </c>
    </row>
    <row r="4077" spans="1:7">
      <c r="A4077" s="1">
        <v>8</v>
      </c>
      <c r="B4077">
        <v>69</v>
      </c>
      <c r="C4077">
        <v>2</v>
      </c>
      <c r="D4077" t="s">
        <v>113</v>
      </c>
      <c r="E4077" t="s">
        <v>114</v>
      </c>
      <c r="F4077" t="s">
        <v>24</v>
      </c>
      <c r="G4077" t="str">
        <f>TEXT(MotionsTable[[#This Row],[MOT_COUNTY_NUM]], "000") &amp; "-" &amp; TEXT(MotionsTable[[#This Row],[MOT_CASE_NUMBER]], "0000000")</f>
        <v>008-0000069</v>
      </c>
    </row>
    <row r="4078" spans="1:7">
      <c r="A4078" s="1">
        <v>8</v>
      </c>
      <c r="B4078">
        <v>78</v>
      </c>
      <c r="C4078">
        <v>2</v>
      </c>
      <c r="D4078" t="s">
        <v>113</v>
      </c>
      <c r="E4078" t="s">
        <v>114</v>
      </c>
      <c r="F4078" t="s">
        <v>24</v>
      </c>
      <c r="G4078" t="str">
        <f>TEXT(MotionsTable[[#This Row],[MOT_COUNTY_NUM]], "000") &amp; "-" &amp; TEXT(MotionsTable[[#This Row],[MOT_CASE_NUMBER]], "0000000")</f>
        <v>008-0000078</v>
      </c>
    </row>
    <row r="4079" spans="1:7">
      <c r="A4079" s="1">
        <v>8</v>
      </c>
      <c r="B4079">
        <v>82</v>
      </c>
      <c r="C4079">
        <v>2</v>
      </c>
      <c r="D4079" t="s">
        <v>113</v>
      </c>
      <c r="E4079" t="s">
        <v>114</v>
      </c>
      <c r="F4079" t="s">
        <v>24</v>
      </c>
      <c r="G4079" t="str">
        <f>TEXT(MotionsTable[[#This Row],[MOT_COUNTY_NUM]], "000") &amp; "-" &amp; TEXT(MotionsTable[[#This Row],[MOT_CASE_NUMBER]], "0000000")</f>
        <v>008-0000082</v>
      </c>
    </row>
    <row r="4080" spans="1:7">
      <c r="A4080" s="1">
        <v>8</v>
      </c>
      <c r="B4080">
        <v>104</v>
      </c>
      <c r="C4080">
        <v>2</v>
      </c>
      <c r="D4080" t="s">
        <v>113</v>
      </c>
      <c r="E4080" t="s">
        <v>114</v>
      </c>
      <c r="F4080" t="s">
        <v>24</v>
      </c>
      <c r="G4080" t="str">
        <f>TEXT(MotionsTable[[#This Row],[MOT_COUNTY_NUM]], "000") &amp; "-" &amp; TEXT(MotionsTable[[#This Row],[MOT_CASE_NUMBER]], "0000000")</f>
        <v>008-0000104</v>
      </c>
    </row>
    <row r="4081" spans="1:7">
      <c r="A4081" s="1">
        <v>8</v>
      </c>
      <c r="B4081">
        <v>108</v>
      </c>
      <c r="C4081">
        <v>2</v>
      </c>
      <c r="D4081" t="s">
        <v>113</v>
      </c>
      <c r="E4081" t="s">
        <v>114</v>
      </c>
      <c r="F4081" t="s">
        <v>24</v>
      </c>
      <c r="G4081" t="str">
        <f>TEXT(MotionsTable[[#This Row],[MOT_COUNTY_NUM]], "000") &amp; "-" &amp; TEXT(MotionsTable[[#This Row],[MOT_CASE_NUMBER]], "0000000")</f>
        <v>008-0000108</v>
      </c>
    </row>
    <row r="4082" spans="1:7">
      <c r="A4082" s="1">
        <v>8</v>
      </c>
      <c r="B4082">
        <v>119</v>
      </c>
      <c r="C4082">
        <v>2</v>
      </c>
      <c r="D4082" t="s">
        <v>113</v>
      </c>
      <c r="E4082" t="s">
        <v>114</v>
      </c>
      <c r="F4082" t="s">
        <v>24</v>
      </c>
      <c r="G4082" t="str">
        <f>TEXT(MotionsTable[[#This Row],[MOT_COUNTY_NUM]], "000") &amp; "-" &amp; TEXT(MotionsTable[[#This Row],[MOT_CASE_NUMBER]], "0000000")</f>
        <v>008-0000119</v>
      </c>
    </row>
    <row r="4083" spans="1:7">
      <c r="A4083" s="1">
        <v>8</v>
      </c>
      <c r="B4083">
        <v>124</v>
      </c>
      <c r="C4083">
        <v>2</v>
      </c>
      <c r="D4083" t="s">
        <v>113</v>
      </c>
      <c r="E4083" t="s">
        <v>114</v>
      </c>
      <c r="F4083" t="s">
        <v>24</v>
      </c>
      <c r="G4083" t="str">
        <f>TEXT(MotionsTable[[#This Row],[MOT_COUNTY_NUM]], "000") &amp; "-" &amp; TEXT(MotionsTable[[#This Row],[MOT_CASE_NUMBER]], "0000000")</f>
        <v>008-0000124</v>
      </c>
    </row>
    <row r="4084" spans="1:7">
      <c r="A4084" s="1">
        <v>8</v>
      </c>
      <c r="B4084">
        <v>127</v>
      </c>
      <c r="C4084">
        <v>2</v>
      </c>
      <c r="D4084" t="s">
        <v>113</v>
      </c>
      <c r="E4084" t="s">
        <v>114</v>
      </c>
      <c r="F4084" t="s">
        <v>24</v>
      </c>
      <c r="G4084" t="str">
        <f>TEXT(MotionsTable[[#This Row],[MOT_COUNTY_NUM]], "000") &amp; "-" &amp; TEXT(MotionsTable[[#This Row],[MOT_CASE_NUMBER]], "0000000")</f>
        <v>008-0000127</v>
      </c>
    </row>
    <row r="4085" spans="1:7">
      <c r="A4085" s="1">
        <v>8</v>
      </c>
      <c r="B4085">
        <v>128</v>
      </c>
      <c r="C4085">
        <v>2</v>
      </c>
      <c r="D4085" t="s">
        <v>113</v>
      </c>
      <c r="E4085" t="s">
        <v>114</v>
      </c>
      <c r="F4085" t="s">
        <v>24</v>
      </c>
      <c r="G4085" t="str">
        <f>TEXT(MotionsTable[[#This Row],[MOT_COUNTY_NUM]], "000") &amp; "-" &amp; TEXT(MotionsTable[[#This Row],[MOT_CASE_NUMBER]], "0000000")</f>
        <v>008-0000128</v>
      </c>
    </row>
    <row r="4086" spans="1:7">
      <c r="A4086" s="1">
        <v>8</v>
      </c>
      <c r="B4086">
        <v>133</v>
      </c>
      <c r="C4086">
        <v>2</v>
      </c>
      <c r="D4086" t="s">
        <v>113</v>
      </c>
      <c r="E4086" t="s">
        <v>114</v>
      </c>
      <c r="F4086" t="s">
        <v>24</v>
      </c>
      <c r="G4086" t="str">
        <f>TEXT(MotionsTable[[#This Row],[MOT_COUNTY_NUM]], "000") &amp; "-" &amp; TEXT(MotionsTable[[#This Row],[MOT_CASE_NUMBER]], "0000000")</f>
        <v>008-0000133</v>
      </c>
    </row>
    <row r="4087" spans="1:7">
      <c r="A4087" s="1">
        <v>8</v>
      </c>
      <c r="B4087">
        <v>134</v>
      </c>
      <c r="C4087">
        <v>2</v>
      </c>
      <c r="D4087" t="s">
        <v>113</v>
      </c>
      <c r="E4087" t="s">
        <v>114</v>
      </c>
      <c r="F4087" t="s">
        <v>24</v>
      </c>
      <c r="G4087" t="str">
        <f>TEXT(MotionsTable[[#This Row],[MOT_COUNTY_NUM]], "000") &amp; "-" &amp; TEXT(MotionsTable[[#This Row],[MOT_CASE_NUMBER]], "0000000")</f>
        <v>008-0000134</v>
      </c>
    </row>
    <row r="4088" spans="1:7">
      <c r="A4088" s="1">
        <v>8</v>
      </c>
      <c r="B4088">
        <v>136</v>
      </c>
      <c r="C4088">
        <v>2</v>
      </c>
      <c r="D4088" t="s">
        <v>113</v>
      </c>
      <c r="E4088" t="s">
        <v>114</v>
      </c>
      <c r="F4088" t="s">
        <v>24</v>
      </c>
      <c r="G4088" t="str">
        <f>TEXT(MotionsTable[[#This Row],[MOT_COUNTY_NUM]], "000") &amp; "-" &amp; TEXT(MotionsTable[[#This Row],[MOT_CASE_NUMBER]], "0000000")</f>
        <v>008-0000136</v>
      </c>
    </row>
    <row r="4089" spans="1:7">
      <c r="A4089" s="1">
        <v>8</v>
      </c>
      <c r="B4089">
        <v>6</v>
      </c>
      <c r="C4089">
        <v>3</v>
      </c>
      <c r="D4089" t="s">
        <v>113</v>
      </c>
      <c r="E4089" t="s">
        <v>114</v>
      </c>
      <c r="F4089" t="s">
        <v>24</v>
      </c>
      <c r="G4089" t="str">
        <f>TEXT(MotionsTable[[#This Row],[MOT_COUNTY_NUM]], "000") &amp; "-" &amp; TEXT(MotionsTable[[#This Row],[MOT_CASE_NUMBER]], "0000000")</f>
        <v>008-0000006</v>
      </c>
    </row>
    <row r="4090" spans="1:7">
      <c r="A4090" s="1">
        <v>8</v>
      </c>
      <c r="B4090">
        <v>8</v>
      </c>
      <c r="C4090">
        <v>3</v>
      </c>
      <c r="D4090" t="s">
        <v>113</v>
      </c>
      <c r="E4090" t="s">
        <v>114</v>
      </c>
      <c r="F4090" t="s">
        <v>24</v>
      </c>
      <c r="G4090" t="str">
        <f>TEXT(MotionsTable[[#This Row],[MOT_COUNTY_NUM]], "000") &amp; "-" &amp; TEXT(MotionsTable[[#This Row],[MOT_CASE_NUMBER]], "0000000")</f>
        <v>008-0000008</v>
      </c>
    </row>
    <row r="4091" spans="1:7">
      <c r="A4091" s="1">
        <v>8</v>
      </c>
      <c r="B4091">
        <v>16</v>
      </c>
      <c r="C4091">
        <v>3</v>
      </c>
      <c r="D4091" t="s">
        <v>113</v>
      </c>
      <c r="E4091" t="s">
        <v>114</v>
      </c>
      <c r="F4091" t="s">
        <v>24</v>
      </c>
      <c r="G4091" t="str">
        <f>TEXT(MotionsTable[[#This Row],[MOT_COUNTY_NUM]], "000") &amp; "-" &amp; TEXT(MotionsTable[[#This Row],[MOT_CASE_NUMBER]], "0000000")</f>
        <v>008-0000016</v>
      </c>
    </row>
    <row r="4092" spans="1:7">
      <c r="A4092" s="1">
        <v>8</v>
      </c>
      <c r="B4092">
        <v>17</v>
      </c>
      <c r="C4092">
        <v>3</v>
      </c>
      <c r="D4092" t="s">
        <v>113</v>
      </c>
      <c r="E4092" t="s">
        <v>114</v>
      </c>
      <c r="F4092" t="s">
        <v>24</v>
      </c>
      <c r="G4092" t="str">
        <f>TEXT(MotionsTable[[#This Row],[MOT_COUNTY_NUM]], "000") &amp; "-" &amp; TEXT(MotionsTable[[#This Row],[MOT_CASE_NUMBER]], "0000000")</f>
        <v>008-0000017</v>
      </c>
    </row>
    <row r="4093" spans="1:7">
      <c r="A4093" s="1">
        <v>8</v>
      </c>
      <c r="B4093">
        <v>20</v>
      </c>
      <c r="C4093">
        <v>3</v>
      </c>
      <c r="D4093" t="s">
        <v>113</v>
      </c>
      <c r="E4093" t="s">
        <v>114</v>
      </c>
      <c r="F4093" t="s">
        <v>24</v>
      </c>
      <c r="G4093" t="str">
        <f>TEXT(MotionsTable[[#This Row],[MOT_COUNTY_NUM]], "000") &amp; "-" &amp; TEXT(MotionsTable[[#This Row],[MOT_CASE_NUMBER]], "0000000")</f>
        <v>008-0000020</v>
      </c>
    </row>
    <row r="4094" spans="1:7">
      <c r="A4094" s="1">
        <v>8</v>
      </c>
      <c r="B4094">
        <v>34</v>
      </c>
      <c r="C4094">
        <v>3</v>
      </c>
      <c r="D4094" t="s">
        <v>113</v>
      </c>
      <c r="E4094" t="s">
        <v>114</v>
      </c>
      <c r="F4094" t="s">
        <v>24</v>
      </c>
      <c r="G4094" t="str">
        <f>TEXT(MotionsTable[[#This Row],[MOT_COUNTY_NUM]], "000") &amp; "-" &amp; TEXT(MotionsTable[[#This Row],[MOT_CASE_NUMBER]], "0000000")</f>
        <v>008-0000034</v>
      </c>
    </row>
    <row r="4095" spans="1:7">
      <c r="A4095" s="1">
        <v>8</v>
      </c>
      <c r="B4095">
        <v>36</v>
      </c>
      <c r="C4095">
        <v>3</v>
      </c>
      <c r="D4095" t="s">
        <v>113</v>
      </c>
      <c r="E4095" t="s">
        <v>114</v>
      </c>
      <c r="F4095" t="s">
        <v>24</v>
      </c>
      <c r="G4095" t="str">
        <f>TEXT(MotionsTable[[#This Row],[MOT_COUNTY_NUM]], "000") &amp; "-" &amp; TEXT(MotionsTable[[#This Row],[MOT_CASE_NUMBER]], "0000000")</f>
        <v>008-0000036</v>
      </c>
    </row>
    <row r="4096" spans="1:7">
      <c r="A4096" s="1">
        <v>8</v>
      </c>
      <c r="B4096">
        <v>37</v>
      </c>
      <c r="C4096">
        <v>3</v>
      </c>
      <c r="D4096" t="s">
        <v>113</v>
      </c>
      <c r="E4096" t="s">
        <v>114</v>
      </c>
      <c r="F4096" t="s">
        <v>24</v>
      </c>
      <c r="G4096" t="str">
        <f>TEXT(MotionsTable[[#This Row],[MOT_COUNTY_NUM]], "000") &amp; "-" &amp; TEXT(MotionsTable[[#This Row],[MOT_CASE_NUMBER]], "0000000")</f>
        <v>008-0000037</v>
      </c>
    </row>
    <row r="4097" spans="1:7">
      <c r="A4097" s="1">
        <v>8</v>
      </c>
      <c r="B4097">
        <v>39</v>
      </c>
      <c r="C4097">
        <v>3</v>
      </c>
      <c r="D4097" t="s">
        <v>113</v>
      </c>
      <c r="E4097" t="s">
        <v>114</v>
      </c>
      <c r="F4097" t="s">
        <v>24</v>
      </c>
      <c r="G4097" t="str">
        <f>TEXT(MotionsTable[[#This Row],[MOT_COUNTY_NUM]], "000") &amp; "-" &amp; TEXT(MotionsTable[[#This Row],[MOT_CASE_NUMBER]], "0000000")</f>
        <v>008-0000039</v>
      </c>
    </row>
    <row r="4098" spans="1:7">
      <c r="A4098" s="1">
        <v>8</v>
      </c>
      <c r="B4098">
        <v>40</v>
      </c>
      <c r="C4098">
        <v>3</v>
      </c>
      <c r="D4098" t="s">
        <v>113</v>
      </c>
      <c r="E4098" t="s">
        <v>114</v>
      </c>
      <c r="F4098" t="s">
        <v>24</v>
      </c>
      <c r="G4098" t="str">
        <f>TEXT(MotionsTable[[#This Row],[MOT_COUNTY_NUM]], "000") &amp; "-" &amp; TEXT(MotionsTable[[#This Row],[MOT_CASE_NUMBER]], "0000000")</f>
        <v>008-0000040</v>
      </c>
    </row>
    <row r="4099" spans="1:7">
      <c r="A4099" s="1">
        <v>8</v>
      </c>
      <c r="B4099">
        <v>43</v>
      </c>
      <c r="C4099">
        <v>3</v>
      </c>
      <c r="D4099" t="s">
        <v>113</v>
      </c>
      <c r="E4099" t="s">
        <v>114</v>
      </c>
      <c r="F4099" t="s">
        <v>24</v>
      </c>
      <c r="G4099" t="str">
        <f>TEXT(MotionsTable[[#This Row],[MOT_COUNTY_NUM]], "000") &amp; "-" &amp; TEXT(MotionsTable[[#This Row],[MOT_CASE_NUMBER]], "0000000")</f>
        <v>008-0000043</v>
      </c>
    </row>
    <row r="4100" spans="1:7">
      <c r="A4100" s="1">
        <v>8</v>
      </c>
      <c r="B4100">
        <v>49</v>
      </c>
      <c r="C4100">
        <v>3</v>
      </c>
      <c r="D4100" t="s">
        <v>113</v>
      </c>
      <c r="E4100" t="s">
        <v>114</v>
      </c>
      <c r="F4100" t="s">
        <v>24</v>
      </c>
      <c r="G4100" t="str">
        <f>TEXT(MotionsTable[[#This Row],[MOT_COUNTY_NUM]], "000") &amp; "-" &amp; TEXT(MotionsTable[[#This Row],[MOT_CASE_NUMBER]], "0000000")</f>
        <v>008-0000049</v>
      </c>
    </row>
    <row r="4101" spans="1:7">
      <c r="A4101" s="1">
        <v>8</v>
      </c>
      <c r="B4101">
        <v>50</v>
      </c>
      <c r="C4101">
        <v>3</v>
      </c>
      <c r="D4101" t="s">
        <v>113</v>
      </c>
      <c r="E4101" t="s">
        <v>114</v>
      </c>
      <c r="F4101" t="s">
        <v>24</v>
      </c>
      <c r="G4101" t="str">
        <f>TEXT(MotionsTable[[#This Row],[MOT_COUNTY_NUM]], "000") &amp; "-" &amp; TEXT(MotionsTable[[#This Row],[MOT_CASE_NUMBER]], "0000000")</f>
        <v>008-0000050</v>
      </c>
    </row>
    <row r="4102" spans="1:7">
      <c r="A4102" s="1">
        <v>8</v>
      </c>
      <c r="B4102">
        <v>59</v>
      </c>
      <c r="C4102">
        <v>3</v>
      </c>
      <c r="D4102" t="s">
        <v>113</v>
      </c>
      <c r="E4102" t="s">
        <v>114</v>
      </c>
      <c r="F4102" t="s">
        <v>24</v>
      </c>
      <c r="G4102" t="str">
        <f>TEXT(MotionsTable[[#This Row],[MOT_COUNTY_NUM]], "000") &amp; "-" &amp; TEXT(MotionsTable[[#This Row],[MOT_CASE_NUMBER]], "0000000")</f>
        <v>008-0000059</v>
      </c>
    </row>
    <row r="4103" spans="1:7">
      <c r="A4103" s="1">
        <v>8</v>
      </c>
      <c r="B4103">
        <v>65</v>
      </c>
      <c r="C4103">
        <v>3</v>
      </c>
      <c r="D4103" t="s">
        <v>113</v>
      </c>
      <c r="E4103" t="s">
        <v>114</v>
      </c>
      <c r="F4103" t="s">
        <v>24</v>
      </c>
      <c r="G4103" t="str">
        <f>TEXT(MotionsTable[[#This Row],[MOT_COUNTY_NUM]], "000") &amp; "-" &amp; TEXT(MotionsTable[[#This Row],[MOT_CASE_NUMBER]], "0000000")</f>
        <v>008-0000065</v>
      </c>
    </row>
    <row r="4104" spans="1:7">
      <c r="A4104" s="1">
        <v>8</v>
      </c>
      <c r="B4104">
        <v>82</v>
      </c>
      <c r="C4104">
        <v>3</v>
      </c>
      <c r="D4104" t="s">
        <v>113</v>
      </c>
      <c r="E4104" t="s">
        <v>114</v>
      </c>
      <c r="F4104" t="s">
        <v>24</v>
      </c>
      <c r="G4104" t="str">
        <f>TEXT(MotionsTable[[#This Row],[MOT_COUNTY_NUM]], "000") &amp; "-" &amp; TEXT(MotionsTable[[#This Row],[MOT_CASE_NUMBER]], "0000000")</f>
        <v>008-0000082</v>
      </c>
    </row>
    <row r="4105" spans="1:7">
      <c r="A4105" s="1">
        <v>8</v>
      </c>
      <c r="B4105">
        <v>86</v>
      </c>
      <c r="C4105">
        <v>3</v>
      </c>
      <c r="D4105" t="s">
        <v>113</v>
      </c>
      <c r="E4105" t="s">
        <v>114</v>
      </c>
      <c r="F4105" t="s">
        <v>24</v>
      </c>
      <c r="G4105" t="str">
        <f>TEXT(MotionsTable[[#This Row],[MOT_COUNTY_NUM]], "000") &amp; "-" &amp; TEXT(MotionsTable[[#This Row],[MOT_CASE_NUMBER]], "0000000")</f>
        <v>008-0000086</v>
      </c>
    </row>
    <row r="4106" spans="1:7">
      <c r="A4106" s="1">
        <v>8</v>
      </c>
      <c r="B4106">
        <v>87</v>
      </c>
      <c r="C4106">
        <v>3</v>
      </c>
      <c r="D4106" t="s">
        <v>113</v>
      </c>
      <c r="E4106" t="s">
        <v>114</v>
      </c>
      <c r="F4106" t="s">
        <v>24</v>
      </c>
      <c r="G4106" t="str">
        <f>TEXT(MotionsTable[[#This Row],[MOT_COUNTY_NUM]], "000") &amp; "-" &amp; TEXT(MotionsTable[[#This Row],[MOT_CASE_NUMBER]], "0000000")</f>
        <v>008-0000087</v>
      </c>
    </row>
    <row r="4107" spans="1:7">
      <c r="A4107" s="1">
        <v>8</v>
      </c>
      <c r="B4107">
        <v>89</v>
      </c>
      <c r="C4107">
        <v>3</v>
      </c>
      <c r="D4107" t="s">
        <v>113</v>
      </c>
      <c r="E4107" t="s">
        <v>114</v>
      </c>
      <c r="F4107" t="s">
        <v>24</v>
      </c>
      <c r="G4107" t="str">
        <f>TEXT(MotionsTable[[#This Row],[MOT_COUNTY_NUM]], "000") &amp; "-" &amp; TEXT(MotionsTable[[#This Row],[MOT_CASE_NUMBER]], "0000000")</f>
        <v>008-0000089</v>
      </c>
    </row>
    <row r="4108" spans="1:7">
      <c r="A4108" s="1">
        <v>8</v>
      </c>
      <c r="B4108">
        <v>90</v>
      </c>
      <c r="C4108">
        <v>3</v>
      </c>
      <c r="D4108" t="s">
        <v>113</v>
      </c>
      <c r="E4108" t="s">
        <v>114</v>
      </c>
      <c r="F4108" t="s">
        <v>24</v>
      </c>
      <c r="G4108" t="str">
        <f>TEXT(MotionsTable[[#This Row],[MOT_COUNTY_NUM]], "000") &amp; "-" &amp; TEXT(MotionsTable[[#This Row],[MOT_CASE_NUMBER]], "0000000")</f>
        <v>008-0000090</v>
      </c>
    </row>
    <row r="4109" spans="1:7">
      <c r="A4109" s="1">
        <v>8</v>
      </c>
      <c r="B4109">
        <v>91</v>
      </c>
      <c r="C4109">
        <v>3</v>
      </c>
      <c r="D4109" t="s">
        <v>113</v>
      </c>
      <c r="E4109" t="s">
        <v>114</v>
      </c>
      <c r="F4109" t="s">
        <v>24</v>
      </c>
      <c r="G4109" t="str">
        <f>TEXT(MotionsTable[[#This Row],[MOT_COUNTY_NUM]], "000") &amp; "-" &amp; TEXT(MotionsTable[[#This Row],[MOT_CASE_NUMBER]], "0000000")</f>
        <v>008-0000091</v>
      </c>
    </row>
    <row r="4110" spans="1:7">
      <c r="A4110" s="1">
        <v>8</v>
      </c>
      <c r="B4110">
        <v>94</v>
      </c>
      <c r="C4110">
        <v>3</v>
      </c>
      <c r="D4110" t="s">
        <v>113</v>
      </c>
      <c r="E4110" t="s">
        <v>114</v>
      </c>
      <c r="F4110" t="s">
        <v>24</v>
      </c>
      <c r="G4110" t="str">
        <f>TEXT(MotionsTable[[#This Row],[MOT_COUNTY_NUM]], "000") &amp; "-" &amp; TEXT(MotionsTable[[#This Row],[MOT_CASE_NUMBER]], "0000000")</f>
        <v>008-0000094</v>
      </c>
    </row>
    <row r="4111" spans="1:7">
      <c r="A4111" s="1">
        <v>8</v>
      </c>
      <c r="B4111">
        <v>122</v>
      </c>
      <c r="C4111">
        <v>3</v>
      </c>
      <c r="D4111" t="s">
        <v>113</v>
      </c>
      <c r="E4111" t="s">
        <v>114</v>
      </c>
      <c r="F4111" t="s">
        <v>24</v>
      </c>
      <c r="G4111" t="str">
        <f>TEXT(MotionsTable[[#This Row],[MOT_COUNTY_NUM]], "000") &amp; "-" &amp; TEXT(MotionsTable[[#This Row],[MOT_CASE_NUMBER]], "0000000")</f>
        <v>008-0000122</v>
      </c>
    </row>
    <row r="4112" spans="1:7">
      <c r="A4112" s="1">
        <v>8</v>
      </c>
      <c r="B4112">
        <v>128</v>
      </c>
      <c r="C4112">
        <v>3</v>
      </c>
      <c r="D4112" t="s">
        <v>113</v>
      </c>
      <c r="E4112" t="s">
        <v>114</v>
      </c>
      <c r="F4112" t="s">
        <v>24</v>
      </c>
      <c r="G4112" t="str">
        <f>TEXT(MotionsTable[[#This Row],[MOT_COUNTY_NUM]], "000") &amp; "-" &amp; TEXT(MotionsTable[[#This Row],[MOT_CASE_NUMBER]], "0000000")</f>
        <v>008-0000128</v>
      </c>
    </row>
    <row r="4113" spans="1:7">
      <c r="A4113" s="1">
        <v>8</v>
      </c>
      <c r="B4113">
        <v>131</v>
      </c>
      <c r="C4113">
        <v>3</v>
      </c>
      <c r="D4113" t="s">
        <v>113</v>
      </c>
      <c r="E4113" t="s">
        <v>114</v>
      </c>
      <c r="F4113" t="s">
        <v>24</v>
      </c>
      <c r="G4113" t="str">
        <f>TEXT(MotionsTable[[#This Row],[MOT_COUNTY_NUM]], "000") &amp; "-" &amp; TEXT(MotionsTable[[#This Row],[MOT_CASE_NUMBER]], "0000000")</f>
        <v>008-0000131</v>
      </c>
    </row>
    <row r="4114" spans="1:7">
      <c r="A4114" s="1">
        <v>8</v>
      </c>
      <c r="B4114">
        <v>134</v>
      </c>
      <c r="C4114">
        <v>3</v>
      </c>
      <c r="D4114" t="s">
        <v>113</v>
      </c>
      <c r="E4114" t="s">
        <v>114</v>
      </c>
      <c r="F4114" t="s">
        <v>24</v>
      </c>
      <c r="G4114" t="str">
        <f>TEXT(MotionsTable[[#This Row],[MOT_COUNTY_NUM]], "000") &amp; "-" &amp; TEXT(MotionsTable[[#This Row],[MOT_CASE_NUMBER]], "0000000")</f>
        <v>008-0000134</v>
      </c>
    </row>
    <row r="4115" spans="1:7">
      <c r="A4115" s="1">
        <v>8</v>
      </c>
      <c r="B4115">
        <v>135</v>
      </c>
      <c r="C4115">
        <v>3</v>
      </c>
      <c r="D4115" t="s">
        <v>113</v>
      </c>
      <c r="E4115" t="s">
        <v>114</v>
      </c>
      <c r="F4115" t="s">
        <v>24</v>
      </c>
      <c r="G4115" t="str">
        <f>TEXT(MotionsTable[[#This Row],[MOT_COUNTY_NUM]], "000") &amp; "-" &amp; TEXT(MotionsTable[[#This Row],[MOT_CASE_NUMBER]], "0000000")</f>
        <v>008-0000135</v>
      </c>
    </row>
    <row r="4116" spans="1:7">
      <c r="A4116" s="1">
        <v>8</v>
      </c>
      <c r="B4116">
        <v>15</v>
      </c>
      <c r="C4116">
        <v>4</v>
      </c>
      <c r="D4116" t="s">
        <v>113</v>
      </c>
      <c r="E4116" t="s">
        <v>114</v>
      </c>
      <c r="F4116" t="s">
        <v>24</v>
      </c>
      <c r="G4116" t="str">
        <f>TEXT(MotionsTable[[#This Row],[MOT_COUNTY_NUM]], "000") &amp; "-" &amp; TEXT(MotionsTable[[#This Row],[MOT_CASE_NUMBER]], "0000000")</f>
        <v>008-0000015</v>
      </c>
    </row>
    <row r="4117" spans="1:7">
      <c r="A4117" s="1">
        <v>8</v>
      </c>
      <c r="B4117">
        <v>16</v>
      </c>
      <c r="C4117">
        <v>4</v>
      </c>
      <c r="D4117" t="s">
        <v>113</v>
      </c>
      <c r="E4117" t="s">
        <v>114</v>
      </c>
      <c r="F4117" t="s">
        <v>24</v>
      </c>
      <c r="G4117" t="str">
        <f>TEXT(MotionsTable[[#This Row],[MOT_COUNTY_NUM]], "000") &amp; "-" &amp; TEXT(MotionsTable[[#This Row],[MOT_CASE_NUMBER]], "0000000")</f>
        <v>008-0000016</v>
      </c>
    </row>
    <row r="4118" spans="1:7">
      <c r="A4118" s="1">
        <v>8</v>
      </c>
      <c r="B4118">
        <v>24</v>
      </c>
      <c r="C4118">
        <v>4</v>
      </c>
      <c r="D4118" t="s">
        <v>113</v>
      </c>
      <c r="E4118" t="s">
        <v>114</v>
      </c>
      <c r="F4118" t="s">
        <v>24</v>
      </c>
      <c r="G4118" t="str">
        <f>TEXT(MotionsTable[[#This Row],[MOT_COUNTY_NUM]], "000") &amp; "-" &amp; TEXT(MotionsTable[[#This Row],[MOT_CASE_NUMBER]], "0000000")</f>
        <v>008-0000024</v>
      </c>
    </row>
    <row r="4119" spans="1:7">
      <c r="A4119" s="1">
        <v>8</v>
      </c>
      <c r="B4119">
        <v>28</v>
      </c>
      <c r="C4119">
        <v>4</v>
      </c>
      <c r="D4119" t="s">
        <v>113</v>
      </c>
      <c r="E4119" t="s">
        <v>114</v>
      </c>
      <c r="F4119" t="s">
        <v>24</v>
      </c>
      <c r="G4119" t="str">
        <f>TEXT(MotionsTable[[#This Row],[MOT_COUNTY_NUM]], "000") &amp; "-" &amp; TEXT(MotionsTable[[#This Row],[MOT_CASE_NUMBER]], "0000000")</f>
        <v>008-0000028</v>
      </c>
    </row>
    <row r="4120" spans="1:7">
      <c r="A4120" s="1">
        <v>8</v>
      </c>
      <c r="B4120">
        <v>30</v>
      </c>
      <c r="C4120">
        <v>4</v>
      </c>
      <c r="D4120" t="s">
        <v>113</v>
      </c>
      <c r="E4120" t="s">
        <v>114</v>
      </c>
      <c r="F4120" t="s">
        <v>24</v>
      </c>
      <c r="G4120" t="str">
        <f>TEXT(MotionsTable[[#This Row],[MOT_COUNTY_NUM]], "000") &amp; "-" &amp; TEXT(MotionsTable[[#This Row],[MOT_CASE_NUMBER]], "0000000")</f>
        <v>008-0000030</v>
      </c>
    </row>
    <row r="4121" spans="1:7">
      <c r="A4121" s="1">
        <v>8</v>
      </c>
      <c r="B4121">
        <v>35</v>
      </c>
      <c r="C4121">
        <v>4</v>
      </c>
      <c r="D4121" t="s">
        <v>113</v>
      </c>
      <c r="E4121" t="s">
        <v>114</v>
      </c>
      <c r="F4121" t="s">
        <v>24</v>
      </c>
      <c r="G4121" t="str">
        <f>TEXT(MotionsTable[[#This Row],[MOT_COUNTY_NUM]], "000") &amp; "-" &amp; TEXT(MotionsTable[[#This Row],[MOT_CASE_NUMBER]], "0000000")</f>
        <v>008-0000035</v>
      </c>
    </row>
    <row r="4122" spans="1:7">
      <c r="A4122" s="1">
        <v>8</v>
      </c>
      <c r="B4122">
        <v>37</v>
      </c>
      <c r="C4122">
        <v>4</v>
      </c>
      <c r="D4122" t="s">
        <v>113</v>
      </c>
      <c r="E4122" t="s">
        <v>114</v>
      </c>
      <c r="F4122" t="s">
        <v>24</v>
      </c>
      <c r="G4122" t="str">
        <f>TEXT(MotionsTable[[#This Row],[MOT_COUNTY_NUM]], "000") &amp; "-" &amp; TEXT(MotionsTable[[#This Row],[MOT_CASE_NUMBER]], "0000000")</f>
        <v>008-0000037</v>
      </c>
    </row>
    <row r="4123" spans="1:7">
      <c r="A4123" s="1">
        <v>8</v>
      </c>
      <c r="B4123">
        <v>44</v>
      </c>
      <c r="C4123">
        <v>4</v>
      </c>
      <c r="D4123" t="s">
        <v>113</v>
      </c>
      <c r="E4123" t="s">
        <v>114</v>
      </c>
      <c r="F4123" t="s">
        <v>24</v>
      </c>
      <c r="G4123" t="str">
        <f>TEXT(MotionsTable[[#This Row],[MOT_COUNTY_NUM]], "000") &amp; "-" &amp; TEXT(MotionsTable[[#This Row],[MOT_CASE_NUMBER]], "0000000")</f>
        <v>008-0000044</v>
      </c>
    </row>
    <row r="4124" spans="1:7">
      <c r="A4124" s="1">
        <v>8</v>
      </c>
      <c r="B4124">
        <v>55</v>
      </c>
      <c r="C4124">
        <v>4</v>
      </c>
      <c r="D4124" t="s">
        <v>113</v>
      </c>
      <c r="E4124" t="s">
        <v>114</v>
      </c>
      <c r="F4124" t="s">
        <v>24</v>
      </c>
      <c r="G4124" t="str">
        <f>TEXT(MotionsTable[[#This Row],[MOT_COUNTY_NUM]], "000") &amp; "-" &amp; TEXT(MotionsTable[[#This Row],[MOT_CASE_NUMBER]], "0000000")</f>
        <v>008-0000055</v>
      </c>
    </row>
    <row r="4125" spans="1:7">
      <c r="A4125" s="1">
        <v>8</v>
      </c>
      <c r="B4125">
        <v>57</v>
      </c>
      <c r="C4125">
        <v>4</v>
      </c>
      <c r="D4125" t="s">
        <v>113</v>
      </c>
      <c r="E4125" t="s">
        <v>114</v>
      </c>
      <c r="F4125" t="s">
        <v>24</v>
      </c>
      <c r="G4125" t="str">
        <f>TEXT(MotionsTable[[#This Row],[MOT_COUNTY_NUM]], "000") &amp; "-" &amp; TEXT(MotionsTable[[#This Row],[MOT_CASE_NUMBER]], "0000000")</f>
        <v>008-0000057</v>
      </c>
    </row>
    <row r="4126" spans="1:7">
      <c r="A4126" s="1">
        <v>8</v>
      </c>
      <c r="B4126">
        <v>62</v>
      </c>
      <c r="C4126">
        <v>4</v>
      </c>
      <c r="D4126" t="s">
        <v>113</v>
      </c>
      <c r="E4126" t="s">
        <v>114</v>
      </c>
      <c r="F4126" t="s">
        <v>24</v>
      </c>
      <c r="G4126" t="str">
        <f>TEXT(MotionsTable[[#This Row],[MOT_COUNTY_NUM]], "000") &amp; "-" &amp; TEXT(MotionsTable[[#This Row],[MOT_CASE_NUMBER]], "0000000")</f>
        <v>008-0000062</v>
      </c>
    </row>
    <row r="4127" spans="1:7">
      <c r="A4127" s="1">
        <v>8</v>
      </c>
      <c r="B4127">
        <v>64</v>
      </c>
      <c r="C4127">
        <v>4</v>
      </c>
      <c r="D4127" t="s">
        <v>113</v>
      </c>
      <c r="E4127" t="s">
        <v>114</v>
      </c>
      <c r="F4127" t="s">
        <v>24</v>
      </c>
      <c r="G4127" t="str">
        <f>TEXT(MotionsTable[[#This Row],[MOT_COUNTY_NUM]], "000") &amp; "-" &amp; TEXT(MotionsTable[[#This Row],[MOT_CASE_NUMBER]], "0000000")</f>
        <v>008-0000064</v>
      </c>
    </row>
    <row r="4128" spans="1:7">
      <c r="A4128" s="1">
        <v>8</v>
      </c>
      <c r="B4128">
        <v>67</v>
      </c>
      <c r="C4128">
        <v>4</v>
      </c>
      <c r="D4128" t="s">
        <v>113</v>
      </c>
      <c r="E4128" t="s">
        <v>114</v>
      </c>
      <c r="F4128" t="s">
        <v>24</v>
      </c>
      <c r="G4128" t="str">
        <f>TEXT(MotionsTable[[#This Row],[MOT_COUNTY_NUM]], "000") &amp; "-" &amp; TEXT(MotionsTable[[#This Row],[MOT_CASE_NUMBER]], "0000000")</f>
        <v>008-0000067</v>
      </c>
    </row>
    <row r="4129" spans="1:7">
      <c r="A4129" s="1">
        <v>8</v>
      </c>
      <c r="B4129">
        <v>69</v>
      </c>
      <c r="C4129">
        <v>4</v>
      </c>
      <c r="D4129" t="s">
        <v>113</v>
      </c>
      <c r="E4129" t="s">
        <v>114</v>
      </c>
      <c r="F4129" t="s">
        <v>24</v>
      </c>
      <c r="G4129" t="str">
        <f>TEXT(MotionsTable[[#This Row],[MOT_COUNTY_NUM]], "000") &amp; "-" &amp; TEXT(MotionsTable[[#This Row],[MOT_CASE_NUMBER]], "0000000")</f>
        <v>008-0000069</v>
      </c>
    </row>
    <row r="4130" spans="1:7">
      <c r="A4130" s="1">
        <v>8</v>
      </c>
      <c r="B4130">
        <v>70</v>
      </c>
      <c r="C4130">
        <v>4</v>
      </c>
      <c r="D4130" t="s">
        <v>113</v>
      </c>
      <c r="E4130" t="s">
        <v>114</v>
      </c>
      <c r="F4130" t="s">
        <v>24</v>
      </c>
      <c r="G4130" t="str">
        <f>TEXT(MotionsTable[[#This Row],[MOT_COUNTY_NUM]], "000") &amp; "-" &amp; TEXT(MotionsTable[[#This Row],[MOT_CASE_NUMBER]], "0000000")</f>
        <v>008-0000070</v>
      </c>
    </row>
    <row r="4131" spans="1:7">
      <c r="A4131" s="1">
        <v>8</v>
      </c>
      <c r="B4131">
        <v>71</v>
      </c>
      <c r="C4131">
        <v>4</v>
      </c>
      <c r="D4131" t="s">
        <v>113</v>
      </c>
      <c r="E4131" t="s">
        <v>114</v>
      </c>
      <c r="F4131" t="s">
        <v>24</v>
      </c>
      <c r="G4131" t="str">
        <f>TEXT(MotionsTable[[#This Row],[MOT_COUNTY_NUM]], "000") &amp; "-" &amp; TEXT(MotionsTable[[#This Row],[MOT_CASE_NUMBER]], "0000000")</f>
        <v>008-0000071</v>
      </c>
    </row>
    <row r="4132" spans="1:7">
      <c r="A4132" s="1">
        <v>8</v>
      </c>
      <c r="B4132">
        <v>78</v>
      </c>
      <c r="C4132">
        <v>4</v>
      </c>
      <c r="D4132" t="s">
        <v>113</v>
      </c>
      <c r="E4132" t="s">
        <v>114</v>
      </c>
      <c r="F4132" t="s">
        <v>24</v>
      </c>
      <c r="G4132" t="str">
        <f>TEXT(MotionsTable[[#This Row],[MOT_COUNTY_NUM]], "000") &amp; "-" &amp; TEXT(MotionsTable[[#This Row],[MOT_CASE_NUMBER]], "0000000")</f>
        <v>008-0000078</v>
      </c>
    </row>
    <row r="4133" spans="1:7">
      <c r="A4133" s="1">
        <v>8</v>
      </c>
      <c r="B4133">
        <v>79</v>
      </c>
      <c r="C4133">
        <v>4</v>
      </c>
      <c r="D4133" t="s">
        <v>113</v>
      </c>
      <c r="E4133" t="s">
        <v>114</v>
      </c>
      <c r="F4133" t="s">
        <v>24</v>
      </c>
      <c r="G4133" t="str">
        <f>TEXT(MotionsTable[[#This Row],[MOT_COUNTY_NUM]], "000") &amp; "-" &amp; TEXT(MotionsTable[[#This Row],[MOT_CASE_NUMBER]], "0000000")</f>
        <v>008-0000079</v>
      </c>
    </row>
    <row r="4134" spans="1:7">
      <c r="A4134" s="1">
        <v>8</v>
      </c>
      <c r="B4134">
        <v>81</v>
      </c>
      <c r="C4134">
        <v>4</v>
      </c>
      <c r="D4134" t="s">
        <v>113</v>
      </c>
      <c r="E4134" t="s">
        <v>114</v>
      </c>
      <c r="F4134" t="s">
        <v>24</v>
      </c>
      <c r="G4134" t="str">
        <f>TEXT(MotionsTable[[#This Row],[MOT_COUNTY_NUM]], "000") &amp; "-" &amp; TEXT(MotionsTable[[#This Row],[MOT_CASE_NUMBER]], "0000000")</f>
        <v>008-0000081</v>
      </c>
    </row>
    <row r="4135" spans="1:7">
      <c r="A4135" s="1">
        <v>8</v>
      </c>
      <c r="B4135">
        <v>82</v>
      </c>
      <c r="C4135">
        <v>4</v>
      </c>
      <c r="D4135" t="s">
        <v>113</v>
      </c>
      <c r="E4135" t="s">
        <v>114</v>
      </c>
      <c r="F4135" t="s">
        <v>24</v>
      </c>
      <c r="G4135" t="str">
        <f>TEXT(MotionsTable[[#This Row],[MOT_COUNTY_NUM]], "000") &amp; "-" &amp; TEXT(MotionsTable[[#This Row],[MOT_CASE_NUMBER]], "0000000")</f>
        <v>008-0000082</v>
      </c>
    </row>
    <row r="4136" spans="1:7">
      <c r="A4136" s="1">
        <v>8</v>
      </c>
      <c r="B4136">
        <v>100</v>
      </c>
      <c r="C4136">
        <v>4</v>
      </c>
      <c r="D4136" t="s">
        <v>113</v>
      </c>
      <c r="E4136" t="s">
        <v>114</v>
      </c>
      <c r="F4136" t="s">
        <v>24</v>
      </c>
      <c r="G4136" t="str">
        <f>TEXT(MotionsTable[[#This Row],[MOT_COUNTY_NUM]], "000") &amp; "-" &amp; TEXT(MotionsTable[[#This Row],[MOT_CASE_NUMBER]], "0000000")</f>
        <v>008-0000100</v>
      </c>
    </row>
    <row r="4137" spans="1:7">
      <c r="A4137" s="1">
        <v>8</v>
      </c>
      <c r="B4137">
        <v>105</v>
      </c>
      <c r="C4137">
        <v>4</v>
      </c>
      <c r="D4137" t="s">
        <v>113</v>
      </c>
      <c r="E4137" t="s">
        <v>114</v>
      </c>
      <c r="F4137" t="s">
        <v>24</v>
      </c>
      <c r="G4137" t="str">
        <f>TEXT(MotionsTable[[#This Row],[MOT_COUNTY_NUM]], "000") &amp; "-" &amp; TEXT(MotionsTable[[#This Row],[MOT_CASE_NUMBER]], "0000000")</f>
        <v>008-0000105</v>
      </c>
    </row>
    <row r="4138" spans="1:7">
      <c r="A4138" s="1">
        <v>8</v>
      </c>
      <c r="B4138">
        <v>113</v>
      </c>
      <c r="C4138">
        <v>4</v>
      </c>
      <c r="D4138" t="s">
        <v>113</v>
      </c>
      <c r="E4138" t="s">
        <v>114</v>
      </c>
      <c r="F4138" t="s">
        <v>24</v>
      </c>
      <c r="G4138" t="str">
        <f>TEXT(MotionsTable[[#This Row],[MOT_COUNTY_NUM]], "000") &amp; "-" &amp; TEXT(MotionsTable[[#This Row],[MOT_CASE_NUMBER]], "0000000")</f>
        <v>008-0000113</v>
      </c>
    </row>
    <row r="4139" spans="1:7">
      <c r="A4139" s="1">
        <v>8</v>
      </c>
      <c r="B4139">
        <v>115</v>
      </c>
      <c r="C4139">
        <v>4</v>
      </c>
      <c r="D4139" t="s">
        <v>113</v>
      </c>
      <c r="E4139" t="s">
        <v>114</v>
      </c>
      <c r="F4139" t="s">
        <v>24</v>
      </c>
      <c r="G4139" t="str">
        <f>TEXT(MotionsTable[[#This Row],[MOT_COUNTY_NUM]], "000") &amp; "-" &amp; TEXT(MotionsTable[[#This Row],[MOT_CASE_NUMBER]], "0000000")</f>
        <v>008-0000115</v>
      </c>
    </row>
    <row r="4140" spans="1:7">
      <c r="A4140" s="1">
        <v>8</v>
      </c>
      <c r="B4140">
        <v>123</v>
      </c>
      <c r="C4140">
        <v>4</v>
      </c>
      <c r="D4140" t="s">
        <v>113</v>
      </c>
      <c r="E4140" t="s">
        <v>114</v>
      </c>
      <c r="F4140" t="s">
        <v>24</v>
      </c>
      <c r="G4140" t="str">
        <f>TEXT(MotionsTable[[#This Row],[MOT_COUNTY_NUM]], "000") &amp; "-" &amp; TEXT(MotionsTable[[#This Row],[MOT_CASE_NUMBER]], "0000000")</f>
        <v>008-0000123</v>
      </c>
    </row>
    <row r="4141" spans="1:7">
      <c r="A4141" s="1">
        <v>8</v>
      </c>
      <c r="B4141">
        <v>129</v>
      </c>
      <c r="C4141">
        <v>4</v>
      </c>
      <c r="D4141" t="s">
        <v>113</v>
      </c>
      <c r="E4141" t="s">
        <v>114</v>
      </c>
      <c r="F4141" t="s">
        <v>24</v>
      </c>
      <c r="G4141" t="str">
        <f>TEXT(MotionsTable[[#This Row],[MOT_COUNTY_NUM]], "000") &amp; "-" &amp; TEXT(MotionsTable[[#This Row],[MOT_CASE_NUMBER]], "0000000")</f>
        <v>008-0000129</v>
      </c>
    </row>
    <row r="4142" spans="1:7">
      <c r="A4142" s="1">
        <v>8</v>
      </c>
      <c r="B4142">
        <v>136</v>
      </c>
      <c r="C4142">
        <v>4</v>
      </c>
      <c r="D4142" t="s">
        <v>113</v>
      </c>
      <c r="E4142" t="s">
        <v>114</v>
      </c>
      <c r="F4142" t="s">
        <v>24</v>
      </c>
      <c r="G4142" t="str">
        <f>TEXT(MotionsTable[[#This Row],[MOT_COUNTY_NUM]], "000") &amp; "-" &amp; TEXT(MotionsTable[[#This Row],[MOT_CASE_NUMBER]], "0000000")</f>
        <v>008-0000136</v>
      </c>
    </row>
    <row r="4143" spans="1:7">
      <c r="A4143" s="1">
        <v>8</v>
      </c>
      <c r="B4143">
        <v>4</v>
      </c>
      <c r="C4143">
        <v>5</v>
      </c>
      <c r="D4143" t="s">
        <v>113</v>
      </c>
      <c r="E4143" t="s">
        <v>114</v>
      </c>
      <c r="F4143" t="s">
        <v>24</v>
      </c>
      <c r="G4143" t="str">
        <f>TEXT(MotionsTable[[#This Row],[MOT_COUNTY_NUM]], "000") &amp; "-" &amp; TEXT(MotionsTable[[#This Row],[MOT_CASE_NUMBER]], "0000000")</f>
        <v>008-0000004</v>
      </c>
    </row>
    <row r="4144" spans="1:7">
      <c r="A4144" s="1">
        <v>8</v>
      </c>
      <c r="B4144">
        <v>5</v>
      </c>
      <c r="C4144">
        <v>5</v>
      </c>
      <c r="D4144" t="s">
        <v>113</v>
      </c>
      <c r="E4144" t="s">
        <v>114</v>
      </c>
      <c r="F4144" t="s">
        <v>24</v>
      </c>
      <c r="G4144" t="str">
        <f>TEXT(MotionsTable[[#This Row],[MOT_COUNTY_NUM]], "000") &amp; "-" &amp; TEXT(MotionsTable[[#This Row],[MOT_CASE_NUMBER]], "0000000")</f>
        <v>008-0000005</v>
      </c>
    </row>
    <row r="4145" spans="1:7">
      <c r="A4145" s="1">
        <v>8</v>
      </c>
      <c r="B4145">
        <v>10</v>
      </c>
      <c r="C4145">
        <v>5</v>
      </c>
      <c r="D4145" t="s">
        <v>113</v>
      </c>
      <c r="E4145" t="s">
        <v>114</v>
      </c>
      <c r="F4145" t="s">
        <v>24</v>
      </c>
      <c r="G4145" t="str">
        <f>TEXT(MotionsTable[[#This Row],[MOT_COUNTY_NUM]], "000") &amp; "-" &amp; TEXT(MotionsTable[[#This Row],[MOT_CASE_NUMBER]], "0000000")</f>
        <v>008-0000010</v>
      </c>
    </row>
    <row r="4146" spans="1:7">
      <c r="A4146" s="1">
        <v>8</v>
      </c>
      <c r="B4146">
        <v>13</v>
      </c>
      <c r="C4146">
        <v>5</v>
      </c>
      <c r="D4146" t="s">
        <v>113</v>
      </c>
      <c r="E4146" t="s">
        <v>114</v>
      </c>
      <c r="F4146" t="s">
        <v>24</v>
      </c>
      <c r="G4146" t="str">
        <f>TEXT(MotionsTable[[#This Row],[MOT_COUNTY_NUM]], "000") &amp; "-" &amp; TEXT(MotionsTable[[#This Row],[MOT_CASE_NUMBER]], "0000000")</f>
        <v>008-0000013</v>
      </c>
    </row>
    <row r="4147" spans="1:7">
      <c r="A4147" s="1">
        <v>8</v>
      </c>
      <c r="B4147">
        <v>17</v>
      </c>
      <c r="C4147">
        <v>5</v>
      </c>
      <c r="D4147" t="s">
        <v>113</v>
      </c>
      <c r="E4147" t="s">
        <v>114</v>
      </c>
      <c r="F4147" t="s">
        <v>24</v>
      </c>
      <c r="G4147" t="str">
        <f>TEXT(MotionsTable[[#This Row],[MOT_COUNTY_NUM]], "000") &amp; "-" &amp; TEXT(MotionsTable[[#This Row],[MOT_CASE_NUMBER]], "0000000")</f>
        <v>008-0000017</v>
      </c>
    </row>
    <row r="4148" spans="1:7">
      <c r="A4148" s="1">
        <v>8</v>
      </c>
      <c r="B4148">
        <v>18</v>
      </c>
      <c r="C4148">
        <v>5</v>
      </c>
      <c r="D4148" t="s">
        <v>113</v>
      </c>
      <c r="E4148" t="s">
        <v>114</v>
      </c>
      <c r="F4148" t="s">
        <v>24</v>
      </c>
      <c r="G4148" t="str">
        <f>TEXT(MotionsTable[[#This Row],[MOT_COUNTY_NUM]], "000") &amp; "-" &amp; TEXT(MotionsTable[[#This Row],[MOT_CASE_NUMBER]], "0000000")</f>
        <v>008-0000018</v>
      </c>
    </row>
    <row r="4149" spans="1:7">
      <c r="A4149" s="1">
        <v>8</v>
      </c>
      <c r="B4149">
        <v>23</v>
      </c>
      <c r="C4149">
        <v>5</v>
      </c>
      <c r="D4149" t="s">
        <v>113</v>
      </c>
      <c r="E4149" t="s">
        <v>114</v>
      </c>
      <c r="F4149" t="s">
        <v>24</v>
      </c>
      <c r="G4149" t="str">
        <f>TEXT(MotionsTable[[#This Row],[MOT_COUNTY_NUM]], "000") &amp; "-" &amp; TEXT(MotionsTable[[#This Row],[MOT_CASE_NUMBER]], "0000000")</f>
        <v>008-0000023</v>
      </c>
    </row>
    <row r="4150" spans="1:7">
      <c r="A4150" s="1">
        <v>8</v>
      </c>
      <c r="B4150">
        <v>24</v>
      </c>
      <c r="C4150">
        <v>5</v>
      </c>
      <c r="D4150" t="s">
        <v>113</v>
      </c>
      <c r="E4150" t="s">
        <v>114</v>
      </c>
      <c r="F4150" t="s">
        <v>24</v>
      </c>
      <c r="G4150" t="str">
        <f>TEXT(MotionsTable[[#This Row],[MOT_COUNTY_NUM]], "000") &amp; "-" &amp; TEXT(MotionsTable[[#This Row],[MOT_CASE_NUMBER]], "0000000")</f>
        <v>008-0000024</v>
      </c>
    </row>
    <row r="4151" spans="1:7">
      <c r="A4151" s="1">
        <v>8</v>
      </c>
      <c r="B4151">
        <v>27</v>
      </c>
      <c r="C4151">
        <v>5</v>
      </c>
      <c r="D4151" t="s">
        <v>113</v>
      </c>
      <c r="E4151" t="s">
        <v>114</v>
      </c>
      <c r="F4151" t="s">
        <v>24</v>
      </c>
      <c r="G4151" t="str">
        <f>TEXT(MotionsTable[[#This Row],[MOT_COUNTY_NUM]], "000") &amp; "-" &amp; TEXT(MotionsTable[[#This Row],[MOT_CASE_NUMBER]], "0000000")</f>
        <v>008-0000027</v>
      </c>
    </row>
    <row r="4152" spans="1:7">
      <c r="A4152" s="1">
        <v>8</v>
      </c>
      <c r="B4152">
        <v>34</v>
      </c>
      <c r="C4152">
        <v>5</v>
      </c>
      <c r="D4152" t="s">
        <v>113</v>
      </c>
      <c r="E4152" t="s">
        <v>114</v>
      </c>
      <c r="F4152" t="s">
        <v>24</v>
      </c>
      <c r="G4152" t="str">
        <f>TEXT(MotionsTable[[#This Row],[MOT_COUNTY_NUM]], "000") &amp; "-" &amp; TEXT(MotionsTable[[#This Row],[MOT_CASE_NUMBER]], "0000000")</f>
        <v>008-0000034</v>
      </c>
    </row>
    <row r="4153" spans="1:7">
      <c r="A4153" s="1">
        <v>8</v>
      </c>
      <c r="B4153">
        <v>40</v>
      </c>
      <c r="C4153">
        <v>5</v>
      </c>
      <c r="D4153" t="s">
        <v>113</v>
      </c>
      <c r="E4153" t="s">
        <v>114</v>
      </c>
      <c r="F4153" t="s">
        <v>24</v>
      </c>
      <c r="G4153" t="str">
        <f>TEXT(MotionsTable[[#This Row],[MOT_COUNTY_NUM]], "000") &amp; "-" &amp; TEXT(MotionsTable[[#This Row],[MOT_CASE_NUMBER]], "0000000")</f>
        <v>008-0000040</v>
      </c>
    </row>
    <row r="4154" spans="1:7">
      <c r="A4154" s="1">
        <v>8</v>
      </c>
      <c r="B4154">
        <v>51</v>
      </c>
      <c r="C4154">
        <v>5</v>
      </c>
      <c r="D4154" t="s">
        <v>113</v>
      </c>
      <c r="E4154" t="s">
        <v>114</v>
      </c>
      <c r="F4154" t="s">
        <v>24</v>
      </c>
      <c r="G4154" t="str">
        <f>TEXT(MotionsTable[[#This Row],[MOT_COUNTY_NUM]], "000") &amp; "-" &amp; TEXT(MotionsTable[[#This Row],[MOT_CASE_NUMBER]], "0000000")</f>
        <v>008-0000051</v>
      </c>
    </row>
    <row r="4155" spans="1:7">
      <c r="A4155" s="1">
        <v>8</v>
      </c>
      <c r="B4155">
        <v>59</v>
      </c>
      <c r="C4155">
        <v>5</v>
      </c>
      <c r="D4155" t="s">
        <v>113</v>
      </c>
      <c r="E4155" t="s">
        <v>114</v>
      </c>
      <c r="F4155" t="s">
        <v>24</v>
      </c>
      <c r="G4155" t="str">
        <f>TEXT(MotionsTable[[#This Row],[MOT_COUNTY_NUM]], "000") &amp; "-" &amp; TEXT(MotionsTable[[#This Row],[MOT_CASE_NUMBER]], "0000000")</f>
        <v>008-0000059</v>
      </c>
    </row>
    <row r="4156" spans="1:7">
      <c r="A4156" s="1">
        <v>8</v>
      </c>
      <c r="B4156">
        <v>60</v>
      </c>
      <c r="C4156">
        <v>5</v>
      </c>
      <c r="D4156" t="s">
        <v>113</v>
      </c>
      <c r="E4156" t="s">
        <v>114</v>
      </c>
      <c r="F4156" t="s">
        <v>24</v>
      </c>
      <c r="G4156" t="str">
        <f>TEXT(MotionsTable[[#This Row],[MOT_COUNTY_NUM]], "000") &amp; "-" &amp; TEXT(MotionsTable[[#This Row],[MOT_CASE_NUMBER]], "0000000")</f>
        <v>008-0000060</v>
      </c>
    </row>
    <row r="4157" spans="1:7">
      <c r="A4157" s="1">
        <v>8</v>
      </c>
      <c r="B4157">
        <v>64</v>
      </c>
      <c r="C4157">
        <v>5</v>
      </c>
      <c r="D4157" t="s">
        <v>113</v>
      </c>
      <c r="E4157" t="s">
        <v>114</v>
      </c>
      <c r="F4157" t="s">
        <v>24</v>
      </c>
      <c r="G4157" t="str">
        <f>TEXT(MotionsTable[[#This Row],[MOT_COUNTY_NUM]], "000") &amp; "-" &amp; TEXT(MotionsTable[[#This Row],[MOT_CASE_NUMBER]], "0000000")</f>
        <v>008-0000064</v>
      </c>
    </row>
    <row r="4158" spans="1:7">
      <c r="A4158" s="1">
        <v>8</v>
      </c>
      <c r="B4158">
        <v>84</v>
      </c>
      <c r="C4158">
        <v>5</v>
      </c>
      <c r="D4158" t="s">
        <v>113</v>
      </c>
      <c r="E4158" t="s">
        <v>114</v>
      </c>
      <c r="F4158" t="s">
        <v>24</v>
      </c>
      <c r="G4158" t="str">
        <f>TEXT(MotionsTable[[#This Row],[MOT_COUNTY_NUM]], "000") &amp; "-" &amp; TEXT(MotionsTable[[#This Row],[MOT_CASE_NUMBER]], "0000000")</f>
        <v>008-0000084</v>
      </c>
    </row>
    <row r="4159" spans="1:7">
      <c r="A4159" s="1">
        <v>8</v>
      </c>
      <c r="B4159">
        <v>89</v>
      </c>
      <c r="C4159">
        <v>5</v>
      </c>
      <c r="D4159" t="s">
        <v>113</v>
      </c>
      <c r="E4159" t="s">
        <v>114</v>
      </c>
      <c r="F4159" t="s">
        <v>24</v>
      </c>
      <c r="G4159" t="str">
        <f>TEXT(MotionsTable[[#This Row],[MOT_COUNTY_NUM]], "000") &amp; "-" &amp; TEXT(MotionsTable[[#This Row],[MOT_CASE_NUMBER]], "0000000")</f>
        <v>008-0000089</v>
      </c>
    </row>
    <row r="4160" spans="1:7">
      <c r="A4160" s="1">
        <v>8</v>
      </c>
      <c r="B4160">
        <v>91</v>
      </c>
      <c r="C4160">
        <v>5</v>
      </c>
      <c r="D4160" t="s">
        <v>113</v>
      </c>
      <c r="E4160" t="s">
        <v>114</v>
      </c>
      <c r="F4160" t="s">
        <v>24</v>
      </c>
      <c r="G4160" t="str">
        <f>TEXT(MotionsTable[[#This Row],[MOT_COUNTY_NUM]], "000") &amp; "-" &amp; TEXT(MotionsTable[[#This Row],[MOT_CASE_NUMBER]], "0000000")</f>
        <v>008-0000091</v>
      </c>
    </row>
    <row r="4161" spans="1:7">
      <c r="A4161" s="1">
        <v>8</v>
      </c>
      <c r="B4161">
        <v>103</v>
      </c>
      <c r="C4161">
        <v>5</v>
      </c>
      <c r="D4161" t="s">
        <v>113</v>
      </c>
      <c r="E4161" t="s">
        <v>114</v>
      </c>
      <c r="F4161" t="s">
        <v>24</v>
      </c>
      <c r="G4161" t="str">
        <f>TEXT(MotionsTable[[#This Row],[MOT_COUNTY_NUM]], "000") &amp; "-" &amp; TEXT(MotionsTable[[#This Row],[MOT_CASE_NUMBER]], "0000000")</f>
        <v>008-0000103</v>
      </c>
    </row>
    <row r="4162" spans="1:7">
      <c r="A4162" s="1">
        <v>8</v>
      </c>
      <c r="B4162">
        <v>111</v>
      </c>
      <c r="C4162">
        <v>5</v>
      </c>
      <c r="D4162" t="s">
        <v>113</v>
      </c>
      <c r="E4162" t="s">
        <v>114</v>
      </c>
      <c r="F4162" t="s">
        <v>24</v>
      </c>
      <c r="G4162" t="str">
        <f>TEXT(MotionsTable[[#This Row],[MOT_COUNTY_NUM]], "000") &amp; "-" &amp; TEXT(MotionsTable[[#This Row],[MOT_CASE_NUMBER]], "0000000")</f>
        <v>008-0000111</v>
      </c>
    </row>
    <row r="4163" spans="1:7">
      <c r="A4163" s="1">
        <v>8</v>
      </c>
      <c r="B4163">
        <v>115</v>
      </c>
      <c r="C4163">
        <v>5</v>
      </c>
      <c r="D4163" t="s">
        <v>113</v>
      </c>
      <c r="E4163" t="s">
        <v>114</v>
      </c>
      <c r="F4163" t="s">
        <v>24</v>
      </c>
      <c r="G4163" t="str">
        <f>TEXT(MotionsTable[[#This Row],[MOT_COUNTY_NUM]], "000") &amp; "-" &amp; TEXT(MotionsTable[[#This Row],[MOT_CASE_NUMBER]], "0000000")</f>
        <v>008-0000115</v>
      </c>
    </row>
    <row r="4164" spans="1:7">
      <c r="A4164" s="1">
        <v>8</v>
      </c>
      <c r="B4164">
        <v>130</v>
      </c>
      <c r="C4164">
        <v>5</v>
      </c>
      <c r="D4164" t="s">
        <v>113</v>
      </c>
      <c r="E4164" t="s">
        <v>114</v>
      </c>
      <c r="F4164" t="s">
        <v>24</v>
      </c>
      <c r="G4164" t="str">
        <f>TEXT(MotionsTable[[#This Row],[MOT_COUNTY_NUM]], "000") &amp; "-" &amp; TEXT(MotionsTable[[#This Row],[MOT_CASE_NUMBER]], "0000000")</f>
        <v>008-0000130</v>
      </c>
    </row>
    <row r="4165" spans="1:7">
      <c r="A4165" s="1">
        <v>8</v>
      </c>
      <c r="B4165">
        <v>2</v>
      </c>
      <c r="C4165">
        <v>6</v>
      </c>
      <c r="D4165" t="s">
        <v>113</v>
      </c>
      <c r="E4165" t="s">
        <v>114</v>
      </c>
      <c r="F4165" t="s">
        <v>24</v>
      </c>
      <c r="G4165" t="str">
        <f>TEXT(MotionsTable[[#This Row],[MOT_COUNTY_NUM]], "000") &amp; "-" &amp; TEXT(MotionsTable[[#This Row],[MOT_CASE_NUMBER]], "0000000")</f>
        <v>008-0000002</v>
      </c>
    </row>
    <row r="4166" spans="1:7">
      <c r="A4166" s="1">
        <v>8</v>
      </c>
      <c r="B4166">
        <v>4</v>
      </c>
      <c r="C4166">
        <v>6</v>
      </c>
      <c r="D4166" t="s">
        <v>113</v>
      </c>
      <c r="E4166" t="s">
        <v>114</v>
      </c>
      <c r="F4166" t="s">
        <v>24</v>
      </c>
      <c r="G4166" t="str">
        <f>TEXT(MotionsTable[[#This Row],[MOT_COUNTY_NUM]], "000") &amp; "-" &amp; TEXT(MotionsTable[[#This Row],[MOT_CASE_NUMBER]], "0000000")</f>
        <v>008-0000004</v>
      </c>
    </row>
    <row r="4167" spans="1:7">
      <c r="A4167" s="1">
        <v>8</v>
      </c>
      <c r="B4167">
        <v>10</v>
      </c>
      <c r="C4167">
        <v>6</v>
      </c>
      <c r="D4167" t="s">
        <v>113</v>
      </c>
      <c r="E4167" t="s">
        <v>114</v>
      </c>
      <c r="F4167" t="s">
        <v>24</v>
      </c>
      <c r="G4167" t="str">
        <f>TEXT(MotionsTable[[#This Row],[MOT_COUNTY_NUM]], "000") &amp; "-" &amp; TEXT(MotionsTable[[#This Row],[MOT_CASE_NUMBER]], "0000000")</f>
        <v>008-0000010</v>
      </c>
    </row>
    <row r="4168" spans="1:7">
      <c r="A4168" s="1">
        <v>8</v>
      </c>
      <c r="B4168">
        <v>17</v>
      </c>
      <c r="C4168">
        <v>6</v>
      </c>
      <c r="D4168" t="s">
        <v>113</v>
      </c>
      <c r="E4168" t="s">
        <v>114</v>
      </c>
      <c r="F4168" t="s">
        <v>24</v>
      </c>
      <c r="G4168" t="str">
        <f>TEXT(MotionsTable[[#This Row],[MOT_COUNTY_NUM]], "000") &amp; "-" &amp; TEXT(MotionsTable[[#This Row],[MOT_CASE_NUMBER]], "0000000")</f>
        <v>008-0000017</v>
      </c>
    </row>
    <row r="4169" spans="1:7">
      <c r="A4169" s="1">
        <v>8</v>
      </c>
      <c r="B4169">
        <v>18</v>
      </c>
      <c r="C4169">
        <v>6</v>
      </c>
      <c r="D4169" t="s">
        <v>113</v>
      </c>
      <c r="E4169" t="s">
        <v>114</v>
      </c>
      <c r="F4169" t="s">
        <v>24</v>
      </c>
      <c r="G4169" t="str">
        <f>TEXT(MotionsTable[[#This Row],[MOT_COUNTY_NUM]], "000") &amp; "-" &amp; TEXT(MotionsTable[[#This Row],[MOT_CASE_NUMBER]], "0000000")</f>
        <v>008-0000018</v>
      </c>
    </row>
    <row r="4170" spans="1:7">
      <c r="A4170" s="1">
        <v>8</v>
      </c>
      <c r="B4170">
        <v>25</v>
      </c>
      <c r="C4170">
        <v>6</v>
      </c>
      <c r="D4170" t="s">
        <v>113</v>
      </c>
      <c r="E4170" t="s">
        <v>114</v>
      </c>
      <c r="F4170" t="s">
        <v>24</v>
      </c>
      <c r="G4170" t="str">
        <f>TEXT(MotionsTable[[#This Row],[MOT_COUNTY_NUM]], "000") &amp; "-" &amp; TEXT(MotionsTable[[#This Row],[MOT_CASE_NUMBER]], "0000000")</f>
        <v>008-0000025</v>
      </c>
    </row>
    <row r="4171" spans="1:7">
      <c r="A4171" s="1">
        <v>8</v>
      </c>
      <c r="B4171">
        <v>30</v>
      </c>
      <c r="C4171">
        <v>6</v>
      </c>
      <c r="D4171" t="s">
        <v>113</v>
      </c>
      <c r="E4171" t="s">
        <v>114</v>
      </c>
      <c r="F4171" t="s">
        <v>24</v>
      </c>
      <c r="G4171" t="str">
        <f>TEXT(MotionsTable[[#This Row],[MOT_COUNTY_NUM]], "000") &amp; "-" &amp; TEXT(MotionsTable[[#This Row],[MOT_CASE_NUMBER]], "0000000")</f>
        <v>008-0000030</v>
      </c>
    </row>
    <row r="4172" spans="1:7">
      <c r="A4172" s="1">
        <v>8</v>
      </c>
      <c r="B4172">
        <v>37</v>
      </c>
      <c r="C4172">
        <v>6</v>
      </c>
      <c r="D4172" t="s">
        <v>113</v>
      </c>
      <c r="E4172" t="s">
        <v>114</v>
      </c>
      <c r="F4172" t="s">
        <v>24</v>
      </c>
      <c r="G4172" t="str">
        <f>TEXT(MotionsTable[[#This Row],[MOT_COUNTY_NUM]], "000") &amp; "-" &amp; TEXT(MotionsTable[[#This Row],[MOT_CASE_NUMBER]], "0000000")</f>
        <v>008-0000037</v>
      </c>
    </row>
    <row r="4173" spans="1:7">
      <c r="A4173" s="1">
        <v>8</v>
      </c>
      <c r="B4173">
        <v>43</v>
      </c>
      <c r="C4173">
        <v>6</v>
      </c>
      <c r="D4173" t="s">
        <v>113</v>
      </c>
      <c r="E4173" t="s">
        <v>114</v>
      </c>
      <c r="F4173" t="s">
        <v>24</v>
      </c>
      <c r="G4173" t="str">
        <f>TEXT(MotionsTable[[#This Row],[MOT_COUNTY_NUM]], "000") &amp; "-" &amp; TEXT(MotionsTable[[#This Row],[MOT_CASE_NUMBER]], "0000000")</f>
        <v>008-0000043</v>
      </c>
    </row>
    <row r="4174" spans="1:7">
      <c r="A4174" s="1">
        <v>8</v>
      </c>
      <c r="B4174">
        <v>44</v>
      </c>
      <c r="C4174">
        <v>6</v>
      </c>
      <c r="D4174" t="s">
        <v>113</v>
      </c>
      <c r="E4174" t="s">
        <v>114</v>
      </c>
      <c r="F4174" t="s">
        <v>24</v>
      </c>
      <c r="G4174" t="str">
        <f>TEXT(MotionsTable[[#This Row],[MOT_COUNTY_NUM]], "000") &amp; "-" &amp; TEXT(MotionsTable[[#This Row],[MOT_CASE_NUMBER]], "0000000")</f>
        <v>008-0000044</v>
      </c>
    </row>
    <row r="4175" spans="1:7">
      <c r="A4175" s="1">
        <v>8</v>
      </c>
      <c r="B4175">
        <v>46</v>
      </c>
      <c r="C4175">
        <v>6</v>
      </c>
      <c r="D4175" t="s">
        <v>113</v>
      </c>
      <c r="E4175" t="s">
        <v>114</v>
      </c>
      <c r="F4175" t="s">
        <v>24</v>
      </c>
      <c r="G4175" t="str">
        <f>TEXT(MotionsTable[[#This Row],[MOT_COUNTY_NUM]], "000") &amp; "-" &amp; TEXT(MotionsTable[[#This Row],[MOT_CASE_NUMBER]], "0000000")</f>
        <v>008-0000046</v>
      </c>
    </row>
    <row r="4176" spans="1:7">
      <c r="A4176" s="1">
        <v>8</v>
      </c>
      <c r="B4176">
        <v>47</v>
      </c>
      <c r="C4176">
        <v>6</v>
      </c>
      <c r="D4176" t="s">
        <v>113</v>
      </c>
      <c r="E4176" t="s">
        <v>114</v>
      </c>
      <c r="F4176" t="s">
        <v>24</v>
      </c>
      <c r="G4176" t="str">
        <f>TEXT(MotionsTable[[#This Row],[MOT_COUNTY_NUM]], "000") &amp; "-" &amp; TEXT(MotionsTable[[#This Row],[MOT_CASE_NUMBER]], "0000000")</f>
        <v>008-0000047</v>
      </c>
    </row>
    <row r="4177" spans="1:7">
      <c r="A4177" s="1">
        <v>8</v>
      </c>
      <c r="B4177">
        <v>49</v>
      </c>
      <c r="C4177">
        <v>6</v>
      </c>
      <c r="D4177" t="s">
        <v>113</v>
      </c>
      <c r="E4177" t="s">
        <v>114</v>
      </c>
      <c r="F4177" t="s">
        <v>24</v>
      </c>
      <c r="G4177" t="str">
        <f>TEXT(MotionsTable[[#This Row],[MOT_COUNTY_NUM]], "000") &amp; "-" &amp; TEXT(MotionsTable[[#This Row],[MOT_CASE_NUMBER]], "0000000")</f>
        <v>008-0000049</v>
      </c>
    </row>
    <row r="4178" spans="1:7">
      <c r="A4178" s="1">
        <v>8</v>
      </c>
      <c r="B4178">
        <v>52</v>
      </c>
      <c r="C4178">
        <v>6</v>
      </c>
      <c r="D4178" t="s">
        <v>113</v>
      </c>
      <c r="E4178" t="s">
        <v>114</v>
      </c>
      <c r="F4178" t="s">
        <v>24</v>
      </c>
      <c r="G4178" t="str">
        <f>TEXT(MotionsTable[[#This Row],[MOT_COUNTY_NUM]], "000") &amp; "-" &amp; TEXT(MotionsTable[[#This Row],[MOT_CASE_NUMBER]], "0000000")</f>
        <v>008-0000052</v>
      </c>
    </row>
    <row r="4179" spans="1:7">
      <c r="A4179" s="1">
        <v>8</v>
      </c>
      <c r="B4179">
        <v>59</v>
      </c>
      <c r="C4179">
        <v>6</v>
      </c>
      <c r="D4179" t="s">
        <v>113</v>
      </c>
      <c r="E4179" t="s">
        <v>114</v>
      </c>
      <c r="F4179" t="s">
        <v>24</v>
      </c>
      <c r="G4179" t="str">
        <f>TEXT(MotionsTable[[#This Row],[MOT_COUNTY_NUM]], "000") &amp; "-" &amp; TEXT(MotionsTable[[#This Row],[MOT_CASE_NUMBER]], "0000000")</f>
        <v>008-0000059</v>
      </c>
    </row>
    <row r="4180" spans="1:7">
      <c r="A4180" s="1">
        <v>8</v>
      </c>
      <c r="B4180">
        <v>61</v>
      </c>
      <c r="C4180">
        <v>6</v>
      </c>
      <c r="D4180" t="s">
        <v>113</v>
      </c>
      <c r="E4180" t="s">
        <v>114</v>
      </c>
      <c r="F4180" t="s">
        <v>24</v>
      </c>
      <c r="G4180" t="str">
        <f>TEXT(MotionsTable[[#This Row],[MOT_COUNTY_NUM]], "000") &amp; "-" &amp; TEXT(MotionsTable[[#This Row],[MOT_CASE_NUMBER]], "0000000")</f>
        <v>008-0000061</v>
      </c>
    </row>
    <row r="4181" spans="1:7">
      <c r="A4181" s="1">
        <v>8</v>
      </c>
      <c r="B4181">
        <v>88</v>
      </c>
      <c r="C4181">
        <v>6</v>
      </c>
      <c r="D4181" t="s">
        <v>113</v>
      </c>
      <c r="E4181" t="s">
        <v>114</v>
      </c>
      <c r="F4181" t="s">
        <v>24</v>
      </c>
      <c r="G4181" t="str">
        <f>TEXT(MotionsTable[[#This Row],[MOT_COUNTY_NUM]], "000") &amp; "-" &amp; TEXT(MotionsTable[[#This Row],[MOT_CASE_NUMBER]], "0000000")</f>
        <v>008-0000088</v>
      </c>
    </row>
    <row r="4182" spans="1:7">
      <c r="A4182" s="1">
        <v>8</v>
      </c>
      <c r="B4182">
        <v>92</v>
      </c>
      <c r="C4182">
        <v>6</v>
      </c>
      <c r="D4182" t="s">
        <v>113</v>
      </c>
      <c r="E4182" t="s">
        <v>114</v>
      </c>
      <c r="F4182" t="s">
        <v>24</v>
      </c>
      <c r="G4182" t="str">
        <f>TEXT(MotionsTable[[#This Row],[MOT_COUNTY_NUM]], "000") &amp; "-" &amp; TEXT(MotionsTable[[#This Row],[MOT_CASE_NUMBER]], "0000000")</f>
        <v>008-0000092</v>
      </c>
    </row>
    <row r="4183" spans="1:7">
      <c r="A4183" s="1">
        <v>8</v>
      </c>
      <c r="B4183">
        <v>93</v>
      </c>
      <c r="C4183">
        <v>6</v>
      </c>
      <c r="D4183" t="s">
        <v>113</v>
      </c>
      <c r="E4183" t="s">
        <v>114</v>
      </c>
      <c r="F4183" t="s">
        <v>24</v>
      </c>
      <c r="G4183" t="str">
        <f>TEXT(MotionsTable[[#This Row],[MOT_COUNTY_NUM]], "000") &amp; "-" &amp; TEXT(MotionsTable[[#This Row],[MOT_CASE_NUMBER]], "0000000")</f>
        <v>008-0000093</v>
      </c>
    </row>
    <row r="4184" spans="1:7">
      <c r="A4184" s="1">
        <v>8</v>
      </c>
      <c r="B4184">
        <v>98</v>
      </c>
      <c r="C4184">
        <v>6</v>
      </c>
      <c r="D4184" t="s">
        <v>113</v>
      </c>
      <c r="E4184" t="s">
        <v>114</v>
      </c>
      <c r="F4184" t="s">
        <v>24</v>
      </c>
      <c r="G4184" t="str">
        <f>TEXT(MotionsTable[[#This Row],[MOT_COUNTY_NUM]], "000") &amp; "-" &amp; TEXT(MotionsTable[[#This Row],[MOT_CASE_NUMBER]], "0000000")</f>
        <v>008-0000098</v>
      </c>
    </row>
    <row r="4185" spans="1:7">
      <c r="A4185" s="1">
        <v>8</v>
      </c>
      <c r="B4185">
        <v>102</v>
      </c>
      <c r="C4185">
        <v>6</v>
      </c>
      <c r="D4185" t="s">
        <v>113</v>
      </c>
      <c r="E4185" t="s">
        <v>114</v>
      </c>
      <c r="F4185" t="s">
        <v>24</v>
      </c>
      <c r="G4185" t="str">
        <f>TEXT(MotionsTable[[#This Row],[MOT_COUNTY_NUM]], "000") &amp; "-" &amp; TEXT(MotionsTable[[#This Row],[MOT_CASE_NUMBER]], "0000000")</f>
        <v>008-0000102</v>
      </c>
    </row>
    <row r="4186" spans="1:7">
      <c r="A4186" s="1">
        <v>8</v>
      </c>
      <c r="B4186">
        <v>106</v>
      </c>
      <c r="C4186">
        <v>6</v>
      </c>
      <c r="D4186" t="s">
        <v>113</v>
      </c>
      <c r="E4186" t="s">
        <v>114</v>
      </c>
      <c r="F4186" t="s">
        <v>24</v>
      </c>
      <c r="G4186" t="str">
        <f>TEXT(MotionsTable[[#This Row],[MOT_COUNTY_NUM]], "000") &amp; "-" &amp; TEXT(MotionsTable[[#This Row],[MOT_CASE_NUMBER]], "0000000")</f>
        <v>008-0000106</v>
      </c>
    </row>
    <row r="4187" spans="1:7">
      <c r="A4187" s="1">
        <v>8</v>
      </c>
      <c r="B4187">
        <v>109</v>
      </c>
      <c r="C4187">
        <v>6</v>
      </c>
      <c r="D4187" t="s">
        <v>113</v>
      </c>
      <c r="E4187" t="s">
        <v>114</v>
      </c>
      <c r="F4187" t="s">
        <v>24</v>
      </c>
      <c r="G4187" t="str">
        <f>TEXT(MotionsTable[[#This Row],[MOT_COUNTY_NUM]], "000") &amp; "-" &amp; TEXT(MotionsTable[[#This Row],[MOT_CASE_NUMBER]], "0000000")</f>
        <v>008-0000109</v>
      </c>
    </row>
    <row r="4188" spans="1:7">
      <c r="A4188" s="1">
        <v>8</v>
      </c>
      <c r="B4188">
        <v>116</v>
      </c>
      <c r="C4188">
        <v>6</v>
      </c>
      <c r="D4188" t="s">
        <v>113</v>
      </c>
      <c r="E4188" t="s">
        <v>114</v>
      </c>
      <c r="F4188" t="s">
        <v>24</v>
      </c>
      <c r="G4188" t="str">
        <f>TEXT(MotionsTable[[#This Row],[MOT_COUNTY_NUM]], "000") &amp; "-" &amp; TEXT(MotionsTable[[#This Row],[MOT_CASE_NUMBER]], "0000000")</f>
        <v>008-0000116</v>
      </c>
    </row>
    <row r="4189" spans="1:7">
      <c r="A4189" s="1">
        <v>8</v>
      </c>
      <c r="B4189">
        <v>121</v>
      </c>
      <c r="C4189">
        <v>6</v>
      </c>
      <c r="D4189" t="s">
        <v>113</v>
      </c>
      <c r="E4189" t="s">
        <v>114</v>
      </c>
      <c r="F4189" t="s">
        <v>24</v>
      </c>
      <c r="G4189" t="str">
        <f>TEXT(MotionsTable[[#This Row],[MOT_COUNTY_NUM]], "000") &amp; "-" &amp; TEXT(MotionsTable[[#This Row],[MOT_CASE_NUMBER]], "0000000")</f>
        <v>008-0000121</v>
      </c>
    </row>
    <row r="4190" spans="1:7">
      <c r="A4190" s="1">
        <v>8</v>
      </c>
      <c r="B4190">
        <v>123</v>
      </c>
      <c r="C4190">
        <v>6</v>
      </c>
      <c r="D4190" t="s">
        <v>113</v>
      </c>
      <c r="E4190" t="s">
        <v>114</v>
      </c>
      <c r="F4190" t="s">
        <v>24</v>
      </c>
      <c r="G4190" t="str">
        <f>TEXT(MotionsTable[[#This Row],[MOT_COUNTY_NUM]], "000") &amp; "-" &amp; TEXT(MotionsTable[[#This Row],[MOT_CASE_NUMBER]], "0000000")</f>
        <v>008-0000123</v>
      </c>
    </row>
    <row r="4191" spans="1:7">
      <c r="A4191" s="1">
        <v>8</v>
      </c>
      <c r="B4191">
        <v>124</v>
      </c>
      <c r="C4191">
        <v>6</v>
      </c>
      <c r="D4191" t="s">
        <v>113</v>
      </c>
      <c r="E4191" t="s">
        <v>114</v>
      </c>
      <c r="F4191" t="s">
        <v>24</v>
      </c>
      <c r="G4191" t="str">
        <f>TEXT(MotionsTable[[#This Row],[MOT_COUNTY_NUM]], "000") &amp; "-" &amp; TEXT(MotionsTable[[#This Row],[MOT_CASE_NUMBER]], "0000000")</f>
        <v>008-0000124</v>
      </c>
    </row>
    <row r="4192" spans="1:7">
      <c r="A4192" s="1">
        <v>8</v>
      </c>
      <c r="B4192">
        <v>129</v>
      </c>
      <c r="C4192">
        <v>6</v>
      </c>
      <c r="D4192" t="s">
        <v>113</v>
      </c>
      <c r="E4192" t="s">
        <v>114</v>
      </c>
      <c r="F4192" t="s">
        <v>24</v>
      </c>
      <c r="G4192" t="str">
        <f>TEXT(MotionsTable[[#This Row],[MOT_COUNTY_NUM]], "000") &amp; "-" &amp; TEXT(MotionsTable[[#This Row],[MOT_CASE_NUMBER]], "0000000")</f>
        <v>008-0000129</v>
      </c>
    </row>
    <row r="4193" spans="1:7">
      <c r="A4193" s="1">
        <v>8</v>
      </c>
      <c r="B4193">
        <v>132</v>
      </c>
      <c r="C4193">
        <v>6</v>
      </c>
      <c r="D4193" t="s">
        <v>113</v>
      </c>
      <c r="E4193" t="s">
        <v>114</v>
      </c>
      <c r="F4193" t="s">
        <v>24</v>
      </c>
      <c r="G4193" t="str">
        <f>TEXT(MotionsTable[[#This Row],[MOT_COUNTY_NUM]], "000") &amp; "-" &amp; TEXT(MotionsTable[[#This Row],[MOT_CASE_NUMBER]], "0000000")</f>
        <v>008-0000132</v>
      </c>
    </row>
    <row r="4194" spans="1:7">
      <c r="A4194" s="1">
        <v>8</v>
      </c>
      <c r="B4194">
        <v>135</v>
      </c>
      <c r="C4194">
        <v>6</v>
      </c>
      <c r="D4194" t="s">
        <v>113</v>
      </c>
      <c r="E4194" t="s">
        <v>114</v>
      </c>
      <c r="F4194" t="s">
        <v>24</v>
      </c>
      <c r="G4194" t="str">
        <f>TEXT(MotionsTable[[#This Row],[MOT_COUNTY_NUM]], "000") &amp; "-" &amp; TEXT(MotionsTable[[#This Row],[MOT_CASE_NUMBER]], "0000000")</f>
        <v>008-0000135</v>
      </c>
    </row>
    <row r="4195" spans="1:7">
      <c r="A4195" s="1">
        <v>8</v>
      </c>
      <c r="B4195">
        <v>2</v>
      </c>
      <c r="C4195">
        <v>7</v>
      </c>
      <c r="D4195" t="s">
        <v>113</v>
      </c>
      <c r="E4195" t="s">
        <v>114</v>
      </c>
      <c r="F4195" t="s">
        <v>24</v>
      </c>
      <c r="G4195" t="str">
        <f>TEXT(MotionsTable[[#This Row],[MOT_COUNTY_NUM]], "000") &amp; "-" &amp; TEXT(MotionsTable[[#This Row],[MOT_CASE_NUMBER]], "0000000")</f>
        <v>008-0000002</v>
      </c>
    </row>
    <row r="4196" spans="1:7">
      <c r="A4196" s="1">
        <v>8</v>
      </c>
      <c r="B4196">
        <v>5</v>
      </c>
      <c r="C4196">
        <v>7</v>
      </c>
      <c r="D4196" t="s">
        <v>113</v>
      </c>
      <c r="E4196" t="s">
        <v>114</v>
      </c>
      <c r="F4196" t="s">
        <v>24</v>
      </c>
      <c r="G4196" t="str">
        <f>TEXT(MotionsTable[[#This Row],[MOT_COUNTY_NUM]], "000") &amp; "-" &amp; TEXT(MotionsTable[[#This Row],[MOT_CASE_NUMBER]], "0000000")</f>
        <v>008-0000005</v>
      </c>
    </row>
    <row r="4197" spans="1:7">
      <c r="A4197" s="1">
        <v>8</v>
      </c>
      <c r="B4197">
        <v>14</v>
      </c>
      <c r="C4197">
        <v>7</v>
      </c>
      <c r="D4197" t="s">
        <v>113</v>
      </c>
      <c r="E4197" t="s">
        <v>114</v>
      </c>
      <c r="F4197" t="s">
        <v>24</v>
      </c>
      <c r="G4197" t="str">
        <f>TEXT(MotionsTable[[#This Row],[MOT_COUNTY_NUM]], "000") &amp; "-" &amp; TEXT(MotionsTable[[#This Row],[MOT_CASE_NUMBER]], "0000000")</f>
        <v>008-0000014</v>
      </c>
    </row>
    <row r="4198" spans="1:7">
      <c r="A4198" s="1">
        <v>8</v>
      </c>
      <c r="B4198">
        <v>20</v>
      </c>
      <c r="C4198">
        <v>7</v>
      </c>
      <c r="D4198" t="s">
        <v>113</v>
      </c>
      <c r="E4198" t="s">
        <v>114</v>
      </c>
      <c r="F4198" t="s">
        <v>24</v>
      </c>
      <c r="G4198" t="str">
        <f>TEXT(MotionsTable[[#This Row],[MOT_COUNTY_NUM]], "000") &amp; "-" &amp; TEXT(MotionsTable[[#This Row],[MOT_CASE_NUMBER]], "0000000")</f>
        <v>008-0000020</v>
      </c>
    </row>
    <row r="4199" spans="1:7">
      <c r="A4199" s="1">
        <v>8</v>
      </c>
      <c r="B4199">
        <v>22</v>
      </c>
      <c r="C4199">
        <v>7</v>
      </c>
      <c r="D4199" t="s">
        <v>113</v>
      </c>
      <c r="E4199" t="s">
        <v>114</v>
      </c>
      <c r="F4199" t="s">
        <v>24</v>
      </c>
      <c r="G4199" t="str">
        <f>TEXT(MotionsTable[[#This Row],[MOT_COUNTY_NUM]], "000") &amp; "-" &amp; TEXT(MotionsTable[[#This Row],[MOT_CASE_NUMBER]], "0000000")</f>
        <v>008-0000022</v>
      </c>
    </row>
    <row r="4200" spans="1:7">
      <c r="A4200" s="1">
        <v>8</v>
      </c>
      <c r="B4200">
        <v>28</v>
      </c>
      <c r="C4200">
        <v>7</v>
      </c>
      <c r="D4200" t="s">
        <v>113</v>
      </c>
      <c r="E4200" t="s">
        <v>114</v>
      </c>
      <c r="F4200" t="s">
        <v>24</v>
      </c>
      <c r="G4200" t="str">
        <f>TEXT(MotionsTable[[#This Row],[MOT_COUNTY_NUM]], "000") &amp; "-" &amp; TEXT(MotionsTable[[#This Row],[MOT_CASE_NUMBER]], "0000000")</f>
        <v>008-0000028</v>
      </c>
    </row>
    <row r="4201" spans="1:7">
      <c r="A4201" s="1">
        <v>8</v>
      </c>
      <c r="B4201">
        <v>30</v>
      </c>
      <c r="C4201">
        <v>7</v>
      </c>
      <c r="D4201" t="s">
        <v>113</v>
      </c>
      <c r="E4201" t="s">
        <v>114</v>
      </c>
      <c r="F4201" t="s">
        <v>24</v>
      </c>
      <c r="G4201" t="str">
        <f>TEXT(MotionsTable[[#This Row],[MOT_COUNTY_NUM]], "000") &amp; "-" &amp; TEXT(MotionsTable[[#This Row],[MOT_CASE_NUMBER]], "0000000")</f>
        <v>008-0000030</v>
      </c>
    </row>
    <row r="4202" spans="1:7">
      <c r="A4202" s="1">
        <v>8</v>
      </c>
      <c r="B4202">
        <v>36</v>
      </c>
      <c r="C4202">
        <v>7</v>
      </c>
      <c r="D4202" t="s">
        <v>113</v>
      </c>
      <c r="E4202" t="s">
        <v>114</v>
      </c>
      <c r="F4202" t="s">
        <v>24</v>
      </c>
      <c r="G4202" t="str">
        <f>TEXT(MotionsTable[[#This Row],[MOT_COUNTY_NUM]], "000") &amp; "-" &amp; TEXT(MotionsTable[[#This Row],[MOT_CASE_NUMBER]], "0000000")</f>
        <v>008-0000036</v>
      </c>
    </row>
    <row r="4203" spans="1:7">
      <c r="A4203" s="1">
        <v>8</v>
      </c>
      <c r="B4203">
        <v>37</v>
      </c>
      <c r="C4203">
        <v>7</v>
      </c>
      <c r="D4203" t="s">
        <v>113</v>
      </c>
      <c r="E4203" t="s">
        <v>114</v>
      </c>
      <c r="F4203" t="s">
        <v>24</v>
      </c>
      <c r="G4203" t="str">
        <f>TEXT(MotionsTable[[#This Row],[MOT_COUNTY_NUM]], "000") &amp; "-" &amp; TEXT(MotionsTable[[#This Row],[MOT_CASE_NUMBER]], "0000000")</f>
        <v>008-0000037</v>
      </c>
    </row>
    <row r="4204" spans="1:7">
      <c r="A4204" s="1">
        <v>8</v>
      </c>
      <c r="B4204">
        <v>44</v>
      </c>
      <c r="C4204">
        <v>7</v>
      </c>
      <c r="D4204" t="s">
        <v>113</v>
      </c>
      <c r="E4204" t="s">
        <v>114</v>
      </c>
      <c r="F4204" t="s">
        <v>24</v>
      </c>
      <c r="G4204" t="str">
        <f>TEXT(MotionsTable[[#This Row],[MOT_COUNTY_NUM]], "000") &amp; "-" &amp; TEXT(MotionsTable[[#This Row],[MOT_CASE_NUMBER]], "0000000")</f>
        <v>008-0000044</v>
      </c>
    </row>
    <row r="4205" spans="1:7">
      <c r="A4205" s="1">
        <v>8</v>
      </c>
      <c r="B4205">
        <v>49</v>
      </c>
      <c r="C4205">
        <v>7</v>
      </c>
      <c r="D4205" t="s">
        <v>113</v>
      </c>
      <c r="E4205" t="s">
        <v>114</v>
      </c>
      <c r="F4205" t="s">
        <v>24</v>
      </c>
      <c r="G4205" t="str">
        <f>TEXT(MotionsTable[[#This Row],[MOT_COUNTY_NUM]], "000") &amp; "-" &amp; TEXT(MotionsTable[[#This Row],[MOT_CASE_NUMBER]], "0000000")</f>
        <v>008-0000049</v>
      </c>
    </row>
    <row r="4206" spans="1:7">
      <c r="A4206" s="1">
        <v>8</v>
      </c>
      <c r="B4206">
        <v>50</v>
      </c>
      <c r="C4206">
        <v>7</v>
      </c>
      <c r="D4206" t="s">
        <v>113</v>
      </c>
      <c r="E4206" t="s">
        <v>114</v>
      </c>
      <c r="F4206" t="s">
        <v>24</v>
      </c>
      <c r="G4206" t="str">
        <f>TEXT(MotionsTable[[#This Row],[MOT_COUNTY_NUM]], "000") &amp; "-" &amp; TEXT(MotionsTable[[#This Row],[MOT_CASE_NUMBER]], "0000000")</f>
        <v>008-0000050</v>
      </c>
    </row>
    <row r="4207" spans="1:7">
      <c r="A4207" s="1">
        <v>8</v>
      </c>
      <c r="B4207">
        <v>52</v>
      </c>
      <c r="C4207">
        <v>7</v>
      </c>
      <c r="D4207" t="s">
        <v>113</v>
      </c>
      <c r="E4207" t="s">
        <v>114</v>
      </c>
      <c r="F4207" t="s">
        <v>24</v>
      </c>
      <c r="G4207" t="str">
        <f>TEXT(MotionsTable[[#This Row],[MOT_COUNTY_NUM]], "000") &amp; "-" &amp; TEXT(MotionsTable[[#This Row],[MOT_CASE_NUMBER]], "0000000")</f>
        <v>008-0000052</v>
      </c>
    </row>
    <row r="4208" spans="1:7">
      <c r="A4208" s="1">
        <v>8</v>
      </c>
      <c r="B4208">
        <v>57</v>
      </c>
      <c r="C4208">
        <v>7</v>
      </c>
      <c r="D4208" t="s">
        <v>113</v>
      </c>
      <c r="E4208" t="s">
        <v>114</v>
      </c>
      <c r="F4208" t="s">
        <v>24</v>
      </c>
      <c r="G4208" t="str">
        <f>TEXT(MotionsTable[[#This Row],[MOT_COUNTY_NUM]], "000") &amp; "-" &amp; TEXT(MotionsTable[[#This Row],[MOT_CASE_NUMBER]], "0000000")</f>
        <v>008-0000057</v>
      </c>
    </row>
    <row r="4209" spans="1:7">
      <c r="A4209" s="1">
        <v>8</v>
      </c>
      <c r="B4209">
        <v>58</v>
      </c>
      <c r="C4209">
        <v>7</v>
      </c>
      <c r="D4209" t="s">
        <v>113</v>
      </c>
      <c r="E4209" t="s">
        <v>114</v>
      </c>
      <c r="F4209" t="s">
        <v>24</v>
      </c>
      <c r="G4209" t="str">
        <f>TEXT(MotionsTable[[#This Row],[MOT_COUNTY_NUM]], "000") &amp; "-" &amp; TEXT(MotionsTable[[#This Row],[MOT_CASE_NUMBER]], "0000000")</f>
        <v>008-0000058</v>
      </c>
    </row>
    <row r="4210" spans="1:7">
      <c r="A4210" s="1">
        <v>8</v>
      </c>
      <c r="B4210">
        <v>62</v>
      </c>
      <c r="C4210">
        <v>7</v>
      </c>
      <c r="D4210" t="s">
        <v>113</v>
      </c>
      <c r="E4210" t="s">
        <v>114</v>
      </c>
      <c r="F4210" t="s">
        <v>24</v>
      </c>
      <c r="G4210" t="str">
        <f>TEXT(MotionsTable[[#This Row],[MOT_COUNTY_NUM]], "000") &amp; "-" &amp; TEXT(MotionsTable[[#This Row],[MOT_CASE_NUMBER]], "0000000")</f>
        <v>008-0000062</v>
      </c>
    </row>
    <row r="4211" spans="1:7">
      <c r="A4211" s="1">
        <v>8</v>
      </c>
      <c r="B4211">
        <v>67</v>
      </c>
      <c r="C4211">
        <v>7</v>
      </c>
      <c r="D4211" t="s">
        <v>113</v>
      </c>
      <c r="E4211" t="s">
        <v>114</v>
      </c>
      <c r="F4211" t="s">
        <v>24</v>
      </c>
      <c r="G4211" t="str">
        <f>TEXT(MotionsTable[[#This Row],[MOT_COUNTY_NUM]], "000") &amp; "-" &amp; TEXT(MotionsTable[[#This Row],[MOT_CASE_NUMBER]], "0000000")</f>
        <v>008-0000067</v>
      </c>
    </row>
    <row r="4212" spans="1:7">
      <c r="A4212" s="1">
        <v>8</v>
      </c>
      <c r="B4212">
        <v>70</v>
      </c>
      <c r="C4212">
        <v>7</v>
      </c>
      <c r="D4212" t="s">
        <v>113</v>
      </c>
      <c r="E4212" t="s">
        <v>114</v>
      </c>
      <c r="F4212" t="s">
        <v>24</v>
      </c>
      <c r="G4212" t="str">
        <f>TEXT(MotionsTable[[#This Row],[MOT_COUNTY_NUM]], "000") &amp; "-" &amp; TEXT(MotionsTable[[#This Row],[MOT_CASE_NUMBER]], "0000000")</f>
        <v>008-0000070</v>
      </c>
    </row>
    <row r="4213" spans="1:7">
      <c r="A4213" s="1">
        <v>8</v>
      </c>
      <c r="B4213">
        <v>71</v>
      </c>
      <c r="C4213">
        <v>7</v>
      </c>
      <c r="D4213" t="s">
        <v>113</v>
      </c>
      <c r="E4213" t="s">
        <v>114</v>
      </c>
      <c r="F4213" t="s">
        <v>24</v>
      </c>
      <c r="G4213" t="str">
        <f>TEXT(MotionsTable[[#This Row],[MOT_COUNTY_NUM]], "000") &amp; "-" &amp; TEXT(MotionsTable[[#This Row],[MOT_CASE_NUMBER]], "0000000")</f>
        <v>008-0000071</v>
      </c>
    </row>
    <row r="4214" spans="1:7">
      <c r="A4214" s="1">
        <v>8</v>
      </c>
      <c r="B4214">
        <v>73</v>
      </c>
      <c r="C4214">
        <v>7</v>
      </c>
      <c r="D4214" t="s">
        <v>113</v>
      </c>
      <c r="E4214" t="s">
        <v>114</v>
      </c>
      <c r="F4214" t="s">
        <v>24</v>
      </c>
      <c r="G4214" t="str">
        <f>TEXT(MotionsTable[[#This Row],[MOT_COUNTY_NUM]], "000") &amp; "-" &amp; TEXT(MotionsTable[[#This Row],[MOT_CASE_NUMBER]], "0000000")</f>
        <v>008-0000073</v>
      </c>
    </row>
    <row r="4215" spans="1:7">
      <c r="A4215" s="1">
        <v>8</v>
      </c>
      <c r="B4215">
        <v>81</v>
      </c>
      <c r="C4215">
        <v>7</v>
      </c>
      <c r="D4215" t="s">
        <v>113</v>
      </c>
      <c r="E4215" t="s">
        <v>114</v>
      </c>
      <c r="F4215" t="s">
        <v>24</v>
      </c>
      <c r="G4215" t="str">
        <f>TEXT(MotionsTable[[#This Row],[MOT_COUNTY_NUM]], "000") &amp; "-" &amp; TEXT(MotionsTable[[#This Row],[MOT_CASE_NUMBER]], "0000000")</f>
        <v>008-0000081</v>
      </c>
    </row>
    <row r="4216" spans="1:7">
      <c r="A4216" s="1">
        <v>8</v>
      </c>
      <c r="B4216">
        <v>85</v>
      </c>
      <c r="C4216">
        <v>7</v>
      </c>
      <c r="D4216" t="s">
        <v>113</v>
      </c>
      <c r="E4216" t="s">
        <v>114</v>
      </c>
      <c r="F4216" t="s">
        <v>24</v>
      </c>
      <c r="G4216" t="str">
        <f>TEXT(MotionsTable[[#This Row],[MOT_COUNTY_NUM]], "000") &amp; "-" &amp; TEXT(MotionsTable[[#This Row],[MOT_CASE_NUMBER]], "0000000")</f>
        <v>008-0000085</v>
      </c>
    </row>
    <row r="4217" spans="1:7">
      <c r="A4217" s="1">
        <v>8</v>
      </c>
      <c r="B4217">
        <v>99</v>
      </c>
      <c r="C4217">
        <v>7</v>
      </c>
      <c r="D4217" t="s">
        <v>113</v>
      </c>
      <c r="E4217" t="s">
        <v>114</v>
      </c>
      <c r="F4217" t="s">
        <v>24</v>
      </c>
      <c r="G4217" t="str">
        <f>TEXT(MotionsTable[[#This Row],[MOT_COUNTY_NUM]], "000") &amp; "-" &amp; TEXT(MotionsTable[[#This Row],[MOT_CASE_NUMBER]], "0000000")</f>
        <v>008-0000099</v>
      </c>
    </row>
    <row r="4218" spans="1:7">
      <c r="A4218" s="1">
        <v>8</v>
      </c>
      <c r="B4218">
        <v>106</v>
      </c>
      <c r="C4218">
        <v>7</v>
      </c>
      <c r="D4218" t="s">
        <v>113</v>
      </c>
      <c r="E4218" t="s">
        <v>114</v>
      </c>
      <c r="F4218" t="s">
        <v>24</v>
      </c>
      <c r="G4218" t="str">
        <f>TEXT(MotionsTable[[#This Row],[MOT_COUNTY_NUM]], "000") &amp; "-" &amp; TEXT(MotionsTable[[#This Row],[MOT_CASE_NUMBER]], "0000000")</f>
        <v>008-0000106</v>
      </c>
    </row>
    <row r="4219" spans="1:7">
      <c r="A4219" s="1">
        <v>8</v>
      </c>
      <c r="B4219">
        <v>110</v>
      </c>
      <c r="C4219">
        <v>7</v>
      </c>
      <c r="D4219" t="s">
        <v>113</v>
      </c>
      <c r="E4219" t="s">
        <v>114</v>
      </c>
      <c r="F4219" t="s">
        <v>24</v>
      </c>
      <c r="G4219" t="str">
        <f>TEXT(MotionsTable[[#This Row],[MOT_COUNTY_NUM]], "000") &amp; "-" &amp; TEXT(MotionsTable[[#This Row],[MOT_CASE_NUMBER]], "0000000")</f>
        <v>008-0000110</v>
      </c>
    </row>
    <row r="4220" spans="1:7">
      <c r="A4220" s="1">
        <v>8</v>
      </c>
      <c r="B4220">
        <v>117</v>
      </c>
      <c r="C4220">
        <v>7</v>
      </c>
      <c r="D4220" t="s">
        <v>113</v>
      </c>
      <c r="E4220" t="s">
        <v>114</v>
      </c>
      <c r="F4220" t="s">
        <v>24</v>
      </c>
      <c r="G4220" t="str">
        <f>TEXT(MotionsTable[[#This Row],[MOT_COUNTY_NUM]], "000") &amp; "-" &amp; TEXT(MotionsTable[[#This Row],[MOT_CASE_NUMBER]], "0000000")</f>
        <v>008-0000117</v>
      </c>
    </row>
    <row r="4221" spans="1:7">
      <c r="A4221" s="1">
        <v>8</v>
      </c>
      <c r="B4221">
        <v>126</v>
      </c>
      <c r="C4221">
        <v>7</v>
      </c>
      <c r="D4221" t="s">
        <v>113</v>
      </c>
      <c r="E4221" t="s">
        <v>114</v>
      </c>
      <c r="F4221" t="s">
        <v>24</v>
      </c>
      <c r="G4221" t="str">
        <f>TEXT(MotionsTable[[#This Row],[MOT_COUNTY_NUM]], "000") &amp; "-" &amp; TEXT(MotionsTable[[#This Row],[MOT_CASE_NUMBER]], "0000000")</f>
        <v>008-0000126</v>
      </c>
    </row>
    <row r="4222" spans="1:7">
      <c r="A4222" s="1">
        <v>8</v>
      </c>
      <c r="B4222">
        <v>21</v>
      </c>
      <c r="C4222">
        <v>8</v>
      </c>
      <c r="D4222" t="s">
        <v>113</v>
      </c>
      <c r="E4222" t="s">
        <v>114</v>
      </c>
      <c r="F4222" t="s">
        <v>24</v>
      </c>
      <c r="G4222" t="str">
        <f>TEXT(MotionsTable[[#This Row],[MOT_COUNTY_NUM]], "000") &amp; "-" &amp; TEXT(MotionsTable[[#This Row],[MOT_CASE_NUMBER]], "0000000")</f>
        <v>008-0000021</v>
      </c>
    </row>
    <row r="4223" spans="1:7">
      <c r="A4223" s="1">
        <v>8</v>
      </c>
      <c r="B4223">
        <v>39</v>
      </c>
      <c r="C4223">
        <v>8</v>
      </c>
      <c r="D4223" t="s">
        <v>113</v>
      </c>
      <c r="E4223" t="s">
        <v>114</v>
      </c>
      <c r="F4223" t="s">
        <v>24</v>
      </c>
      <c r="G4223" t="str">
        <f>TEXT(MotionsTable[[#This Row],[MOT_COUNTY_NUM]], "000") &amp; "-" &amp; TEXT(MotionsTable[[#This Row],[MOT_CASE_NUMBER]], "0000000")</f>
        <v>008-0000039</v>
      </c>
    </row>
    <row r="4224" spans="1:7">
      <c r="A4224" s="1">
        <v>8</v>
      </c>
      <c r="B4224">
        <v>44</v>
      </c>
      <c r="C4224">
        <v>8</v>
      </c>
      <c r="D4224" t="s">
        <v>113</v>
      </c>
      <c r="E4224" t="s">
        <v>114</v>
      </c>
      <c r="F4224" t="s">
        <v>24</v>
      </c>
      <c r="G4224" t="str">
        <f>TEXT(MotionsTable[[#This Row],[MOT_COUNTY_NUM]], "000") &amp; "-" &amp; TEXT(MotionsTable[[#This Row],[MOT_CASE_NUMBER]], "0000000")</f>
        <v>008-0000044</v>
      </c>
    </row>
    <row r="4225" spans="1:7">
      <c r="A4225" s="1">
        <v>8</v>
      </c>
      <c r="B4225">
        <v>50</v>
      </c>
      <c r="C4225">
        <v>8</v>
      </c>
      <c r="D4225" t="s">
        <v>113</v>
      </c>
      <c r="E4225" t="s">
        <v>114</v>
      </c>
      <c r="F4225" t="s">
        <v>24</v>
      </c>
      <c r="G4225" t="str">
        <f>TEXT(MotionsTable[[#This Row],[MOT_COUNTY_NUM]], "000") &amp; "-" &amp; TEXT(MotionsTable[[#This Row],[MOT_CASE_NUMBER]], "0000000")</f>
        <v>008-0000050</v>
      </c>
    </row>
    <row r="4226" spans="1:7">
      <c r="A4226" s="1">
        <v>8</v>
      </c>
      <c r="B4226">
        <v>52</v>
      </c>
      <c r="C4226">
        <v>8</v>
      </c>
      <c r="D4226" t="s">
        <v>113</v>
      </c>
      <c r="E4226" t="s">
        <v>114</v>
      </c>
      <c r="F4226" t="s">
        <v>24</v>
      </c>
      <c r="G4226" t="str">
        <f>TEXT(MotionsTable[[#This Row],[MOT_COUNTY_NUM]], "000") &amp; "-" &amp; TEXT(MotionsTable[[#This Row],[MOT_CASE_NUMBER]], "0000000")</f>
        <v>008-0000052</v>
      </c>
    </row>
    <row r="4227" spans="1:7">
      <c r="A4227" s="1">
        <v>8</v>
      </c>
      <c r="B4227">
        <v>54</v>
      </c>
      <c r="C4227">
        <v>8</v>
      </c>
      <c r="D4227" t="s">
        <v>113</v>
      </c>
      <c r="E4227" t="s">
        <v>114</v>
      </c>
      <c r="F4227" t="s">
        <v>24</v>
      </c>
      <c r="G4227" t="str">
        <f>TEXT(MotionsTable[[#This Row],[MOT_COUNTY_NUM]], "000") &amp; "-" &amp; TEXT(MotionsTable[[#This Row],[MOT_CASE_NUMBER]], "0000000")</f>
        <v>008-0000054</v>
      </c>
    </row>
    <row r="4228" spans="1:7">
      <c r="A4228" s="1">
        <v>8</v>
      </c>
      <c r="B4228">
        <v>57</v>
      </c>
      <c r="C4228">
        <v>8</v>
      </c>
      <c r="D4228" t="s">
        <v>113</v>
      </c>
      <c r="E4228" t="s">
        <v>114</v>
      </c>
      <c r="F4228" t="s">
        <v>24</v>
      </c>
      <c r="G4228" t="str">
        <f>TEXT(MotionsTable[[#This Row],[MOT_COUNTY_NUM]], "000") &amp; "-" &amp; TEXT(MotionsTable[[#This Row],[MOT_CASE_NUMBER]], "0000000")</f>
        <v>008-0000057</v>
      </c>
    </row>
    <row r="4229" spans="1:7">
      <c r="A4229" s="1">
        <v>8</v>
      </c>
      <c r="B4229">
        <v>69</v>
      </c>
      <c r="C4229">
        <v>8</v>
      </c>
      <c r="D4229" t="s">
        <v>113</v>
      </c>
      <c r="E4229" t="s">
        <v>114</v>
      </c>
      <c r="F4229" t="s">
        <v>24</v>
      </c>
      <c r="G4229" t="str">
        <f>TEXT(MotionsTable[[#This Row],[MOT_COUNTY_NUM]], "000") &amp; "-" &amp; TEXT(MotionsTable[[#This Row],[MOT_CASE_NUMBER]], "0000000")</f>
        <v>008-0000069</v>
      </c>
    </row>
    <row r="4230" spans="1:7">
      <c r="A4230" s="1">
        <v>8</v>
      </c>
      <c r="B4230">
        <v>73</v>
      </c>
      <c r="C4230">
        <v>8</v>
      </c>
      <c r="D4230" t="s">
        <v>113</v>
      </c>
      <c r="E4230" t="s">
        <v>114</v>
      </c>
      <c r="F4230" t="s">
        <v>24</v>
      </c>
      <c r="G4230" t="str">
        <f>TEXT(MotionsTable[[#This Row],[MOT_COUNTY_NUM]], "000") &amp; "-" &amp; TEXT(MotionsTable[[#This Row],[MOT_CASE_NUMBER]], "0000000")</f>
        <v>008-0000073</v>
      </c>
    </row>
    <row r="4231" spans="1:7">
      <c r="A4231" s="1">
        <v>8</v>
      </c>
      <c r="B4231">
        <v>76</v>
      </c>
      <c r="C4231">
        <v>8</v>
      </c>
      <c r="D4231" t="s">
        <v>113</v>
      </c>
      <c r="E4231" t="s">
        <v>114</v>
      </c>
      <c r="F4231" t="s">
        <v>24</v>
      </c>
      <c r="G4231" t="str">
        <f>TEXT(MotionsTable[[#This Row],[MOT_COUNTY_NUM]], "000") &amp; "-" &amp; TEXT(MotionsTable[[#This Row],[MOT_CASE_NUMBER]], "0000000")</f>
        <v>008-0000076</v>
      </c>
    </row>
    <row r="4232" spans="1:7">
      <c r="A4232" s="1">
        <v>8</v>
      </c>
      <c r="B4232">
        <v>84</v>
      </c>
      <c r="C4232">
        <v>8</v>
      </c>
      <c r="D4232" t="s">
        <v>113</v>
      </c>
      <c r="E4232" t="s">
        <v>114</v>
      </c>
      <c r="F4232" t="s">
        <v>24</v>
      </c>
      <c r="G4232" t="str">
        <f>TEXT(MotionsTable[[#This Row],[MOT_COUNTY_NUM]], "000") &amp; "-" &amp; TEXT(MotionsTable[[#This Row],[MOT_CASE_NUMBER]], "0000000")</f>
        <v>008-0000084</v>
      </c>
    </row>
    <row r="4233" spans="1:7">
      <c r="A4233" s="1">
        <v>8</v>
      </c>
      <c r="B4233">
        <v>95</v>
      </c>
      <c r="C4233">
        <v>8</v>
      </c>
      <c r="D4233" t="s">
        <v>113</v>
      </c>
      <c r="E4233" t="s">
        <v>114</v>
      </c>
      <c r="F4233" t="s">
        <v>24</v>
      </c>
      <c r="G4233" t="str">
        <f>TEXT(MotionsTable[[#This Row],[MOT_COUNTY_NUM]], "000") &amp; "-" &amp; TEXT(MotionsTable[[#This Row],[MOT_CASE_NUMBER]], "0000000")</f>
        <v>008-0000095</v>
      </c>
    </row>
    <row r="4234" spans="1:7">
      <c r="A4234" s="1">
        <v>8</v>
      </c>
      <c r="B4234">
        <v>97</v>
      </c>
      <c r="C4234">
        <v>8</v>
      </c>
      <c r="D4234" t="s">
        <v>113</v>
      </c>
      <c r="E4234" t="s">
        <v>114</v>
      </c>
      <c r="F4234" t="s">
        <v>24</v>
      </c>
      <c r="G4234" t="str">
        <f>TEXT(MotionsTable[[#This Row],[MOT_COUNTY_NUM]], "000") &amp; "-" &amp; TEXT(MotionsTable[[#This Row],[MOT_CASE_NUMBER]], "0000000")</f>
        <v>008-0000097</v>
      </c>
    </row>
    <row r="4235" spans="1:7">
      <c r="A4235" s="1">
        <v>8</v>
      </c>
      <c r="B4235">
        <v>102</v>
      </c>
      <c r="C4235">
        <v>8</v>
      </c>
      <c r="D4235" t="s">
        <v>113</v>
      </c>
      <c r="E4235" t="s">
        <v>114</v>
      </c>
      <c r="F4235" t="s">
        <v>24</v>
      </c>
      <c r="G4235" t="str">
        <f>TEXT(MotionsTable[[#This Row],[MOT_COUNTY_NUM]], "000") &amp; "-" &amp; TEXT(MotionsTable[[#This Row],[MOT_CASE_NUMBER]], "0000000")</f>
        <v>008-0000102</v>
      </c>
    </row>
    <row r="4236" spans="1:7">
      <c r="A4236" s="1">
        <v>8</v>
      </c>
      <c r="B4236">
        <v>110</v>
      </c>
      <c r="C4236">
        <v>8</v>
      </c>
      <c r="D4236" t="s">
        <v>113</v>
      </c>
      <c r="E4236" t="s">
        <v>114</v>
      </c>
      <c r="F4236" t="s">
        <v>24</v>
      </c>
      <c r="G4236" t="str">
        <f>TEXT(MotionsTable[[#This Row],[MOT_COUNTY_NUM]], "000") &amp; "-" &amp; TEXT(MotionsTable[[#This Row],[MOT_CASE_NUMBER]], "0000000")</f>
        <v>008-0000110</v>
      </c>
    </row>
    <row r="4237" spans="1:7">
      <c r="A4237" s="1">
        <v>8</v>
      </c>
      <c r="B4237">
        <v>112</v>
      </c>
      <c r="C4237">
        <v>8</v>
      </c>
      <c r="D4237" t="s">
        <v>113</v>
      </c>
      <c r="E4237" t="s">
        <v>114</v>
      </c>
      <c r="F4237" t="s">
        <v>24</v>
      </c>
      <c r="G4237" t="str">
        <f>TEXT(MotionsTable[[#This Row],[MOT_COUNTY_NUM]], "000") &amp; "-" &amp; TEXT(MotionsTable[[#This Row],[MOT_CASE_NUMBER]], "0000000")</f>
        <v>008-0000112</v>
      </c>
    </row>
    <row r="4238" spans="1:7">
      <c r="A4238" s="1">
        <v>8</v>
      </c>
      <c r="B4238">
        <v>117</v>
      </c>
      <c r="C4238">
        <v>8</v>
      </c>
      <c r="D4238" t="s">
        <v>113</v>
      </c>
      <c r="E4238" t="s">
        <v>114</v>
      </c>
      <c r="F4238" t="s">
        <v>24</v>
      </c>
      <c r="G4238" t="str">
        <f>TEXT(MotionsTable[[#This Row],[MOT_COUNTY_NUM]], "000") &amp; "-" &amp; TEXT(MotionsTable[[#This Row],[MOT_CASE_NUMBER]], "0000000")</f>
        <v>008-0000117</v>
      </c>
    </row>
    <row r="4239" spans="1:7">
      <c r="A4239" s="1">
        <v>8</v>
      </c>
      <c r="B4239">
        <v>119</v>
      </c>
      <c r="C4239">
        <v>8</v>
      </c>
      <c r="D4239" t="s">
        <v>113</v>
      </c>
      <c r="E4239" t="s">
        <v>114</v>
      </c>
      <c r="F4239" t="s">
        <v>24</v>
      </c>
      <c r="G4239" t="str">
        <f>TEXT(MotionsTable[[#This Row],[MOT_COUNTY_NUM]], "000") &amp; "-" &amp; TEXT(MotionsTable[[#This Row],[MOT_CASE_NUMBER]], "0000000")</f>
        <v>008-0000119</v>
      </c>
    </row>
    <row r="4240" spans="1:7">
      <c r="A4240" s="1">
        <v>8</v>
      </c>
      <c r="B4240">
        <v>131</v>
      </c>
      <c r="C4240">
        <v>8</v>
      </c>
      <c r="D4240" t="s">
        <v>113</v>
      </c>
      <c r="E4240" t="s">
        <v>114</v>
      </c>
      <c r="F4240" t="s">
        <v>24</v>
      </c>
      <c r="G4240" t="str">
        <f>TEXT(MotionsTable[[#This Row],[MOT_COUNTY_NUM]], "000") &amp; "-" &amp; TEXT(MotionsTable[[#This Row],[MOT_CASE_NUMBER]], "0000000")</f>
        <v>008-0000131</v>
      </c>
    </row>
    <row r="4241" spans="1:7">
      <c r="A4241" s="1">
        <v>8</v>
      </c>
      <c r="B4241">
        <v>11</v>
      </c>
      <c r="C4241">
        <v>9</v>
      </c>
      <c r="D4241" t="s">
        <v>113</v>
      </c>
      <c r="E4241" t="s">
        <v>114</v>
      </c>
      <c r="F4241" t="s">
        <v>24</v>
      </c>
      <c r="G4241" t="str">
        <f>TEXT(MotionsTable[[#This Row],[MOT_COUNTY_NUM]], "000") &amp; "-" &amp; TEXT(MotionsTable[[#This Row],[MOT_CASE_NUMBER]], "0000000")</f>
        <v>008-0000011</v>
      </c>
    </row>
    <row r="4242" spans="1:7">
      <c r="A4242" s="1">
        <v>8</v>
      </c>
      <c r="B4242">
        <v>39</v>
      </c>
      <c r="C4242">
        <v>9</v>
      </c>
      <c r="D4242" t="s">
        <v>113</v>
      </c>
      <c r="E4242" t="s">
        <v>114</v>
      </c>
      <c r="F4242" t="s">
        <v>24</v>
      </c>
      <c r="G4242" t="str">
        <f>TEXT(MotionsTable[[#This Row],[MOT_COUNTY_NUM]], "000") &amp; "-" &amp; TEXT(MotionsTable[[#This Row],[MOT_CASE_NUMBER]], "0000000")</f>
        <v>008-0000039</v>
      </c>
    </row>
    <row r="4243" spans="1:7">
      <c r="A4243" s="1">
        <v>8</v>
      </c>
      <c r="B4243">
        <v>41</v>
      </c>
      <c r="C4243">
        <v>9</v>
      </c>
      <c r="D4243" t="s">
        <v>113</v>
      </c>
      <c r="E4243" t="s">
        <v>114</v>
      </c>
      <c r="F4243" t="s">
        <v>24</v>
      </c>
      <c r="G4243" t="str">
        <f>TEXT(MotionsTable[[#This Row],[MOT_COUNTY_NUM]], "000") &amp; "-" &amp; TEXT(MotionsTable[[#This Row],[MOT_CASE_NUMBER]], "0000000")</f>
        <v>008-0000041</v>
      </c>
    </row>
    <row r="4244" spans="1:7">
      <c r="A4244" s="1">
        <v>8</v>
      </c>
      <c r="B4244">
        <v>78</v>
      </c>
      <c r="C4244">
        <v>9</v>
      </c>
      <c r="D4244" t="s">
        <v>113</v>
      </c>
      <c r="E4244" t="s">
        <v>114</v>
      </c>
      <c r="F4244" t="s">
        <v>24</v>
      </c>
      <c r="G4244" t="str">
        <f>TEXT(MotionsTable[[#This Row],[MOT_COUNTY_NUM]], "000") &amp; "-" &amp; TEXT(MotionsTable[[#This Row],[MOT_CASE_NUMBER]], "0000000")</f>
        <v>008-0000078</v>
      </c>
    </row>
    <row r="4245" spans="1:7">
      <c r="A4245" s="1">
        <v>8</v>
      </c>
      <c r="B4245">
        <v>84</v>
      </c>
      <c r="C4245">
        <v>9</v>
      </c>
      <c r="D4245" t="s">
        <v>113</v>
      </c>
      <c r="E4245" t="s">
        <v>114</v>
      </c>
      <c r="F4245" t="s">
        <v>24</v>
      </c>
      <c r="G4245" t="str">
        <f>TEXT(MotionsTable[[#This Row],[MOT_COUNTY_NUM]], "000") &amp; "-" &amp; TEXT(MotionsTable[[#This Row],[MOT_CASE_NUMBER]], "0000000")</f>
        <v>008-0000084</v>
      </c>
    </row>
    <row r="4246" spans="1:7">
      <c r="A4246" s="1">
        <v>8</v>
      </c>
      <c r="B4246">
        <v>97</v>
      </c>
      <c r="C4246">
        <v>9</v>
      </c>
      <c r="D4246" t="s">
        <v>113</v>
      </c>
      <c r="E4246" t="s">
        <v>114</v>
      </c>
      <c r="F4246" t="s">
        <v>24</v>
      </c>
      <c r="G4246" t="str">
        <f>TEXT(MotionsTable[[#This Row],[MOT_COUNTY_NUM]], "000") &amp; "-" &amp; TEXT(MotionsTable[[#This Row],[MOT_CASE_NUMBER]], "0000000")</f>
        <v>008-0000097</v>
      </c>
    </row>
    <row r="4247" spans="1:7">
      <c r="A4247" s="1">
        <v>8</v>
      </c>
      <c r="B4247">
        <v>103</v>
      </c>
      <c r="C4247">
        <v>9</v>
      </c>
      <c r="D4247" t="s">
        <v>113</v>
      </c>
      <c r="E4247" t="s">
        <v>114</v>
      </c>
      <c r="F4247" t="s">
        <v>24</v>
      </c>
      <c r="G4247" t="str">
        <f>TEXT(MotionsTable[[#This Row],[MOT_COUNTY_NUM]], "000") &amp; "-" &amp; TEXT(MotionsTable[[#This Row],[MOT_CASE_NUMBER]], "0000000")</f>
        <v>008-0000103</v>
      </c>
    </row>
    <row r="4248" spans="1:7">
      <c r="A4248" s="1">
        <v>8</v>
      </c>
      <c r="B4248">
        <v>105</v>
      </c>
      <c r="C4248">
        <v>9</v>
      </c>
      <c r="D4248" t="s">
        <v>113</v>
      </c>
      <c r="E4248" t="s">
        <v>114</v>
      </c>
      <c r="F4248" t="s">
        <v>24</v>
      </c>
      <c r="G4248" t="str">
        <f>TEXT(MotionsTable[[#This Row],[MOT_COUNTY_NUM]], "000") &amp; "-" &amp; TEXT(MotionsTable[[#This Row],[MOT_CASE_NUMBER]], "0000000")</f>
        <v>008-0000105</v>
      </c>
    </row>
    <row r="4249" spans="1:7">
      <c r="A4249" s="1">
        <v>8</v>
      </c>
      <c r="B4249">
        <v>110</v>
      </c>
      <c r="C4249">
        <v>9</v>
      </c>
      <c r="D4249" t="s">
        <v>113</v>
      </c>
      <c r="E4249" t="s">
        <v>114</v>
      </c>
      <c r="F4249" t="s">
        <v>24</v>
      </c>
      <c r="G4249" t="str">
        <f>TEXT(MotionsTable[[#This Row],[MOT_COUNTY_NUM]], "000") &amp; "-" &amp; TEXT(MotionsTable[[#This Row],[MOT_CASE_NUMBER]], "0000000")</f>
        <v>008-0000110</v>
      </c>
    </row>
    <row r="4250" spans="1:7">
      <c r="A4250" s="1">
        <v>8</v>
      </c>
      <c r="B4250">
        <v>117</v>
      </c>
      <c r="C4250">
        <v>9</v>
      </c>
      <c r="D4250" t="s">
        <v>113</v>
      </c>
      <c r="E4250" t="s">
        <v>114</v>
      </c>
      <c r="F4250" t="s">
        <v>24</v>
      </c>
      <c r="G4250" t="str">
        <f>TEXT(MotionsTable[[#This Row],[MOT_COUNTY_NUM]], "000") &amp; "-" &amp; TEXT(MotionsTable[[#This Row],[MOT_CASE_NUMBER]], "0000000")</f>
        <v>008-0000117</v>
      </c>
    </row>
    <row r="4251" spans="1:7">
      <c r="A4251" s="1">
        <v>8</v>
      </c>
      <c r="B4251">
        <v>122</v>
      </c>
      <c r="C4251">
        <v>9</v>
      </c>
      <c r="D4251" t="s">
        <v>113</v>
      </c>
      <c r="E4251" t="s">
        <v>114</v>
      </c>
      <c r="F4251" t="s">
        <v>24</v>
      </c>
      <c r="G4251" t="str">
        <f>TEXT(MotionsTable[[#This Row],[MOT_COUNTY_NUM]], "000") &amp; "-" &amp; TEXT(MotionsTable[[#This Row],[MOT_CASE_NUMBER]], "0000000")</f>
        <v>008-0000122</v>
      </c>
    </row>
    <row r="4252" spans="1:7">
      <c r="A4252" s="1">
        <v>8</v>
      </c>
      <c r="B4252">
        <v>131</v>
      </c>
      <c r="C4252">
        <v>9</v>
      </c>
      <c r="D4252" t="s">
        <v>113</v>
      </c>
      <c r="E4252" t="s">
        <v>114</v>
      </c>
      <c r="F4252" t="s">
        <v>24</v>
      </c>
      <c r="G4252" t="str">
        <f>TEXT(MotionsTable[[#This Row],[MOT_COUNTY_NUM]], "000") &amp; "-" &amp; TEXT(MotionsTable[[#This Row],[MOT_CASE_NUMBER]], "0000000")</f>
        <v>008-0000131</v>
      </c>
    </row>
    <row r="4253" spans="1:7">
      <c r="A4253" s="1">
        <v>8</v>
      </c>
      <c r="B4253">
        <v>1</v>
      </c>
      <c r="C4253">
        <v>10</v>
      </c>
      <c r="D4253" t="s">
        <v>113</v>
      </c>
      <c r="E4253" t="s">
        <v>114</v>
      </c>
      <c r="F4253" t="s">
        <v>24</v>
      </c>
      <c r="G4253" t="str">
        <f>TEXT(MotionsTable[[#This Row],[MOT_COUNTY_NUM]], "000") &amp; "-" &amp; TEXT(MotionsTable[[#This Row],[MOT_CASE_NUMBER]], "0000000")</f>
        <v>008-0000001</v>
      </c>
    </row>
    <row r="4254" spans="1:7">
      <c r="A4254" s="1">
        <v>8</v>
      </c>
      <c r="B4254">
        <v>11</v>
      </c>
      <c r="C4254">
        <v>10</v>
      </c>
      <c r="D4254" t="s">
        <v>113</v>
      </c>
      <c r="E4254" t="s">
        <v>114</v>
      </c>
      <c r="F4254" t="s">
        <v>24</v>
      </c>
      <c r="G4254" t="str">
        <f>TEXT(MotionsTable[[#This Row],[MOT_COUNTY_NUM]], "000") &amp; "-" &amp; TEXT(MotionsTable[[#This Row],[MOT_CASE_NUMBER]], "0000000")</f>
        <v>008-0000011</v>
      </c>
    </row>
    <row r="4255" spans="1:7">
      <c r="A4255" s="1">
        <v>8</v>
      </c>
      <c r="B4255">
        <v>13</v>
      </c>
      <c r="C4255">
        <v>10</v>
      </c>
      <c r="D4255" t="s">
        <v>113</v>
      </c>
      <c r="E4255" t="s">
        <v>114</v>
      </c>
      <c r="F4255" t="s">
        <v>24</v>
      </c>
      <c r="G4255" t="str">
        <f>TEXT(MotionsTable[[#This Row],[MOT_COUNTY_NUM]], "000") &amp; "-" &amp; TEXT(MotionsTable[[#This Row],[MOT_CASE_NUMBER]], "0000000")</f>
        <v>008-0000013</v>
      </c>
    </row>
    <row r="4256" spans="1:7">
      <c r="A4256" s="1">
        <v>8</v>
      </c>
      <c r="B4256">
        <v>20</v>
      </c>
      <c r="C4256">
        <v>10</v>
      </c>
      <c r="D4256" t="s">
        <v>113</v>
      </c>
      <c r="E4256" t="s">
        <v>114</v>
      </c>
      <c r="F4256" t="s">
        <v>24</v>
      </c>
      <c r="G4256" t="str">
        <f>TEXT(MotionsTable[[#This Row],[MOT_COUNTY_NUM]], "000") &amp; "-" &amp; TEXT(MotionsTable[[#This Row],[MOT_CASE_NUMBER]], "0000000")</f>
        <v>008-0000020</v>
      </c>
    </row>
    <row r="4257" spans="1:7">
      <c r="A4257" s="1">
        <v>8</v>
      </c>
      <c r="B4257">
        <v>27</v>
      </c>
      <c r="C4257">
        <v>10</v>
      </c>
      <c r="D4257" t="s">
        <v>113</v>
      </c>
      <c r="E4257" t="s">
        <v>114</v>
      </c>
      <c r="F4257" t="s">
        <v>24</v>
      </c>
      <c r="G4257" t="str">
        <f>TEXT(MotionsTable[[#This Row],[MOT_COUNTY_NUM]], "000") &amp; "-" &amp; TEXT(MotionsTable[[#This Row],[MOT_CASE_NUMBER]], "0000000")</f>
        <v>008-0000027</v>
      </c>
    </row>
    <row r="4258" spans="1:7">
      <c r="A4258" s="1">
        <v>8</v>
      </c>
      <c r="B4258">
        <v>65</v>
      </c>
      <c r="C4258">
        <v>10</v>
      </c>
      <c r="D4258" t="s">
        <v>113</v>
      </c>
      <c r="E4258" t="s">
        <v>114</v>
      </c>
      <c r="F4258" t="s">
        <v>24</v>
      </c>
      <c r="G4258" t="str">
        <f>TEXT(MotionsTable[[#This Row],[MOT_COUNTY_NUM]], "000") &amp; "-" &amp; TEXT(MotionsTable[[#This Row],[MOT_CASE_NUMBER]], "0000000")</f>
        <v>008-0000065</v>
      </c>
    </row>
    <row r="4259" spans="1:7">
      <c r="A4259" s="1">
        <v>8</v>
      </c>
      <c r="B4259">
        <v>84</v>
      </c>
      <c r="C4259">
        <v>10</v>
      </c>
      <c r="D4259" t="s">
        <v>113</v>
      </c>
      <c r="E4259" t="s">
        <v>114</v>
      </c>
      <c r="F4259" t="s">
        <v>24</v>
      </c>
      <c r="G4259" t="str">
        <f>TEXT(MotionsTable[[#This Row],[MOT_COUNTY_NUM]], "000") &amp; "-" &amp; TEXT(MotionsTable[[#This Row],[MOT_CASE_NUMBER]], "0000000")</f>
        <v>008-0000084</v>
      </c>
    </row>
    <row r="4260" spans="1:7">
      <c r="A4260" s="1">
        <v>8</v>
      </c>
      <c r="B4260">
        <v>121</v>
      </c>
      <c r="C4260">
        <v>10</v>
      </c>
      <c r="D4260" t="s">
        <v>113</v>
      </c>
      <c r="E4260" t="s">
        <v>114</v>
      </c>
      <c r="F4260" t="s">
        <v>24</v>
      </c>
      <c r="G4260" t="str">
        <f>TEXT(MotionsTable[[#This Row],[MOT_COUNTY_NUM]], "000") &amp; "-" &amp; TEXT(MotionsTable[[#This Row],[MOT_CASE_NUMBER]], "0000000")</f>
        <v>008-0000121</v>
      </c>
    </row>
    <row r="4261" spans="1:7">
      <c r="A4261" s="1">
        <v>8</v>
      </c>
      <c r="B4261">
        <v>40</v>
      </c>
      <c r="C4261">
        <v>11</v>
      </c>
      <c r="D4261" t="s">
        <v>113</v>
      </c>
      <c r="E4261" t="s">
        <v>114</v>
      </c>
      <c r="F4261" t="s">
        <v>24</v>
      </c>
      <c r="G4261" t="str">
        <f>TEXT(MotionsTable[[#This Row],[MOT_COUNTY_NUM]], "000") &amp; "-" &amp; TEXT(MotionsTable[[#This Row],[MOT_CASE_NUMBER]], "0000000")</f>
        <v>008-0000040</v>
      </c>
    </row>
    <row r="4262" spans="1:7">
      <c r="A4262" s="1">
        <v>8</v>
      </c>
      <c r="B4262">
        <v>73</v>
      </c>
      <c r="C4262">
        <v>11</v>
      </c>
      <c r="D4262" t="s">
        <v>113</v>
      </c>
      <c r="E4262" t="s">
        <v>114</v>
      </c>
      <c r="F4262" t="s">
        <v>24</v>
      </c>
      <c r="G4262" t="str">
        <f>TEXT(MotionsTable[[#This Row],[MOT_COUNTY_NUM]], "000") &amp; "-" &amp; TEXT(MotionsTable[[#This Row],[MOT_CASE_NUMBER]], "0000000")</f>
        <v>008-0000073</v>
      </c>
    </row>
    <row r="4263" spans="1:7">
      <c r="A4263" s="1">
        <v>8</v>
      </c>
      <c r="B4263">
        <v>135</v>
      </c>
      <c r="C4263">
        <v>12</v>
      </c>
      <c r="D4263" t="s">
        <v>113</v>
      </c>
      <c r="E4263" t="s">
        <v>114</v>
      </c>
      <c r="F4263" t="s">
        <v>24</v>
      </c>
      <c r="G4263" t="str">
        <f>TEXT(MotionsTable[[#This Row],[MOT_COUNTY_NUM]], "000") &amp; "-" &amp; TEXT(MotionsTable[[#This Row],[MOT_CASE_NUMBER]], "0000000")</f>
        <v>008-0000135</v>
      </c>
    </row>
    <row r="4264" spans="1:7">
      <c r="A4264" s="1">
        <v>1</v>
      </c>
      <c r="B4264">
        <v>29</v>
      </c>
      <c r="C4264">
        <v>2</v>
      </c>
      <c r="D4264" t="s">
        <v>119</v>
      </c>
      <c r="E4264" t="s">
        <v>120</v>
      </c>
      <c r="F4264" t="s">
        <v>9</v>
      </c>
      <c r="G4264" t="str">
        <f>TEXT(MotionsTable[[#This Row],[MOT_COUNTY_NUM]], "000") &amp; "-" &amp; TEXT(MotionsTable[[#This Row],[MOT_CASE_NUMBER]], "0000000")</f>
        <v>001-0000029</v>
      </c>
    </row>
    <row r="4265" spans="1:7">
      <c r="A4265" s="1">
        <v>1</v>
      </c>
      <c r="B4265">
        <v>31</v>
      </c>
      <c r="C4265">
        <v>2</v>
      </c>
      <c r="D4265" t="s">
        <v>119</v>
      </c>
      <c r="E4265" t="s">
        <v>120</v>
      </c>
      <c r="F4265" t="s">
        <v>9</v>
      </c>
      <c r="G4265" t="str">
        <f>TEXT(MotionsTable[[#This Row],[MOT_COUNTY_NUM]], "000") &amp; "-" &amp; TEXT(MotionsTable[[#This Row],[MOT_CASE_NUMBER]], "0000000")</f>
        <v>001-0000031</v>
      </c>
    </row>
    <row r="4266" spans="1:7">
      <c r="A4266" s="1">
        <v>1</v>
      </c>
      <c r="B4266">
        <v>54</v>
      </c>
      <c r="C4266">
        <v>2</v>
      </c>
      <c r="D4266" t="s">
        <v>119</v>
      </c>
      <c r="E4266" t="s">
        <v>120</v>
      </c>
      <c r="F4266" t="s">
        <v>9</v>
      </c>
      <c r="G4266" t="str">
        <f>TEXT(MotionsTable[[#This Row],[MOT_COUNTY_NUM]], "000") &amp; "-" &amp; TEXT(MotionsTable[[#This Row],[MOT_CASE_NUMBER]], "0000000")</f>
        <v>001-0000054</v>
      </c>
    </row>
    <row r="4267" spans="1:7">
      <c r="A4267" s="1">
        <v>1</v>
      </c>
      <c r="B4267">
        <v>72</v>
      </c>
      <c r="C4267">
        <v>2</v>
      </c>
      <c r="D4267" t="s">
        <v>119</v>
      </c>
      <c r="E4267" t="s">
        <v>120</v>
      </c>
      <c r="F4267" t="s">
        <v>9</v>
      </c>
      <c r="G4267" t="str">
        <f>TEXT(MotionsTable[[#This Row],[MOT_COUNTY_NUM]], "000") &amp; "-" &amp; TEXT(MotionsTable[[#This Row],[MOT_CASE_NUMBER]], "0000000")</f>
        <v>001-0000072</v>
      </c>
    </row>
    <row r="4268" spans="1:7">
      <c r="A4268" s="1">
        <v>1</v>
      </c>
      <c r="B4268">
        <v>94</v>
      </c>
      <c r="C4268">
        <v>2</v>
      </c>
      <c r="D4268" t="s">
        <v>119</v>
      </c>
      <c r="E4268" t="s">
        <v>120</v>
      </c>
      <c r="F4268" t="s">
        <v>9</v>
      </c>
      <c r="G4268" t="str">
        <f>TEXT(MotionsTable[[#This Row],[MOT_COUNTY_NUM]], "000") &amp; "-" &amp; TEXT(MotionsTable[[#This Row],[MOT_CASE_NUMBER]], "0000000")</f>
        <v>001-0000094</v>
      </c>
    </row>
    <row r="4269" spans="1:7">
      <c r="A4269" s="1">
        <v>1</v>
      </c>
      <c r="B4269">
        <v>106</v>
      </c>
      <c r="C4269">
        <v>2</v>
      </c>
      <c r="D4269" t="s">
        <v>119</v>
      </c>
      <c r="E4269" t="s">
        <v>120</v>
      </c>
      <c r="F4269" t="s">
        <v>9</v>
      </c>
      <c r="G4269" t="str">
        <f>TEXT(MotionsTable[[#This Row],[MOT_COUNTY_NUM]], "000") &amp; "-" &amp; TEXT(MotionsTable[[#This Row],[MOT_CASE_NUMBER]], "0000000")</f>
        <v>001-0000106</v>
      </c>
    </row>
    <row r="4270" spans="1:7">
      <c r="A4270" s="1">
        <v>1</v>
      </c>
      <c r="B4270">
        <v>119</v>
      </c>
      <c r="C4270">
        <v>2</v>
      </c>
      <c r="D4270" t="s">
        <v>119</v>
      </c>
      <c r="E4270" t="s">
        <v>120</v>
      </c>
      <c r="F4270" t="s">
        <v>9</v>
      </c>
      <c r="G4270" t="str">
        <f>TEXT(MotionsTable[[#This Row],[MOT_COUNTY_NUM]], "000") &amp; "-" &amp; TEXT(MotionsTable[[#This Row],[MOT_CASE_NUMBER]], "0000000")</f>
        <v>001-0000119</v>
      </c>
    </row>
    <row r="4271" spans="1:7">
      <c r="A4271" s="1">
        <v>1</v>
      </c>
      <c r="B4271">
        <v>123</v>
      </c>
      <c r="C4271">
        <v>2</v>
      </c>
      <c r="D4271" t="s">
        <v>119</v>
      </c>
      <c r="E4271" t="s">
        <v>120</v>
      </c>
      <c r="F4271" t="s">
        <v>9</v>
      </c>
      <c r="G4271" t="str">
        <f>TEXT(MotionsTable[[#This Row],[MOT_COUNTY_NUM]], "000") &amp; "-" &amp; TEXT(MotionsTable[[#This Row],[MOT_CASE_NUMBER]], "0000000")</f>
        <v>001-0000123</v>
      </c>
    </row>
    <row r="4272" spans="1:7">
      <c r="A4272" s="1">
        <v>1</v>
      </c>
      <c r="B4272">
        <v>142</v>
      </c>
      <c r="C4272">
        <v>2</v>
      </c>
      <c r="D4272" t="s">
        <v>119</v>
      </c>
      <c r="E4272" t="s">
        <v>120</v>
      </c>
      <c r="F4272" t="s">
        <v>9</v>
      </c>
      <c r="G4272" t="str">
        <f>TEXT(MotionsTable[[#This Row],[MOT_COUNTY_NUM]], "000") &amp; "-" &amp; TEXT(MotionsTable[[#This Row],[MOT_CASE_NUMBER]], "0000000")</f>
        <v>001-0000142</v>
      </c>
    </row>
    <row r="4273" spans="1:7">
      <c r="A4273" s="1">
        <v>1</v>
      </c>
      <c r="B4273">
        <v>165</v>
      </c>
      <c r="C4273">
        <v>2</v>
      </c>
      <c r="D4273" t="s">
        <v>119</v>
      </c>
      <c r="E4273" t="s">
        <v>120</v>
      </c>
      <c r="F4273" t="s">
        <v>9</v>
      </c>
      <c r="G4273" t="str">
        <f>TEXT(MotionsTable[[#This Row],[MOT_COUNTY_NUM]], "000") &amp; "-" &amp; TEXT(MotionsTable[[#This Row],[MOT_CASE_NUMBER]], "0000000")</f>
        <v>001-0000165</v>
      </c>
    </row>
    <row r="4274" spans="1:7">
      <c r="A4274" s="1">
        <v>1</v>
      </c>
      <c r="B4274">
        <v>182</v>
      </c>
      <c r="C4274">
        <v>2</v>
      </c>
      <c r="D4274" t="s">
        <v>119</v>
      </c>
      <c r="E4274" t="s">
        <v>120</v>
      </c>
      <c r="F4274" t="s">
        <v>9</v>
      </c>
      <c r="G4274" t="str">
        <f>TEXT(MotionsTable[[#This Row],[MOT_COUNTY_NUM]], "000") &amp; "-" &amp; TEXT(MotionsTable[[#This Row],[MOT_CASE_NUMBER]], "0000000")</f>
        <v>001-0000182</v>
      </c>
    </row>
    <row r="4275" spans="1:7">
      <c r="A4275" s="1">
        <v>1</v>
      </c>
      <c r="B4275">
        <v>206</v>
      </c>
      <c r="C4275">
        <v>2</v>
      </c>
      <c r="D4275" t="s">
        <v>119</v>
      </c>
      <c r="E4275" t="s">
        <v>120</v>
      </c>
      <c r="F4275" t="s">
        <v>9</v>
      </c>
      <c r="G4275" t="str">
        <f>TEXT(MotionsTable[[#This Row],[MOT_COUNTY_NUM]], "000") &amp; "-" &amp; TEXT(MotionsTable[[#This Row],[MOT_CASE_NUMBER]], "0000000")</f>
        <v>001-0000206</v>
      </c>
    </row>
    <row r="4276" spans="1:7">
      <c r="A4276" s="1">
        <v>1</v>
      </c>
      <c r="B4276">
        <v>222</v>
      </c>
      <c r="C4276">
        <v>2</v>
      </c>
      <c r="D4276" t="s">
        <v>119</v>
      </c>
      <c r="E4276" t="s">
        <v>120</v>
      </c>
      <c r="F4276" t="s">
        <v>9</v>
      </c>
      <c r="G4276" t="str">
        <f>TEXT(MotionsTable[[#This Row],[MOT_COUNTY_NUM]], "000") &amp; "-" &amp; TEXT(MotionsTable[[#This Row],[MOT_CASE_NUMBER]], "0000000")</f>
        <v>001-0000222</v>
      </c>
    </row>
    <row r="4277" spans="1:7">
      <c r="A4277" s="1">
        <v>1</v>
      </c>
      <c r="B4277">
        <v>5</v>
      </c>
      <c r="C4277">
        <v>3</v>
      </c>
      <c r="D4277" t="s">
        <v>119</v>
      </c>
      <c r="E4277" t="s">
        <v>120</v>
      </c>
      <c r="F4277" t="s">
        <v>9</v>
      </c>
      <c r="G4277" t="str">
        <f>TEXT(MotionsTable[[#This Row],[MOT_COUNTY_NUM]], "000") &amp; "-" &amp; TEXT(MotionsTable[[#This Row],[MOT_CASE_NUMBER]], "0000000")</f>
        <v>001-0000005</v>
      </c>
    </row>
    <row r="4278" spans="1:7">
      <c r="A4278" s="1">
        <v>1</v>
      </c>
      <c r="B4278">
        <v>10</v>
      </c>
      <c r="C4278">
        <v>3</v>
      </c>
      <c r="D4278" t="s">
        <v>119</v>
      </c>
      <c r="E4278" t="s">
        <v>120</v>
      </c>
      <c r="F4278" t="s">
        <v>9</v>
      </c>
      <c r="G4278" t="str">
        <f>TEXT(MotionsTable[[#This Row],[MOT_COUNTY_NUM]], "000") &amp; "-" &amp; TEXT(MotionsTable[[#This Row],[MOT_CASE_NUMBER]], "0000000")</f>
        <v>001-0000010</v>
      </c>
    </row>
    <row r="4279" spans="1:7">
      <c r="A4279" s="1">
        <v>1</v>
      </c>
      <c r="B4279">
        <v>11</v>
      </c>
      <c r="C4279">
        <v>3</v>
      </c>
      <c r="D4279" t="s">
        <v>119</v>
      </c>
      <c r="E4279" t="s">
        <v>120</v>
      </c>
      <c r="F4279" t="s">
        <v>9</v>
      </c>
      <c r="G4279" t="str">
        <f>TEXT(MotionsTable[[#This Row],[MOT_COUNTY_NUM]], "000") &amp; "-" &amp; TEXT(MotionsTable[[#This Row],[MOT_CASE_NUMBER]], "0000000")</f>
        <v>001-0000011</v>
      </c>
    </row>
    <row r="4280" spans="1:7">
      <c r="A4280" s="1">
        <v>1</v>
      </c>
      <c r="B4280">
        <v>28</v>
      </c>
      <c r="C4280">
        <v>3</v>
      </c>
      <c r="D4280" t="s">
        <v>119</v>
      </c>
      <c r="E4280" t="s">
        <v>120</v>
      </c>
      <c r="F4280" t="s">
        <v>9</v>
      </c>
      <c r="G4280" t="str">
        <f>TEXT(MotionsTable[[#This Row],[MOT_COUNTY_NUM]], "000") &amp; "-" &amp; TEXT(MotionsTable[[#This Row],[MOT_CASE_NUMBER]], "0000000")</f>
        <v>001-0000028</v>
      </c>
    </row>
    <row r="4281" spans="1:7">
      <c r="A4281" s="1">
        <v>1</v>
      </c>
      <c r="B4281">
        <v>49</v>
      </c>
      <c r="C4281">
        <v>3</v>
      </c>
      <c r="D4281" t="s">
        <v>119</v>
      </c>
      <c r="E4281" t="s">
        <v>120</v>
      </c>
      <c r="F4281" t="s">
        <v>9</v>
      </c>
      <c r="G4281" t="str">
        <f>TEXT(MotionsTable[[#This Row],[MOT_COUNTY_NUM]], "000") &amp; "-" &amp; TEXT(MotionsTable[[#This Row],[MOT_CASE_NUMBER]], "0000000")</f>
        <v>001-0000049</v>
      </c>
    </row>
    <row r="4282" spans="1:7">
      <c r="A4282" s="1">
        <v>1</v>
      </c>
      <c r="B4282">
        <v>54</v>
      </c>
      <c r="C4282">
        <v>3</v>
      </c>
      <c r="D4282" t="s">
        <v>119</v>
      </c>
      <c r="E4282" t="s">
        <v>120</v>
      </c>
      <c r="F4282" t="s">
        <v>9</v>
      </c>
      <c r="G4282" t="str">
        <f>TEXT(MotionsTable[[#This Row],[MOT_COUNTY_NUM]], "000") &amp; "-" &amp; TEXT(MotionsTable[[#This Row],[MOT_CASE_NUMBER]], "0000000")</f>
        <v>001-0000054</v>
      </c>
    </row>
    <row r="4283" spans="1:7">
      <c r="A4283" s="1">
        <v>1</v>
      </c>
      <c r="B4283">
        <v>76</v>
      </c>
      <c r="C4283">
        <v>3</v>
      </c>
      <c r="D4283" t="s">
        <v>119</v>
      </c>
      <c r="E4283" t="s">
        <v>120</v>
      </c>
      <c r="F4283" t="s">
        <v>9</v>
      </c>
      <c r="G4283" t="str">
        <f>TEXT(MotionsTable[[#This Row],[MOT_COUNTY_NUM]], "000") &amp; "-" &amp; TEXT(MotionsTable[[#This Row],[MOT_CASE_NUMBER]], "0000000")</f>
        <v>001-0000076</v>
      </c>
    </row>
    <row r="4284" spans="1:7">
      <c r="A4284" s="1">
        <v>1</v>
      </c>
      <c r="B4284">
        <v>78</v>
      </c>
      <c r="C4284">
        <v>3</v>
      </c>
      <c r="D4284" t="s">
        <v>119</v>
      </c>
      <c r="E4284" t="s">
        <v>120</v>
      </c>
      <c r="F4284" t="s">
        <v>9</v>
      </c>
      <c r="G4284" t="str">
        <f>TEXT(MotionsTable[[#This Row],[MOT_COUNTY_NUM]], "000") &amp; "-" &amp; TEXT(MotionsTable[[#This Row],[MOT_CASE_NUMBER]], "0000000")</f>
        <v>001-0000078</v>
      </c>
    </row>
    <row r="4285" spans="1:7">
      <c r="A4285" s="1">
        <v>1</v>
      </c>
      <c r="B4285">
        <v>105</v>
      </c>
      <c r="C4285">
        <v>3</v>
      </c>
      <c r="D4285" t="s">
        <v>119</v>
      </c>
      <c r="E4285" t="s">
        <v>120</v>
      </c>
      <c r="F4285" t="s">
        <v>9</v>
      </c>
      <c r="G4285" t="str">
        <f>TEXT(MotionsTable[[#This Row],[MOT_COUNTY_NUM]], "000") &amp; "-" &amp; TEXT(MotionsTable[[#This Row],[MOT_CASE_NUMBER]], "0000000")</f>
        <v>001-0000105</v>
      </c>
    </row>
    <row r="4286" spans="1:7">
      <c r="A4286" s="1">
        <v>1</v>
      </c>
      <c r="B4286">
        <v>119</v>
      </c>
      <c r="C4286">
        <v>3</v>
      </c>
      <c r="D4286" t="s">
        <v>119</v>
      </c>
      <c r="E4286" t="s">
        <v>120</v>
      </c>
      <c r="F4286" t="s">
        <v>9</v>
      </c>
      <c r="G4286" t="str">
        <f>TEXT(MotionsTable[[#This Row],[MOT_COUNTY_NUM]], "000") &amp; "-" &amp; TEXT(MotionsTable[[#This Row],[MOT_CASE_NUMBER]], "0000000")</f>
        <v>001-0000119</v>
      </c>
    </row>
    <row r="4287" spans="1:7">
      <c r="A4287" s="1">
        <v>1</v>
      </c>
      <c r="B4287">
        <v>168</v>
      </c>
      <c r="C4287">
        <v>3</v>
      </c>
      <c r="D4287" t="s">
        <v>119</v>
      </c>
      <c r="E4287" t="s">
        <v>120</v>
      </c>
      <c r="F4287" t="s">
        <v>9</v>
      </c>
      <c r="G4287" t="str">
        <f>TEXT(MotionsTable[[#This Row],[MOT_COUNTY_NUM]], "000") &amp; "-" &amp; TEXT(MotionsTable[[#This Row],[MOT_CASE_NUMBER]], "0000000")</f>
        <v>001-0000168</v>
      </c>
    </row>
    <row r="4288" spans="1:7">
      <c r="A4288" s="1">
        <v>1</v>
      </c>
      <c r="B4288">
        <v>206</v>
      </c>
      <c r="C4288">
        <v>3</v>
      </c>
      <c r="D4288" t="s">
        <v>119</v>
      </c>
      <c r="E4288" t="s">
        <v>120</v>
      </c>
      <c r="F4288" t="s">
        <v>9</v>
      </c>
      <c r="G4288" t="str">
        <f>TEXT(MotionsTable[[#This Row],[MOT_COUNTY_NUM]], "000") &amp; "-" &amp; TEXT(MotionsTable[[#This Row],[MOT_CASE_NUMBER]], "0000000")</f>
        <v>001-0000206</v>
      </c>
    </row>
    <row r="4289" spans="1:7">
      <c r="A4289" s="1">
        <v>1</v>
      </c>
      <c r="B4289">
        <v>30</v>
      </c>
      <c r="C4289">
        <v>4</v>
      </c>
      <c r="D4289" t="s">
        <v>119</v>
      </c>
      <c r="E4289" t="s">
        <v>120</v>
      </c>
      <c r="F4289" t="s">
        <v>9</v>
      </c>
      <c r="G4289" t="str">
        <f>TEXT(MotionsTable[[#This Row],[MOT_COUNTY_NUM]], "000") &amp; "-" &amp; TEXT(MotionsTable[[#This Row],[MOT_CASE_NUMBER]], "0000000")</f>
        <v>001-0000030</v>
      </c>
    </row>
    <row r="4290" spans="1:7">
      <c r="A4290" s="1">
        <v>1</v>
      </c>
      <c r="B4290">
        <v>76</v>
      </c>
      <c r="C4290">
        <v>4</v>
      </c>
      <c r="D4290" t="s">
        <v>119</v>
      </c>
      <c r="E4290" t="s">
        <v>120</v>
      </c>
      <c r="F4290" t="s">
        <v>9</v>
      </c>
      <c r="G4290" t="str">
        <f>TEXT(MotionsTable[[#This Row],[MOT_COUNTY_NUM]], "000") &amp; "-" &amp; TEXT(MotionsTable[[#This Row],[MOT_CASE_NUMBER]], "0000000")</f>
        <v>001-0000076</v>
      </c>
    </row>
    <row r="4291" spans="1:7">
      <c r="A4291" s="1">
        <v>1</v>
      </c>
      <c r="B4291">
        <v>80</v>
      </c>
      <c r="C4291">
        <v>4</v>
      </c>
      <c r="D4291" t="s">
        <v>119</v>
      </c>
      <c r="E4291" t="s">
        <v>120</v>
      </c>
      <c r="F4291" t="s">
        <v>9</v>
      </c>
      <c r="G4291" t="str">
        <f>TEXT(MotionsTable[[#This Row],[MOT_COUNTY_NUM]], "000") &amp; "-" &amp; TEXT(MotionsTable[[#This Row],[MOT_CASE_NUMBER]], "0000000")</f>
        <v>001-0000080</v>
      </c>
    </row>
    <row r="4292" spans="1:7">
      <c r="A4292" s="1">
        <v>1</v>
      </c>
      <c r="B4292">
        <v>99</v>
      </c>
      <c r="C4292">
        <v>4</v>
      </c>
      <c r="D4292" t="s">
        <v>119</v>
      </c>
      <c r="E4292" t="s">
        <v>120</v>
      </c>
      <c r="F4292" t="s">
        <v>9</v>
      </c>
      <c r="G4292" t="str">
        <f>TEXT(MotionsTable[[#This Row],[MOT_COUNTY_NUM]], "000") &amp; "-" &amp; TEXT(MotionsTable[[#This Row],[MOT_CASE_NUMBER]], "0000000")</f>
        <v>001-0000099</v>
      </c>
    </row>
    <row r="4293" spans="1:7">
      <c r="A4293" s="1">
        <v>1</v>
      </c>
      <c r="B4293">
        <v>107</v>
      </c>
      <c r="C4293">
        <v>4</v>
      </c>
      <c r="D4293" t="s">
        <v>119</v>
      </c>
      <c r="E4293" t="s">
        <v>120</v>
      </c>
      <c r="F4293" t="s">
        <v>9</v>
      </c>
      <c r="G4293" t="str">
        <f>TEXT(MotionsTable[[#This Row],[MOT_COUNTY_NUM]], "000") &amp; "-" &amp; TEXT(MotionsTable[[#This Row],[MOT_CASE_NUMBER]], "0000000")</f>
        <v>001-0000107</v>
      </c>
    </row>
    <row r="4294" spans="1:7">
      <c r="A4294" s="1">
        <v>1</v>
      </c>
      <c r="B4294">
        <v>164</v>
      </c>
      <c r="C4294">
        <v>4</v>
      </c>
      <c r="D4294" t="s">
        <v>119</v>
      </c>
      <c r="E4294" t="s">
        <v>120</v>
      </c>
      <c r="F4294" t="s">
        <v>9</v>
      </c>
      <c r="G4294" t="str">
        <f>TEXT(MotionsTable[[#This Row],[MOT_COUNTY_NUM]], "000") &amp; "-" &amp; TEXT(MotionsTable[[#This Row],[MOT_CASE_NUMBER]], "0000000")</f>
        <v>001-0000164</v>
      </c>
    </row>
    <row r="4295" spans="1:7">
      <c r="A4295" s="1">
        <v>1</v>
      </c>
      <c r="B4295">
        <v>221</v>
      </c>
      <c r="C4295">
        <v>4</v>
      </c>
      <c r="D4295" t="s">
        <v>119</v>
      </c>
      <c r="E4295" t="s">
        <v>120</v>
      </c>
      <c r="F4295" t="s">
        <v>9</v>
      </c>
      <c r="G4295" t="str">
        <f>TEXT(MotionsTable[[#This Row],[MOT_COUNTY_NUM]], "000") &amp; "-" &amp; TEXT(MotionsTable[[#This Row],[MOT_CASE_NUMBER]], "0000000")</f>
        <v>001-0000221</v>
      </c>
    </row>
    <row r="4296" spans="1:7">
      <c r="A4296" s="1">
        <v>1</v>
      </c>
      <c r="B4296">
        <v>224</v>
      </c>
      <c r="C4296">
        <v>4</v>
      </c>
      <c r="D4296" t="s">
        <v>119</v>
      </c>
      <c r="E4296" t="s">
        <v>120</v>
      </c>
      <c r="F4296" t="s">
        <v>9</v>
      </c>
      <c r="G4296" t="str">
        <f>TEXT(MotionsTable[[#This Row],[MOT_COUNTY_NUM]], "000") &amp; "-" &amp; TEXT(MotionsTable[[#This Row],[MOT_CASE_NUMBER]], "0000000")</f>
        <v>001-0000224</v>
      </c>
    </row>
    <row r="4297" spans="1:7">
      <c r="A4297" s="1">
        <v>1</v>
      </c>
      <c r="B4297">
        <v>16</v>
      </c>
      <c r="C4297">
        <v>5</v>
      </c>
      <c r="D4297" t="s">
        <v>119</v>
      </c>
      <c r="E4297" t="s">
        <v>120</v>
      </c>
      <c r="F4297" t="s">
        <v>9</v>
      </c>
      <c r="G4297" t="str">
        <f>TEXT(MotionsTable[[#This Row],[MOT_COUNTY_NUM]], "000") &amp; "-" &amp; TEXT(MotionsTable[[#This Row],[MOT_CASE_NUMBER]], "0000000")</f>
        <v>001-0000016</v>
      </c>
    </row>
    <row r="4298" spans="1:7">
      <c r="A4298" s="1">
        <v>1</v>
      </c>
      <c r="B4298">
        <v>23</v>
      </c>
      <c r="C4298">
        <v>5</v>
      </c>
      <c r="D4298" t="s">
        <v>119</v>
      </c>
      <c r="E4298" t="s">
        <v>120</v>
      </c>
      <c r="F4298" t="s">
        <v>9</v>
      </c>
      <c r="G4298" t="str">
        <f>TEXT(MotionsTable[[#This Row],[MOT_COUNTY_NUM]], "000") &amp; "-" &amp; TEXT(MotionsTable[[#This Row],[MOT_CASE_NUMBER]], "0000000")</f>
        <v>001-0000023</v>
      </c>
    </row>
    <row r="4299" spans="1:7">
      <c r="A4299" s="1">
        <v>1</v>
      </c>
      <c r="B4299">
        <v>33</v>
      </c>
      <c r="C4299">
        <v>5</v>
      </c>
      <c r="D4299" t="s">
        <v>119</v>
      </c>
      <c r="E4299" t="s">
        <v>120</v>
      </c>
      <c r="F4299" t="s">
        <v>9</v>
      </c>
      <c r="G4299" t="str">
        <f>TEXT(MotionsTable[[#This Row],[MOT_COUNTY_NUM]], "000") &amp; "-" &amp; TEXT(MotionsTable[[#This Row],[MOT_CASE_NUMBER]], "0000000")</f>
        <v>001-0000033</v>
      </c>
    </row>
    <row r="4300" spans="1:7">
      <c r="A4300" s="1">
        <v>1</v>
      </c>
      <c r="B4300">
        <v>45</v>
      </c>
      <c r="C4300">
        <v>5</v>
      </c>
      <c r="D4300" t="s">
        <v>119</v>
      </c>
      <c r="E4300" t="s">
        <v>120</v>
      </c>
      <c r="F4300" t="s">
        <v>9</v>
      </c>
      <c r="G4300" t="str">
        <f>TEXT(MotionsTable[[#This Row],[MOT_COUNTY_NUM]], "000") &amp; "-" &amp; TEXT(MotionsTable[[#This Row],[MOT_CASE_NUMBER]], "0000000")</f>
        <v>001-0000045</v>
      </c>
    </row>
    <row r="4301" spans="1:7">
      <c r="A4301" s="1">
        <v>1</v>
      </c>
      <c r="B4301">
        <v>46</v>
      </c>
      <c r="C4301">
        <v>5</v>
      </c>
      <c r="D4301" t="s">
        <v>119</v>
      </c>
      <c r="E4301" t="s">
        <v>120</v>
      </c>
      <c r="F4301" t="s">
        <v>9</v>
      </c>
      <c r="G4301" t="str">
        <f>TEXT(MotionsTable[[#This Row],[MOT_COUNTY_NUM]], "000") &amp; "-" &amp; TEXT(MotionsTable[[#This Row],[MOT_CASE_NUMBER]], "0000000")</f>
        <v>001-0000046</v>
      </c>
    </row>
    <row r="4302" spans="1:7">
      <c r="A4302" s="1">
        <v>1</v>
      </c>
      <c r="B4302">
        <v>101</v>
      </c>
      <c r="C4302">
        <v>5</v>
      </c>
      <c r="D4302" t="s">
        <v>119</v>
      </c>
      <c r="E4302" t="s">
        <v>120</v>
      </c>
      <c r="F4302" t="s">
        <v>9</v>
      </c>
      <c r="G4302" t="str">
        <f>TEXT(MotionsTable[[#This Row],[MOT_COUNTY_NUM]], "000") &amp; "-" &amp; TEXT(MotionsTable[[#This Row],[MOT_CASE_NUMBER]], "0000000")</f>
        <v>001-0000101</v>
      </c>
    </row>
    <row r="4303" spans="1:7">
      <c r="A4303" s="1">
        <v>1</v>
      </c>
      <c r="B4303">
        <v>125</v>
      </c>
      <c r="C4303">
        <v>5</v>
      </c>
      <c r="D4303" t="s">
        <v>119</v>
      </c>
      <c r="E4303" t="s">
        <v>120</v>
      </c>
      <c r="F4303" t="s">
        <v>9</v>
      </c>
      <c r="G4303" t="str">
        <f>TEXT(MotionsTable[[#This Row],[MOT_COUNTY_NUM]], "000") &amp; "-" &amp; TEXT(MotionsTable[[#This Row],[MOT_CASE_NUMBER]], "0000000")</f>
        <v>001-0000125</v>
      </c>
    </row>
    <row r="4304" spans="1:7">
      <c r="A4304" s="1">
        <v>1</v>
      </c>
      <c r="B4304">
        <v>165</v>
      </c>
      <c r="C4304">
        <v>5</v>
      </c>
      <c r="D4304" t="s">
        <v>119</v>
      </c>
      <c r="E4304" t="s">
        <v>120</v>
      </c>
      <c r="F4304" t="s">
        <v>9</v>
      </c>
      <c r="G4304" t="str">
        <f>TEXT(MotionsTable[[#This Row],[MOT_COUNTY_NUM]], "000") &amp; "-" &amp; TEXT(MotionsTable[[#This Row],[MOT_CASE_NUMBER]], "0000000")</f>
        <v>001-0000165</v>
      </c>
    </row>
    <row r="4305" spans="1:7">
      <c r="A4305" s="1">
        <v>1</v>
      </c>
      <c r="B4305">
        <v>168</v>
      </c>
      <c r="C4305">
        <v>5</v>
      </c>
      <c r="D4305" t="s">
        <v>119</v>
      </c>
      <c r="E4305" t="s">
        <v>120</v>
      </c>
      <c r="F4305" t="s">
        <v>9</v>
      </c>
      <c r="G4305" t="str">
        <f>TEXT(MotionsTable[[#This Row],[MOT_COUNTY_NUM]], "000") &amp; "-" &amp; TEXT(MotionsTable[[#This Row],[MOT_CASE_NUMBER]], "0000000")</f>
        <v>001-0000168</v>
      </c>
    </row>
    <row r="4306" spans="1:7">
      <c r="A4306" s="1">
        <v>1</v>
      </c>
      <c r="B4306">
        <v>187</v>
      </c>
      <c r="C4306">
        <v>5</v>
      </c>
      <c r="D4306" t="s">
        <v>119</v>
      </c>
      <c r="E4306" t="s">
        <v>120</v>
      </c>
      <c r="F4306" t="s">
        <v>9</v>
      </c>
      <c r="G4306" t="str">
        <f>TEXT(MotionsTable[[#This Row],[MOT_COUNTY_NUM]], "000") &amp; "-" &amp; TEXT(MotionsTable[[#This Row],[MOT_CASE_NUMBER]], "0000000")</f>
        <v>001-0000187</v>
      </c>
    </row>
    <row r="4307" spans="1:7">
      <c r="A4307" s="1">
        <v>1</v>
      </c>
      <c r="B4307">
        <v>219</v>
      </c>
      <c r="C4307">
        <v>5</v>
      </c>
      <c r="D4307" t="s">
        <v>119</v>
      </c>
      <c r="E4307" t="s">
        <v>120</v>
      </c>
      <c r="F4307" t="s">
        <v>9</v>
      </c>
      <c r="G4307" t="str">
        <f>TEXT(MotionsTable[[#This Row],[MOT_COUNTY_NUM]], "000") &amp; "-" &amp; TEXT(MotionsTable[[#This Row],[MOT_CASE_NUMBER]], "0000000")</f>
        <v>001-0000219</v>
      </c>
    </row>
    <row r="4308" spans="1:7">
      <c r="A4308" s="1">
        <v>1</v>
      </c>
      <c r="B4308">
        <v>3</v>
      </c>
      <c r="C4308">
        <v>6</v>
      </c>
      <c r="D4308" t="s">
        <v>119</v>
      </c>
      <c r="E4308" t="s">
        <v>120</v>
      </c>
      <c r="F4308" t="s">
        <v>9</v>
      </c>
      <c r="G4308" t="str">
        <f>TEXT(MotionsTable[[#This Row],[MOT_COUNTY_NUM]], "000") &amp; "-" &amp; TEXT(MotionsTable[[#This Row],[MOT_CASE_NUMBER]], "0000000")</f>
        <v>001-0000003</v>
      </c>
    </row>
    <row r="4309" spans="1:7">
      <c r="A4309" s="1">
        <v>1</v>
      </c>
      <c r="B4309">
        <v>78</v>
      </c>
      <c r="C4309">
        <v>6</v>
      </c>
      <c r="D4309" t="s">
        <v>119</v>
      </c>
      <c r="E4309" t="s">
        <v>120</v>
      </c>
      <c r="F4309" t="s">
        <v>9</v>
      </c>
      <c r="G4309" t="str">
        <f>TEXT(MotionsTable[[#This Row],[MOT_COUNTY_NUM]], "000") &amp; "-" &amp; TEXT(MotionsTable[[#This Row],[MOT_CASE_NUMBER]], "0000000")</f>
        <v>001-0000078</v>
      </c>
    </row>
    <row r="4310" spans="1:7">
      <c r="A4310" s="1">
        <v>1</v>
      </c>
      <c r="B4310">
        <v>181</v>
      </c>
      <c r="C4310">
        <v>6</v>
      </c>
      <c r="D4310" t="s">
        <v>119</v>
      </c>
      <c r="E4310" t="s">
        <v>120</v>
      </c>
      <c r="F4310" t="s">
        <v>9</v>
      </c>
      <c r="G4310" t="str">
        <f>TEXT(MotionsTable[[#This Row],[MOT_COUNTY_NUM]], "000") &amp; "-" &amp; TEXT(MotionsTable[[#This Row],[MOT_CASE_NUMBER]], "0000000")</f>
        <v>001-0000181</v>
      </c>
    </row>
    <row r="4311" spans="1:7">
      <c r="A4311" s="1">
        <v>1</v>
      </c>
      <c r="B4311">
        <v>78</v>
      </c>
      <c r="C4311">
        <v>7</v>
      </c>
      <c r="D4311" t="s">
        <v>119</v>
      </c>
      <c r="E4311" t="s">
        <v>120</v>
      </c>
      <c r="F4311" t="s">
        <v>9</v>
      </c>
      <c r="G4311" t="str">
        <f>TEXT(MotionsTable[[#This Row],[MOT_COUNTY_NUM]], "000") &amp; "-" &amp; TEXT(MotionsTable[[#This Row],[MOT_CASE_NUMBER]], "0000000")</f>
        <v>001-0000078</v>
      </c>
    </row>
    <row r="4312" spans="1:7">
      <c r="A4312" s="1">
        <v>1</v>
      </c>
      <c r="B4312">
        <v>120</v>
      </c>
      <c r="C4312">
        <v>7</v>
      </c>
      <c r="D4312" t="s">
        <v>119</v>
      </c>
      <c r="E4312" t="s">
        <v>120</v>
      </c>
      <c r="F4312" t="s">
        <v>9</v>
      </c>
      <c r="G4312" t="str">
        <f>TEXT(MotionsTable[[#This Row],[MOT_COUNTY_NUM]], "000") &amp; "-" &amp; TEXT(MotionsTable[[#This Row],[MOT_CASE_NUMBER]], "0000000")</f>
        <v>001-0000120</v>
      </c>
    </row>
    <row r="4313" spans="1:7">
      <c r="A4313" s="1">
        <v>1</v>
      </c>
      <c r="B4313">
        <v>134</v>
      </c>
      <c r="C4313">
        <v>8</v>
      </c>
      <c r="D4313" t="s">
        <v>119</v>
      </c>
      <c r="E4313" t="s">
        <v>120</v>
      </c>
      <c r="F4313" t="s">
        <v>9</v>
      </c>
      <c r="G4313" t="str">
        <f>TEXT(MotionsTable[[#This Row],[MOT_COUNTY_NUM]], "000") &amp; "-" &amp; TEXT(MotionsTable[[#This Row],[MOT_CASE_NUMBER]], "0000000")</f>
        <v>001-0000134</v>
      </c>
    </row>
    <row r="4314" spans="1:7">
      <c r="A4314" s="1">
        <v>2</v>
      </c>
      <c r="B4314">
        <v>25</v>
      </c>
      <c r="C4314">
        <v>2</v>
      </c>
      <c r="D4314" t="s">
        <v>119</v>
      </c>
      <c r="E4314" t="s">
        <v>120</v>
      </c>
      <c r="F4314" t="s">
        <v>16</v>
      </c>
      <c r="G4314" t="str">
        <f>TEXT(MotionsTable[[#This Row],[MOT_COUNTY_NUM]], "000") &amp; "-" &amp; TEXT(MotionsTable[[#This Row],[MOT_CASE_NUMBER]], "0000000")</f>
        <v>002-0000025</v>
      </c>
    </row>
    <row r="4315" spans="1:7">
      <c r="A4315" s="1">
        <v>2</v>
      </c>
      <c r="B4315">
        <v>36</v>
      </c>
      <c r="C4315">
        <v>2</v>
      </c>
      <c r="D4315" t="s">
        <v>119</v>
      </c>
      <c r="E4315" t="s">
        <v>120</v>
      </c>
      <c r="F4315" t="s">
        <v>16</v>
      </c>
      <c r="G4315" t="str">
        <f>TEXT(MotionsTable[[#This Row],[MOT_COUNTY_NUM]], "000") &amp; "-" &amp; TEXT(MotionsTable[[#This Row],[MOT_CASE_NUMBER]], "0000000")</f>
        <v>002-0000036</v>
      </c>
    </row>
    <row r="4316" spans="1:7">
      <c r="A4316" s="1">
        <v>2</v>
      </c>
      <c r="B4316">
        <v>46</v>
      </c>
      <c r="C4316">
        <v>2</v>
      </c>
      <c r="D4316" t="s">
        <v>119</v>
      </c>
      <c r="E4316" t="s">
        <v>120</v>
      </c>
      <c r="F4316" t="s">
        <v>16</v>
      </c>
      <c r="G4316" t="str">
        <f>TEXT(MotionsTable[[#This Row],[MOT_COUNTY_NUM]], "000") &amp; "-" &amp; TEXT(MotionsTable[[#This Row],[MOT_CASE_NUMBER]], "0000000")</f>
        <v>002-0000046</v>
      </c>
    </row>
    <row r="4317" spans="1:7">
      <c r="A4317" s="1">
        <v>2</v>
      </c>
      <c r="B4317">
        <v>75</v>
      </c>
      <c r="C4317">
        <v>2</v>
      </c>
      <c r="D4317" t="s">
        <v>119</v>
      </c>
      <c r="E4317" t="s">
        <v>120</v>
      </c>
      <c r="F4317" t="s">
        <v>16</v>
      </c>
      <c r="G4317" t="str">
        <f>TEXT(MotionsTable[[#This Row],[MOT_COUNTY_NUM]], "000") &amp; "-" &amp; TEXT(MotionsTable[[#This Row],[MOT_CASE_NUMBER]], "0000000")</f>
        <v>002-0000075</v>
      </c>
    </row>
    <row r="4318" spans="1:7">
      <c r="A4318" s="1">
        <v>2</v>
      </c>
      <c r="B4318">
        <v>2</v>
      </c>
      <c r="C4318">
        <v>3</v>
      </c>
      <c r="D4318" t="s">
        <v>119</v>
      </c>
      <c r="E4318" t="s">
        <v>120</v>
      </c>
      <c r="F4318" t="s">
        <v>16</v>
      </c>
      <c r="G4318" t="str">
        <f>TEXT(MotionsTable[[#This Row],[MOT_COUNTY_NUM]], "000") &amp; "-" &amp; TEXT(MotionsTable[[#This Row],[MOT_CASE_NUMBER]], "0000000")</f>
        <v>002-0000002</v>
      </c>
    </row>
    <row r="4319" spans="1:7">
      <c r="A4319" s="1">
        <v>2</v>
      </c>
      <c r="B4319">
        <v>17</v>
      </c>
      <c r="C4319">
        <v>3</v>
      </c>
      <c r="D4319" t="s">
        <v>119</v>
      </c>
      <c r="E4319" t="s">
        <v>120</v>
      </c>
      <c r="F4319" t="s">
        <v>16</v>
      </c>
      <c r="G4319" t="str">
        <f>TEXT(MotionsTable[[#This Row],[MOT_COUNTY_NUM]], "000") &amp; "-" &amp; TEXT(MotionsTable[[#This Row],[MOT_CASE_NUMBER]], "0000000")</f>
        <v>002-0000017</v>
      </c>
    </row>
    <row r="4320" spans="1:7">
      <c r="A4320" s="1">
        <v>2</v>
      </c>
      <c r="B4320">
        <v>22</v>
      </c>
      <c r="C4320">
        <v>3</v>
      </c>
      <c r="D4320" t="s">
        <v>119</v>
      </c>
      <c r="E4320" t="s">
        <v>120</v>
      </c>
      <c r="F4320" t="s">
        <v>16</v>
      </c>
      <c r="G4320" t="str">
        <f>TEXT(MotionsTable[[#This Row],[MOT_COUNTY_NUM]], "000") &amp; "-" &amp; TEXT(MotionsTable[[#This Row],[MOT_CASE_NUMBER]], "0000000")</f>
        <v>002-0000022</v>
      </c>
    </row>
    <row r="4321" spans="1:7">
      <c r="A4321" s="1">
        <v>2</v>
      </c>
      <c r="B4321">
        <v>28</v>
      </c>
      <c r="C4321">
        <v>3</v>
      </c>
      <c r="D4321" t="s">
        <v>119</v>
      </c>
      <c r="E4321" t="s">
        <v>120</v>
      </c>
      <c r="F4321" t="s">
        <v>16</v>
      </c>
      <c r="G4321" t="str">
        <f>TEXT(MotionsTable[[#This Row],[MOT_COUNTY_NUM]], "000") &amp; "-" &amp; TEXT(MotionsTable[[#This Row],[MOT_CASE_NUMBER]], "0000000")</f>
        <v>002-0000028</v>
      </c>
    </row>
    <row r="4322" spans="1:7">
      <c r="A4322" s="1">
        <v>2</v>
      </c>
      <c r="B4322">
        <v>37</v>
      </c>
      <c r="C4322">
        <v>3</v>
      </c>
      <c r="D4322" t="s">
        <v>119</v>
      </c>
      <c r="E4322" t="s">
        <v>120</v>
      </c>
      <c r="F4322" t="s">
        <v>16</v>
      </c>
      <c r="G4322" t="str">
        <f>TEXT(MotionsTable[[#This Row],[MOT_COUNTY_NUM]], "000") &amp; "-" &amp; TEXT(MotionsTable[[#This Row],[MOT_CASE_NUMBER]], "0000000")</f>
        <v>002-0000037</v>
      </c>
    </row>
    <row r="4323" spans="1:7">
      <c r="A4323" s="1">
        <v>2</v>
      </c>
      <c r="B4323">
        <v>55</v>
      </c>
      <c r="C4323">
        <v>3</v>
      </c>
      <c r="D4323" t="s">
        <v>119</v>
      </c>
      <c r="E4323" t="s">
        <v>120</v>
      </c>
      <c r="F4323" t="s">
        <v>16</v>
      </c>
      <c r="G4323" t="str">
        <f>TEXT(MotionsTable[[#This Row],[MOT_COUNTY_NUM]], "000") &amp; "-" &amp; TEXT(MotionsTable[[#This Row],[MOT_CASE_NUMBER]], "0000000")</f>
        <v>002-0000055</v>
      </c>
    </row>
    <row r="4324" spans="1:7">
      <c r="A4324" s="1">
        <v>2</v>
      </c>
      <c r="B4324">
        <v>58</v>
      </c>
      <c r="C4324">
        <v>3</v>
      </c>
      <c r="D4324" t="s">
        <v>119</v>
      </c>
      <c r="E4324" t="s">
        <v>120</v>
      </c>
      <c r="F4324" t="s">
        <v>16</v>
      </c>
      <c r="G4324" t="str">
        <f>TEXT(MotionsTable[[#This Row],[MOT_COUNTY_NUM]], "000") &amp; "-" &amp; TEXT(MotionsTable[[#This Row],[MOT_CASE_NUMBER]], "0000000")</f>
        <v>002-0000058</v>
      </c>
    </row>
    <row r="4325" spans="1:7">
      <c r="A4325" s="1">
        <v>2</v>
      </c>
      <c r="B4325">
        <v>66</v>
      </c>
      <c r="C4325">
        <v>3</v>
      </c>
      <c r="D4325" t="s">
        <v>119</v>
      </c>
      <c r="E4325" t="s">
        <v>120</v>
      </c>
      <c r="F4325" t="s">
        <v>16</v>
      </c>
      <c r="G4325" t="str">
        <f>TEXT(MotionsTable[[#This Row],[MOT_COUNTY_NUM]], "000") &amp; "-" &amp; TEXT(MotionsTable[[#This Row],[MOT_CASE_NUMBER]], "0000000")</f>
        <v>002-0000066</v>
      </c>
    </row>
    <row r="4326" spans="1:7">
      <c r="A4326" s="1">
        <v>2</v>
      </c>
      <c r="B4326">
        <v>20</v>
      </c>
      <c r="C4326">
        <v>4</v>
      </c>
      <c r="D4326" t="s">
        <v>119</v>
      </c>
      <c r="E4326" t="s">
        <v>120</v>
      </c>
      <c r="F4326" t="s">
        <v>16</v>
      </c>
      <c r="G4326" t="str">
        <f>TEXT(MotionsTable[[#This Row],[MOT_COUNTY_NUM]], "000") &amp; "-" &amp; TEXT(MotionsTable[[#This Row],[MOT_CASE_NUMBER]], "0000000")</f>
        <v>002-0000020</v>
      </c>
    </row>
    <row r="4327" spans="1:7">
      <c r="A4327" s="1">
        <v>2</v>
      </c>
      <c r="B4327">
        <v>32</v>
      </c>
      <c r="C4327">
        <v>4</v>
      </c>
      <c r="D4327" t="s">
        <v>119</v>
      </c>
      <c r="E4327" t="s">
        <v>120</v>
      </c>
      <c r="F4327" t="s">
        <v>16</v>
      </c>
      <c r="G4327" t="str">
        <f>TEXT(MotionsTable[[#This Row],[MOT_COUNTY_NUM]], "000") &amp; "-" &amp; TEXT(MotionsTable[[#This Row],[MOT_CASE_NUMBER]], "0000000")</f>
        <v>002-0000032</v>
      </c>
    </row>
    <row r="4328" spans="1:7">
      <c r="A4328" s="1">
        <v>2</v>
      </c>
      <c r="B4328">
        <v>34</v>
      </c>
      <c r="C4328">
        <v>4</v>
      </c>
      <c r="D4328" t="s">
        <v>119</v>
      </c>
      <c r="E4328" t="s">
        <v>120</v>
      </c>
      <c r="F4328" t="s">
        <v>16</v>
      </c>
      <c r="G4328" t="str">
        <f>TEXT(MotionsTable[[#This Row],[MOT_COUNTY_NUM]], "000") &amp; "-" &amp; TEXT(MotionsTable[[#This Row],[MOT_CASE_NUMBER]], "0000000")</f>
        <v>002-0000034</v>
      </c>
    </row>
    <row r="4329" spans="1:7">
      <c r="A4329" s="1">
        <v>2</v>
      </c>
      <c r="B4329">
        <v>60</v>
      </c>
      <c r="C4329">
        <v>5</v>
      </c>
      <c r="D4329" t="s">
        <v>119</v>
      </c>
      <c r="E4329" t="s">
        <v>120</v>
      </c>
      <c r="F4329" t="s">
        <v>16</v>
      </c>
      <c r="G4329" t="str">
        <f>TEXT(MotionsTable[[#This Row],[MOT_COUNTY_NUM]], "000") &amp; "-" &amp; TEXT(MotionsTable[[#This Row],[MOT_CASE_NUMBER]], "0000000")</f>
        <v>002-0000060</v>
      </c>
    </row>
    <row r="4330" spans="1:7">
      <c r="A4330" s="1">
        <v>2</v>
      </c>
      <c r="B4330">
        <v>79</v>
      </c>
      <c r="C4330">
        <v>5</v>
      </c>
      <c r="D4330" t="s">
        <v>119</v>
      </c>
      <c r="E4330" t="s">
        <v>120</v>
      </c>
      <c r="F4330" t="s">
        <v>16</v>
      </c>
      <c r="G4330" t="str">
        <f>TEXT(MotionsTable[[#This Row],[MOT_COUNTY_NUM]], "000") &amp; "-" &amp; TEXT(MotionsTable[[#This Row],[MOT_CASE_NUMBER]], "0000000")</f>
        <v>002-0000079</v>
      </c>
    </row>
    <row r="4331" spans="1:7">
      <c r="A4331" s="1">
        <v>2</v>
      </c>
      <c r="B4331">
        <v>55</v>
      </c>
      <c r="C4331">
        <v>6</v>
      </c>
      <c r="D4331" t="s">
        <v>119</v>
      </c>
      <c r="E4331" t="s">
        <v>120</v>
      </c>
      <c r="F4331" t="s">
        <v>16</v>
      </c>
      <c r="G4331" t="str">
        <f>TEXT(MotionsTable[[#This Row],[MOT_COUNTY_NUM]], "000") &amp; "-" &amp; TEXT(MotionsTable[[#This Row],[MOT_CASE_NUMBER]], "0000000")</f>
        <v>002-0000055</v>
      </c>
    </row>
    <row r="4332" spans="1:7">
      <c r="A4332" s="1">
        <v>3</v>
      </c>
      <c r="B4332">
        <v>43</v>
      </c>
      <c r="C4332">
        <v>2</v>
      </c>
      <c r="D4332" t="s">
        <v>119</v>
      </c>
      <c r="E4332" t="s">
        <v>120</v>
      </c>
      <c r="F4332" t="s">
        <v>17</v>
      </c>
      <c r="G4332" t="str">
        <f>TEXT(MotionsTable[[#This Row],[MOT_COUNTY_NUM]], "000") &amp; "-" &amp; TEXT(MotionsTable[[#This Row],[MOT_CASE_NUMBER]], "0000000")</f>
        <v>003-0000043</v>
      </c>
    </row>
    <row r="4333" spans="1:7">
      <c r="A4333" s="1">
        <v>3</v>
      </c>
      <c r="B4333">
        <v>9</v>
      </c>
      <c r="C4333">
        <v>3</v>
      </c>
      <c r="D4333" t="s">
        <v>119</v>
      </c>
      <c r="E4333" t="s">
        <v>120</v>
      </c>
      <c r="F4333" t="s">
        <v>17</v>
      </c>
      <c r="G4333" t="str">
        <f>TEXT(MotionsTable[[#This Row],[MOT_COUNTY_NUM]], "000") &amp; "-" &amp; TEXT(MotionsTable[[#This Row],[MOT_CASE_NUMBER]], "0000000")</f>
        <v>003-0000009</v>
      </c>
    </row>
    <row r="4334" spans="1:7">
      <c r="A4334" s="1">
        <v>3</v>
      </c>
      <c r="B4334">
        <v>16</v>
      </c>
      <c r="C4334">
        <v>3</v>
      </c>
      <c r="D4334" t="s">
        <v>119</v>
      </c>
      <c r="E4334" t="s">
        <v>120</v>
      </c>
      <c r="F4334" t="s">
        <v>17</v>
      </c>
      <c r="G4334" t="str">
        <f>TEXT(MotionsTable[[#This Row],[MOT_COUNTY_NUM]], "000") &amp; "-" &amp; TEXT(MotionsTable[[#This Row],[MOT_CASE_NUMBER]], "0000000")</f>
        <v>003-0000016</v>
      </c>
    </row>
    <row r="4335" spans="1:7">
      <c r="A4335" s="1">
        <v>3</v>
      </c>
      <c r="B4335">
        <v>26</v>
      </c>
      <c r="C4335">
        <v>3</v>
      </c>
      <c r="D4335" t="s">
        <v>119</v>
      </c>
      <c r="E4335" t="s">
        <v>120</v>
      </c>
      <c r="F4335" t="s">
        <v>17</v>
      </c>
      <c r="G4335" t="str">
        <f>TEXT(MotionsTable[[#This Row],[MOT_COUNTY_NUM]], "000") &amp; "-" &amp; TEXT(MotionsTable[[#This Row],[MOT_CASE_NUMBER]], "0000000")</f>
        <v>003-0000026</v>
      </c>
    </row>
    <row r="4336" spans="1:7">
      <c r="A4336" s="1">
        <v>3</v>
      </c>
      <c r="B4336">
        <v>4</v>
      </c>
      <c r="C4336">
        <v>4</v>
      </c>
      <c r="D4336" t="s">
        <v>119</v>
      </c>
      <c r="E4336" t="s">
        <v>120</v>
      </c>
      <c r="F4336" t="s">
        <v>17</v>
      </c>
      <c r="G4336" t="str">
        <f>TEXT(MotionsTable[[#This Row],[MOT_COUNTY_NUM]], "000") &amp; "-" &amp; TEXT(MotionsTable[[#This Row],[MOT_CASE_NUMBER]], "0000000")</f>
        <v>003-0000004</v>
      </c>
    </row>
    <row r="4337" spans="1:7">
      <c r="A4337" s="1">
        <v>3</v>
      </c>
      <c r="B4337">
        <v>32</v>
      </c>
      <c r="C4337">
        <v>4</v>
      </c>
      <c r="D4337" t="s">
        <v>119</v>
      </c>
      <c r="E4337" t="s">
        <v>120</v>
      </c>
      <c r="F4337" t="s">
        <v>17</v>
      </c>
      <c r="G4337" t="str">
        <f>TEXT(MotionsTable[[#This Row],[MOT_COUNTY_NUM]], "000") &amp; "-" &amp; TEXT(MotionsTable[[#This Row],[MOT_CASE_NUMBER]], "0000000")</f>
        <v>003-0000032</v>
      </c>
    </row>
    <row r="4338" spans="1:7">
      <c r="A4338" s="1">
        <v>3</v>
      </c>
      <c r="B4338">
        <v>47</v>
      </c>
      <c r="C4338">
        <v>5</v>
      </c>
      <c r="D4338" t="s">
        <v>119</v>
      </c>
      <c r="E4338" t="s">
        <v>120</v>
      </c>
      <c r="F4338" t="s">
        <v>17</v>
      </c>
      <c r="G4338" t="str">
        <f>TEXT(MotionsTable[[#This Row],[MOT_COUNTY_NUM]], "000") &amp; "-" &amp; TEXT(MotionsTable[[#This Row],[MOT_CASE_NUMBER]], "0000000")</f>
        <v>003-0000047</v>
      </c>
    </row>
    <row r="4339" spans="1:7">
      <c r="A4339" s="1">
        <v>3</v>
      </c>
      <c r="B4339">
        <v>37</v>
      </c>
      <c r="C4339">
        <v>6</v>
      </c>
      <c r="D4339" t="s">
        <v>119</v>
      </c>
      <c r="E4339" t="s">
        <v>120</v>
      </c>
      <c r="F4339" t="s">
        <v>17</v>
      </c>
      <c r="G4339" t="str">
        <f>TEXT(MotionsTable[[#This Row],[MOT_COUNTY_NUM]], "000") &amp; "-" &amp; TEXT(MotionsTable[[#This Row],[MOT_CASE_NUMBER]], "0000000")</f>
        <v>003-0000037</v>
      </c>
    </row>
    <row r="4340" spans="1:7">
      <c r="A4340" s="1">
        <v>3</v>
      </c>
      <c r="B4340">
        <v>16</v>
      </c>
      <c r="C4340">
        <v>7</v>
      </c>
      <c r="D4340" t="s">
        <v>119</v>
      </c>
      <c r="E4340" t="s">
        <v>120</v>
      </c>
      <c r="F4340" t="s">
        <v>17</v>
      </c>
      <c r="G4340" t="str">
        <f>TEXT(MotionsTable[[#This Row],[MOT_COUNTY_NUM]], "000") &amp; "-" &amp; TEXT(MotionsTable[[#This Row],[MOT_CASE_NUMBER]], "0000000")</f>
        <v>003-0000016</v>
      </c>
    </row>
    <row r="4341" spans="1:7">
      <c r="A4341" s="1">
        <v>3</v>
      </c>
      <c r="B4341">
        <v>17</v>
      </c>
      <c r="C4341">
        <v>7</v>
      </c>
      <c r="D4341" t="s">
        <v>119</v>
      </c>
      <c r="E4341" t="s">
        <v>120</v>
      </c>
      <c r="F4341" t="s">
        <v>17</v>
      </c>
      <c r="G4341" t="str">
        <f>TEXT(MotionsTable[[#This Row],[MOT_COUNTY_NUM]], "000") &amp; "-" &amp; TEXT(MotionsTable[[#This Row],[MOT_CASE_NUMBER]], "0000000")</f>
        <v>003-0000017</v>
      </c>
    </row>
    <row r="4342" spans="1:7">
      <c r="A4342" s="1">
        <v>3</v>
      </c>
      <c r="B4342">
        <v>27</v>
      </c>
      <c r="C4342">
        <v>7</v>
      </c>
      <c r="D4342" t="s">
        <v>119</v>
      </c>
      <c r="E4342" t="s">
        <v>120</v>
      </c>
      <c r="F4342" t="s">
        <v>17</v>
      </c>
      <c r="G4342" t="str">
        <f>TEXT(MotionsTable[[#This Row],[MOT_COUNTY_NUM]], "000") &amp; "-" &amp; TEXT(MotionsTable[[#This Row],[MOT_CASE_NUMBER]], "0000000")</f>
        <v>003-0000027</v>
      </c>
    </row>
    <row r="4343" spans="1:7">
      <c r="A4343" s="1">
        <v>3</v>
      </c>
      <c r="B4343">
        <v>31</v>
      </c>
      <c r="C4343">
        <v>7</v>
      </c>
      <c r="D4343" t="s">
        <v>119</v>
      </c>
      <c r="E4343" t="s">
        <v>120</v>
      </c>
      <c r="F4343" t="s">
        <v>17</v>
      </c>
      <c r="G4343" t="str">
        <f>TEXT(MotionsTable[[#This Row],[MOT_COUNTY_NUM]], "000") &amp; "-" &amp; TEXT(MotionsTable[[#This Row],[MOT_CASE_NUMBER]], "0000000")</f>
        <v>003-0000031</v>
      </c>
    </row>
    <row r="4344" spans="1:7">
      <c r="A4344" s="1">
        <v>3</v>
      </c>
      <c r="B4344">
        <v>33</v>
      </c>
      <c r="C4344">
        <v>7</v>
      </c>
      <c r="D4344" t="s">
        <v>119</v>
      </c>
      <c r="E4344" t="s">
        <v>120</v>
      </c>
      <c r="F4344" t="s">
        <v>17</v>
      </c>
      <c r="G4344" t="str">
        <f>TEXT(MotionsTable[[#This Row],[MOT_COUNTY_NUM]], "000") &amp; "-" &amp; TEXT(MotionsTable[[#This Row],[MOT_CASE_NUMBER]], "0000000")</f>
        <v>003-0000033</v>
      </c>
    </row>
    <row r="4345" spans="1:7">
      <c r="A4345" s="1">
        <v>3</v>
      </c>
      <c r="B4345">
        <v>25</v>
      </c>
      <c r="C4345">
        <v>9</v>
      </c>
      <c r="D4345" t="s">
        <v>119</v>
      </c>
      <c r="E4345" t="s">
        <v>120</v>
      </c>
      <c r="F4345" t="s">
        <v>17</v>
      </c>
      <c r="G4345" t="str">
        <f>TEXT(MotionsTable[[#This Row],[MOT_COUNTY_NUM]], "000") &amp; "-" &amp; TEXT(MotionsTable[[#This Row],[MOT_CASE_NUMBER]], "0000000")</f>
        <v>003-0000025</v>
      </c>
    </row>
    <row r="4346" spans="1:7">
      <c r="A4346" s="1">
        <v>3</v>
      </c>
      <c r="B4346">
        <v>4</v>
      </c>
      <c r="C4346">
        <v>11</v>
      </c>
      <c r="D4346" t="s">
        <v>119</v>
      </c>
      <c r="E4346" t="s">
        <v>120</v>
      </c>
      <c r="F4346" t="s">
        <v>17</v>
      </c>
      <c r="G4346" t="str">
        <f>TEXT(MotionsTable[[#This Row],[MOT_COUNTY_NUM]], "000") &amp; "-" &amp; TEXT(MotionsTable[[#This Row],[MOT_CASE_NUMBER]], "0000000")</f>
        <v>003-0000004</v>
      </c>
    </row>
    <row r="4347" spans="1:7">
      <c r="A4347" s="1">
        <v>3</v>
      </c>
      <c r="B4347">
        <v>12</v>
      </c>
      <c r="C4347">
        <v>11</v>
      </c>
      <c r="D4347" t="s">
        <v>119</v>
      </c>
      <c r="E4347" t="s">
        <v>120</v>
      </c>
      <c r="F4347" t="s">
        <v>17</v>
      </c>
      <c r="G4347" t="str">
        <f>TEXT(MotionsTable[[#This Row],[MOT_COUNTY_NUM]], "000") &amp; "-" &amp; TEXT(MotionsTable[[#This Row],[MOT_CASE_NUMBER]], "0000000")</f>
        <v>003-0000012</v>
      </c>
    </row>
    <row r="4348" spans="1:7">
      <c r="A4348" s="1">
        <v>4</v>
      </c>
      <c r="B4348">
        <v>90</v>
      </c>
      <c r="C4348">
        <v>1</v>
      </c>
      <c r="D4348" t="s">
        <v>119</v>
      </c>
      <c r="E4348" t="s">
        <v>120</v>
      </c>
      <c r="F4348" t="s">
        <v>18</v>
      </c>
      <c r="G4348" t="str">
        <f>TEXT(MotionsTable[[#This Row],[MOT_COUNTY_NUM]], "000") &amp; "-" &amp; TEXT(MotionsTable[[#This Row],[MOT_CASE_NUMBER]], "0000000")</f>
        <v>004-0000090</v>
      </c>
    </row>
    <row r="4349" spans="1:7">
      <c r="A4349" s="1">
        <v>4</v>
      </c>
      <c r="B4349">
        <v>31</v>
      </c>
      <c r="C4349">
        <v>2</v>
      </c>
      <c r="D4349" t="s">
        <v>119</v>
      </c>
      <c r="E4349" t="s">
        <v>120</v>
      </c>
      <c r="F4349" t="s">
        <v>18</v>
      </c>
      <c r="G4349" t="str">
        <f>TEXT(MotionsTable[[#This Row],[MOT_COUNTY_NUM]], "000") &amp; "-" &amp; TEXT(MotionsTable[[#This Row],[MOT_CASE_NUMBER]], "0000000")</f>
        <v>004-0000031</v>
      </c>
    </row>
    <row r="4350" spans="1:7">
      <c r="A4350" s="1">
        <v>4</v>
      </c>
      <c r="B4350">
        <v>38</v>
      </c>
      <c r="C4350">
        <v>2</v>
      </c>
      <c r="D4350" t="s">
        <v>119</v>
      </c>
      <c r="E4350" t="s">
        <v>120</v>
      </c>
      <c r="F4350" t="s">
        <v>18</v>
      </c>
      <c r="G4350" t="str">
        <f>TEXT(MotionsTable[[#This Row],[MOT_COUNTY_NUM]], "000") &amp; "-" &amp; TEXT(MotionsTable[[#This Row],[MOT_CASE_NUMBER]], "0000000")</f>
        <v>004-0000038</v>
      </c>
    </row>
    <row r="4351" spans="1:7">
      <c r="A4351" s="1">
        <v>4</v>
      </c>
      <c r="B4351">
        <v>50</v>
      </c>
      <c r="C4351">
        <v>2</v>
      </c>
      <c r="D4351" t="s">
        <v>119</v>
      </c>
      <c r="E4351" t="s">
        <v>120</v>
      </c>
      <c r="F4351" t="s">
        <v>18</v>
      </c>
      <c r="G4351" t="str">
        <f>TEXT(MotionsTable[[#This Row],[MOT_COUNTY_NUM]], "000") &amp; "-" &amp; TEXT(MotionsTable[[#This Row],[MOT_CASE_NUMBER]], "0000000")</f>
        <v>004-0000050</v>
      </c>
    </row>
    <row r="4352" spans="1:7">
      <c r="A4352" s="1">
        <v>4</v>
      </c>
      <c r="B4352">
        <v>66</v>
      </c>
      <c r="C4352">
        <v>2</v>
      </c>
      <c r="D4352" t="s">
        <v>119</v>
      </c>
      <c r="E4352" t="s">
        <v>120</v>
      </c>
      <c r="F4352" t="s">
        <v>18</v>
      </c>
      <c r="G4352" t="str">
        <f>TEXT(MotionsTable[[#This Row],[MOT_COUNTY_NUM]], "000") &amp; "-" &amp; TEXT(MotionsTable[[#This Row],[MOT_CASE_NUMBER]], "0000000")</f>
        <v>004-0000066</v>
      </c>
    </row>
    <row r="4353" spans="1:7">
      <c r="A4353" s="1">
        <v>4</v>
      </c>
      <c r="B4353">
        <v>77</v>
      </c>
      <c r="C4353">
        <v>2</v>
      </c>
      <c r="D4353" t="s">
        <v>119</v>
      </c>
      <c r="E4353" t="s">
        <v>120</v>
      </c>
      <c r="F4353" t="s">
        <v>18</v>
      </c>
      <c r="G4353" t="str">
        <f>TEXT(MotionsTable[[#This Row],[MOT_COUNTY_NUM]], "000") &amp; "-" &amp; TEXT(MotionsTable[[#This Row],[MOT_CASE_NUMBER]], "0000000")</f>
        <v>004-0000077</v>
      </c>
    </row>
    <row r="4354" spans="1:7">
      <c r="A4354" s="1">
        <v>4</v>
      </c>
      <c r="B4354">
        <v>78</v>
      </c>
      <c r="C4354">
        <v>2</v>
      </c>
      <c r="D4354" t="s">
        <v>119</v>
      </c>
      <c r="E4354" t="s">
        <v>120</v>
      </c>
      <c r="F4354" t="s">
        <v>18</v>
      </c>
      <c r="G4354" t="str">
        <f>TEXT(MotionsTable[[#This Row],[MOT_COUNTY_NUM]], "000") &amp; "-" &amp; TEXT(MotionsTable[[#This Row],[MOT_CASE_NUMBER]], "0000000")</f>
        <v>004-0000078</v>
      </c>
    </row>
    <row r="4355" spans="1:7">
      <c r="A4355" s="1">
        <v>4</v>
      </c>
      <c r="B4355">
        <v>5</v>
      </c>
      <c r="C4355">
        <v>3</v>
      </c>
      <c r="D4355" t="s">
        <v>119</v>
      </c>
      <c r="E4355" t="s">
        <v>120</v>
      </c>
      <c r="F4355" t="s">
        <v>18</v>
      </c>
      <c r="G4355" t="str">
        <f>TEXT(MotionsTable[[#This Row],[MOT_COUNTY_NUM]], "000") &amp; "-" &amp; TEXT(MotionsTable[[#This Row],[MOT_CASE_NUMBER]], "0000000")</f>
        <v>004-0000005</v>
      </c>
    </row>
    <row r="4356" spans="1:7">
      <c r="A4356" s="1">
        <v>4</v>
      </c>
      <c r="B4356">
        <v>13</v>
      </c>
      <c r="C4356">
        <v>3</v>
      </c>
      <c r="D4356" t="s">
        <v>119</v>
      </c>
      <c r="E4356" t="s">
        <v>120</v>
      </c>
      <c r="F4356" t="s">
        <v>18</v>
      </c>
      <c r="G4356" t="str">
        <f>TEXT(MotionsTable[[#This Row],[MOT_COUNTY_NUM]], "000") &amp; "-" &amp; TEXT(MotionsTable[[#This Row],[MOT_CASE_NUMBER]], "0000000")</f>
        <v>004-0000013</v>
      </c>
    </row>
    <row r="4357" spans="1:7">
      <c r="A4357" s="1">
        <v>4</v>
      </c>
      <c r="B4357">
        <v>18</v>
      </c>
      <c r="C4357">
        <v>3</v>
      </c>
      <c r="D4357" t="s">
        <v>119</v>
      </c>
      <c r="E4357" t="s">
        <v>120</v>
      </c>
      <c r="F4357" t="s">
        <v>18</v>
      </c>
      <c r="G4357" t="str">
        <f>TEXT(MotionsTable[[#This Row],[MOT_COUNTY_NUM]], "000") &amp; "-" &amp; TEXT(MotionsTable[[#This Row],[MOT_CASE_NUMBER]], "0000000")</f>
        <v>004-0000018</v>
      </c>
    </row>
    <row r="4358" spans="1:7">
      <c r="A4358" s="1">
        <v>4</v>
      </c>
      <c r="B4358">
        <v>30</v>
      </c>
      <c r="C4358">
        <v>3</v>
      </c>
      <c r="D4358" t="s">
        <v>119</v>
      </c>
      <c r="E4358" t="s">
        <v>120</v>
      </c>
      <c r="F4358" t="s">
        <v>18</v>
      </c>
      <c r="G4358" t="str">
        <f>TEXT(MotionsTable[[#This Row],[MOT_COUNTY_NUM]], "000") &amp; "-" &amp; TEXT(MotionsTable[[#This Row],[MOT_CASE_NUMBER]], "0000000")</f>
        <v>004-0000030</v>
      </c>
    </row>
    <row r="4359" spans="1:7">
      <c r="A4359" s="1">
        <v>4</v>
      </c>
      <c r="B4359">
        <v>35</v>
      </c>
      <c r="C4359">
        <v>3</v>
      </c>
      <c r="D4359" t="s">
        <v>119</v>
      </c>
      <c r="E4359" t="s">
        <v>120</v>
      </c>
      <c r="F4359" t="s">
        <v>18</v>
      </c>
      <c r="G4359" t="str">
        <f>TEXT(MotionsTable[[#This Row],[MOT_COUNTY_NUM]], "000") &amp; "-" &amp; TEXT(MotionsTable[[#This Row],[MOT_CASE_NUMBER]], "0000000")</f>
        <v>004-0000035</v>
      </c>
    </row>
    <row r="4360" spans="1:7">
      <c r="A4360" s="1">
        <v>4</v>
      </c>
      <c r="B4360">
        <v>39</v>
      </c>
      <c r="C4360">
        <v>3</v>
      </c>
      <c r="D4360" t="s">
        <v>119</v>
      </c>
      <c r="E4360" t="s">
        <v>120</v>
      </c>
      <c r="F4360" t="s">
        <v>18</v>
      </c>
      <c r="G4360" t="str">
        <f>TEXT(MotionsTable[[#This Row],[MOT_COUNTY_NUM]], "000") &amp; "-" &amp; TEXT(MotionsTable[[#This Row],[MOT_CASE_NUMBER]], "0000000")</f>
        <v>004-0000039</v>
      </c>
    </row>
    <row r="4361" spans="1:7">
      <c r="A4361" s="1">
        <v>4</v>
      </c>
      <c r="B4361">
        <v>27</v>
      </c>
      <c r="C4361">
        <v>4</v>
      </c>
      <c r="D4361" t="s">
        <v>119</v>
      </c>
      <c r="E4361" t="s">
        <v>120</v>
      </c>
      <c r="F4361" t="s">
        <v>18</v>
      </c>
      <c r="G4361" t="str">
        <f>TEXT(MotionsTable[[#This Row],[MOT_COUNTY_NUM]], "000") &amp; "-" &amp; TEXT(MotionsTable[[#This Row],[MOT_CASE_NUMBER]], "0000000")</f>
        <v>004-0000027</v>
      </c>
    </row>
    <row r="4362" spans="1:7">
      <c r="A4362" s="1">
        <v>4</v>
      </c>
      <c r="B4362">
        <v>64</v>
      </c>
      <c r="C4362">
        <v>4</v>
      </c>
      <c r="D4362" t="s">
        <v>119</v>
      </c>
      <c r="E4362" t="s">
        <v>120</v>
      </c>
      <c r="F4362" t="s">
        <v>18</v>
      </c>
      <c r="G4362" t="str">
        <f>TEXT(MotionsTable[[#This Row],[MOT_COUNTY_NUM]], "000") &amp; "-" &amp; TEXT(MotionsTable[[#This Row],[MOT_CASE_NUMBER]], "0000000")</f>
        <v>004-0000064</v>
      </c>
    </row>
    <row r="4363" spans="1:7">
      <c r="A4363" s="1">
        <v>4</v>
      </c>
      <c r="B4363">
        <v>65</v>
      </c>
      <c r="C4363">
        <v>4</v>
      </c>
      <c r="D4363" t="s">
        <v>119</v>
      </c>
      <c r="E4363" t="s">
        <v>120</v>
      </c>
      <c r="F4363" t="s">
        <v>18</v>
      </c>
      <c r="G4363" t="str">
        <f>TEXT(MotionsTable[[#This Row],[MOT_COUNTY_NUM]], "000") &amp; "-" &amp; TEXT(MotionsTable[[#This Row],[MOT_CASE_NUMBER]], "0000000")</f>
        <v>004-0000065</v>
      </c>
    </row>
    <row r="4364" spans="1:7">
      <c r="A4364" s="1">
        <v>4</v>
      </c>
      <c r="B4364">
        <v>97</v>
      </c>
      <c r="C4364">
        <v>4</v>
      </c>
      <c r="D4364" t="s">
        <v>119</v>
      </c>
      <c r="E4364" t="s">
        <v>120</v>
      </c>
      <c r="F4364" t="s">
        <v>18</v>
      </c>
      <c r="G4364" t="str">
        <f>TEXT(MotionsTable[[#This Row],[MOT_COUNTY_NUM]], "000") &amp; "-" &amp; TEXT(MotionsTable[[#This Row],[MOT_CASE_NUMBER]], "0000000")</f>
        <v>004-0000097</v>
      </c>
    </row>
    <row r="4365" spans="1:7">
      <c r="A4365" s="1">
        <v>4</v>
      </c>
      <c r="B4365">
        <v>16</v>
      </c>
      <c r="C4365">
        <v>5</v>
      </c>
      <c r="D4365" t="s">
        <v>119</v>
      </c>
      <c r="E4365" t="s">
        <v>120</v>
      </c>
      <c r="F4365" t="s">
        <v>18</v>
      </c>
      <c r="G4365" t="str">
        <f>TEXT(MotionsTable[[#This Row],[MOT_COUNTY_NUM]], "000") &amp; "-" &amp; TEXT(MotionsTable[[#This Row],[MOT_CASE_NUMBER]], "0000000")</f>
        <v>004-0000016</v>
      </c>
    </row>
    <row r="4366" spans="1:7">
      <c r="A4366" s="1">
        <v>4</v>
      </c>
      <c r="B4366">
        <v>19</v>
      </c>
      <c r="C4366">
        <v>5</v>
      </c>
      <c r="D4366" t="s">
        <v>119</v>
      </c>
      <c r="E4366" t="s">
        <v>120</v>
      </c>
      <c r="F4366" t="s">
        <v>18</v>
      </c>
      <c r="G4366" t="str">
        <f>TEXT(MotionsTable[[#This Row],[MOT_COUNTY_NUM]], "000") &amp; "-" &amp; TEXT(MotionsTable[[#This Row],[MOT_CASE_NUMBER]], "0000000")</f>
        <v>004-0000019</v>
      </c>
    </row>
    <row r="4367" spans="1:7">
      <c r="A4367" s="1">
        <v>4</v>
      </c>
      <c r="B4367">
        <v>100</v>
      </c>
      <c r="C4367">
        <v>5</v>
      </c>
      <c r="D4367" t="s">
        <v>119</v>
      </c>
      <c r="E4367" t="s">
        <v>120</v>
      </c>
      <c r="F4367" t="s">
        <v>18</v>
      </c>
      <c r="G4367" t="str">
        <f>TEXT(MotionsTable[[#This Row],[MOT_COUNTY_NUM]], "000") &amp; "-" &amp; TEXT(MotionsTable[[#This Row],[MOT_CASE_NUMBER]], "0000000")</f>
        <v>004-0000100</v>
      </c>
    </row>
    <row r="4368" spans="1:7">
      <c r="A4368" s="1">
        <v>4</v>
      </c>
      <c r="B4368">
        <v>102</v>
      </c>
      <c r="C4368">
        <v>5</v>
      </c>
      <c r="D4368" t="s">
        <v>119</v>
      </c>
      <c r="E4368" t="s">
        <v>120</v>
      </c>
      <c r="F4368" t="s">
        <v>18</v>
      </c>
      <c r="G4368" t="str">
        <f>TEXT(MotionsTable[[#This Row],[MOT_COUNTY_NUM]], "000") &amp; "-" &amp; TEXT(MotionsTable[[#This Row],[MOT_CASE_NUMBER]], "0000000")</f>
        <v>004-0000102</v>
      </c>
    </row>
    <row r="4369" spans="1:7">
      <c r="A4369" s="1">
        <v>4</v>
      </c>
      <c r="B4369">
        <v>28</v>
      </c>
      <c r="C4369">
        <v>6</v>
      </c>
      <c r="D4369" t="s">
        <v>119</v>
      </c>
      <c r="E4369" t="s">
        <v>120</v>
      </c>
      <c r="F4369" t="s">
        <v>18</v>
      </c>
      <c r="G4369" t="str">
        <f>TEXT(MotionsTable[[#This Row],[MOT_COUNTY_NUM]], "000") &amp; "-" &amp; TEXT(MotionsTable[[#This Row],[MOT_CASE_NUMBER]], "0000000")</f>
        <v>004-0000028</v>
      </c>
    </row>
    <row r="4370" spans="1:7">
      <c r="A4370" s="1">
        <v>4</v>
      </c>
      <c r="B4370">
        <v>58</v>
      </c>
      <c r="C4370">
        <v>6</v>
      </c>
      <c r="D4370" t="s">
        <v>119</v>
      </c>
      <c r="E4370" t="s">
        <v>120</v>
      </c>
      <c r="F4370" t="s">
        <v>18</v>
      </c>
      <c r="G4370" t="str">
        <f>TEXT(MotionsTable[[#This Row],[MOT_COUNTY_NUM]], "000") &amp; "-" &amp; TEXT(MotionsTable[[#This Row],[MOT_CASE_NUMBER]], "0000000")</f>
        <v>004-0000058</v>
      </c>
    </row>
    <row r="4371" spans="1:7">
      <c r="A4371" s="1">
        <v>4</v>
      </c>
      <c r="B4371">
        <v>106</v>
      </c>
      <c r="C4371">
        <v>6</v>
      </c>
      <c r="D4371" t="s">
        <v>119</v>
      </c>
      <c r="E4371" t="s">
        <v>120</v>
      </c>
      <c r="F4371" t="s">
        <v>18</v>
      </c>
      <c r="G4371" t="str">
        <f>TEXT(MotionsTable[[#This Row],[MOT_COUNTY_NUM]], "000") &amp; "-" &amp; TEXT(MotionsTable[[#This Row],[MOT_CASE_NUMBER]], "0000000")</f>
        <v>004-0000106</v>
      </c>
    </row>
    <row r="4372" spans="1:7">
      <c r="A4372" s="1">
        <v>4</v>
      </c>
      <c r="B4372">
        <v>51</v>
      </c>
      <c r="C4372">
        <v>7</v>
      </c>
      <c r="D4372" t="s">
        <v>119</v>
      </c>
      <c r="E4372" t="s">
        <v>120</v>
      </c>
      <c r="F4372" t="s">
        <v>18</v>
      </c>
      <c r="G4372" t="str">
        <f>TEXT(MotionsTable[[#This Row],[MOT_COUNTY_NUM]], "000") &amp; "-" &amp; TEXT(MotionsTable[[#This Row],[MOT_CASE_NUMBER]], "0000000")</f>
        <v>004-0000051</v>
      </c>
    </row>
    <row r="4373" spans="1:7">
      <c r="A4373" s="1">
        <v>4</v>
      </c>
      <c r="B4373">
        <v>95</v>
      </c>
      <c r="C4373">
        <v>7</v>
      </c>
      <c r="D4373" t="s">
        <v>119</v>
      </c>
      <c r="E4373" t="s">
        <v>120</v>
      </c>
      <c r="F4373" t="s">
        <v>18</v>
      </c>
      <c r="G4373" t="str">
        <f>TEXT(MotionsTable[[#This Row],[MOT_COUNTY_NUM]], "000") &amp; "-" &amp; TEXT(MotionsTable[[#This Row],[MOT_CASE_NUMBER]], "0000000")</f>
        <v>004-0000095</v>
      </c>
    </row>
    <row r="4374" spans="1:7">
      <c r="A4374" s="1">
        <v>4</v>
      </c>
      <c r="B4374">
        <v>20</v>
      </c>
      <c r="C4374">
        <v>8</v>
      </c>
      <c r="D4374" t="s">
        <v>119</v>
      </c>
      <c r="E4374" t="s">
        <v>120</v>
      </c>
      <c r="F4374" t="s">
        <v>18</v>
      </c>
      <c r="G4374" t="str">
        <f>TEXT(MotionsTable[[#This Row],[MOT_COUNTY_NUM]], "000") &amp; "-" &amp; TEXT(MotionsTable[[#This Row],[MOT_CASE_NUMBER]], "0000000")</f>
        <v>004-0000020</v>
      </c>
    </row>
    <row r="4375" spans="1:7">
      <c r="A4375" s="1">
        <v>4</v>
      </c>
      <c r="B4375">
        <v>26</v>
      </c>
      <c r="C4375">
        <v>8</v>
      </c>
      <c r="D4375" t="s">
        <v>119</v>
      </c>
      <c r="E4375" t="s">
        <v>120</v>
      </c>
      <c r="F4375" t="s">
        <v>18</v>
      </c>
      <c r="G4375" t="str">
        <f>TEXT(MotionsTable[[#This Row],[MOT_COUNTY_NUM]], "000") &amp; "-" &amp; TEXT(MotionsTable[[#This Row],[MOT_CASE_NUMBER]], "0000000")</f>
        <v>004-0000026</v>
      </c>
    </row>
    <row r="4376" spans="1:7">
      <c r="A4376" s="1">
        <v>4</v>
      </c>
      <c r="B4376">
        <v>34</v>
      </c>
      <c r="C4376">
        <v>8</v>
      </c>
      <c r="D4376" t="s">
        <v>119</v>
      </c>
      <c r="E4376" t="s">
        <v>120</v>
      </c>
      <c r="F4376" t="s">
        <v>18</v>
      </c>
      <c r="G4376" t="str">
        <f>TEXT(MotionsTable[[#This Row],[MOT_COUNTY_NUM]], "000") &amp; "-" &amp; TEXT(MotionsTable[[#This Row],[MOT_CASE_NUMBER]], "0000000")</f>
        <v>004-0000034</v>
      </c>
    </row>
    <row r="4377" spans="1:7">
      <c r="A4377" s="1">
        <v>4</v>
      </c>
      <c r="B4377">
        <v>35</v>
      </c>
      <c r="C4377">
        <v>8</v>
      </c>
      <c r="D4377" t="s">
        <v>119</v>
      </c>
      <c r="E4377" t="s">
        <v>120</v>
      </c>
      <c r="F4377" t="s">
        <v>18</v>
      </c>
      <c r="G4377" t="str">
        <f>TEXT(MotionsTable[[#This Row],[MOT_COUNTY_NUM]], "000") &amp; "-" &amp; TEXT(MotionsTable[[#This Row],[MOT_CASE_NUMBER]], "0000000")</f>
        <v>004-0000035</v>
      </c>
    </row>
    <row r="4378" spans="1:7">
      <c r="A4378" s="1">
        <v>4</v>
      </c>
      <c r="B4378">
        <v>49</v>
      </c>
      <c r="C4378">
        <v>8</v>
      </c>
      <c r="D4378" t="s">
        <v>119</v>
      </c>
      <c r="E4378" t="s">
        <v>120</v>
      </c>
      <c r="F4378" t="s">
        <v>18</v>
      </c>
      <c r="G4378" t="str">
        <f>TEXT(MotionsTable[[#This Row],[MOT_COUNTY_NUM]], "000") &amp; "-" &amp; TEXT(MotionsTable[[#This Row],[MOT_CASE_NUMBER]], "0000000")</f>
        <v>004-0000049</v>
      </c>
    </row>
    <row r="4379" spans="1:7">
      <c r="A4379" s="1">
        <v>4</v>
      </c>
      <c r="B4379">
        <v>109</v>
      </c>
      <c r="C4379">
        <v>8</v>
      </c>
      <c r="D4379" t="s">
        <v>119</v>
      </c>
      <c r="E4379" t="s">
        <v>120</v>
      </c>
      <c r="F4379" t="s">
        <v>18</v>
      </c>
      <c r="G4379" t="str">
        <f>TEXT(MotionsTable[[#This Row],[MOT_COUNTY_NUM]], "000") &amp; "-" &amp; TEXT(MotionsTable[[#This Row],[MOT_CASE_NUMBER]], "0000000")</f>
        <v>004-0000109</v>
      </c>
    </row>
    <row r="4380" spans="1:7">
      <c r="A4380" s="1">
        <v>4</v>
      </c>
      <c r="B4380">
        <v>7</v>
      </c>
      <c r="C4380">
        <v>9</v>
      </c>
      <c r="D4380" t="s">
        <v>119</v>
      </c>
      <c r="E4380" t="s">
        <v>120</v>
      </c>
      <c r="F4380" t="s">
        <v>18</v>
      </c>
      <c r="G4380" t="str">
        <f>TEXT(MotionsTable[[#This Row],[MOT_COUNTY_NUM]], "000") &amp; "-" &amp; TEXT(MotionsTable[[#This Row],[MOT_CASE_NUMBER]], "0000000")</f>
        <v>004-0000007</v>
      </c>
    </row>
    <row r="4381" spans="1:7">
      <c r="A4381" s="1">
        <v>4</v>
      </c>
      <c r="B4381">
        <v>66</v>
      </c>
      <c r="C4381">
        <v>9</v>
      </c>
      <c r="D4381" t="s">
        <v>119</v>
      </c>
      <c r="E4381" t="s">
        <v>120</v>
      </c>
      <c r="F4381" t="s">
        <v>18</v>
      </c>
      <c r="G4381" t="str">
        <f>TEXT(MotionsTable[[#This Row],[MOT_COUNTY_NUM]], "000") &amp; "-" &amp; TEXT(MotionsTable[[#This Row],[MOT_CASE_NUMBER]], "0000000")</f>
        <v>004-0000066</v>
      </c>
    </row>
    <row r="4382" spans="1:7">
      <c r="A4382" s="1">
        <v>4</v>
      </c>
      <c r="B4382">
        <v>105</v>
      </c>
      <c r="C4382">
        <v>9</v>
      </c>
      <c r="D4382" t="s">
        <v>119</v>
      </c>
      <c r="E4382" t="s">
        <v>120</v>
      </c>
      <c r="F4382" t="s">
        <v>18</v>
      </c>
      <c r="G4382" t="str">
        <f>TEXT(MotionsTable[[#This Row],[MOT_COUNTY_NUM]], "000") &amp; "-" &amp; TEXT(MotionsTable[[#This Row],[MOT_CASE_NUMBER]], "0000000")</f>
        <v>004-0000105</v>
      </c>
    </row>
    <row r="4383" spans="1:7">
      <c r="A4383" s="1">
        <v>4</v>
      </c>
      <c r="B4383">
        <v>50</v>
      </c>
      <c r="C4383">
        <v>10</v>
      </c>
      <c r="D4383" t="s">
        <v>119</v>
      </c>
      <c r="E4383" t="s">
        <v>120</v>
      </c>
      <c r="F4383" t="s">
        <v>18</v>
      </c>
      <c r="G4383" t="str">
        <f>TEXT(MotionsTable[[#This Row],[MOT_COUNTY_NUM]], "000") &amp; "-" &amp; TEXT(MotionsTable[[#This Row],[MOT_CASE_NUMBER]], "0000000")</f>
        <v>004-0000050</v>
      </c>
    </row>
    <row r="4384" spans="1:7">
      <c r="A4384" s="1">
        <v>4</v>
      </c>
      <c r="B4384">
        <v>92</v>
      </c>
      <c r="C4384">
        <v>10</v>
      </c>
      <c r="D4384" t="s">
        <v>119</v>
      </c>
      <c r="E4384" t="s">
        <v>120</v>
      </c>
      <c r="F4384" t="s">
        <v>18</v>
      </c>
      <c r="G4384" t="str">
        <f>TEXT(MotionsTable[[#This Row],[MOT_COUNTY_NUM]], "000") &amp; "-" &amp; TEXT(MotionsTable[[#This Row],[MOT_CASE_NUMBER]], "0000000")</f>
        <v>004-0000092</v>
      </c>
    </row>
    <row r="4385" spans="1:7">
      <c r="A4385" s="1">
        <v>5</v>
      </c>
      <c r="B4385">
        <v>118</v>
      </c>
      <c r="C4385">
        <v>1</v>
      </c>
      <c r="D4385" t="s">
        <v>119</v>
      </c>
      <c r="E4385" t="s">
        <v>120</v>
      </c>
      <c r="F4385" t="s">
        <v>19</v>
      </c>
      <c r="G4385" t="str">
        <f>TEXT(MotionsTable[[#This Row],[MOT_COUNTY_NUM]], "000") &amp; "-" &amp; TEXT(MotionsTable[[#This Row],[MOT_CASE_NUMBER]], "0000000")</f>
        <v>005-0000118</v>
      </c>
    </row>
    <row r="4386" spans="1:7">
      <c r="A4386" s="1">
        <v>5</v>
      </c>
      <c r="B4386">
        <v>40</v>
      </c>
      <c r="C4386">
        <v>2</v>
      </c>
      <c r="D4386" t="s">
        <v>119</v>
      </c>
      <c r="E4386" t="s">
        <v>120</v>
      </c>
      <c r="F4386" t="s">
        <v>19</v>
      </c>
      <c r="G4386" t="str">
        <f>TEXT(MotionsTable[[#This Row],[MOT_COUNTY_NUM]], "000") &amp; "-" &amp; TEXT(MotionsTable[[#This Row],[MOT_CASE_NUMBER]], "0000000")</f>
        <v>005-0000040</v>
      </c>
    </row>
    <row r="4387" spans="1:7">
      <c r="A4387" s="1">
        <v>5</v>
      </c>
      <c r="B4387">
        <v>53</v>
      </c>
      <c r="C4387">
        <v>2</v>
      </c>
      <c r="D4387" t="s">
        <v>119</v>
      </c>
      <c r="E4387" t="s">
        <v>120</v>
      </c>
      <c r="F4387" t="s">
        <v>19</v>
      </c>
      <c r="G4387" t="str">
        <f>TEXT(MotionsTable[[#This Row],[MOT_COUNTY_NUM]], "000") &amp; "-" &amp; TEXT(MotionsTable[[#This Row],[MOT_CASE_NUMBER]], "0000000")</f>
        <v>005-0000053</v>
      </c>
    </row>
    <row r="4388" spans="1:7">
      <c r="A4388" s="1">
        <v>5</v>
      </c>
      <c r="B4388">
        <v>98</v>
      </c>
      <c r="C4388">
        <v>2</v>
      </c>
      <c r="D4388" t="s">
        <v>119</v>
      </c>
      <c r="E4388" t="s">
        <v>120</v>
      </c>
      <c r="F4388" t="s">
        <v>19</v>
      </c>
      <c r="G4388" t="str">
        <f>TEXT(MotionsTable[[#This Row],[MOT_COUNTY_NUM]], "000") &amp; "-" &amp; TEXT(MotionsTable[[#This Row],[MOT_CASE_NUMBER]], "0000000")</f>
        <v>005-0000098</v>
      </c>
    </row>
    <row r="4389" spans="1:7">
      <c r="A4389" s="1">
        <v>5</v>
      </c>
      <c r="B4389">
        <v>107</v>
      </c>
      <c r="C4389">
        <v>2</v>
      </c>
      <c r="D4389" t="s">
        <v>119</v>
      </c>
      <c r="E4389" t="s">
        <v>120</v>
      </c>
      <c r="F4389" t="s">
        <v>19</v>
      </c>
      <c r="G4389" t="str">
        <f>TEXT(MotionsTable[[#This Row],[MOT_COUNTY_NUM]], "000") &amp; "-" &amp; TEXT(MotionsTable[[#This Row],[MOT_CASE_NUMBER]], "0000000")</f>
        <v>005-0000107</v>
      </c>
    </row>
    <row r="4390" spans="1:7">
      <c r="A4390" s="1">
        <v>5</v>
      </c>
      <c r="B4390">
        <v>108</v>
      </c>
      <c r="C4390">
        <v>2</v>
      </c>
      <c r="D4390" t="s">
        <v>119</v>
      </c>
      <c r="E4390" t="s">
        <v>120</v>
      </c>
      <c r="F4390" t="s">
        <v>19</v>
      </c>
      <c r="G4390" t="str">
        <f>TEXT(MotionsTable[[#This Row],[MOT_COUNTY_NUM]], "000") &amp; "-" &amp; TEXT(MotionsTable[[#This Row],[MOT_CASE_NUMBER]], "0000000")</f>
        <v>005-0000108</v>
      </c>
    </row>
    <row r="4391" spans="1:7">
      <c r="A4391" s="1">
        <v>5</v>
      </c>
      <c r="B4391">
        <v>115</v>
      </c>
      <c r="C4391">
        <v>2</v>
      </c>
      <c r="D4391" t="s">
        <v>119</v>
      </c>
      <c r="E4391" t="s">
        <v>120</v>
      </c>
      <c r="F4391" t="s">
        <v>19</v>
      </c>
      <c r="G4391" t="str">
        <f>TEXT(MotionsTable[[#This Row],[MOT_COUNTY_NUM]], "000") &amp; "-" &amp; TEXT(MotionsTable[[#This Row],[MOT_CASE_NUMBER]], "0000000")</f>
        <v>005-0000115</v>
      </c>
    </row>
    <row r="4392" spans="1:7">
      <c r="A4392" s="1">
        <v>5</v>
      </c>
      <c r="B4392">
        <v>122</v>
      </c>
      <c r="C4392">
        <v>2</v>
      </c>
      <c r="D4392" t="s">
        <v>119</v>
      </c>
      <c r="E4392" t="s">
        <v>120</v>
      </c>
      <c r="F4392" t="s">
        <v>19</v>
      </c>
      <c r="G4392" t="str">
        <f>TEXT(MotionsTable[[#This Row],[MOT_COUNTY_NUM]], "000") &amp; "-" &amp; TEXT(MotionsTable[[#This Row],[MOT_CASE_NUMBER]], "0000000")</f>
        <v>005-0000122</v>
      </c>
    </row>
    <row r="4393" spans="1:7">
      <c r="A4393" s="1">
        <v>5</v>
      </c>
      <c r="B4393">
        <v>131</v>
      </c>
      <c r="C4393">
        <v>2</v>
      </c>
      <c r="D4393" t="s">
        <v>119</v>
      </c>
      <c r="E4393" t="s">
        <v>120</v>
      </c>
      <c r="F4393" t="s">
        <v>19</v>
      </c>
      <c r="G4393" t="str">
        <f>TEXT(MotionsTable[[#This Row],[MOT_COUNTY_NUM]], "000") &amp; "-" &amp; TEXT(MotionsTable[[#This Row],[MOT_CASE_NUMBER]], "0000000")</f>
        <v>005-0000131</v>
      </c>
    </row>
    <row r="4394" spans="1:7">
      <c r="A4394" s="1">
        <v>5</v>
      </c>
      <c r="B4394">
        <v>165</v>
      </c>
      <c r="C4394">
        <v>2</v>
      </c>
      <c r="D4394" t="s">
        <v>119</v>
      </c>
      <c r="E4394" t="s">
        <v>120</v>
      </c>
      <c r="F4394" t="s">
        <v>19</v>
      </c>
      <c r="G4394" t="str">
        <f>TEXT(MotionsTable[[#This Row],[MOT_COUNTY_NUM]], "000") &amp; "-" &amp; TEXT(MotionsTable[[#This Row],[MOT_CASE_NUMBER]], "0000000")</f>
        <v>005-0000165</v>
      </c>
    </row>
    <row r="4395" spans="1:7">
      <c r="A4395" s="1">
        <v>5</v>
      </c>
      <c r="B4395">
        <v>172</v>
      </c>
      <c r="C4395">
        <v>2</v>
      </c>
      <c r="D4395" t="s">
        <v>119</v>
      </c>
      <c r="E4395" t="s">
        <v>120</v>
      </c>
      <c r="F4395" t="s">
        <v>19</v>
      </c>
      <c r="G4395" t="str">
        <f>TEXT(MotionsTable[[#This Row],[MOT_COUNTY_NUM]], "000") &amp; "-" &amp; TEXT(MotionsTable[[#This Row],[MOT_CASE_NUMBER]], "0000000")</f>
        <v>005-0000172</v>
      </c>
    </row>
    <row r="4396" spans="1:7">
      <c r="A4396" s="1">
        <v>5</v>
      </c>
      <c r="B4396">
        <v>185</v>
      </c>
      <c r="C4396">
        <v>2</v>
      </c>
      <c r="D4396" t="s">
        <v>119</v>
      </c>
      <c r="E4396" t="s">
        <v>120</v>
      </c>
      <c r="F4396" t="s">
        <v>19</v>
      </c>
      <c r="G4396" t="str">
        <f>TEXT(MotionsTable[[#This Row],[MOT_COUNTY_NUM]], "000") &amp; "-" &amp; TEXT(MotionsTable[[#This Row],[MOT_CASE_NUMBER]], "0000000")</f>
        <v>005-0000185</v>
      </c>
    </row>
    <row r="4397" spans="1:7">
      <c r="A4397" s="1">
        <v>5</v>
      </c>
      <c r="B4397">
        <v>229</v>
      </c>
      <c r="C4397">
        <v>2</v>
      </c>
      <c r="D4397" t="s">
        <v>119</v>
      </c>
      <c r="E4397" t="s">
        <v>120</v>
      </c>
      <c r="F4397" t="s">
        <v>19</v>
      </c>
      <c r="G4397" t="str">
        <f>TEXT(MotionsTable[[#This Row],[MOT_COUNTY_NUM]], "000") &amp; "-" &amp; TEXT(MotionsTable[[#This Row],[MOT_CASE_NUMBER]], "0000000")</f>
        <v>005-0000229</v>
      </c>
    </row>
    <row r="4398" spans="1:7">
      <c r="A4398" s="1">
        <v>5</v>
      </c>
      <c r="B4398">
        <v>231</v>
      </c>
      <c r="C4398">
        <v>2</v>
      </c>
      <c r="D4398" t="s">
        <v>119</v>
      </c>
      <c r="E4398" t="s">
        <v>120</v>
      </c>
      <c r="F4398" t="s">
        <v>19</v>
      </c>
      <c r="G4398" t="str">
        <f>TEXT(MotionsTable[[#This Row],[MOT_COUNTY_NUM]], "000") &amp; "-" &amp; TEXT(MotionsTable[[#This Row],[MOT_CASE_NUMBER]], "0000000")</f>
        <v>005-0000231</v>
      </c>
    </row>
    <row r="4399" spans="1:7">
      <c r="A4399" s="1">
        <v>5</v>
      </c>
      <c r="B4399">
        <v>239</v>
      </c>
      <c r="C4399">
        <v>2</v>
      </c>
      <c r="D4399" t="s">
        <v>119</v>
      </c>
      <c r="E4399" t="s">
        <v>120</v>
      </c>
      <c r="F4399" t="s">
        <v>19</v>
      </c>
      <c r="G4399" t="str">
        <f>TEXT(MotionsTable[[#This Row],[MOT_COUNTY_NUM]], "000") &amp; "-" &amp; TEXT(MotionsTable[[#This Row],[MOT_CASE_NUMBER]], "0000000")</f>
        <v>005-0000239</v>
      </c>
    </row>
    <row r="4400" spans="1:7">
      <c r="A4400" s="1">
        <v>5</v>
      </c>
      <c r="B4400">
        <v>253</v>
      </c>
      <c r="C4400">
        <v>2</v>
      </c>
      <c r="D4400" t="s">
        <v>119</v>
      </c>
      <c r="E4400" t="s">
        <v>120</v>
      </c>
      <c r="F4400" t="s">
        <v>19</v>
      </c>
      <c r="G4400" t="str">
        <f>TEXT(MotionsTable[[#This Row],[MOT_COUNTY_NUM]], "000") &amp; "-" &amp; TEXT(MotionsTable[[#This Row],[MOT_CASE_NUMBER]], "0000000")</f>
        <v>005-0000253</v>
      </c>
    </row>
    <row r="4401" spans="1:7">
      <c r="A4401" s="1">
        <v>5</v>
      </c>
      <c r="B4401">
        <v>254</v>
      </c>
      <c r="C4401">
        <v>2</v>
      </c>
      <c r="D4401" t="s">
        <v>119</v>
      </c>
      <c r="E4401" t="s">
        <v>120</v>
      </c>
      <c r="F4401" t="s">
        <v>19</v>
      </c>
      <c r="G4401" t="str">
        <f>TEXT(MotionsTable[[#This Row],[MOT_COUNTY_NUM]], "000") &amp; "-" &amp; TEXT(MotionsTable[[#This Row],[MOT_CASE_NUMBER]], "0000000")</f>
        <v>005-0000254</v>
      </c>
    </row>
    <row r="4402" spans="1:7">
      <c r="A4402" s="1">
        <v>5</v>
      </c>
      <c r="B4402">
        <v>265</v>
      </c>
      <c r="C4402">
        <v>2</v>
      </c>
      <c r="D4402" t="s">
        <v>119</v>
      </c>
      <c r="E4402" t="s">
        <v>120</v>
      </c>
      <c r="F4402" t="s">
        <v>19</v>
      </c>
      <c r="G4402" t="str">
        <f>TEXT(MotionsTable[[#This Row],[MOT_COUNTY_NUM]], "000") &amp; "-" &amp; TEXT(MotionsTable[[#This Row],[MOT_CASE_NUMBER]], "0000000")</f>
        <v>005-0000265</v>
      </c>
    </row>
    <row r="4403" spans="1:7">
      <c r="A4403" s="1">
        <v>5</v>
      </c>
      <c r="B4403">
        <v>271</v>
      </c>
      <c r="C4403">
        <v>2</v>
      </c>
      <c r="D4403" t="s">
        <v>119</v>
      </c>
      <c r="E4403" t="s">
        <v>120</v>
      </c>
      <c r="F4403" t="s">
        <v>19</v>
      </c>
      <c r="G4403" t="str">
        <f>TEXT(MotionsTable[[#This Row],[MOT_COUNTY_NUM]], "000") &amp; "-" &amp; TEXT(MotionsTable[[#This Row],[MOT_CASE_NUMBER]], "0000000")</f>
        <v>005-0000271</v>
      </c>
    </row>
    <row r="4404" spans="1:7">
      <c r="A4404" s="1">
        <v>5</v>
      </c>
      <c r="B4404">
        <v>60</v>
      </c>
      <c r="C4404">
        <v>3</v>
      </c>
      <c r="D4404" t="s">
        <v>119</v>
      </c>
      <c r="E4404" t="s">
        <v>120</v>
      </c>
      <c r="F4404" t="s">
        <v>19</v>
      </c>
      <c r="G4404" t="str">
        <f>TEXT(MotionsTable[[#This Row],[MOT_COUNTY_NUM]], "000") &amp; "-" &amp; TEXT(MotionsTable[[#This Row],[MOT_CASE_NUMBER]], "0000000")</f>
        <v>005-0000060</v>
      </c>
    </row>
    <row r="4405" spans="1:7">
      <c r="A4405" s="1">
        <v>5</v>
      </c>
      <c r="B4405">
        <v>83</v>
      </c>
      <c r="C4405">
        <v>3</v>
      </c>
      <c r="D4405" t="s">
        <v>119</v>
      </c>
      <c r="E4405" t="s">
        <v>120</v>
      </c>
      <c r="F4405" t="s">
        <v>19</v>
      </c>
      <c r="G4405" t="str">
        <f>TEXT(MotionsTable[[#This Row],[MOT_COUNTY_NUM]], "000") &amp; "-" &amp; TEXT(MotionsTable[[#This Row],[MOT_CASE_NUMBER]], "0000000")</f>
        <v>005-0000083</v>
      </c>
    </row>
    <row r="4406" spans="1:7">
      <c r="A4406" s="1">
        <v>5</v>
      </c>
      <c r="B4406">
        <v>183</v>
      </c>
      <c r="C4406">
        <v>3</v>
      </c>
      <c r="D4406" t="s">
        <v>119</v>
      </c>
      <c r="E4406" t="s">
        <v>120</v>
      </c>
      <c r="F4406" t="s">
        <v>19</v>
      </c>
      <c r="G4406" t="str">
        <f>TEXT(MotionsTable[[#This Row],[MOT_COUNTY_NUM]], "000") &amp; "-" &amp; TEXT(MotionsTable[[#This Row],[MOT_CASE_NUMBER]], "0000000")</f>
        <v>005-0000183</v>
      </c>
    </row>
    <row r="4407" spans="1:7">
      <c r="A4407" s="1">
        <v>5</v>
      </c>
      <c r="B4407">
        <v>187</v>
      </c>
      <c r="C4407">
        <v>3</v>
      </c>
      <c r="D4407" t="s">
        <v>119</v>
      </c>
      <c r="E4407" t="s">
        <v>120</v>
      </c>
      <c r="F4407" t="s">
        <v>19</v>
      </c>
      <c r="G4407" t="str">
        <f>TEXT(MotionsTable[[#This Row],[MOT_COUNTY_NUM]], "000") &amp; "-" &amp; TEXT(MotionsTable[[#This Row],[MOT_CASE_NUMBER]], "0000000")</f>
        <v>005-0000187</v>
      </c>
    </row>
    <row r="4408" spans="1:7">
      <c r="A4408" s="1">
        <v>5</v>
      </c>
      <c r="B4408">
        <v>188</v>
      </c>
      <c r="C4408">
        <v>3</v>
      </c>
      <c r="D4408" t="s">
        <v>119</v>
      </c>
      <c r="E4408" t="s">
        <v>120</v>
      </c>
      <c r="F4408" t="s">
        <v>19</v>
      </c>
      <c r="G4408" t="str">
        <f>TEXT(MotionsTable[[#This Row],[MOT_COUNTY_NUM]], "000") &amp; "-" &amp; TEXT(MotionsTable[[#This Row],[MOT_CASE_NUMBER]], "0000000")</f>
        <v>005-0000188</v>
      </c>
    </row>
    <row r="4409" spans="1:7">
      <c r="A4409" s="1">
        <v>5</v>
      </c>
      <c r="B4409">
        <v>244</v>
      </c>
      <c r="C4409">
        <v>3</v>
      </c>
      <c r="D4409" t="s">
        <v>119</v>
      </c>
      <c r="E4409" t="s">
        <v>120</v>
      </c>
      <c r="F4409" t="s">
        <v>19</v>
      </c>
      <c r="G4409" t="str">
        <f>TEXT(MotionsTable[[#This Row],[MOT_COUNTY_NUM]], "000") &amp; "-" &amp; TEXT(MotionsTable[[#This Row],[MOT_CASE_NUMBER]], "0000000")</f>
        <v>005-0000244</v>
      </c>
    </row>
    <row r="4410" spans="1:7">
      <c r="A4410" s="1">
        <v>5</v>
      </c>
      <c r="B4410">
        <v>250</v>
      </c>
      <c r="C4410">
        <v>3</v>
      </c>
      <c r="D4410" t="s">
        <v>119</v>
      </c>
      <c r="E4410" t="s">
        <v>120</v>
      </c>
      <c r="F4410" t="s">
        <v>19</v>
      </c>
      <c r="G4410" t="str">
        <f>TEXT(MotionsTable[[#This Row],[MOT_COUNTY_NUM]], "000") &amp; "-" &amp; TEXT(MotionsTable[[#This Row],[MOT_CASE_NUMBER]], "0000000")</f>
        <v>005-0000250</v>
      </c>
    </row>
    <row r="4411" spans="1:7">
      <c r="A4411" s="1">
        <v>5</v>
      </c>
      <c r="B4411">
        <v>13</v>
      </c>
      <c r="C4411">
        <v>4</v>
      </c>
      <c r="D4411" t="s">
        <v>119</v>
      </c>
      <c r="E4411" t="s">
        <v>120</v>
      </c>
      <c r="F4411" t="s">
        <v>19</v>
      </c>
      <c r="G4411" t="str">
        <f>TEXT(MotionsTable[[#This Row],[MOT_COUNTY_NUM]], "000") &amp; "-" &amp; TEXT(MotionsTable[[#This Row],[MOT_CASE_NUMBER]], "0000000")</f>
        <v>005-0000013</v>
      </c>
    </row>
    <row r="4412" spans="1:7">
      <c r="A4412" s="1">
        <v>5</v>
      </c>
      <c r="B4412">
        <v>50</v>
      </c>
      <c r="C4412">
        <v>4</v>
      </c>
      <c r="D4412" t="s">
        <v>119</v>
      </c>
      <c r="E4412" t="s">
        <v>120</v>
      </c>
      <c r="F4412" t="s">
        <v>19</v>
      </c>
      <c r="G4412" t="str">
        <f>TEXT(MotionsTable[[#This Row],[MOT_COUNTY_NUM]], "000") &amp; "-" &amp; TEXT(MotionsTable[[#This Row],[MOT_CASE_NUMBER]], "0000000")</f>
        <v>005-0000050</v>
      </c>
    </row>
    <row r="4413" spans="1:7">
      <c r="A4413" s="1">
        <v>5</v>
      </c>
      <c r="B4413">
        <v>64</v>
      </c>
      <c r="C4413">
        <v>4</v>
      </c>
      <c r="D4413" t="s">
        <v>119</v>
      </c>
      <c r="E4413" t="s">
        <v>120</v>
      </c>
      <c r="F4413" t="s">
        <v>19</v>
      </c>
      <c r="G4413" t="str">
        <f>TEXT(MotionsTable[[#This Row],[MOT_COUNTY_NUM]], "000") &amp; "-" &amp; TEXT(MotionsTable[[#This Row],[MOT_CASE_NUMBER]], "0000000")</f>
        <v>005-0000064</v>
      </c>
    </row>
    <row r="4414" spans="1:7">
      <c r="A4414" s="1">
        <v>5</v>
      </c>
      <c r="B4414">
        <v>81</v>
      </c>
      <c r="C4414">
        <v>4</v>
      </c>
      <c r="D4414" t="s">
        <v>119</v>
      </c>
      <c r="E4414" t="s">
        <v>120</v>
      </c>
      <c r="F4414" t="s">
        <v>19</v>
      </c>
      <c r="G4414" t="str">
        <f>TEXT(MotionsTable[[#This Row],[MOT_COUNTY_NUM]], "000") &amp; "-" &amp; TEXT(MotionsTable[[#This Row],[MOT_CASE_NUMBER]], "0000000")</f>
        <v>005-0000081</v>
      </c>
    </row>
    <row r="4415" spans="1:7">
      <c r="A4415" s="1">
        <v>5</v>
      </c>
      <c r="B4415">
        <v>136</v>
      </c>
      <c r="C4415">
        <v>4</v>
      </c>
      <c r="D4415" t="s">
        <v>119</v>
      </c>
      <c r="E4415" t="s">
        <v>120</v>
      </c>
      <c r="F4415" t="s">
        <v>19</v>
      </c>
      <c r="G4415" t="str">
        <f>TEXT(MotionsTable[[#This Row],[MOT_COUNTY_NUM]], "000") &amp; "-" &amp; TEXT(MotionsTable[[#This Row],[MOT_CASE_NUMBER]], "0000000")</f>
        <v>005-0000136</v>
      </c>
    </row>
    <row r="4416" spans="1:7">
      <c r="A4416" s="1">
        <v>5</v>
      </c>
      <c r="B4416">
        <v>165</v>
      </c>
      <c r="C4416">
        <v>4</v>
      </c>
      <c r="D4416" t="s">
        <v>119</v>
      </c>
      <c r="E4416" t="s">
        <v>120</v>
      </c>
      <c r="F4416" t="s">
        <v>19</v>
      </c>
      <c r="G4416" t="str">
        <f>TEXT(MotionsTable[[#This Row],[MOT_COUNTY_NUM]], "000") &amp; "-" &amp; TEXT(MotionsTable[[#This Row],[MOT_CASE_NUMBER]], "0000000")</f>
        <v>005-0000165</v>
      </c>
    </row>
    <row r="4417" spans="1:7">
      <c r="A4417" s="1">
        <v>5</v>
      </c>
      <c r="B4417">
        <v>186</v>
      </c>
      <c r="C4417">
        <v>4</v>
      </c>
      <c r="D4417" t="s">
        <v>119</v>
      </c>
      <c r="E4417" t="s">
        <v>120</v>
      </c>
      <c r="F4417" t="s">
        <v>19</v>
      </c>
      <c r="G4417" t="str">
        <f>TEXT(MotionsTable[[#This Row],[MOT_COUNTY_NUM]], "000") &amp; "-" &amp; TEXT(MotionsTable[[#This Row],[MOT_CASE_NUMBER]], "0000000")</f>
        <v>005-0000186</v>
      </c>
    </row>
    <row r="4418" spans="1:7">
      <c r="A4418" s="1">
        <v>5</v>
      </c>
      <c r="B4418">
        <v>227</v>
      </c>
      <c r="C4418">
        <v>4</v>
      </c>
      <c r="D4418" t="s">
        <v>119</v>
      </c>
      <c r="E4418" t="s">
        <v>120</v>
      </c>
      <c r="F4418" t="s">
        <v>19</v>
      </c>
      <c r="G4418" t="str">
        <f>TEXT(MotionsTable[[#This Row],[MOT_COUNTY_NUM]], "000") &amp; "-" &amp; TEXT(MotionsTable[[#This Row],[MOT_CASE_NUMBER]], "0000000")</f>
        <v>005-0000227</v>
      </c>
    </row>
    <row r="4419" spans="1:7">
      <c r="A4419" s="1">
        <v>5</v>
      </c>
      <c r="B4419">
        <v>256</v>
      </c>
      <c r="C4419">
        <v>4</v>
      </c>
      <c r="D4419" t="s">
        <v>119</v>
      </c>
      <c r="E4419" t="s">
        <v>120</v>
      </c>
      <c r="F4419" t="s">
        <v>19</v>
      </c>
      <c r="G4419" t="str">
        <f>TEXT(MotionsTable[[#This Row],[MOT_COUNTY_NUM]], "000") &amp; "-" &amp; TEXT(MotionsTable[[#This Row],[MOT_CASE_NUMBER]], "0000000")</f>
        <v>005-0000256</v>
      </c>
    </row>
    <row r="4420" spans="1:7">
      <c r="A4420" s="1">
        <v>5</v>
      </c>
      <c r="B4420">
        <v>275</v>
      </c>
      <c r="C4420">
        <v>4</v>
      </c>
      <c r="D4420" t="s">
        <v>119</v>
      </c>
      <c r="E4420" t="s">
        <v>120</v>
      </c>
      <c r="F4420" t="s">
        <v>19</v>
      </c>
      <c r="G4420" t="str">
        <f>TEXT(MotionsTable[[#This Row],[MOT_COUNTY_NUM]], "000") &amp; "-" &amp; TEXT(MotionsTable[[#This Row],[MOT_CASE_NUMBER]], "0000000")</f>
        <v>005-0000275</v>
      </c>
    </row>
    <row r="4421" spans="1:7">
      <c r="A4421" s="1">
        <v>5</v>
      </c>
      <c r="B4421">
        <v>279</v>
      </c>
      <c r="C4421">
        <v>4</v>
      </c>
      <c r="D4421" t="s">
        <v>119</v>
      </c>
      <c r="E4421" t="s">
        <v>120</v>
      </c>
      <c r="F4421" t="s">
        <v>19</v>
      </c>
      <c r="G4421" t="str">
        <f>TEXT(MotionsTable[[#This Row],[MOT_COUNTY_NUM]], "000") &amp; "-" &amp; TEXT(MotionsTable[[#This Row],[MOT_CASE_NUMBER]], "0000000")</f>
        <v>005-0000279</v>
      </c>
    </row>
    <row r="4422" spans="1:7">
      <c r="A4422" s="1">
        <v>5</v>
      </c>
      <c r="B4422">
        <v>50</v>
      </c>
      <c r="C4422">
        <v>5</v>
      </c>
      <c r="D4422" t="s">
        <v>119</v>
      </c>
      <c r="E4422" t="s">
        <v>120</v>
      </c>
      <c r="F4422" t="s">
        <v>19</v>
      </c>
      <c r="G4422" t="str">
        <f>TEXT(MotionsTable[[#This Row],[MOT_COUNTY_NUM]], "000") &amp; "-" &amp; TEXT(MotionsTable[[#This Row],[MOT_CASE_NUMBER]], "0000000")</f>
        <v>005-0000050</v>
      </c>
    </row>
    <row r="4423" spans="1:7">
      <c r="A4423" s="1">
        <v>5</v>
      </c>
      <c r="B4423">
        <v>67</v>
      </c>
      <c r="C4423">
        <v>5</v>
      </c>
      <c r="D4423" t="s">
        <v>119</v>
      </c>
      <c r="E4423" t="s">
        <v>120</v>
      </c>
      <c r="F4423" t="s">
        <v>19</v>
      </c>
      <c r="G4423" t="str">
        <f>TEXT(MotionsTable[[#This Row],[MOT_COUNTY_NUM]], "000") &amp; "-" &amp; TEXT(MotionsTable[[#This Row],[MOT_CASE_NUMBER]], "0000000")</f>
        <v>005-0000067</v>
      </c>
    </row>
    <row r="4424" spans="1:7">
      <c r="A4424" s="1">
        <v>5</v>
      </c>
      <c r="B4424">
        <v>157</v>
      </c>
      <c r="C4424">
        <v>5</v>
      </c>
      <c r="D4424" t="s">
        <v>119</v>
      </c>
      <c r="E4424" t="s">
        <v>120</v>
      </c>
      <c r="F4424" t="s">
        <v>19</v>
      </c>
      <c r="G4424" t="str">
        <f>TEXT(MotionsTable[[#This Row],[MOT_COUNTY_NUM]], "000") &amp; "-" &amp; TEXT(MotionsTable[[#This Row],[MOT_CASE_NUMBER]], "0000000")</f>
        <v>005-0000157</v>
      </c>
    </row>
    <row r="4425" spans="1:7">
      <c r="A4425" s="1">
        <v>5</v>
      </c>
      <c r="B4425">
        <v>186</v>
      </c>
      <c r="C4425">
        <v>5</v>
      </c>
      <c r="D4425" t="s">
        <v>119</v>
      </c>
      <c r="E4425" t="s">
        <v>120</v>
      </c>
      <c r="F4425" t="s">
        <v>19</v>
      </c>
      <c r="G4425" t="str">
        <f>TEXT(MotionsTable[[#This Row],[MOT_COUNTY_NUM]], "000") &amp; "-" &amp; TEXT(MotionsTable[[#This Row],[MOT_CASE_NUMBER]], "0000000")</f>
        <v>005-0000186</v>
      </c>
    </row>
    <row r="4426" spans="1:7">
      <c r="A4426" s="1">
        <v>5</v>
      </c>
      <c r="B4426">
        <v>194</v>
      </c>
      <c r="C4426">
        <v>5</v>
      </c>
      <c r="D4426" t="s">
        <v>119</v>
      </c>
      <c r="E4426" t="s">
        <v>120</v>
      </c>
      <c r="F4426" t="s">
        <v>19</v>
      </c>
      <c r="G4426" t="str">
        <f>TEXT(MotionsTable[[#This Row],[MOT_COUNTY_NUM]], "000") &amp; "-" &amp; TEXT(MotionsTable[[#This Row],[MOT_CASE_NUMBER]], "0000000")</f>
        <v>005-0000194</v>
      </c>
    </row>
    <row r="4427" spans="1:7">
      <c r="A4427" s="1">
        <v>5</v>
      </c>
      <c r="B4427">
        <v>212</v>
      </c>
      <c r="C4427">
        <v>5</v>
      </c>
      <c r="D4427" t="s">
        <v>119</v>
      </c>
      <c r="E4427" t="s">
        <v>120</v>
      </c>
      <c r="F4427" t="s">
        <v>19</v>
      </c>
      <c r="G4427" t="str">
        <f>TEXT(MotionsTable[[#This Row],[MOT_COUNTY_NUM]], "000") &amp; "-" &amp; TEXT(MotionsTable[[#This Row],[MOT_CASE_NUMBER]], "0000000")</f>
        <v>005-0000212</v>
      </c>
    </row>
    <row r="4428" spans="1:7">
      <c r="A4428" s="1">
        <v>5</v>
      </c>
      <c r="B4428">
        <v>239</v>
      </c>
      <c r="C4428">
        <v>5</v>
      </c>
      <c r="D4428" t="s">
        <v>119</v>
      </c>
      <c r="E4428" t="s">
        <v>120</v>
      </c>
      <c r="F4428" t="s">
        <v>19</v>
      </c>
      <c r="G4428" t="str">
        <f>TEXT(MotionsTable[[#This Row],[MOT_COUNTY_NUM]], "000") &amp; "-" &amp; TEXT(MotionsTable[[#This Row],[MOT_CASE_NUMBER]], "0000000")</f>
        <v>005-0000239</v>
      </c>
    </row>
    <row r="4429" spans="1:7">
      <c r="A4429" s="1">
        <v>5</v>
      </c>
      <c r="B4429">
        <v>294</v>
      </c>
      <c r="C4429">
        <v>5</v>
      </c>
      <c r="D4429" t="s">
        <v>119</v>
      </c>
      <c r="E4429" t="s">
        <v>120</v>
      </c>
      <c r="F4429" t="s">
        <v>19</v>
      </c>
      <c r="G4429" t="str">
        <f>TEXT(MotionsTable[[#This Row],[MOT_COUNTY_NUM]], "000") &amp; "-" &amp; TEXT(MotionsTable[[#This Row],[MOT_CASE_NUMBER]], "0000000")</f>
        <v>005-0000294</v>
      </c>
    </row>
    <row r="4430" spans="1:7">
      <c r="A4430" s="1">
        <v>5</v>
      </c>
      <c r="B4430">
        <v>308</v>
      </c>
      <c r="C4430">
        <v>5</v>
      </c>
      <c r="D4430" t="s">
        <v>119</v>
      </c>
      <c r="E4430" t="s">
        <v>120</v>
      </c>
      <c r="F4430" t="s">
        <v>19</v>
      </c>
      <c r="G4430" t="str">
        <f>TEXT(MotionsTable[[#This Row],[MOT_COUNTY_NUM]], "000") &amp; "-" &amp; TEXT(MotionsTable[[#This Row],[MOT_CASE_NUMBER]], "0000000")</f>
        <v>005-0000308</v>
      </c>
    </row>
    <row r="4431" spans="1:7">
      <c r="A4431" s="1">
        <v>5</v>
      </c>
      <c r="B4431">
        <v>2</v>
      </c>
      <c r="C4431">
        <v>6</v>
      </c>
      <c r="D4431" t="s">
        <v>119</v>
      </c>
      <c r="E4431" t="s">
        <v>120</v>
      </c>
      <c r="F4431" t="s">
        <v>19</v>
      </c>
      <c r="G4431" t="str">
        <f>TEXT(MotionsTable[[#This Row],[MOT_COUNTY_NUM]], "000") &amp; "-" &amp; TEXT(MotionsTable[[#This Row],[MOT_CASE_NUMBER]], "0000000")</f>
        <v>005-0000002</v>
      </c>
    </row>
    <row r="4432" spans="1:7">
      <c r="A4432" s="1">
        <v>5</v>
      </c>
      <c r="B4432">
        <v>15</v>
      </c>
      <c r="C4432">
        <v>6</v>
      </c>
      <c r="D4432" t="s">
        <v>119</v>
      </c>
      <c r="E4432" t="s">
        <v>120</v>
      </c>
      <c r="F4432" t="s">
        <v>19</v>
      </c>
      <c r="G4432" t="str">
        <f>TEXT(MotionsTable[[#This Row],[MOT_COUNTY_NUM]], "000") &amp; "-" &amp; TEXT(MotionsTable[[#This Row],[MOT_CASE_NUMBER]], "0000000")</f>
        <v>005-0000015</v>
      </c>
    </row>
    <row r="4433" spans="1:7">
      <c r="A4433" s="1">
        <v>5</v>
      </c>
      <c r="B4433">
        <v>116</v>
      </c>
      <c r="C4433">
        <v>6</v>
      </c>
      <c r="D4433" t="s">
        <v>119</v>
      </c>
      <c r="E4433" t="s">
        <v>120</v>
      </c>
      <c r="F4433" t="s">
        <v>19</v>
      </c>
      <c r="G4433" t="str">
        <f>TEXT(MotionsTable[[#This Row],[MOT_COUNTY_NUM]], "000") &amp; "-" &amp; TEXT(MotionsTable[[#This Row],[MOT_CASE_NUMBER]], "0000000")</f>
        <v>005-0000116</v>
      </c>
    </row>
    <row r="4434" spans="1:7">
      <c r="A4434" s="1">
        <v>5</v>
      </c>
      <c r="B4434">
        <v>17</v>
      </c>
      <c r="C4434">
        <v>7</v>
      </c>
      <c r="D4434" t="s">
        <v>119</v>
      </c>
      <c r="E4434" t="s">
        <v>120</v>
      </c>
      <c r="F4434" t="s">
        <v>19</v>
      </c>
      <c r="G4434" t="str">
        <f>TEXT(MotionsTable[[#This Row],[MOT_COUNTY_NUM]], "000") &amp; "-" &amp; TEXT(MotionsTable[[#This Row],[MOT_CASE_NUMBER]], "0000000")</f>
        <v>005-0000017</v>
      </c>
    </row>
    <row r="4435" spans="1:7">
      <c r="A4435" s="1">
        <v>5</v>
      </c>
      <c r="B4435">
        <v>56</v>
      </c>
      <c r="C4435">
        <v>7</v>
      </c>
      <c r="D4435" t="s">
        <v>119</v>
      </c>
      <c r="E4435" t="s">
        <v>120</v>
      </c>
      <c r="F4435" t="s">
        <v>19</v>
      </c>
      <c r="G4435" t="str">
        <f>TEXT(MotionsTable[[#This Row],[MOT_COUNTY_NUM]], "000") &amp; "-" &amp; TEXT(MotionsTable[[#This Row],[MOT_CASE_NUMBER]], "0000000")</f>
        <v>005-0000056</v>
      </c>
    </row>
    <row r="4436" spans="1:7">
      <c r="A4436" s="1">
        <v>5</v>
      </c>
      <c r="B4436">
        <v>310</v>
      </c>
      <c r="C4436">
        <v>8</v>
      </c>
      <c r="D4436" t="s">
        <v>119</v>
      </c>
      <c r="E4436" t="s">
        <v>120</v>
      </c>
      <c r="F4436" t="s">
        <v>19</v>
      </c>
      <c r="G4436" t="str">
        <f>TEXT(MotionsTable[[#This Row],[MOT_COUNTY_NUM]], "000") &amp; "-" &amp; TEXT(MotionsTable[[#This Row],[MOT_CASE_NUMBER]], "0000000")</f>
        <v>005-0000310</v>
      </c>
    </row>
    <row r="4437" spans="1:7">
      <c r="A4437" s="1">
        <v>6</v>
      </c>
      <c r="B4437">
        <v>62</v>
      </c>
      <c r="C4437">
        <v>1</v>
      </c>
      <c r="D4437" t="s">
        <v>119</v>
      </c>
      <c r="E4437" t="s">
        <v>120</v>
      </c>
      <c r="F4437" t="s">
        <v>22</v>
      </c>
      <c r="G4437" t="str">
        <f>TEXT(MotionsTable[[#This Row],[MOT_COUNTY_NUM]], "000") &amp; "-" &amp; TEXT(MotionsTable[[#This Row],[MOT_CASE_NUMBER]], "0000000")</f>
        <v>006-0000062</v>
      </c>
    </row>
    <row r="4438" spans="1:7">
      <c r="A4438" s="1">
        <v>6</v>
      </c>
      <c r="B4438">
        <v>7</v>
      </c>
      <c r="C4438">
        <v>2</v>
      </c>
      <c r="D4438" t="s">
        <v>119</v>
      </c>
      <c r="E4438" t="s">
        <v>120</v>
      </c>
      <c r="F4438" t="s">
        <v>22</v>
      </c>
      <c r="G4438" t="str">
        <f>TEXT(MotionsTable[[#This Row],[MOT_COUNTY_NUM]], "000") &amp; "-" &amp; TEXT(MotionsTable[[#This Row],[MOT_CASE_NUMBER]], "0000000")</f>
        <v>006-0000007</v>
      </c>
    </row>
    <row r="4439" spans="1:7">
      <c r="A4439" s="1">
        <v>6</v>
      </c>
      <c r="B4439">
        <v>28</v>
      </c>
      <c r="C4439">
        <v>2</v>
      </c>
      <c r="D4439" t="s">
        <v>119</v>
      </c>
      <c r="E4439" t="s">
        <v>120</v>
      </c>
      <c r="F4439" t="s">
        <v>22</v>
      </c>
      <c r="G4439" t="str">
        <f>TEXT(MotionsTable[[#This Row],[MOT_COUNTY_NUM]], "000") &amp; "-" &amp; TEXT(MotionsTable[[#This Row],[MOT_CASE_NUMBER]], "0000000")</f>
        <v>006-0000028</v>
      </c>
    </row>
    <row r="4440" spans="1:7">
      <c r="A4440" s="1">
        <v>6</v>
      </c>
      <c r="B4440">
        <v>38</v>
      </c>
      <c r="C4440">
        <v>2</v>
      </c>
      <c r="D4440" t="s">
        <v>119</v>
      </c>
      <c r="E4440" t="s">
        <v>120</v>
      </c>
      <c r="F4440" t="s">
        <v>22</v>
      </c>
      <c r="G4440" t="str">
        <f>TEXT(MotionsTable[[#This Row],[MOT_COUNTY_NUM]], "000") &amp; "-" &amp; TEXT(MotionsTable[[#This Row],[MOT_CASE_NUMBER]], "0000000")</f>
        <v>006-0000038</v>
      </c>
    </row>
    <row r="4441" spans="1:7">
      <c r="A4441" s="1">
        <v>6</v>
      </c>
      <c r="B4441">
        <v>48</v>
      </c>
      <c r="C4441">
        <v>2</v>
      </c>
      <c r="D4441" t="s">
        <v>119</v>
      </c>
      <c r="E4441" t="s">
        <v>120</v>
      </c>
      <c r="F4441" t="s">
        <v>22</v>
      </c>
      <c r="G4441" t="str">
        <f>TEXT(MotionsTable[[#This Row],[MOT_COUNTY_NUM]], "000") &amp; "-" &amp; TEXT(MotionsTable[[#This Row],[MOT_CASE_NUMBER]], "0000000")</f>
        <v>006-0000048</v>
      </c>
    </row>
    <row r="4442" spans="1:7">
      <c r="A4442" s="1">
        <v>7</v>
      </c>
      <c r="B4442">
        <v>12</v>
      </c>
      <c r="C4442">
        <v>2</v>
      </c>
      <c r="D4442" t="s">
        <v>119</v>
      </c>
      <c r="E4442" t="s">
        <v>120</v>
      </c>
      <c r="F4442" t="s">
        <v>23</v>
      </c>
      <c r="G4442" t="str">
        <f>TEXT(MotionsTable[[#This Row],[MOT_COUNTY_NUM]], "000") &amp; "-" &amp; TEXT(MotionsTable[[#This Row],[MOT_CASE_NUMBER]], "0000000")</f>
        <v>007-0000012</v>
      </c>
    </row>
    <row r="4443" spans="1:7">
      <c r="A4443" s="1">
        <v>7</v>
      </c>
      <c r="B4443">
        <v>45</v>
      </c>
      <c r="C4443">
        <v>2</v>
      </c>
      <c r="D4443" t="s">
        <v>119</v>
      </c>
      <c r="E4443" t="s">
        <v>120</v>
      </c>
      <c r="F4443" t="s">
        <v>23</v>
      </c>
      <c r="G4443" t="str">
        <f>TEXT(MotionsTable[[#This Row],[MOT_COUNTY_NUM]], "000") &amp; "-" &amp; TEXT(MotionsTable[[#This Row],[MOT_CASE_NUMBER]], "0000000")</f>
        <v>007-0000045</v>
      </c>
    </row>
    <row r="4444" spans="1:7">
      <c r="A4444" s="1">
        <v>7</v>
      </c>
      <c r="B4444">
        <v>8</v>
      </c>
      <c r="C4444">
        <v>3</v>
      </c>
      <c r="D4444" t="s">
        <v>119</v>
      </c>
      <c r="E4444" t="s">
        <v>120</v>
      </c>
      <c r="F4444" t="s">
        <v>23</v>
      </c>
      <c r="G4444" t="str">
        <f>TEXT(MotionsTable[[#This Row],[MOT_COUNTY_NUM]], "000") &amp; "-" &amp; TEXT(MotionsTable[[#This Row],[MOT_CASE_NUMBER]], "0000000")</f>
        <v>007-0000008</v>
      </c>
    </row>
    <row r="4445" spans="1:7">
      <c r="A4445" s="1">
        <v>7</v>
      </c>
      <c r="B4445">
        <v>24</v>
      </c>
      <c r="C4445">
        <v>3</v>
      </c>
      <c r="D4445" t="s">
        <v>119</v>
      </c>
      <c r="E4445" t="s">
        <v>120</v>
      </c>
      <c r="F4445" t="s">
        <v>23</v>
      </c>
      <c r="G4445" t="str">
        <f>TEXT(MotionsTable[[#This Row],[MOT_COUNTY_NUM]], "000") &amp; "-" &amp; TEXT(MotionsTable[[#This Row],[MOT_CASE_NUMBER]], "0000000")</f>
        <v>007-0000024</v>
      </c>
    </row>
    <row r="4446" spans="1:7">
      <c r="A4446" s="1">
        <v>7</v>
      </c>
      <c r="B4446">
        <v>42</v>
      </c>
      <c r="C4446">
        <v>3</v>
      </c>
      <c r="D4446" t="s">
        <v>119</v>
      </c>
      <c r="E4446" t="s">
        <v>120</v>
      </c>
      <c r="F4446" t="s">
        <v>23</v>
      </c>
      <c r="G4446" t="str">
        <f>TEXT(MotionsTable[[#This Row],[MOT_COUNTY_NUM]], "000") &amp; "-" &amp; TEXT(MotionsTable[[#This Row],[MOT_CASE_NUMBER]], "0000000")</f>
        <v>007-0000042</v>
      </c>
    </row>
    <row r="4447" spans="1:7">
      <c r="A4447" s="1">
        <v>7</v>
      </c>
      <c r="B4447">
        <v>10</v>
      </c>
      <c r="C4447">
        <v>4</v>
      </c>
      <c r="D4447" t="s">
        <v>119</v>
      </c>
      <c r="E4447" t="s">
        <v>120</v>
      </c>
      <c r="F4447" t="s">
        <v>23</v>
      </c>
      <c r="G4447" t="str">
        <f>TEXT(MotionsTable[[#This Row],[MOT_COUNTY_NUM]], "000") &amp; "-" &amp; TEXT(MotionsTable[[#This Row],[MOT_CASE_NUMBER]], "0000000")</f>
        <v>007-0000010</v>
      </c>
    </row>
    <row r="4448" spans="1:7">
      <c r="A4448" s="1">
        <v>7</v>
      </c>
      <c r="B4448">
        <v>16</v>
      </c>
      <c r="C4448">
        <v>4</v>
      </c>
      <c r="D4448" t="s">
        <v>119</v>
      </c>
      <c r="E4448" t="s">
        <v>120</v>
      </c>
      <c r="F4448" t="s">
        <v>23</v>
      </c>
      <c r="G4448" t="str">
        <f>TEXT(MotionsTable[[#This Row],[MOT_COUNTY_NUM]], "000") &amp; "-" &amp; TEXT(MotionsTable[[#This Row],[MOT_CASE_NUMBER]], "0000000")</f>
        <v>007-0000016</v>
      </c>
    </row>
    <row r="4449" spans="1:7">
      <c r="A4449" s="1">
        <v>7</v>
      </c>
      <c r="B4449">
        <v>24</v>
      </c>
      <c r="C4449">
        <v>4</v>
      </c>
      <c r="D4449" t="s">
        <v>119</v>
      </c>
      <c r="E4449" t="s">
        <v>120</v>
      </c>
      <c r="F4449" t="s">
        <v>23</v>
      </c>
      <c r="G4449" t="str">
        <f>TEXT(MotionsTable[[#This Row],[MOT_COUNTY_NUM]], "000") &amp; "-" &amp; TEXT(MotionsTable[[#This Row],[MOT_CASE_NUMBER]], "0000000")</f>
        <v>007-0000024</v>
      </c>
    </row>
    <row r="4450" spans="1:7">
      <c r="A4450" s="1">
        <v>7</v>
      </c>
      <c r="B4450">
        <v>14</v>
      </c>
      <c r="C4450">
        <v>5</v>
      </c>
      <c r="D4450" t="s">
        <v>119</v>
      </c>
      <c r="E4450" t="s">
        <v>120</v>
      </c>
      <c r="F4450" t="s">
        <v>23</v>
      </c>
      <c r="G4450" t="str">
        <f>TEXT(MotionsTable[[#This Row],[MOT_COUNTY_NUM]], "000") &amp; "-" &amp; TEXT(MotionsTable[[#This Row],[MOT_CASE_NUMBER]], "0000000")</f>
        <v>007-0000014</v>
      </c>
    </row>
    <row r="4451" spans="1:7">
      <c r="A4451" s="1">
        <v>7</v>
      </c>
      <c r="B4451">
        <v>64</v>
      </c>
      <c r="C4451">
        <v>7</v>
      </c>
      <c r="D4451" t="s">
        <v>119</v>
      </c>
      <c r="E4451" t="s">
        <v>120</v>
      </c>
      <c r="F4451" t="s">
        <v>23</v>
      </c>
      <c r="G4451" t="str">
        <f>TEXT(MotionsTable[[#This Row],[MOT_COUNTY_NUM]], "000") &amp; "-" &amp; TEXT(MotionsTable[[#This Row],[MOT_CASE_NUMBER]], "0000000")</f>
        <v>007-0000064</v>
      </c>
    </row>
    <row r="4452" spans="1:7">
      <c r="A4452" s="1">
        <v>8</v>
      </c>
      <c r="B4452">
        <v>75</v>
      </c>
      <c r="C4452">
        <v>2</v>
      </c>
      <c r="D4452" t="s">
        <v>119</v>
      </c>
      <c r="E4452" t="s">
        <v>120</v>
      </c>
      <c r="F4452" t="s">
        <v>24</v>
      </c>
      <c r="G4452" t="str">
        <f>TEXT(MotionsTable[[#This Row],[MOT_COUNTY_NUM]], "000") &amp; "-" &amp; TEXT(MotionsTable[[#This Row],[MOT_CASE_NUMBER]], "0000000")</f>
        <v>008-0000075</v>
      </c>
    </row>
    <row r="4453" spans="1:7">
      <c r="A4453" s="1">
        <v>8</v>
      </c>
      <c r="B4453">
        <v>117</v>
      </c>
      <c r="C4453">
        <v>2</v>
      </c>
      <c r="D4453" t="s">
        <v>119</v>
      </c>
      <c r="E4453" t="s">
        <v>120</v>
      </c>
      <c r="F4453" t="s">
        <v>24</v>
      </c>
      <c r="G4453" t="str">
        <f>TEXT(MotionsTable[[#This Row],[MOT_COUNTY_NUM]], "000") &amp; "-" &amp; TEXT(MotionsTable[[#This Row],[MOT_CASE_NUMBER]], "0000000")</f>
        <v>008-0000117</v>
      </c>
    </row>
    <row r="4454" spans="1:7">
      <c r="A4454" s="1">
        <v>8</v>
      </c>
      <c r="B4454">
        <v>12</v>
      </c>
      <c r="C4454">
        <v>3</v>
      </c>
      <c r="D4454" t="s">
        <v>119</v>
      </c>
      <c r="E4454" t="s">
        <v>120</v>
      </c>
      <c r="F4454" t="s">
        <v>24</v>
      </c>
      <c r="G4454" t="str">
        <f>TEXT(MotionsTable[[#This Row],[MOT_COUNTY_NUM]], "000") &amp; "-" &amp; TEXT(MotionsTable[[#This Row],[MOT_CASE_NUMBER]], "0000000")</f>
        <v>008-0000012</v>
      </c>
    </row>
    <row r="4455" spans="1:7">
      <c r="A4455" s="1">
        <v>8</v>
      </c>
      <c r="B4455">
        <v>25</v>
      </c>
      <c r="C4455">
        <v>3</v>
      </c>
      <c r="D4455" t="s">
        <v>119</v>
      </c>
      <c r="E4455" t="s">
        <v>120</v>
      </c>
      <c r="F4455" t="s">
        <v>24</v>
      </c>
      <c r="G4455" t="str">
        <f>TEXT(MotionsTable[[#This Row],[MOT_COUNTY_NUM]], "000") &amp; "-" &amp; TEXT(MotionsTable[[#This Row],[MOT_CASE_NUMBER]], "0000000")</f>
        <v>008-0000025</v>
      </c>
    </row>
    <row r="4456" spans="1:7">
      <c r="A4456" s="1">
        <v>8</v>
      </c>
      <c r="B4456">
        <v>58</v>
      </c>
      <c r="C4456">
        <v>3</v>
      </c>
      <c r="D4456" t="s">
        <v>119</v>
      </c>
      <c r="E4456" t="s">
        <v>120</v>
      </c>
      <c r="F4456" t="s">
        <v>24</v>
      </c>
      <c r="G4456" t="str">
        <f>TEXT(MotionsTable[[#This Row],[MOT_COUNTY_NUM]], "000") &amp; "-" &amp; TEXT(MotionsTable[[#This Row],[MOT_CASE_NUMBER]], "0000000")</f>
        <v>008-0000058</v>
      </c>
    </row>
    <row r="4457" spans="1:7">
      <c r="A4457" s="1">
        <v>8</v>
      </c>
      <c r="B4457">
        <v>97</v>
      </c>
      <c r="C4457">
        <v>3</v>
      </c>
      <c r="D4457" t="s">
        <v>119</v>
      </c>
      <c r="E4457" t="s">
        <v>120</v>
      </c>
      <c r="F4457" t="s">
        <v>24</v>
      </c>
      <c r="G4457" t="str">
        <f>TEXT(MotionsTable[[#This Row],[MOT_COUNTY_NUM]], "000") &amp; "-" &amp; TEXT(MotionsTable[[#This Row],[MOT_CASE_NUMBER]], "0000000")</f>
        <v>008-0000097</v>
      </c>
    </row>
    <row r="4458" spans="1:7">
      <c r="A4458" s="1">
        <v>8</v>
      </c>
      <c r="B4458">
        <v>17</v>
      </c>
      <c r="C4458">
        <v>4</v>
      </c>
      <c r="D4458" t="s">
        <v>119</v>
      </c>
      <c r="E4458" t="s">
        <v>120</v>
      </c>
      <c r="F4458" t="s">
        <v>24</v>
      </c>
      <c r="G4458" t="str">
        <f>TEXT(MotionsTable[[#This Row],[MOT_COUNTY_NUM]], "000") &amp; "-" &amp; TEXT(MotionsTable[[#This Row],[MOT_CASE_NUMBER]], "0000000")</f>
        <v>008-0000017</v>
      </c>
    </row>
    <row r="4459" spans="1:7">
      <c r="A4459" s="1">
        <v>8</v>
      </c>
      <c r="B4459">
        <v>20</v>
      </c>
      <c r="C4459">
        <v>4</v>
      </c>
      <c r="D4459" t="s">
        <v>119</v>
      </c>
      <c r="E4459" t="s">
        <v>120</v>
      </c>
      <c r="F4459" t="s">
        <v>24</v>
      </c>
      <c r="G4459" t="str">
        <f>TEXT(MotionsTable[[#This Row],[MOT_COUNTY_NUM]], "000") &amp; "-" &amp; TEXT(MotionsTable[[#This Row],[MOT_CASE_NUMBER]], "0000000")</f>
        <v>008-0000020</v>
      </c>
    </row>
    <row r="4460" spans="1:7">
      <c r="A4460" s="1">
        <v>8</v>
      </c>
      <c r="B4460">
        <v>76</v>
      </c>
      <c r="C4460">
        <v>4</v>
      </c>
      <c r="D4460" t="s">
        <v>119</v>
      </c>
      <c r="E4460" t="s">
        <v>120</v>
      </c>
      <c r="F4460" t="s">
        <v>24</v>
      </c>
      <c r="G4460" t="str">
        <f>TEXT(MotionsTable[[#This Row],[MOT_COUNTY_NUM]], "000") &amp; "-" &amp; TEXT(MotionsTable[[#This Row],[MOT_CASE_NUMBER]], "0000000")</f>
        <v>008-0000076</v>
      </c>
    </row>
    <row r="4461" spans="1:7">
      <c r="A4461" s="1">
        <v>8</v>
      </c>
      <c r="B4461">
        <v>80</v>
      </c>
      <c r="C4461">
        <v>4</v>
      </c>
      <c r="D4461" t="s">
        <v>119</v>
      </c>
      <c r="E4461" t="s">
        <v>120</v>
      </c>
      <c r="F4461" t="s">
        <v>24</v>
      </c>
      <c r="G4461" t="str">
        <f>TEXT(MotionsTable[[#This Row],[MOT_COUNTY_NUM]], "000") &amp; "-" &amp; TEXT(MotionsTable[[#This Row],[MOT_CASE_NUMBER]], "0000000")</f>
        <v>008-0000080</v>
      </c>
    </row>
    <row r="4462" spans="1:7">
      <c r="A4462" s="1">
        <v>8</v>
      </c>
      <c r="B4462">
        <v>98</v>
      </c>
      <c r="C4462">
        <v>4</v>
      </c>
      <c r="D4462" t="s">
        <v>119</v>
      </c>
      <c r="E4462" t="s">
        <v>120</v>
      </c>
      <c r="F4462" t="s">
        <v>24</v>
      </c>
      <c r="G4462" t="str">
        <f>TEXT(MotionsTable[[#This Row],[MOT_COUNTY_NUM]], "000") &amp; "-" &amp; TEXT(MotionsTable[[#This Row],[MOT_CASE_NUMBER]], "0000000")</f>
        <v>008-0000098</v>
      </c>
    </row>
    <row r="4463" spans="1:7">
      <c r="A4463" s="1">
        <v>8</v>
      </c>
      <c r="B4463">
        <v>124</v>
      </c>
      <c r="C4463">
        <v>4</v>
      </c>
      <c r="D4463" t="s">
        <v>119</v>
      </c>
      <c r="E4463" t="s">
        <v>120</v>
      </c>
      <c r="F4463" t="s">
        <v>24</v>
      </c>
      <c r="G4463" t="str">
        <f>TEXT(MotionsTable[[#This Row],[MOT_COUNTY_NUM]], "000") &amp; "-" &amp; TEXT(MotionsTable[[#This Row],[MOT_CASE_NUMBER]], "0000000")</f>
        <v>008-0000124</v>
      </c>
    </row>
    <row r="4464" spans="1:7">
      <c r="A4464" s="1">
        <v>8</v>
      </c>
      <c r="B4464">
        <v>2</v>
      </c>
      <c r="C4464">
        <v>5</v>
      </c>
      <c r="D4464" t="s">
        <v>119</v>
      </c>
      <c r="E4464" t="s">
        <v>120</v>
      </c>
      <c r="F4464" t="s">
        <v>24</v>
      </c>
      <c r="G4464" t="str">
        <f>TEXT(MotionsTable[[#This Row],[MOT_COUNTY_NUM]], "000") &amp; "-" &amp; TEXT(MotionsTable[[#This Row],[MOT_CASE_NUMBER]], "0000000")</f>
        <v>008-0000002</v>
      </c>
    </row>
    <row r="4465" spans="1:7">
      <c r="A4465" s="1">
        <v>8</v>
      </c>
      <c r="B4465">
        <v>15</v>
      </c>
      <c r="C4465">
        <v>5</v>
      </c>
      <c r="D4465" t="s">
        <v>119</v>
      </c>
      <c r="E4465" t="s">
        <v>120</v>
      </c>
      <c r="F4465" t="s">
        <v>24</v>
      </c>
      <c r="G4465" t="str">
        <f>TEXT(MotionsTable[[#This Row],[MOT_COUNTY_NUM]], "000") &amp; "-" &amp; TEXT(MotionsTable[[#This Row],[MOT_CASE_NUMBER]], "0000000")</f>
        <v>008-0000015</v>
      </c>
    </row>
    <row r="4466" spans="1:7">
      <c r="A4466" s="1">
        <v>8</v>
      </c>
      <c r="B4466">
        <v>16</v>
      </c>
      <c r="C4466">
        <v>5</v>
      </c>
      <c r="D4466" t="s">
        <v>119</v>
      </c>
      <c r="E4466" t="s">
        <v>120</v>
      </c>
      <c r="F4466" t="s">
        <v>24</v>
      </c>
      <c r="G4466" t="str">
        <f>TEXT(MotionsTable[[#This Row],[MOT_COUNTY_NUM]], "000") &amp; "-" &amp; TEXT(MotionsTable[[#This Row],[MOT_CASE_NUMBER]], "0000000")</f>
        <v>008-0000016</v>
      </c>
    </row>
    <row r="4467" spans="1:7">
      <c r="A4467" s="1">
        <v>8</v>
      </c>
      <c r="B4467">
        <v>66</v>
      </c>
      <c r="C4467">
        <v>5</v>
      </c>
      <c r="D4467" t="s">
        <v>119</v>
      </c>
      <c r="E4467" t="s">
        <v>120</v>
      </c>
      <c r="F4467" t="s">
        <v>24</v>
      </c>
      <c r="G4467" t="str">
        <f>TEXT(MotionsTable[[#This Row],[MOT_COUNTY_NUM]], "000") &amp; "-" &amp; TEXT(MotionsTable[[#This Row],[MOT_CASE_NUMBER]], "0000000")</f>
        <v>008-0000066</v>
      </c>
    </row>
    <row r="4468" spans="1:7">
      <c r="A4468" s="1">
        <v>8</v>
      </c>
      <c r="B4468">
        <v>116</v>
      </c>
      <c r="C4468">
        <v>5</v>
      </c>
      <c r="D4468" t="s">
        <v>119</v>
      </c>
      <c r="E4468" t="s">
        <v>120</v>
      </c>
      <c r="F4468" t="s">
        <v>24</v>
      </c>
      <c r="G4468" t="str">
        <f>TEXT(MotionsTable[[#This Row],[MOT_COUNTY_NUM]], "000") &amp; "-" &amp; TEXT(MotionsTable[[#This Row],[MOT_CASE_NUMBER]], "0000000")</f>
        <v>008-0000116</v>
      </c>
    </row>
    <row r="4469" spans="1:7">
      <c r="A4469" s="1">
        <v>8</v>
      </c>
      <c r="B4469">
        <v>124</v>
      </c>
      <c r="C4469">
        <v>5</v>
      </c>
      <c r="D4469" t="s">
        <v>119</v>
      </c>
      <c r="E4469" t="s">
        <v>120</v>
      </c>
      <c r="F4469" t="s">
        <v>24</v>
      </c>
      <c r="G4469" t="str">
        <f>TEXT(MotionsTable[[#This Row],[MOT_COUNTY_NUM]], "000") &amp; "-" &amp; TEXT(MotionsTable[[#This Row],[MOT_CASE_NUMBER]], "0000000")</f>
        <v>008-0000124</v>
      </c>
    </row>
    <row r="4470" spans="1:7">
      <c r="A4470" s="1">
        <v>8</v>
      </c>
      <c r="B4470">
        <v>23</v>
      </c>
      <c r="C4470">
        <v>6</v>
      </c>
      <c r="D4470" t="s">
        <v>119</v>
      </c>
      <c r="E4470" t="s">
        <v>120</v>
      </c>
      <c r="F4470" t="s">
        <v>24</v>
      </c>
      <c r="G4470" t="str">
        <f>TEXT(MotionsTable[[#This Row],[MOT_COUNTY_NUM]], "000") &amp; "-" &amp; TEXT(MotionsTable[[#This Row],[MOT_CASE_NUMBER]], "0000000")</f>
        <v>008-0000023</v>
      </c>
    </row>
    <row r="4471" spans="1:7">
      <c r="A4471" s="1">
        <v>8</v>
      </c>
      <c r="B4471">
        <v>81</v>
      </c>
      <c r="C4471">
        <v>6</v>
      </c>
      <c r="D4471" t="s">
        <v>119</v>
      </c>
      <c r="E4471" t="s">
        <v>120</v>
      </c>
      <c r="F4471" t="s">
        <v>24</v>
      </c>
      <c r="G4471" t="str">
        <f>TEXT(MotionsTable[[#This Row],[MOT_COUNTY_NUM]], "000") &amp; "-" &amp; TEXT(MotionsTable[[#This Row],[MOT_CASE_NUMBER]], "0000000")</f>
        <v>008-0000081</v>
      </c>
    </row>
    <row r="4472" spans="1:7">
      <c r="A4472" s="1">
        <v>8</v>
      </c>
      <c r="B4472">
        <v>96</v>
      </c>
      <c r="C4472">
        <v>6</v>
      </c>
      <c r="D4472" t="s">
        <v>119</v>
      </c>
      <c r="E4472" t="s">
        <v>120</v>
      </c>
      <c r="F4472" t="s">
        <v>24</v>
      </c>
      <c r="G4472" t="str">
        <f>TEXT(MotionsTable[[#This Row],[MOT_COUNTY_NUM]], "000") &amp; "-" &amp; TEXT(MotionsTable[[#This Row],[MOT_CASE_NUMBER]], "0000000")</f>
        <v>008-0000096</v>
      </c>
    </row>
    <row r="4473" spans="1:7">
      <c r="A4473" s="1">
        <v>8</v>
      </c>
      <c r="B4473">
        <v>131</v>
      </c>
      <c r="C4473">
        <v>6</v>
      </c>
      <c r="D4473" t="s">
        <v>119</v>
      </c>
      <c r="E4473" t="s">
        <v>120</v>
      </c>
      <c r="F4473" t="s">
        <v>24</v>
      </c>
      <c r="G4473" t="str">
        <f>TEXT(MotionsTable[[#This Row],[MOT_COUNTY_NUM]], "000") &amp; "-" &amp; TEXT(MotionsTable[[#This Row],[MOT_CASE_NUMBER]], "0000000")</f>
        <v>008-0000131</v>
      </c>
    </row>
    <row r="4474" spans="1:7">
      <c r="A4474" s="1">
        <v>8</v>
      </c>
      <c r="B4474">
        <v>18</v>
      </c>
      <c r="C4474">
        <v>7</v>
      </c>
      <c r="D4474" t="s">
        <v>119</v>
      </c>
      <c r="E4474" t="s">
        <v>120</v>
      </c>
      <c r="F4474" t="s">
        <v>24</v>
      </c>
      <c r="G4474" t="str">
        <f>TEXT(MotionsTable[[#This Row],[MOT_COUNTY_NUM]], "000") &amp; "-" &amp; TEXT(MotionsTable[[#This Row],[MOT_CASE_NUMBER]], "0000000")</f>
        <v>008-0000018</v>
      </c>
    </row>
    <row r="4475" spans="1:7">
      <c r="A4475" s="1">
        <v>8</v>
      </c>
      <c r="B4475">
        <v>121</v>
      </c>
      <c r="C4475">
        <v>7</v>
      </c>
      <c r="D4475" t="s">
        <v>119</v>
      </c>
      <c r="E4475" t="s">
        <v>120</v>
      </c>
      <c r="F4475" t="s">
        <v>24</v>
      </c>
      <c r="G4475" t="str">
        <f>TEXT(MotionsTable[[#This Row],[MOT_COUNTY_NUM]], "000") &amp; "-" &amp; TEXT(MotionsTable[[#This Row],[MOT_CASE_NUMBER]], "0000000")</f>
        <v>008-0000121</v>
      </c>
    </row>
    <row r="4476" spans="1:7">
      <c r="A4476" s="1">
        <v>8</v>
      </c>
      <c r="B4476">
        <v>1</v>
      </c>
      <c r="C4476">
        <v>8</v>
      </c>
      <c r="D4476" t="s">
        <v>119</v>
      </c>
      <c r="E4476" t="s">
        <v>120</v>
      </c>
      <c r="F4476" t="s">
        <v>24</v>
      </c>
      <c r="G4476" t="str">
        <f>TEXT(MotionsTable[[#This Row],[MOT_COUNTY_NUM]], "000") &amp; "-" &amp; TEXT(MotionsTable[[#This Row],[MOT_CASE_NUMBER]], "0000000")</f>
        <v>008-0000001</v>
      </c>
    </row>
    <row r="4477" spans="1:7">
      <c r="A4477" s="1">
        <v>8</v>
      </c>
      <c r="B4477">
        <v>31</v>
      </c>
      <c r="C4477">
        <v>8</v>
      </c>
      <c r="D4477" t="s">
        <v>119</v>
      </c>
      <c r="E4477" t="s">
        <v>120</v>
      </c>
      <c r="F4477" t="s">
        <v>24</v>
      </c>
      <c r="G4477" t="str">
        <f>TEXT(MotionsTable[[#This Row],[MOT_COUNTY_NUM]], "000") &amp; "-" &amp; TEXT(MotionsTable[[#This Row],[MOT_CASE_NUMBER]], "0000000")</f>
        <v>008-0000031</v>
      </c>
    </row>
    <row r="4478" spans="1:7">
      <c r="A4478" s="1">
        <v>8</v>
      </c>
      <c r="B4478">
        <v>40</v>
      </c>
      <c r="C4478">
        <v>8</v>
      </c>
      <c r="D4478" t="s">
        <v>119</v>
      </c>
      <c r="E4478" t="s">
        <v>120</v>
      </c>
      <c r="F4478" t="s">
        <v>24</v>
      </c>
      <c r="G4478" t="str">
        <f>TEXT(MotionsTable[[#This Row],[MOT_COUNTY_NUM]], "000") &amp; "-" &amp; TEXT(MotionsTable[[#This Row],[MOT_CASE_NUMBER]], "0000000")</f>
        <v>008-0000040</v>
      </c>
    </row>
    <row r="4479" spans="1:7">
      <c r="A4479" s="1">
        <v>8</v>
      </c>
      <c r="B4479">
        <v>123</v>
      </c>
      <c r="C4479">
        <v>8</v>
      </c>
      <c r="D4479" t="s">
        <v>119</v>
      </c>
      <c r="E4479" t="s">
        <v>120</v>
      </c>
      <c r="F4479" t="s">
        <v>24</v>
      </c>
      <c r="G4479" t="str">
        <f>TEXT(MotionsTable[[#This Row],[MOT_COUNTY_NUM]], "000") &amp; "-" &amp; TEXT(MotionsTable[[#This Row],[MOT_CASE_NUMBER]], "0000000")</f>
        <v>008-0000123</v>
      </c>
    </row>
    <row r="4480" spans="1:7">
      <c r="A4480" s="1">
        <v>8</v>
      </c>
      <c r="B4480">
        <v>18</v>
      </c>
      <c r="C4480">
        <v>9</v>
      </c>
      <c r="D4480" t="s">
        <v>119</v>
      </c>
      <c r="E4480" t="s">
        <v>120</v>
      </c>
      <c r="F4480" t="s">
        <v>24</v>
      </c>
      <c r="G4480" t="str">
        <f>TEXT(MotionsTable[[#This Row],[MOT_COUNTY_NUM]], "000") &amp; "-" &amp; TEXT(MotionsTable[[#This Row],[MOT_CASE_NUMBER]], "0000000")</f>
        <v>008-0000018</v>
      </c>
    </row>
    <row r="4481" spans="1:7">
      <c r="A4481" s="1">
        <v>8</v>
      </c>
      <c r="B4481">
        <v>40</v>
      </c>
      <c r="C4481">
        <v>9</v>
      </c>
      <c r="D4481" t="s">
        <v>119</v>
      </c>
      <c r="E4481" t="s">
        <v>120</v>
      </c>
      <c r="F4481" t="s">
        <v>24</v>
      </c>
      <c r="G4481" t="str">
        <f>TEXT(MotionsTable[[#This Row],[MOT_COUNTY_NUM]], "000") &amp; "-" &amp; TEXT(MotionsTable[[#This Row],[MOT_CASE_NUMBER]], "0000000")</f>
        <v>008-0000040</v>
      </c>
    </row>
    <row r="4482" spans="1:7">
      <c r="A4482" s="1">
        <v>8</v>
      </c>
      <c r="B4482">
        <v>73</v>
      </c>
      <c r="C4482">
        <v>9</v>
      </c>
      <c r="D4482" t="s">
        <v>119</v>
      </c>
      <c r="E4482" t="s">
        <v>120</v>
      </c>
      <c r="F4482" t="s">
        <v>24</v>
      </c>
      <c r="G4482" t="str">
        <f>TEXT(MotionsTable[[#This Row],[MOT_COUNTY_NUM]], "000") &amp; "-" &amp; TEXT(MotionsTable[[#This Row],[MOT_CASE_NUMBER]], "0000000")</f>
        <v>008-0000073</v>
      </c>
    </row>
    <row r="4483" spans="1:7">
      <c r="A4483" s="1">
        <v>8</v>
      </c>
      <c r="B4483">
        <v>82</v>
      </c>
      <c r="C4483">
        <v>9</v>
      </c>
      <c r="D4483" t="s">
        <v>119</v>
      </c>
      <c r="E4483" t="s">
        <v>120</v>
      </c>
      <c r="F4483" t="s">
        <v>24</v>
      </c>
      <c r="G4483" t="str">
        <f>TEXT(MotionsTable[[#This Row],[MOT_COUNTY_NUM]], "000") &amp; "-" &amp; TEXT(MotionsTable[[#This Row],[MOT_CASE_NUMBER]], "0000000")</f>
        <v>008-0000082</v>
      </c>
    </row>
    <row r="4484" spans="1:7">
      <c r="A4484" s="1">
        <v>8</v>
      </c>
      <c r="B4484">
        <v>89</v>
      </c>
      <c r="C4484">
        <v>9</v>
      </c>
      <c r="D4484" t="s">
        <v>119</v>
      </c>
      <c r="E4484" t="s">
        <v>120</v>
      </c>
      <c r="F4484" t="s">
        <v>24</v>
      </c>
      <c r="G4484" t="str">
        <f>TEXT(MotionsTable[[#This Row],[MOT_COUNTY_NUM]], "000") &amp; "-" &amp; TEXT(MotionsTable[[#This Row],[MOT_CASE_NUMBER]], "0000000")</f>
        <v>008-0000089</v>
      </c>
    </row>
    <row r="4485" spans="1:7">
      <c r="A4485" s="1">
        <v>8</v>
      </c>
      <c r="B4485">
        <v>69</v>
      </c>
      <c r="C4485">
        <v>10</v>
      </c>
      <c r="D4485" t="s">
        <v>119</v>
      </c>
      <c r="E4485" t="s">
        <v>120</v>
      </c>
      <c r="F4485" t="s">
        <v>24</v>
      </c>
      <c r="G4485" t="str">
        <f>TEXT(MotionsTable[[#This Row],[MOT_COUNTY_NUM]], "000") &amp; "-" &amp; TEXT(MotionsTable[[#This Row],[MOT_CASE_NUMBER]], "0000000")</f>
        <v>008-0000069</v>
      </c>
    </row>
    <row r="4486" spans="1:7">
      <c r="A4486" s="1">
        <v>8</v>
      </c>
      <c r="B4486">
        <v>103</v>
      </c>
      <c r="C4486">
        <v>10</v>
      </c>
      <c r="D4486" t="s">
        <v>119</v>
      </c>
      <c r="E4486" t="s">
        <v>120</v>
      </c>
      <c r="F4486" t="s">
        <v>24</v>
      </c>
      <c r="G4486" t="str">
        <f>TEXT(MotionsTable[[#This Row],[MOT_COUNTY_NUM]], "000") &amp; "-" &amp; TEXT(MotionsTable[[#This Row],[MOT_CASE_NUMBER]], "0000000")</f>
        <v>008-0000103</v>
      </c>
    </row>
    <row r="4487" spans="1:7">
      <c r="A4487" s="1">
        <v>8</v>
      </c>
      <c r="B4487">
        <v>66</v>
      </c>
      <c r="C4487">
        <v>11</v>
      </c>
      <c r="D4487" t="s">
        <v>119</v>
      </c>
      <c r="E4487" t="s">
        <v>120</v>
      </c>
      <c r="F4487" t="s">
        <v>24</v>
      </c>
      <c r="G4487" t="str">
        <f>TEXT(MotionsTable[[#This Row],[MOT_COUNTY_NUM]], "000") &amp; "-" &amp; TEXT(MotionsTable[[#This Row],[MOT_CASE_NUMBER]], "0000000")</f>
        <v>008-0000066</v>
      </c>
    </row>
    <row r="4488" spans="1:7">
      <c r="A4488" s="1">
        <v>1</v>
      </c>
      <c r="B4488">
        <v>3</v>
      </c>
      <c r="C4488">
        <v>2</v>
      </c>
      <c r="D4488" t="s">
        <v>115</v>
      </c>
      <c r="E4488" t="s">
        <v>116</v>
      </c>
      <c r="F4488" t="s">
        <v>9</v>
      </c>
      <c r="G4488" t="str">
        <f>TEXT(MotionsTable[[#This Row],[MOT_COUNTY_NUM]], "000") &amp; "-" &amp; TEXT(MotionsTable[[#This Row],[MOT_CASE_NUMBER]], "0000000")</f>
        <v>001-0000003</v>
      </c>
    </row>
    <row r="4489" spans="1:7">
      <c r="A4489" s="1">
        <v>1</v>
      </c>
      <c r="B4489">
        <v>10</v>
      </c>
      <c r="C4489">
        <v>2</v>
      </c>
      <c r="D4489" t="s">
        <v>115</v>
      </c>
      <c r="E4489" t="s">
        <v>116</v>
      </c>
      <c r="F4489" t="s">
        <v>9</v>
      </c>
      <c r="G4489" t="str">
        <f>TEXT(MotionsTable[[#This Row],[MOT_COUNTY_NUM]], "000") &amp; "-" &amp; TEXT(MotionsTable[[#This Row],[MOT_CASE_NUMBER]], "0000000")</f>
        <v>001-0000010</v>
      </c>
    </row>
    <row r="4490" spans="1:7">
      <c r="A4490" s="1">
        <v>1</v>
      </c>
      <c r="B4490">
        <v>13</v>
      </c>
      <c r="C4490">
        <v>2</v>
      </c>
      <c r="D4490" t="s">
        <v>115</v>
      </c>
      <c r="E4490" t="s">
        <v>116</v>
      </c>
      <c r="F4490" t="s">
        <v>9</v>
      </c>
      <c r="G4490" t="str">
        <f>TEXT(MotionsTable[[#This Row],[MOT_COUNTY_NUM]], "000") &amp; "-" &amp; TEXT(MotionsTable[[#This Row],[MOT_CASE_NUMBER]], "0000000")</f>
        <v>001-0000013</v>
      </c>
    </row>
    <row r="4491" spans="1:7">
      <c r="A4491" s="1">
        <v>1</v>
      </c>
      <c r="B4491">
        <v>15</v>
      </c>
      <c r="C4491">
        <v>2</v>
      </c>
      <c r="D4491" t="s">
        <v>115</v>
      </c>
      <c r="E4491" t="s">
        <v>116</v>
      </c>
      <c r="F4491" t="s">
        <v>9</v>
      </c>
      <c r="G4491" t="str">
        <f>TEXT(MotionsTable[[#This Row],[MOT_COUNTY_NUM]], "000") &amp; "-" &amp; TEXT(MotionsTable[[#This Row],[MOT_CASE_NUMBER]], "0000000")</f>
        <v>001-0000015</v>
      </c>
    </row>
    <row r="4492" spans="1:7">
      <c r="A4492" s="1">
        <v>1</v>
      </c>
      <c r="B4492">
        <v>23</v>
      </c>
      <c r="C4492">
        <v>2</v>
      </c>
      <c r="D4492" t="s">
        <v>115</v>
      </c>
      <c r="E4492" t="s">
        <v>116</v>
      </c>
      <c r="F4492" t="s">
        <v>9</v>
      </c>
      <c r="G4492" t="str">
        <f>TEXT(MotionsTable[[#This Row],[MOT_COUNTY_NUM]], "000") &amp; "-" &amp; TEXT(MotionsTable[[#This Row],[MOT_CASE_NUMBER]], "0000000")</f>
        <v>001-0000023</v>
      </c>
    </row>
    <row r="4493" spans="1:7">
      <c r="A4493" s="1">
        <v>1</v>
      </c>
      <c r="B4493">
        <v>38</v>
      </c>
      <c r="C4493">
        <v>2</v>
      </c>
      <c r="D4493" t="s">
        <v>115</v>
      </c>
      <c r="E4493" t="s">
        <v>116</v>
      </c>
      <c r="F4493" t="s">
        <v>9</v>
      </c>
      <c r="G4493" t="str">
        <f>TEXT(MotionsTable[[#This Row],[MOT_COUNTY_NUM]], "000") &amp; "-" &amp; TEXT(MotionsTable[[#This Row],[MOT_CASE_NUMBER]], "0000000")</f>
        <v>001-0000038</v>
      </c>
    </row>
    <row r="4494" spans="1:7">
      <c r="A4494" s="1">
        <v>1</v>
      </c>
      <c r="B4494">
        <v>56</v>
      </c>
      <c r="C4494">
        <v>2</v>
      </c>
      <c r="D4494" t="s">
        <v>115</v>
      </c>
      <c r="E4494" t="s">
        <v>116</v>
      </c>
      <c r="F4494" t="s">
        <v>9</v>
      </c>
      <c r="G4494" t="str">
        <f>TEXT(MotionsTable[[#This Row],[MOT_COUNTY_NUM]], "000") &amp; "-" &amp; TEXT(MotionsTable[[#This Row],[MOT_CASE_NUMBER]], "0000000")</f>
        <v>001-0000056</v>
      </c>
    </row>
    <row r="4495" spans="1:7">
      <c r="A4495" s="1">
        <v>1</v>
      </c>
      <c r="B4495">
        <v>68</v>
      </c>
      <c r="C4495">
        <v>2</v>
      </c>
      <c r="D4495" t="s">
        <v>115</v>
      </c>
      <c r="E4495" t="s">
        <v>116</v>
      </c>
      <c r="F4495" t="s">
        <v>9</v>
      </c>
      <c r="G4495" t="str">
        <f>TEXT(MotionsTable[[#This Row],[MOT_COUNTY_NUM]], "000") &amp; "-" &amp; TEXT(MotionsTable[[#This Row],[MOT_CASE_NUMBER]], "0000000")</f>
        <v>001-0000068</v>
      </c>
    </row>
    <row r="4496" spans="1:7">
      <c r="A4496" s="1">
        <v>1</v>
      </c>
      <c r="B4496">
        <v>79</v>
      </c>
      <c r="C4496">
        <v>2</v>
      </c>
      <c r="D4496" t="s">
        <v>115</v>
      </c>
      <c r="E4496" t="s">
        <v>116</v>
      </c>
      <c r="F4496" t="s">
        <v>9</v>
      </c>
      <c r="G4496" t="str">
        <f>TEXT(MotionsTable[[#This Row],[MOT_COUNTY_NUM]], "000") &amp; "-" &amp; TEXT(MotionsTable[[#This Row],[MOT_CASE_NUMBER]], "0000000")</f>
        <v>001-0000079</v>
      </c>
    </row>
    <row r="4497" spans="1:7">
      <c r="A4497" s="1">
        <v>1</v>
      </c>
      <c r="B4497">
        <v>97</v>
      </c>
      <c r="C4497">
        <v>2</v>
      </c>
      <c r="D4497" t="s">
        <v>115</v>
      </c>
      <c r="E4497" t="s">
        <v>116</v>
      </c>
      <c r="F4497" t="s">
        <v>9</v>
      </c>
      <c r="G4497" t="str">
        <f>TEXT(MotionsTable[[#This Row],[MOT_COUNTY_NUM]], "000") &amp; "-" &amp; TEXT(MotionsTable[[#This Row],[MOT_CASE_NUMBER]], "0000000")</f>
        <v>001-0000097</v>
      </c>
    </row>
    <row r="4498" spans="1:7">
      <c r="A4498" s="1">
        <v>1</v>
      </c>
      <c r="B4498">
        <v>107</v>
      </c>
      <c r="C4498">
        <v>2</v>
      </c>
      <c r="D4498" t="s">
        <v>115</v>
      </c>
      <c r="E4498" t="s">
        <v>116</v>
      </c>
      <c r="F4498" t="s">
        <v>9</v>
      </c>
      <c r="G4498" t="str">
        <f>TEXT(MotionsTable[[#This Row],[MOT_COUNTY_NUM]], "000") &amp; "-" &amp; TEXT(MotionsTable[[#This Row],[MOT_CASE_NUMBER]], "0000000")</f>
        <v>001-0000107</v>
      </c>
    </row>
    <row r="4499" spans="1:7">
      <c r="A4499" s="1">
        <v>1</v>
      </c>
      <c r="B4499">
        <v>116</v>
      </c>
      <c r="C4499">
        <v>2</v>
      </c>
      <c r="D4499" t="s">
        <v>115</v>
      </c>
      <c r="E4499" t="s">
        <v>116</v>
      </c>
      <c r="F4499" t="s">
        <v>9</v>
      </c>
      <c r="G4499" t="str">
        <f>TEXT(MotionsTable[[#This Row],[MOT_COUNTY_NUM]], "000") &amp; "-" &amp; TEXT(MotionsTable[[#This Row],[MOT_CASE_NUMBER]], "0000000")</f>
        <v>001-0000116</v>
      </c>
    </row>
    <row r="4500" spans="1:7">
      <c r="A4500" s="1">
        <v>1</v>
      </c>
      <c r="B4500">
        <v>133</v>
      </c>
      <c r="C4500">
        <v>2</v>
      </c>
      <c r="D4500" t="s">
        <v>115</v>
      </c>
      <c r="E4500" t="s">
        <v>116</v>
      </c>
      <c r="F4500" t="s">
        <v>9</v>
      </c>
      <c r="G4500" t="str">
        <f>TEXT(MotionsTable[[#This Row],[MOT_COUNTY_NUM]], "000") &amp; "-" &amp; TEXT(MotionsTable[[#This Row],[MOT_CASE_NUMBER]], "0000000")</f>
        <v>001-0000133</v>
      </c>
    </row>
    <row r="4501" spans="1:7">
      <c r="A4501" s="1">
        <v>1</v>
      </c>
      <c r="B4501">
        <v>135</v>
      </c>
      <c r="C4501">
        <v>2</v>
      </c>
      <c r="D4501" t="s">
        <v>115</v>
      </c>
      <c r="E4501" t="s">
        <v>116</v>
      </c>
      <c r="F4501" t="s">
        <v>9</v>
      </c>
      <c r="G4501" t="str">
        <f>TEXT(MotionsTable[[#This Row],[MOT_COUNTY_NUM]], "000") &amp; "-" &amp; TEXT(MotionsTable[[#This Row],[MOT_CASE_NUMBER]], "0000000")</f>
        <v>001-0000135</v>
      </c>
    </row>
    <row r="4502" spans="1:7">
      <c r="A4502" s="1">
        <v>1</v>
      </c>
      <c r="B4502">
        <v>139</v>
      </c>
      <c r="C4502">
        <v>2</v>
      </c>
      <c r="D4502" t="s">
        <v>115</v>
      </c>
      <c r="E4502" t="s">
        <v>116</v>
      </c>
      <c r="F4502" t="s">
        <v>9</v>
      </c>
      <c r="G4502" t="str">
        <f>TEXT(MotionsTable[[#This Row],[MOT_COUNTY_NUM]], "000") &amp; "-" &amp; TEXT(MotionsTable[[#This Row],[MOT_CASE_NUMBER]], "0000000")</f>
        <v>001-0000139</v>
      </c>
    </row>
    <row r="4503" spans="1:7">
      <c r="A4503" s="1">
        <v>1</v>
      </c>
      <c r="B4503">
        <v>155</v>
      </c>
      <c r="C4503">
        <v>2</v>
      </c>
      <c r="D4503" t="s">
        <v>115</v>
      </c>
      <c r="E4503" t="s">
        <v>116</v>
      </c>
      <c r="F4503" t="s">
        <v>9</v>
      </c>
      <c r="G4503" t="str">
        <f>TEXT(MotionsTable[[#This Row],[MOT_COUNTY_NUM]], "000") &amp; "-" &amp; TEXT(MotionsTable[[#This Row],[MOT_CASE_NUMBER]], "0000000")</f>
        <v>001-0000155</v>
      </c>
    </row>
    <row r="4504" spans="1:7">
      <c r="A4504" s="1">
        <v>1</v>
      </c>
      <c r="B4504">
        <v>167</v>
      </c>
      <c r="C4504">
        <v>2</v>
      </c>
      <c r="D4504" t="s">
        <v>115</v>
      </c>
      <c r="E4504" t="s">
        <v>116</v>
      </c>
      <c r="F4504" t="s">
        <v>9</v>
      </c>
      <c r="G4504" t="str">
        <f>TEXT(MotionsTable[[#This Row],[MOT_COUNTY_NUM]], "000") &amp; "-" &amp; TEXT(MotionsTable[[#This Row],[MOT_CASE_NUMBER]], "0000000")</f>
        <v>001-0000167</v>
      </c>
    </row>
    <row r="4505" spans="1:7">
      <c r="A4505" s="1">
        <v>1</v>
      </c>
      <c r="B4505">
        <v>171</v>
      </c>
      <c r="C4505">
        <v>2</v>
      </c>
      <c r="D4505" t="s">
        <v>115</v>
      </c>
      <c r="E4505" t="s">
        <v>116</v>
      </c>
      <c r="F4505" t="s">
        <v>9</v>
      </c>
      <c r="G4505" t="str">
        <f>TEXT(MotionsTable[[#This Row],[MOT_COUNTY_NUM]], "000") &amp; "-" &amp; TEXT(MotionsTable[[#This Row],[MOT_CASE_NUMBER]], "0000000")</f>
        <v>001-0000171</v>
      </c>
    </row>
    <row r="4506" spans="1:7">
      <c r="A4506" s="1">
        <v>1</v>
      </c>
      <c r="B4506">
        <v>172</v>
      </c>
      <c r="C4506">
        <v>2</v>
      </c>
      <c r="D4506" t="s">
        <v>115</v>
      </c>
      <c r="E4506" t="s">
        <v>116</v>
      </c>
      <c r="F4506" t="s">
        <v>9</v>
      </c>
      <c r="G4506" t="str">
        <f>TEXT(MotionsTable[[#This Row],[MOT_COUNTY_NUM]], "000") &amp; "-" &amp; TEXT(MotionsTable[[#This Row],[MOT_CASE_NUMBER]], "0000000")</f>
        <v>001-0000172</v>
      </c>
    </row>
    <row r="4507" spans="1:7">
      <c r="A4507" s="1">
        <v>1</v>
      </c>
      <c r="B4507">
        <v>189</v>
      </c>
      <c r="C4507">
        <v>2</v>
      </c>
      <c r="D4507" t="s">
        <v>115</v>
      </c>
      <c r="E4507" t="s">
        <v>116</v>
      </c>
      <c r="F4507" t="s">
        <v>9</v>
      </c>
      <c r="G4507" t="str">
        <f>TEXT(MotionsTable[[#This Row],[MOT_COUNTY_NUM]], "000") &amp; "-" &amp; TEXT(MotionsTable[[#This Row],[MOT_CASE_NUMBER]], "0000000")</f>
        <v>001-0000189</v>
      </c>
    </row>
    <row r="4508" spans="1:7">
      <c r="A4508" s="1">
        <v>1</v>
      </c>
      <c r="B4508">
        <v>194</v>
      </c>
      <c r="C4508">
        <v>2</v>
      </c>
      <c r="D4508" t="s">
        <v>115</v>
      </c>
      <c r="E4508" t="s">
        <v>116</v>
      </c>
      <c r="F4508" t="s">
        <v>9</v>
      </c>
      <c r="G4508" t="str">
        <f>TEXT(MotionsTable[[#This Row],[MOT_COUNTY_NUM]], "000") &amp; "-" &amp; TEXT(MotionsTable[[#This Row],[MOT_CASE_NUMBER]], "0000000")</f>
        <v>001-0000194</v>
      </c>
    </row>
    <row r="4509" spans="1:7">
      <c r="A4509" s="1">
        <v>1</v>
      </c>
      <c r="B4509">
        <v>197</v>
      </c>
      <c r="C4509">
        <v>2</v>
      </c>
      <c r="D4509" t="s">
        <v>115</v>
      </c>
      <c r="E4509" t="s">
        <v>116</v>
      </c>
      <c r="F4509" t="s">
        <v>9</v>
      </c>
      <c r="G4509" t="str">
        <f>TEXT(MotionsTable[[#This Row],[MOT_COUNTY_NUM]], "000") &amp; "-" &amp; TEXT(MotionsTable[[#This Row],[MOT_CASE_NUMBER]], "0000000")</f>
        <v>001-0000197</v>
      </c>
    </row>
    <row r="4510" spans="1:7">
      <c r="A4510" s="1">
        <v>1</v>
      </c>
      <c r="B4510">
        <v>198</v>
      </c>
      <c r="C4510">
        <v>2</v>
      </c>
      <c r="D4510" t="s">
        <v>115</v>
      </c>
      <c r="E4510" t="s">
        <v>116</v>
      </c>
      <c r="F4510" t="s">
        <v>9</v>
      </c>
      <c r="G4510" t="str">
        <f>TEXT(MotionsTable[[#This Row],[MOT_COUNTY_NUM]], "000") &amp; "-" &amp; TEXT(MotionsTable[[#This Row],[MOT_CASE_NUMBER]], "0000000")</f>
        <v>001-0000198</v>
      </c>
    </row>
    <row r="4511" spans="1:7">
      <c r="A4511" s="1">
        <v>1</v>
      </c>
      <c r="B4511">
        <v>203</v>
      </c>
      <c r="C4511">
        <v>2</v>
      </c>
      <c r="D4511" t="s">
        <v>115</v>
      </c>
      <c r="E4511" t="s">
        <v>116</v>
      </c>
      <c r="F4511" t="s">
        <v>9</v>
      </c>
      <c r="G4511" t="str">
        <f>TEXT(MotionsTable[[#This Row],[MOT_COUNTY_NUM]], "000") &amp; "-" &amp; TEXT(MotionsTable[[#This Row],[MOT_CASE_NUMBER]], "0000000")</f>
        <v>001-0000203</v>
      </c>
    </row>
    <row r="4512" spans="1:7">
      <c r="A4512" s="1">
        <v>1</v>
      </c>
      <c r="B4512">
        <v>204</v>
      </c>
      <c r="C4512">
        <v>2</v>
      </c>
      <c r="D4512" t="s">
        <v>115</v>
      </c>
      <c r="E4512" t="s">
        <v>116</v>
      </c>
      <c r="F4512" t="s">
        <v>9</v>
      </c>
      <c r="G4512" t="str">
        <f>TEXT(MotionsTable[[#This Row],[MOT_COUNTY_NUM]], "000") &amp; "-" &amp; TEXT(MotionsTable[[#This Row],[MOT_CASE_NUMBER]], "0000000")</f>
        <v>001-0000204</v>
      </c>
    </row>
    <row r="4513" spans="1:7">
      <c r="A4513" s="1">
        <v>1</v>
      </c>
      <c r="B4513">
        <v>207</v>
      </c>
      <c r="C4513">
        <v>2</v>
      </c>
      <c r="D4513" t="s">
        <v>115</v>
      </c>
      <c r="E4513" t="s">
        <v>116</v>
      </c>
      <c r="F4513" t="s">
        <v>9</v>
      </c>
      <c r="G4513" t="str">
        <f>TEXT(MotionsTable[[#This Row],[MOT_COUNTY_NUM]], "000") &amp; "-" &amp; TEXT(MotionsTable[[#This Row],[MOT_CASE_NUMBER]], "0000000")</f>
        <v>001-0000207</v>
      </c>
    </row>
    <row r="4514" spans="1:7">
      <c r="A4514" s="1">
        <v>1</v>
      </c>
      <c r="B4514">
        <v>209</v>
      </c>
      <c r="C4514">
        <v>2</v>
      </c>
      <c r="D4514" t="s">
        <v>115</v>
      </c>
      <c r="E4514" t="s">
        <v>116</v>
      </c>
      <c r="F4514" t="s">
        <v>9</v>
      </c>
      <c r="G4514" t="str">
        <f>TEXT(MotionsTable[[#This Row],[MOT_COUNTY_NUM]], "000") &amp; "-" &amp; TEXT(MotionsTable[[#This Row],[MOT_CASE_NUMBER]], "0000000")</f>
        <v>001-0000209</v>
      </c>
    </row>
    <row r="4515" spans="1:7">
      <c r="A4515" s="1">
        <v>1</v>
      </c>
      <c r="B4515">
        <v>210</v>
      </c>
      <c r="C4515">
        <v>2</v>
      </c>
      <c r="D4515" t="s">
        <v>115</v>
      </c>
      <c r="E4515" t="s">
        <v>116</v>
      </c>
      <c r="F4515" t="s">
        <v>9</v>
      </c>
      <c r="G4515" t="str">
        <f>TEXT(MotionsTable[[#This Row],[MOT_COUNTY_NUM]], "000") &amp; "-" &amp; TEXT(MotionsTable[[#This Row],[MOT_CASE_NUMBER]], "0000000")</f>
        <v>001-0000210</v>
      </c>
    </row>
    <row r="4516" spans="1:7">
      <c r="A4516" s="1">
        <v>1</v>
      </c>
      <c r="B4516">
        <v>211</v>
      </c>
      <c r="C4516">
        <v>2</v>
      </c>
      <c r="D4516" t="s">
        <v>115</v>
      </c>
      <c r="E4516" t="s">
        <v>116</v>
      </c>
      <c r="F4516" t="s">
        <v>9</v>
      </c>
      <c r="G4516" t="str">
        <f>TEXT(MotionsTable[[#This Row],[MOT_COUNTY_NUM]], "000") &amp; "-" &amp; TEXT(MotionsTable[[#This Row],[MOT_CASE_NUMBER]], "0000000")</f>
        <v>001-0000211</v>
      </c>
    </row>
    <row r="4517" spans="1:7">
      <c r="A4517" s="1">
        <v>1</v>
      </c>
      <c r="B4517">
        <v>219</v>
      </c>
      <c r="C4517">
        <v>2</v>
      </c>
      <c r="D4517" t="s">
        <v>115</v>
      </c>
      <c r="E4517" t="s">
        <v>116</v>
      </c>
      <c r="F4517" t="s">
        <v>9</v>
      </c>
      <c r="G4517" t="str">
        <f>TEXT(MotionsTable[[#This Row],[MOT_COUNTY_NUM]], "000") &amp; "-" &amp; TEXT(MotionsTable[[#This Row],[MOT_CASE_NUMBER]], "0000000")</f>
        <v>001-0000219</v>
      </c>
    </row>
    <row r="4518" spans="1:7">
      <c r="A4518" s="1">
        <v>1</v>
      </c>
      <c r="B4518">
        <v>3</v>
      </c>
      <c r="C4518">
        <v>3</v>
      </c>
      <c r="D4518" t="s">
        <v>115</v>
      </c>
      <c r="E4518" t="s">
        <v>116</v>
      </c>
      <c r="F4518" t="s">
        <v>9</v>
      </c>
      <c r="G4518" t="str">
        <f>TEXT(MotionsTable[[#This Row],[MOT_COUNTY_NUM]], "000") &amp; "-" &amp; TEXT(MotionsTable[[#This Row],[MOT_CASE_NUMBER]], "0000000")</f>
        <v>001-0000003</v>
      </c>
    </row>
    <row r="4519" spans="1:7">
      <c r="A4519" s="1">
        <v>1</v>
      </c>
      <c r="B4519">
        <v>15</v>
      </c>
      <c r="C4519">
        <v>3</v>
      </c>
      <c r="D4519" t="s">
        <v>115</v>
      </c>
      <c r="E4519" t="s">
        <v>116</v>
      </c>
      <c r="F4519" t="s">
        <v>9</v>
      </c>
      <c r="G4519" t="str">
        <f>TEXT(MotionsTable[[#This Row],[MOT_COUNTY_NUM]], "000") &amp; "-" &amp; TEXT(MotionsTable[[#This Row],[MOT_CASE_NUMBER]], "0000000")</f>
        <v>001-0000015</v>
      </c>
    </row>
    <row r="4520" spans="1:7">
      <c r="A4520" s="1">
        <v>1</v>
      </c>
      <c r="B4520">
        <v>18</v>
      </c>
      <c r="C4520">
        <v>3</v>
      </c>
      <c r="D4520" t="s">
        <v>115</v>
      </c>
      <c r="E4520" t="s">
        <v>116</v>
      </c>
      <c r="F4520" t="s">
        <v>9</v>
      </c>
      <c r="G4520" t="str">
        <f>TEXT(MotionsTable[[#This Row],[MOT_COUNTY_NUM]], "000") &amp; "-" &amp; TEXT(MotionsTable[[#This Row],[MOT_CASE_NUMBER]], "0000000")</f>
        <v>001-0000018</v>
      </c>
    </row>
    <row r="4521" spans="1:7">
      <c r="A4521" s="1">
        <v>1</v>
      </c>
      <c r="B4521">
        <v>20</v>
      </c>
      <c r="C4521">
        <v>3</v>
      </c>
      <c r="D4521" t="s">
        <v>115</v>
      </c>
      <c r="E4521" t="s">
        <v>116</v>
      </c>
      <c r="F4521" t="s">
        <v>9</v>
      </c>
      <c r="G4521" t="str">
        <f>TEXT(MotionsTable[[#This Row],[MOT_COUNTY_NUM]], "000") &amp; "-" &amp; TEXT(MotionsTable[[#This Row],[MOT_CASE_NUMBER]], "0000000")</f>
        <v>001-0000020</v>
      </c>
    </row>
    <row r="4522" spans="1:7">
      <c r="A4522" s="1">
        <v>1</v>
      </c>
      <c r="B4522">
        <v>21</v>
      </c>
      <c r="C4522">
        <v>3</v>
      </c>
      <c r="D4522" t="s">
        <v>115</v>
      </c>
      <c r="E4522" t="s">
        <v>116</v>
      </c>
      <c r="F4522" t="s">
        <v>9</v>
      </c>
      <c r="G4522" t="str">
        <f>TEXT(MotionsTable[[#This Row],[MOT_COUNTY_NUM]], "000") &amp; "-" &amp; TEXT(MotionsTable[[#This Row],[MOT_CASE_NUMBER]], "0000000")</f>
        <v>001-0000021</v>
      </c>
    </row>
    <row r="4523" spans="1:7">
      <c r="A4523" s="1">
        <v>1</v>
      </c>
      <c r="B4523">
        <v>37</v>
      </c>
      <c r="C4523">
        <v>3</v>
      </c>
      <c r="D4523" t="s">
        <v>115</v>
      </c>
      <c r="E4523" t="s">
        <v>116</v>
      </c>
      <c r="F4523" t="s">
        <v>9</v>
      </c>
      <c r="G4523" t="str">
        <f>TEXT(MotionsTable[[#This Row],[MOT_COUNTY_NUM]], "000") &amp; "-" &amp; TEXT(MotionsTable[[#This Row],[MOT_CASE_NUMBER]], "0000000")</f>
        <v>001-0000037</v>
      </c>
    </row>
    <row r="4524" spans="1:7">
      <c r="A4524" s="1">
        <v>1</v>
      </c>
      <c r="B4524">
        <v>48</v>
      </c>
      <c r="C4524">
        <v>3</v>
      </c>
      <c r="D4524" t="s">
        <v>115</v>
      </c>
      <c r="E4524" t="s">
        <v>116</v>
      </c>
      <c r="F4524" t="s">
        <v>9</v>
      </c>
      <c r="G4524" t="str">
        <f>TEXT(MotionsTable[[#This Row],[MOT_COUNTY_NUM]], "000") &amp; "-" &amp; TEXT(MotionsTable[[#This Row],[MOT_CASE_NUMBER]], "0000000")</f>
        <v>001-0000048</v>
      </c>
    </row>
    <row r="4525" spans="1:7">
      <c r="A4525" s="1">
        <v>1</v>
      </c>
      <c r="B4525">
        <v>55</v>
      </c>
      <c r="C4525">
        <v>3</v>
      </c>
      <c r="D4525" t="s">
        <v>115</v>
      </c>
      <c r="E4525" t="s">
        <v>116</v>
      </c>
      <c r="F4525" t="s">
        <v>9</v>
      </c>
      <c r="G4525" t="str">
        <f>TEXT(MotionsTable[[#This Row],[MOT_COUNTY_NUM]], "000") &amp; "-" &amp; TEXT(MotionsTable[[#This Row],[MOT_CASE_NUMBER]], "0000000")</f>
        <v>001-0000055</v>
      </c>
    </row>
    <row r="4526" spans="1:7">
      <c r="A4526" s="1">
        <v>1</v>
      </c>
      <c r="B4526">
        <v>57</v>
      </c>
      <c r="C4526">
        <v>3</v>
      </c>
      <c r="D4526" t="s">
        <v>115</v>
      </c>
      <c r="E4526" t="s">
        <v>116</v>
      </c>
      <c r="F4526" t="s">
        <v>9</v>
      </c>
      <c r="G4526" t="str">
        <f>TEXT(MotionsTable[[#This Row],[MOT_COUNTY_NUM]], "000") &amp; "-" &amp; TEXT(MotionsTable[[#This Row],[MOT_CASE_NUMBER]], "0000000")</f>
        <v>001-0000057</v>
      </c>
    </row>
    <row r="4527" spans="1:7">
      <c r="A4527" s="1">
        <v>1</v>
      </c>
      <c r="B4527">
        <v>62</v>
      </c>
      <c r="C4527">
        <v>3</v>
      </c>
      <c r="D4527" t="s">
        <v>115</v>
      </c>
      <c r="E4527" t="s">
        <v>116</v>
      </c>
      <c r="F4527" t="s">
        <v>9</v>
      </c>
      <c r="G4527" t="str">
        <f>TEXT(MotionsTable[[#This Row],[MOT_COUNTY_NUM]], "000") &amp; "-" &amp; TEXT(MotionsTable[[#This Row],[MOT_CASE_NUMBER]], "0000000")</f>
        <v>001-0000062</v>
      </c>
    </row>
    <row r="4528" spans="1:7">
      <c r="A4528" s="1">
        <v>1</v>
      </c>
      <c r="B4528">
        <v>65</v>
      </c>
      <c r="C4528">
        <v>3</v>
      </c>
      <c r="D4528" t="s">
        <v>115</v>
      </c>
      <c r="E4528" t="s">
        <v>116</v>
      </c>
      <c r="F4528" t="s">
        <v>9</v>
      </c>
      <c r="G4528" t="str">
        <f>TEXT(MotionsTable[[#This Row],[MOT_COUNTY_NUM]], "000") &amp; "-" &amp; TEXT(MotionsTable[[#This Row],[MOT_CASE_NUMBER]], "0000000")</f>
        <v>001-0000065</v>
      </c>
    </row>
    <row r="4529" spans="1:7">
      <c r="A4529" s="1">
        <v>1</v>
      </c>
      <c r="B4529">
        <v>69</v>
      </c>
      <c r="C4529">
        <v>3</v>
      </c>
      <c r="D4529" t="s">
        <v>115</v>
      </c>
      <c r="E4529" t="s">
        <v>116</v>
      </c>
      <c r="F4529" t="s">
        <v>9</v>
      </c>
      <c r="G4529" t="str">
        <f>TEXT(MotionsTable[[#This Row],[MOT_COUNTY_NUM]], "000") &amp; "-" &amp; TEXT(MotionsTable[[#This Row],[MOT_CASE_NUMBER]], "0000000")</f>
        <v>001-0000069</v>
      </c>
    </row>
    <row r="4530" spans="1:7">
      <c r="A4530" s="1">
        <v>1</v>
      </c>
      <c r="B4530">
        <v>73</v>
      </c>
      <c r="C4530">
        <v>3</v>
      </c>
      <c r="D4530" t="s">
        <v>115</v>
      </c>
      <c r="E4530" t="s">
        <v>116</v>
      </c>
      <c r="F4530" t="s">
        <v>9</v>
      </c>
      <c r="G4530" t="str">
        <f>TEXT(MotionsTable[[#This Row],[MOT_COUNTY_NUM]], "000") &amp; "-" &amp; TEXT(MotionsTable[[#This Row],[MOT_CASE_NUMBER]], "0000000")</f>
        <v>001-0000073</v>
      </c>
    </row>
    <row r="4531" spans="1:7">
      <c r="A4531" s="1">
        <v>1</v>
      </c>
      <c r="B4531">
        <v>79</v>
      </c>
      <c r="C4531">
        <v>3</v>
      </c>
      <c r="D4531" t="s">
        <v>115</v>
      </c>
      <c r="E4531" t="s">
        <v>116</v>
      </c>
      <c r="F4531" t="s">
        <v>9</v>
      </c>
      <c r="G4531" t="str">
        <f>TEXT(MotionsTable[[#This Row],[MOT_COUNTY_NUM]], "000") &amp; "-" &amp; TEXT(MotionsTable[[#This Row],[MOT_CASE_NUMBER]], "0000000")</f>
        <v>001-0000079</v>
      </c>
    </row>
    <row r="4532" spans="1:7">
      <c r="A4532" s="1">
        <v>1</v>
      </c>
      <c r="B4532">
        <v>83</v>
      </c>
      <c r="C4532">
        <v>3</v>
      </c>
      <c r="D4532" t="s">
        <v>115</v>
      </c>
      <c r="E4532" t="s">
        <v>116</v>
      </c>
      <c r="F4532" t="s">
        <v>9</v>
      </c>
      <c r="G4532" t="str">
        <f>TEXT(MotionsTable[[#This Row],[MOT_COUNTY_NUM]], "000") &amp; "-" &amp; TEXT(MotionsTable[[#This Row],[MOT_CASE_NUMBER]], "0000000")</f>
        <v>001-0000083</v>
      </c>
    </row>
    <row r="4533" spans="1:7">
      <c r="A4533" s="1">
        <v>1</v>
      </c>
      <c r="B4533">
        <v>85</v>
      </c>
      <c r="C4533">
        <v>3</v>
      </c>
      <c r="D4533" t="s">
        <v>115</v>
      </c>
      <c r="E4533" t="s">
        <v>116</v>
      </c>
      <c r="F4533" t="s">
        <v>9</v>
      </c>
      <c r="G4533" t="str">
        <f>TEXT(MotionsTable[[#This Row],[MOT_COUNTY_NUM]], "000") &amp; "-" &amp; TEXT(MotionsTable[[#This Row],[MOT_CASE_NUMBER]], "0000000")</f>
        <v>001-0000085</v>
      </c>
    </row>
    <row r="4534" spans="1:7">
      <c r="A4534" s="1">
        <v>1</v>
      </c>
      <c r="B4534">
        <v>94</v>
      </c>
      <c r="C4534">
        <v>3</v>
      </c>
      <c r="D4534" t="s">
        <v>115</v>
      </c>
      <c r="E4534" t="s">
        <v>116</v>
      </c>
      <c r="F4534" t="s">
        <v>9</v>
      </c>
      <c r="G4534" t="str">
        <f>TEXT(MotionsTable[[#This Row],[MOT_COUNTY_NUM]], "000") &amp; "-" &amp; TEXT(MotionsTable[[#This Row],[MOT_CASE_NUMBER]], "0000000")</f>
        <v>001-0000094</v>
      </c>
    </row>
    <row r="4535" spans="1:7">
      <c r="A4535" s="1">
        <v>1</v>
      </c>
      <c r="B4535">
        <v>107</v>
      </c>
      <c r="C4535">
        <v>3</v>
      </c>
      <c r="D4535" t="s">
        <v>115</v>
      </c>
      <c r="E4535" t="s">
        <v>116</v>
      </c>
      <c r="F4535" t="s">
        <v>9</v>
      </c>
      <c r="G4535" t="str">
        <f>TEXT(MotionsTable[[#This Row],[MOT_COUNTY_NUM]], "000") &amp; "-" &amp; TEXT(MotionsTable[[#This Row],[MOT_CASE_NUMBER]], "0000000")</f>
        <v>001-0000107</v>
      </c>
    </row>
    <row r="4536" spans="1:7">
      <c r="A4536" s="1">
        <v>1</v>
      </c>
      <c r="B4536">
        <v>121</v>
      </c>
      <c r="C4536">
        <v>3</v>
      </c>
      <c r="D4536" t="s">
        <v>115</v>
      </c>
      <c r="E4536" t="s">
        <v>116</v>
      </c>
      <c r="F4536" t="s">
        <v>9</v>
      </c>
      <c r="G4536" t="str">
        <f>TEXT(MotionsTable[[#This Row],[MOT_COUNTY_NUM]], "000") &amp; "-" &amp; TEXT(MotionsTable[[#This Row],[MOT_CASE_NUMBER]], "0000000")</f>
        <v>001-0000121</v>
      </c>
    </row>
    <row r="4537" spans="1:7">
      <c r="A4537" s="1">
        <v>1</v>
      </c>
      <c r="B4537">
        <v>130</v>
      </c>
      <c r="C4537">
        <v>3</v>
      </c>
      <c r="D4537" t="s">
        <v>115</v>
      </c>
      <c r="E4537" t="s">
        <v>116</v>
      </c>
      <c r="F4537" t="s">
        <v>9</v>
      </c>
      <c r="G4537" t="str">
        <f>TEXT(MotionsTable[[#This Row],[MOT_COUNTY_NUM]], "000") &amp; "-" &amp; TEXT(MotionsTable[[#This Row],[MOT_CASE_NUMBER]], "0000000")</f>
        <v>001-0000130</v>
      </c>
    </row>
    <row r="4538" spans="1:7">
      <c r="A4538" s="1">
        <v>1</v>
      </c>
      <c r="B4538">
        <v>136</v>
      </c>
      <c r="C4538">
        <v>3</v>
      </c>
      <c r="D4538" t="s">
        <v>115</v>
      </c>
      <c r="E4538" t="s">
        <v>116</v>
      </c>
      <c r="F4538" t="s">
        <v>9</v>
      </c>
      <c r="G4538" t="str">
        <f>TEXT(MotionsTable[[#This Row],[MOT_COUNTY_NUM]], "000") &amp; "-" &amp; TEXT(MotionsTable[[#This Row],[MOT_CASE_NUMBER]], "0000000")</f>
        <v>001-0000136</v>
      </c>
    </row>
    <row r="4539" spans="1:7">
      <c r="A4539" s="1">
        <v>1</v>
      </c>
      <c r="B4539">
        <v>151</v>
      </c>
      <c r="C4539">
        <v>3</v>
      </c>
      <c r="D4539" t="s">
        <v>115</v>
      </c>
      <c r="E4539" t="s">
        <v>116</v>
      </c>
      <c r="F4539" t="s">
        <v>9</v>
      </c>
      <c r="G4539" t="str">
        <f>TEXT(MotionsTable[[#This Row],[MOT_COUNTY_NUM]], "000") &amp; "-" &amp; TEXT(MotionsTable[[#This Row],[MOT_CASE_NUMBER]], "0000000")</f>
        <v>001-0000151</v>
      </c>
    </row>
    <row r="4540" spans="1:7">
      <c r="A4540" s="1">
        <v>1</v>
      </c>
      <c r="B4540">
        <v>162</v>
      </c>
      <c r="C4540">
        <v>3</v>
      </c>
      <c r="D4540" t="s">
        <v>115</v>
      </c>
      <c r="E4540" t="s">
        <v>116</v>
      </c>
      <c r="F4540" t="s">
        <v>9</v>
      </c>
      <c r="G4540" t="str">
        <f>TEXT(MotionsTable[[#This Row],[MOT_COUNTY_NUM]], "000") &amp; "-" &amp; TEXT(MotionsTable[[#This Row],[MOT_CASE_NUMBER]], "0000000")</f>
        <v>001-0000162</v>
      </c>
    </row>
    <row r="4541" spans="1:7">
      <c r="A4541" s="1">
        <v>1</v>
      </c>
      <c r="B4541">
        <v>163</v>
      </c>
      <c r="C4541">
        <v>3</v>
      </c>
      <c r="D4541" t="s">
        <v>115</v>
      </c>
      <c r="E4541" t="s">
        <v>116</v>
      </c>
      <c r="F4541" t="s">
        <v>9</v>
      </c>
      <c r="G4541" t="str">
        <f>TEXT(MotionsTable[[#This Row],[MOT_COUNTY_NUM]], "000") &amp; "-" &amp; TEXT(MotionsTable[[#This Row],[MOT_CASE_NUMBER]], "0000000")</f>
        <v>001-0000163</v>
      </c>
    </row>
    <row r="4542" spans="1:7">
      <c r="A4542" s="1">
        <v>1</v>
      </c>
      <c r="B4542">
        <v>166</v>
      </c>
      <c r="C4542">
        <v>3</v>
      </c>
      <c r="D4542" t="s">
        <v>115</v>
      </c>
      <c r="E4542" t="s">
        <v>116</v>
      </c>
      <c r="F4542" t="s">
        <v>9</v>
      </c>
      <c r="G4542" t="str">
        <f>TEXT(MotionsTable[[#This Row],[MOT_COUNTY_NUM]], "000") &amp; "-" &amp; TEXT(MotionsTable[[#This Row],[MOT_CASE_NUMBER]], "0000000")</f>
        <v>001-0000166</v>
      </c>
    </row>
    <row r="4543" spans="1:7">
      <c r="A4543" s="1">
        <v>1</v>
      </c>
      <c r="B4543">
        <v>175</v>
      </c>
      <c r="C4543">
        <v>3</v>
      </c>
      <c r="D4543" t="s">
        <v>115</v>
      </c>
      <c r="E4543" t="s">
        <v>116</v>
      </c>
      <c r="F4543" t="s">
        <v>9</v>
      </c>
      <c r="G4543" t="str">
        <f>TEXT(MotionsTable[[#This Row],[MOT_COUNTY_NUM]], "000") &amp; "-" &amp; TEXT(MotionsTable[[#This Row],[MOT_CASE_NUMBER]], "0000000")</f>
        <v>001-0000175</v>
      </c>
    </row>
    <row r="4544" spans="1:7">
      <c r="A4544" s="1">
        <v>1</v>
      </c>
      <c r="B4544">
        <v>191</v>
      </c>
      <c r="C4544">
        <v>3</v>
      </c>
      <c r="D4544" t="s">
        <v>115</v>
      </c>
      <c r="E4544" t="s">
        <v>116</v>
      </c>
      <c r="F4544" t="s">
        <v>9</v>
      </c>
      <c r="G4544" t="str">
        <f>TEXT(MotionsTable[[#This Row],[MOT_COUNTY_NUM]], "000") &amp; "-" &amp; TEXT(MotionsTable[[#This Row],[MOT_CASE_NUMBER]], "0000000")</f>
        <v>001-0000191</v>
      </c>
    </row>
    <row r="4545" spans="1:7">
      <c r="A4545" s="1">
        <v>1</v>
      </c>
      <c r="B4545">
        <v>6</v>
      </c>
      <c r="C4545">
        <v>4</v>
      </c>
      <c r="D4545" t="s">
        <v>115</v>
      </c>
      <c r="E4545" t="s">
        <v>116</v>
      </c>
      <c r="F4545" t="s">
        <v>9</v>
      </c>
      <c r="G4545" t="str">
        <f>TEXT(MotionsTable[[#This Row],[MOT_COUNTY_NUM]], "000") &amp; "-" &amp; TEXT(MotionsTable[[#This Row],[MOT_CASE_NUMBER]], "0000000")</f>
        <v>001-0000006</v>
      </c>
    </row>
    <row r="4546" spans="1:7">
      <c r="A4546" s="1">
        <v>1</v>
      </c>
      <c r="B4546">
        <v>26</v>
      </c>
      <c r="C4546">
        <v>4</v>
      </c>
      <c r="D4546" t="s">
        <v>115</v>
      </c>
      <c r="E4546" t="s">
        <v>116</v>
      </c>
      <c r="F4546" t="s">
        <v>9</v>
      </c>
      <c r="G4546" t="str">
        <f>TEXT(MotionsTable[[#This Row],[MOT_COUNTY_NUM]], "000") &amp; "-" &amp; TEXT(MotionsTable[[#This Row],[MOT_CASE_NUMBER]], "0000000")</f>
        <v>001-0000026</v>
      </c>
    </row>
    <row r="4547" spans="1:7">
      <c r="A4547" s="1">
        <v>1</v>
      </c>
      <c r="B4547">
        <v>39</v>
      </c>
      <c r="C4547">
        <v>4</v>
      </c>
      <c r="D4547" t="s">
        <v>115</v>
      </c>
      <c r="E4547" t="s">
        <v>116</v>
      </c>
      <c r="F4547" t="s">
        <v>9</v>
      </c>
      <c r="G4547" t="str">
        <f>TEXT(MotionsTable[[#This Row],[MOT_COUNTY_NUM]], "000") &amp; "-" &amp; TEXT(MotionsTable[[#This Row],[MOT_CASE_NUMBER]], "0000000")</f>
        <v>001-0000039</v>
      </c>
    </row>
    <row r="4548" spans="1:7">
      <c r="A4548" s="1">
        <v>1</v>
      </c>
      <c r="B4548">
        <v>46</v>
      </c>
      <c r="C4548">
        <v>4</v>
      </c>
      <c r="D4548" t="s">
        <v>115</v>
      </c>
      <c r="E4548" t="s">
        <v>116</v>
      </c>
      <c r="F4548" t="s">
        <v>9</v>
      </c>
      <c r="G4548" t="str">
        <f>TEXT(MotionsTable[[#This Row],[MOT_COUNTY_NUM]], "000") &amp; "-" &amp; TEXT(MotionsTable[[#This Row],[MOT_CASE_NUMBER]], "0000000")</f>
        <v>001-0000046</v>
      </c>
    </row>
    <row r="4549" spans="1:7">
      <c r="A4549" s="1">
        <v>1</v>
      </c>
      <c r="B4549">
        <v>49</v>
      </c>
      <c r="C4549">
        <v>4</v>
      </c>
      <c r="D4549" t="s">
        <v>115</v>
      </c>
      <c r="E4549" t="s">
        <v>116</v>
      </c>
      <c r="F4549" t="s">
        <v>9</v>
      </c>
      <c r="G4549" t="str">
        <f>TEXT(MotionsTable[[#This Row],[MOT_COUNTY_NUM]], "000") &amp; "-" &amp; TEXT(MotionsTable[[#This Row],[MOT_CASE_NUMBER]], "0000000")</f>
        <v>001-0000049</v>
      </c>
    </row>
    <row r="4550" spans="1:7">
      <c r="A4550" s="1">
        <v>1</v>
      </c>
      <c r="B4550">
        <v>63</v>
      </c>
      <c r="C4550">
        <v>4</v>
      </c>
      <c r="D4550" t="s">
        <v>115</v>
      </c>
      <c r="E4550" t="s">
        <v>116</v>
      </c>
      <c r="F4550" t="s">
        <v>9</v>
      </c>
      <c r="G4550" t="str">
        <f>TEXT(MotionsTable[[#This Row],[MOT_COUNTY_NUM]], "000") &amp; "-" &amp; TEXT(MotionsTable[[#This Row],[MOT_CASE_NUMBER]], "0000000")</f>
        <v>001-0000063</v>
      </c>
    </row>
    <row r="4551" spans="1:7">
      <c r="A4551" s="1">
        <v>1</v>
      </c>
      <c r="B4551">
        <v>72</v>
      </c>
      <c r="C4551">
        <v>4</v>
      </c>
      <c r="D4551" t="s">
        <v>115</v>
      </c>
      <c r="E4551" t="s">
        <v>116</v>
      </c>
      <c r="F4551" t="s">
        <v>9</v>
      </c>
      <c r="G4551" t="str">
        <f>TEXT(MotionsTable[[#This Row],[MOT_COUNTY_NUM]], "000") &amp; "-" &amp; TEXT(MotionsTable[[#This Row],[MOT_CASE_NUMBER]], "0000000")</f>
        <v>001-0000072</v>
      </c>
    </row>
    <row r="4552" spans="1:7">
      <c r="A4552" s="1">
        <v>1</v>
      </c>
      <c r="B4552">
        <v>78</v>
      </c>
      <c r="C4552">
        <v>4</v>
      </c>
      <c r="D4552" t="s">
        <v>115</v>
      </c>
      <c r="E4552" t="s">
        <v>116</v>
      </c>
      <c r="F4552" t="s">
        <v>9</v>
      </c>
      <c r="G4552" t="str">
        <f>TEXT(MotionsTable[[#This Row],[MOT_COUNTY_NUM]], "000") &amp; "-" &amp; TEXT(MotionsTable[[#This Row],[MOT_CASE_NUMBER]], "0000000")</f>
        <v>001-0000078</v>
      </c>
    </row>
    <row r="4553" spans="1:7">
      <c r="A4553" s="1">
        <v>1</v>
      </c>
      <c r="B4553">
        <v>81</v>
      </c>
      <c r="C4553">
        <v>4</v>
      </c>
      <c r="D4553" t="s">
        <v>115</v>
      </c>
      <c r="E4553" t="s">
        <v>116</v>
      </c>
      <c r="F4553" t="s">
        <v>9</v>
      </c>
      <c r="G4553" t="str">
        <f>TEXT(MotionsTable[[#This Row],[MOT_COUNTY_NUM]], "000") &amp; "-" &amp; TEXT(MotionsTable[[#This Row],[MOT_CASE_NUMBER]], "0000000")</f>
        <v>001-0000081</v>
      </c>
    </row>
    <row r="4554" spans="1:7">
      <c r="A4554" s="1">
        <v>1</v>
      </c>
      <c r="B4554">
        <v>100</v>
      </c>
      <c r="C4554">
        <v>4</v>
      </c>
      <c r="D4554" t="s">
        <v>115</v>
      </c>
      <c r="E4554" t="s">
        <v>116</v>
      </c>
      <c r="F4554" t="s">
        <v>9</v>
      </c>
      <c r="G4554" t="str">
        <f>TEXT(MotionsTable[[#This Row],[MOT_COUNTY_NUM]], "000") &amp; "-" &amp; TEXT(MotionsTable[[#This Row],[MOT_CASE_NUMBER]], "0000000")</f>
        <v>001-0000100</v>
      </c>
    </row>
    <row r="4555" spans="1:7">
      <c r="A4555" s="1">
        <v>1</v>
      </c>
      <c r="B4555">
        <v>108</v>
      </c>
      <c r="C4555">
        <v>4</v>
      </c>
      <c r="D4555" t="s">
        <v>115</v>
      </c>
      <c r="E4555" t="s">
        <v>116</v>
      </c>
      <c r="F4555" t="s">
        <v>9</v>
      </c>
      <c r="G4555" t="str">
        <f>TEXT(MotionsTable[[#This Row],[MOT_COUNTY_NUM]], "000") &amp; "-" &amp; TEXT(MotionsTable[[#This Row],[MOT_CASE_NUMBER]], "0000000")</f>
        <v>001-0000108</v>
      </c>
    </row>
    <row r="4556" spans="1:7">
      <c r="A4556" s="1">
        <v>1</v>
      </c>
      <c r="B4556">
        <v>137</v>
      </c>
      <c r="C4556">
        <v>4</v>
      </c>
      <c r="D4556" t="s">
        <v>115</v>
      </c>
      <c r="E4556" t="s">
        <v>116</v>
      </c>
      <c r="F4556" t="s">
        <v>9</v>
      </c>
      <c r="G4556" t="str">
        <f>TEXT(MotionsTable[[#This Row],[MOT_COUNTY_NUM]], "000") &amp; "-" &amp; TEXT(MotionsTable[[#This Row],[MOT_CASE_NUMBER]], "0000000")</f>
        <v>001-0000137</v>
      </c>
    </row>
    <row r="4557" spans="1:7">
      <c r="A4557" s="1">
        <v>1</v>
      </c>
      <c r="B4557">
        <v>162</v>
      </c>
      <c r="C4557">
        <v>4</v>
      </c>
      <c r="D4557" t="s">
        <v>115</v>
      </c>
      <c r="E4557" t="s">
        <v>116</v>
      </c>
      <c r="F4557" t="s">
        <v>9</v>
      </c>
      <c r="G4557" t="str">
        <f>TEXT(MotionsTable[[#This Row],[MOT_COUNTY_NUM]], "000") &amp; "-" &amp; TEXT(MotionsTable[[#This Row],[MOT_CASE_NUMBER]], "0000000")</f>
        <v>001-0000162</v>
      </c>
    </row>
    <row r="4558" spans="1:7">
      <c r="A4558" s="1">
        <v>1</v>
      </c>
      <c r="B4558">
        <v>173</v>
      </c>
      <c r="C4558">
        <v>4</v>
      </c>
      <c r="D4558" t="s">
        <v>115</v>
      </c>
      <c r="E4558" t="s">
        <v>116</v>
      </c>
      <c r="F4558" t="s">
        <v>9</v>
      </c>
      <c r="G4558" t="str">
        <f>TEXT(MotionsTable[[#This Row],[MOT_COUNTY_NUM]], "000") &amp; "-" &amp; TEXT(MotionsTable[[#This Row],[MOT_CASE_NUMBER]], "0000000")</f>
        <v>001-0000173</v>
      </c>
    </row>
    <row r="4559" spans="1:7">
      <c r="A4559" s="1">
        <v>1</v>
      </c>
      <c r="B4559">
        <v>181</v>
      </c>
      <c r="C4559">
        <v>4</v>
      </c>
      <c r="D4559" t="s">
        <v>115</v>
      </c>
      <c r="E4559" t="s">
        <v>116</v>
      </c>
      <c r="F4559" t="s">
        <v>9</v>
      </c>
      <c r="G4559" t="str">
        <f>TEXT(MotionsTable[[#This Row],[MOT_COUNTY_NUM]], "000") &amp; "-" &amp; TEXT(MotionsTable[[#This Row],[MOT_CASE_NUMBER]], "0000000")</f>
        <v>001-0000181</v>
      </c>
    </row>
    <row r="4560" spans="1:7">
      <c r="A4560" s="1">
        <v>1</v>
      </c>
      <c r="B4560">
        <v>188</v>
      </c>
      <c r="C4560">
        <v>4</v>
      </c>
      <c r="D4560" t="s">
        <v>115</v>
      </c>
      <c r="E4560" t="s">
        <v>116</v>
      </c>
      <c r="F4560" t="s">
        <v>9</v>
      </c>
      <c r="G4560" t="str">
        <f>TEXT(MotionsTable[[#This Row],[MOT_COUNTY_NUM]], "000") &amp; "-" &amp; TEXT(MotionsTable[[#This Row],[MOT_CASE_NUMBER]], "0000000")</f>
        <v>001-0000188</v>
      </c>
    </row>
    <row r="4561" spans="1:7">
      <c r="A4561" s="1">
        <v>1</v>
      </c>
      <c r="B4561">
        <v>189</v>
      </c>
      <c r="C4561">
        <v>4</v>
      </c>
      <c r="D4561" t="s">
        <v>115</v>
      </c>
      <c r="E4561" t="s">
        <v>116</v>
      </c>
      <c r="F4561" t="s">
        <v>9</v>
      </c>
      <c r="G4561" t="str">
        <f>TEXT(MotionsTable[[#This Row],[MOT_COUNTY_NUM]], "000") &amp; "-" &amp; TEXT(MotionsTable[[#This Row],[MOT_CASE_NUMBER]], "0000000")</f>
        <v>001-0000189</v>
      </c>
    </row>
    <row r="4562" spans="1:7">
      <c r="A4562" s="1">
        <v>1</v>
      </c>
      <c r="B4562">
        <v>203</v>
      </c>
      <c r="C4562">
        <v>4</v>
      </c>
      <c r="D4562" t="s">
        <v>115</v>
      </c>
      <c r="E4562" t="s">
        <v>116</v>
      </c>
      <c r="F4562" t="s">
        <v>9</v>
      </c>
      <c r="G4562" t="str">
        <f>TEXT(MotionsTable[[#This Row],[MOT_COUNTY_NUM]], "000") &amp; "-" &amp; TEXT(MotionsTable[[#This Row],[MOT_CASE_NUMBER]], "0000000")</f>
        <v>001-0000203</v>
      </c>
    </row>
    <row r="4563" spans="1:7">
      <c r="A4563" s="1">
        <v>1</v>
      </c>
      <c r="B4563">
        <v>211</v>
      </c>
      <c r="C4563">
        <v>4</v>
      </c>
      <c r="D4563" t="s">
        <v>115</v>
      </c>
      <c r="E4563" t="s">
        <v>116</v>
      </c>
      <c r="F4563" t="s">
        <v>9</v>
      </c>
      <c r="G4563" t="str">
        <f>TEXT(MotionsTable[[#This Row],[MOT_COUNTY_NUM]], "000") &amp; "-" &amp; TEXT(MotionsTable[[#This Row],[MOT_CASE_NUMBER]], "0000000")</f>
        <v>001-0000211</v>
      </c>
    </row>
    <row r="4564" spans="1:7">
      <c r="A4564" s="1">
        <v>1</v>
      </c>
      <c r="B4564">
        <v>220</v>
      </c>
      <c r="C4564">
        <v>4</v>
      </c>
      <c r="D4564" t="s">
        <v>115</v>
      </c>
      <c r="E4564" t="s">
        <v>116</v>
      </c>
      <c r="F4564" t="s">
        <v>9</v>
      </c>
      <c r="G4564" t="str">
        <f>TEXT(MotionsTable[[#This Row],[MOT_COUNTY_NUM]], "000") &amp; "-" &amp; TEXT(MotionsTable[[#This Row],[MOT_CASE_NUMBER]], "0000000")</f>
        <v>001-0000220</v>
      </c>
    </row>
    <row r="4565" spans="1:7">
      <c r="A4565" s="1">
        <v>1</v>
      </c>
      <c r="B4565">
        <v>3</v>
      </c>
      <c r="C4565">
        <v>5</v>
      </c>
      <c r="D4565" t="s">
        <v>115</v>
      </c>
      <c r="E4565" t="s">
        <v>116</v>
      </c>
      <c r="F4565" t="s">
        <v>9</v>
      </c>
      <c r="G4565" t="str">
        <f>TEXT(MotionsTable[[#This Row],[MOT_COUNTY_NUM]], "000") &amp; "-" &amp; TEXT(MotionsTable[[#This Row],[MOT_CASE_NUMBER]], "0000000")</f>
        <v>001-0000003</v>
      </c>
    </row>
    <row r="4566" spans="1:7">
      <c r="A4566" s="1">
        <v>1</v>
      </c>
      <c r="B4566">
        <v>8</v>
      </c>
      <c r="C4566">
        <v>5</v>
      </c>
      <c r="D4566" t="s">
        <v>115</v>
      </c>
      <c r="E4566" t="s">
        <v>116</v>
      </c>
      <c r="F4566" t="s">
        <v>9</v>
      </c>
      <c r="G4566" t="str">
        <f>TEXT(MotionsTable[[#This Row],[MOT_COUNTY_NUM]], "000") &amp; "-" &amp; TEXT(MotionsTable[[#This Row],[MOT_CASE_NUMBER]], "0000000")</f>
        <v>001-0000008</v>
      </c>
    </row>
    <row r="4567" spans="1:7">
      <c r="A4567" s="1">
        <v>1</v>
      </c>
      <c r="B4567">
        <v>14</v>
      </c>
      <c r="C4567">
        <v>5</v>
      </c>
      <c r="D4567" t="s">
        <v>115</v>
      </c>
      <c r="E4567" t="s">
        <v>116</v>
      </c>
      <c r="F4567" t="s">
        <v>9</v>
      </c>
      <c r="G4567" t="str">
        <f>TEXT(MotionsTable[[#This Row],[MOT_COUNTY_NUM]], "000") &amp; "-" &amp; TEXT(MotionsTable[[#This Row],[MOT_CASE_NUMBER]], "0000000")</f>
        <v>001-0000014</v>
      </c>
    </row>
    <row r="4568" spans="1:7">
      <c r="A4568" s="1">
        <v>1</v>
      </c>
      <c r="B4568">
        <v>17</v>
      </c>
      <c r="C4568">
        <v>5</v>
      </c>
      <c r="D4568" t="s">
        <v>115</v>
      </c>
      <c r="E4568" t="s">
        <v>116</v>
      </c>
      <c r="F4568" t="s">
        <v>9</v>
      </c>
      <c r="G4568" t="str">
        <f>TEXT(MotionsTable[[#This Row],[MOT_COUNTY_NUM]], "000") &amp; "-" &amp; TEXT(MotionsTable[[#This Row],[MOT_CASE_NUMBER]], "0000000")</f>
        <v>001-0000017</v>
      </c>
    </row>
    <row r="4569" spans="1:7">
      <c r="A4569" s="1">
        <v>1</v>
      </c>
      <c r="B4569">
        <v>50</v>
      </c>
      <c r="C4569">
        <v>5</v>
      </c>
      <c r="D4569" t="s">
        <v>115</v>
      </c>
      <c r="E4569" t="s">
        <v>116</v>
      </c>
      <c r="F4569" t="s">
        <v>9</v>
      </c>
      <c r="G4569" t="str">
        <f>TEXT(MotionsTable[[#This Row],[MOT_COUNTY_NUM]], "000") &amp; "-" &amp; TEXT(MotionsTable[[#This Row],[MOT_CASE_NUMBER]], "0000000")</f>
        <v>001-0000050</v>
      </c>
    </row>
    <row r="4570" spans="1:7">
      <c r="A4570" s="1">
        <v>1</v>
      </c>
      <c r="B4570">
        <v>73</v>
      </c>
      <c r="C4570">
        <v>5</v>
      </c>
      <c r="D4570" t="s">
        <v>115</v>
      </c>
      <c r="E4570" t="s">
        <v>116</v>
      </c>
      <c r="F4570" t="s">
        <v>9</v>
      </c>
      <c r="G4570" t="str">
        <f>TEXT(MotionsTable[[#This Row],[MOT_COUNTY_NUM]], "000") &amp; "-" &amp; TEXT(MotionsTable[[#This Row],[MOT_CASE_NUMBER]], "0000000")</f>
        <v>001-0000073</v>
      </c>
    </row>
    <row r="4571" spans="1:7">
      <c r="A4571" s="1">
        <v>1</v>
      </c>
      <c r="B4571">
        <v>94</v>
      </c>
      <c r="C4571">
        <v>5</v>
      </c>
      <c r="D4571" t="s">
        <v>115</v>
      </c>
      <c r="E4571" t="s">
        <v>116</v>
      </c>
      <c r="F4571" t="s">
        <v>9</v>
      </c>
      <c r="G4571" t="str">
        <f>TEXT(MotionsTable[[#This Row],[MOT_COUNTY_NUM]], "000") &amp; "-" &amp; TEXT(MotionsTable[[#This Row],[MOT_CASE_NUMBER]], "0000000")</f>
        <v>001-0000094</v>
      </c>
    </row>
    <row r="4572" spans="1:7">
      <c r="A4572" s="1">
        <v>1</v>
      </c>
      <c r="B4572">
        <v>110</v>
      </c>
      <c r="C4572">
        <v>5</v>
      </c>
      <c r="D4572" t="s">
        <v>115</v>
      </c>
      <c r="E4572" t="s">
        <v>116</v>
      </c>
      <c r="F4572" t="s">
        <v>9</v>
      </c>
      <c r="G4572" t="str">
        <f>TEXT(MotionsTable[[#This Row],[MOT_COUNTY_NUM]], "000") &amp; "-" &amp; TEXT(MotionsTable[[#This Row],[MOT_CASE_NUMBER]], "0000000")</f>
        <v>001-0000110</v>
      </c>
    </row>
    <row r="4573" spans="1:7">
      <c r="A4573" s="1">
        <v>1</v>
      </c>
      <c r="B4573">
        <v>112</v>
      </c>
      <c r="C4573">
        <v>5</v>
      </c>
      <c r="D4573" t="s">
        <v>115</v>
      </c>
      <c r="E4573" t="s">
        <v>116</v>
      </c>
      <c r="F4573" t="s">
        <v>9</v>
      </c>
      <c r="G4573" t="str">
        <f>TEXT(MotionsTable[[#This Row],[MOT_COUNTY_NUM]], "000") &amp; "-" &amp; TEXT(MotionsTable[[#This Row],[MOT_CASE_NUMBER]], "0000000")</f>
        <v>001-0000112</v>
      </c>
    </row>
    <row r="4574" spans="1:7">
      <c r="A4574" s="1">
        <v>1</v>
      </c>
      <c r="B4574">
        <v>113</v>
      </c>
      <c r="C4574">
        <v>5</v>
      </c>
      <c r="D4574" t="s">
        <v>115</v>
      </c>
      <c r="E4574" t="s">
        <v>116</v>
      </c>
      <c r="F4574" t="s">
        <v>9</v>
      </c>
      <c r="G4574" t="str">
        <f>TEXT(MotionsTable[[#This Row],[MOT_COUNTY_NUM]], "000") &amp; "-" &amp; TEXT(MotionsTable[[#This Row],[MOT_CASE_NUMBER]], "0000000")</f>
        <v>001-0000113</v>
      </c>
    </row>
    <row r="4575" spans="1:7">
      <c r="A4575" s="1">
        <v>1</v>
      </c>
      <c r="B4575">
        <v>139</v>
      </c>
      <c r="C4575">
        <v>5</v>
      </c>
      <c r="D4575" t="s">
        <v>115</v>
      </c>
      <c r="E4575" t="s">
        <v>116</v>
      </c>
      <c r="F4575" t="s">
        <v>9</v>
      </c>
      <c r="G4575" t="str">
        <f>TEXT(MotionsTable[[#This Row],[MOT_COUNTY_NUM]], "000") &amp; "-" &amp; TEXT(MotionsTable[[#This Row],[MOT_CASE_NUMBER]], "0000000")</f>
        <v>001-0000139</v>
      </c>
    </row>
    <row r="4576" spans="1:7">
      <c r="A4576" s="1">
        <v>1</v>
      </c>
      <c r="B4576">
        <v>194</v>
      </c>
      <c r="C4576">
        <v>5</v>
      </c>
      <c r="D4576" t="s">
        <v>115</v>
      </c>
      <c r="E4576" t="s">
        <v>116</v>
      </c>
      <c r="F4576" t="s">
        <v>9</v>
      </c>
      <c r="G4576" t="str">
        <f>TEXT(MotionsTable[[#This Row],[MOT_COUNTY_NUM]], "000") &amp; "-" &amp; TEXT(MotionsTable[[#This Row],[MOT_CASE_NUMBER]], "0000000")</f>
        <v>001-0000194</v>
      </c>
    </row>
    <row r="4577" spans="1:7">
      <c r="A4577" s="1">
        <v>1</v>
      </c>
      <c r="B4577">
        <v>222</v>
      </c>
      <c r="C4577">
        <v>5</v>
      </c>
      <c r="D4577" t="s">
        <v>115</v>
      </c>
      <c r="E4577" t="s">
        <v>116</v>
      </c>
      <c r="F4577" t="s">
        <v>9</v>
      </c>
      <c r="G4577" t="str">
        <f>TEXT(MotionsTable[[#This Row],[MOT_COUNTY_NUM]], "000") &amp; "-" &amp; TEXT(MotionsTable[[#This Row],[MOT_CASE_NUMBER]], "0000000")</f>
        <v>001-0000222</v>
      </c>
    </row>
    <row r="4578" spans="1:7">
      <c r="A4578" s="1">
        <v>1</v>
      </c>
      <c r="B4578">
        <v>223</v>
      </c>
      <c r="C4578">
        <v>5</v>
      </c>
      <c r="D4578" t="s">
        <v>115</v>
      </c>
      <c r="E4578" t="s">
        <v>116</v>
      </c>
      <c r="F4578" t="s">
        <v>9</v>
      </c>
      <c r="G4578" t="str">
        <f>TEXT(MotionsTable[[#This Row],[MOT_COUNTY_NUM]], "000") &amp; "-" &amp; TEXT(MotionsTable[[#This Row],[MOT_CASE_NUMBER]], "0000000")</f>
        <v>001-0000223</v>
      </c>
    </row>
    <row r="4579" spans="1:7">
      <c r="A4579" s="1">
        <v>1</v>
      </c>
      <c r="B4579">
        <v>106</v>
      </c>
      <c r="C4579">
        <v>6</v>
      </c>
      <c r="D4579" t="s">
        <v>115</v>
      </c>
      <c r="E4579" t="s">
        <v>116</v>
      </c>
      <c r="F4579" t="s">
        <v>9</v>
      </c>
      <c r="G4579" t="str">
        <f>TEXT(MotionsTable[[#This Row],[MOT_COUNTY_NUM]], "000") &amp; "-" &amp; TEXT(MotionsTable[[#This Row],[MOT_CASE_NUMBER]], "0000000")</f>
        <v>001-0000106</v>
      </c>
    </row>
    <row r="4580" spans="1:7">
      <c r="A4580" s="1">
        <v>1</v>
      </c>
      <c r="B4580">
        <v>123</v>
      </c>
      <c r="C4580">
        <v>6</v>
      </c>
      <c r="D4580" t="s">
        <v>115</v>
      </c>
      <c r="E4580" t="s">
        <v>116</v>
      </c>
      <c r="F4580" t="s">
        <v>9</v>
      </c>
      <c r="G4580" t="str">
        <f>TEXT(MotionsTable[[#This Row],[MOT_COUNTY_NUM]], "000") &amp; "-" &amp; TEXT(MotionsTable[[#This Row],[MOT_CASE_NUMBER]], "0000000")</f>
        <v>001-0000123</v>
      </c>
    </row>
    <row r="4581" spans="1:7">
      <c r="A4581" s="1">
        <v>1</v>
      </c>
      <c r="B4581">
        <v>167</v>
      </c>
      <c r="C4581">
        <v>6</v>
      </c>
      <c r="D4581" t="s">
        <v>115</v>
      </c>
      <c r="E4581" t="s">
        <v>116</v>
      </c>
      <c r="F4581" t="s">
        <v>9</v>
      </c>
      <c r="G4581" t="str">
        <f>TEXT(MotionsTable[[#This Row],[MOT_COUNTY_NUM]], "000") &amp; "-" &amp; TEXT(MotionsTable[[#This Row],[MOT_CASE_NUMBER]], "0000000")</f>
        <v>001-0000167</v>
      </c>
    </row>
    <row r="4582" spans="1:7">
      <c r="A4582" s="1">
        <v>1</v>
      </c>
      <c r="B4582">
        <v>188</v>
      </c>
      <c r="C4582">
        <v>6</v>
      </c>
      <c r="D4582" t="s">
        <v>115</v>
      </c>
      <c r="E4582" t="s">
        <v>116</v>
      </c>
      <c r="F4582" t="s">
        <v>9</v>
      </c>
      <c r="G4582" t="str">
        <f>TEXT(MotionsTable[[#This Row],[MOT_COUNTY_NUM]], "000") &amp; "-" &amp; TEXT(MotionsTable[[#This Row],[MOT_CASE_NUMBER]], "0000000")</f>
        <v>001-0000188</v>
      </c>
    </row>
    <row r="4583" spans="1:7">
      <c r="A4583" s="1">
        <v>1</v>
      </c>
      <c r="B4583">
        <v>213</v>
      </c>
      <c r="C4583">
        <v>6</v>
      </c>
      <c r="D4583" t="s">
        <v>115</v>
      </c>
      <c r="E4583" t="s">
        <v>116</v>
      </c>
      <c r="F4583" t="s">
        <v>9</v>
      </c>
      <c r="G4583" t="str">
        <f>TEXT(MotionsTable[[#This Row],[MOT_COUNTY_NUM]], "000") &amp; "-" &amp; TEXT(MotionsTable[[#This Row],[MOT_CASE_NUMBER]], "0000000")</f>
        <v>001-0000213</v>
      </c>
    </row>
    <row r="4584" spans="1:7">
      <c r="A4584" s="1">
        <v>1</v>
      </c>
      <c r="B4584">
        <v>6</v>
      </c>
      <c r="C4584">
        <v>7</v>
      </c>
      <c r="D4584" t="s">
        <v>115</v>
      </c>
      <c r="E4584" t="s">
        <v>116</v>
      </c>
      <c r="F4584" t="s">
        <v>9</v>
      </c>
      <c r="G4584" t="str">
        <f>TEXT(MotionsTable[[#This Row],[MOT_COUNTY_NUM]], "000") &amp; "-" &amp; TEXT(MotionsTable[[#This Row],[MOT_CASE_NUMBER]], "0000000")</f>
        <v>001-0000006</v>
      </c>
    </row>
    <row r="4585" spans="1:7">
      <c r="A4585" s="1">
        <v>1</v>
      </c>
      <c r="B4585">
        <v>130</v>
      </c>
      <c r="C4585">
        <v>7</v>
      </c>
      <c r="D4585" t="s">
        <v>115</v>
      </c>
      <c r="E4585" t="s">
        <v>116</v>
      </c>
      <c r="F4585" t="s">
        <v>9</v>
      </c>
      <c r="G4585" t="str">
        <f>TEXT(MotionsTable[[#This Row],[MOT_COUNTY_NUM]], "000") &amp; "-" &amp; TEXT(MotionsTable[[#This Row],[MOT_CASE_NUMBER]], "0000000")</f>
        <v>001-0000130</v>
      </c>
    </row>
    <row r="4586" spans="1:7">
      <c r="A4586" s="1">
        <v>1</v>
      </c>
      <c r="B4586">
        <v>134</v>
      </c>
      <c r="C4586">
        <v>7</v>
      </c>
      <c r="D4586" t="s">
        <v>115</v>
      </c>
      <c r="E4586" t="s">
        <v>116</v>
      </c>
      <c r="F4586" t="s">
        <v>9</v>
      </c>
      <c r="G4586" t="str">
        <f>TEXT(MotionsTable[[#This Row],[MOT_COUNTY_NUM]], "000") &amp; "-" &amp; TEXT(MotionsTable[[#This Row],[MOT_CASE_NUMBER]], "0000000")</f>
        <v>001-0000134</v>
      </c>
    </row>
    <row r="4587" spans="1:7">
      <c r="A4587" s="1">
        <v>1</v>
      </c>
      <c r="B4587">
        <v>184</v>
      </c>
      <c r="C4587">
        <v>7</v>
      </c>
      <c r="D4587" t="s">
        <v>115</v>
      </c>
      <c r="E4587" t="s">
        <v>116</v>
      </c>
      <c r="F4587" t="s">
        <v>9</v>
      </c>
      <c r="G4587" t="str">
        <f>TEXT(MotionsTable[[#This Row],[MOT_COUNTY_NUM]], "000") &amp; "-" &amp; TEXT(MotionsTable[[#This Row],[MOT_CASE_NUMBER]], "0000000")</f>
        <v>001-0000184</v>
      </c>
    </row>
    <row r="4588" spans="1:7">
      <c r="A4588" s="1">
        <v>1</v>
      </c>
      <c r="B4588">
        <v>219</v>
      </c>
      <c r="C4588">
        <v>7</v>
      </c>
      <c r="D4588" t="s">
        <v>115</v>
      </c>
      <c r="E4588" t="s">
        <v>116</v>
      </c>
      <c r="F4588" t="s">
        <v>9</v>
      </c>
      <c r="G4588" t="str">
        <f>TEXT(MotionsTable[[#This Row],[MOT_COUNTY_NUM]], "000") &amp; "-" &amp; TEXT(MotionsTable[[#This Row],[MOT_CASE_NUMBER]], "0000000")</f>
        <v>001-0000219</v>
      </c>
    </row>
    <row r="4589" spans="1:7">
      <c r="A4589" s="1">
        <v>1</v>
      </c>
      <c r="B4589">
        <v>78</v>
      </c>
      <c r="C4589">
        <v>8</v>
      </c>
      <c r="D4589" t="s">
        <v>115</v>
      </c>
      <c r="E4589" t="s">
        <v>116</v>
      </c>
      <c r="F4589" t="s">
        <v>9</v>
      </c>
      <c r="G4589" t="str">
        <f>TEXT(MotionsTable[[#This Row],[MOT_COUNTY_NUM]], "000") &amp; "-" &amp; TEXT(MotionsTable[[#This Row],[MOT_CASE_NUMBER]], "0000000")</f>
        <v>001-0000078</v>
      </c>
    </row>
    <row r="4590" spans="1:7">
      <c r="A4590" s="1">
        <v>2</v>
      </c>
      <c r="B4590">
        <v>30</v>
      </c>
      <c r="C4590">
        <v>1</v>
      </c>
      <c r="D4590" t="s">
        <v>115</v>
      </c>
      <c r="E4590" t="s">
        <v>116</v>
      </c>
      <c r="F4590" t="s">
        <v>16</v>
      </c>
      <c r="G4590" t="str">
        <f>TEXT(MotionsTable[[#This Row],[MOT_COUNTY_NUM]], "000") &amp; "-" &amp; TEXT(MotionsTable[[#This Row],[MOT_CASE_NUMBER]], "0000000")</f>
        <v>002-0000030</v>
      </c>
    </row>
    <row r="4591" spans="1:7">
      <c r="A4591" s="1">
        <v>2</v>
      </c>
      <c r="B4591">
        <v>52</v>
      </c>
      <c r="C4591">
        <v>1</v>
      </c>
      <c r="D4591" t="s">
        <v>115</v>
      </c>
      <c r="E4591" t="s">
        <v>116</v>
      </c>
      <c r="F4591" t="s">
        <v>16</v>
      </c>
      <c r="G4591" t="str">
        <f>TEXT(MotionsTable[[#This Row],[MOT_COUNTY_NUM]], "000") &amp; "-" &amp; TEXT(MotionsTable[[#This Row],[MOT_CASE_NUMBER]], "0000000")</f>
        <v>002-0000052</v>
      </c>
    </row>
    <row r="4592" spans="1:7">
      <c r="A4592" s="1">
        <v>2</v>
      </c>
      <c r="B4592">
        <v>4</v>
      </c>
      <c r="C4592">
        <v>2</v>
      </c>
      <c r="D4592" t="s">
        <v>115</v>
      </c>
      <c r="E4592" t="s">
        <v>116</v>
      </c>
      <c r="F4592" t="s">
        <v>16</v>
      </c>
      <c r="G4592" t="str">
        <f>TEXT(MotionsTable[[#This Row],[MOT_COUNTY_NUM]], "000") &amp; "-" &amp; TEXT(MotionsTable[[#This Row],[MOT_CASE_NUMBER]], "0000000")</f>
        <v>002-0000004</v>
      </c>
    </row>
    <row r="4593" spans="1:7">
      <c r="A4593" s="1">
        <v>2</v>
      </c>
      <c r="B4593">
        <v>41</v>
      </c>
      <c r="C4593">
        <v>2</v>
      </c>
      <c r="D4593" t="s">
        <v>115</v>
      </c>
      <c r="E4593" t="s">
        <v>116</v>
      </c>
      <c r="F4593" t="s">
        <v>16</v>
      </c>
      <c r="G4593" t="str">
        <f>TEXT(MotionsTable[[#This Row],[MOT_COUNTY_NUM]], "000") &amp; "-" &amp; TEXT(MotionsTable[[#This Row],[MOT_CASE_NUMBER]], "0000000")</f>
        <v>002-0000041</v>
      </c>
    </row>
    <row r="4594" spans="1:7">
      <c r="A4594" s="1">
        <v>2</v>
      </c>
      <c r="B4594">
        <v>43</v>
      </c>
      <c r="C4594">
        <v>2</v>
      </c>
      <c r="D4594" t="s">
        <v>115</v>
      </c>
      <c r="E4594" t="s">
        <v>116</v>
      </c>
      <c r="F4594" t="s">
        <v>16</v>
      </c>
      <c r="G4594" t="str">
        <f>TEXT(MotionsTable[[#This Row],[MOT_COUNTY_NUM]], "000") &amp; "-" &amp; TEXT(MotionsTable[[#This Row],[MOT_CASE_NUMBER]], "0000000")</f>
        <v>002-0000043</v>
      </c>
    </row>
    <row r="4595" spans="1:7">
      <c r="A4595" s="1">
        <v>2</v>
      </c>
      <c r="B4595">
        <v>47</v>
      </c>
      <c r="C4595">
        <v>2</v>
      </c>
      <c r="D4595" t="s">
        <v>115</v>
      </c>
      <c r="E4595" t="s">
        <v>116</v>
      </c>
      <c r="F4595" t="s">
        <v>16</v>
      </c>
      <c r="G4595" t="str">
        <f>TEXT(MotionsTable[[#This Row],[MOT_COUNTY_NUM]], "000") &amp; "-" &amp; TEXT(MotionsTable[[#This Row],[MOT_CASE_NUMBER]], "0000000")</f>
        <v>002-0000047</v>
      </c>
    </row>
    <row r="4596" spans="1:7">
      <c r="A4596" s="1">
        <v>2</v>
      </c>
      <c r="B4596">
        <v>48</v>
      </c>
      <c r="C4596">
        <v>2</v>
      </c>
      <c r="D4596" t="s">
        <v>115</v>
      </c>
      <c r="E4596" t="s">
        <v>116</v>
      </c>
      <c r="F4596" t="s">
        <v>16</v>
      </c>
      <c r="G4596" t="str">
        <f>TEXT(MotionsTable[[#This Row],[MOT_COUNTY_NUM]], "000") &amp; "-" &amp; TEXT(MotionsTable[[#This Row],[MOT_CASE_NUMBER]], "0000000")</f>
        <v>002-0000048</v>
      </c>
    </row>
    <row r="4597" spans="1:7">
      <c r="A4597" s="1">
        <v>2</v>
      </c>
      <c r="B4597">
        <v>50</v>
      </c>
      <c r="C4597">
        <v>2</v>
      </c>
      <c r="D4597" t="s">
        <v>115</v>
      </c>
      <c r="E4597" t="s">
        <v>116</v>
      </c>
      <c r="F4597" t="s">
        <v>16</v>
      </c>
      <c r="G4597" t="str">
        <f>TEXT(MotionsTable[[#This Row],[MOT_COUNTY_NUM]], "000") &amp; "-" &amp; TEXT(MotionsTable[[#This Row],[MOT_CASE_NUMBER]], "0000000")</f>
        <v>002-0000050</v>
      </c>
    </row>
    <row r="4598" spans="1:7">
      <c r="A4598" s="1">
        <v>2</v>
      </c>
      <c r="B4598">
        <v>54</v>
      </c>
      <c r="C4598">
        <v>2</v>
      </c>
      <c r="D4598" t="s">
        <v>115</v>
      </c>
      <c r="E4598" t="s">
        <v>116</v>
      </c>
      <c r="F4598" t="s">
        <v>16</v>
      </c>
      <c r="G4598" t="str">
        <f>TEXT(MotionsTable[[#This Row],[MOT_COUNTY_NUM]], "000") &amp; "-" &amp; TEXT(MotionsTable[[#This Row],[MOT_CASE_NUMBER]], "0000000")</f>
        <v>002-0000054</v>
      </c>
    </row>
    <row r="4599" spans="1:7">
      <c r="A4599" s="1">
        <v>2</v>
      </c>
      <c r="B4599">
        <v>57</v>
      </c>
      <c r="C4599">
        <v>2</v>
      </c>
      <c r="D4599" t="s">
        <v>115</v>
      </c>
      <c r="E4599" t="s">
        <v>116</v>
      </c>
      <c r="F4599" t="s">
        <v>16</v>
      </c>
      <c r="G4599" t="str">
        <f>TEXT(MotionsTable[[#This Row],[MOT_COUNTY_NUM]], "000") &amp; "-" &amp; TEXT(MotionsTable[[#This Row],[MOT_CASE_NUMBER]], "0000000")</f>
        <v>002-0000057</v>
      </c>
    </row>
    <row r="4600" spans="1:7">
      <c r="A4600" s="1">
        <v>2</v>
      </c>
      <c r="B4600">
        <v>58</v>
      </c>
      <c r="C4600">
        <v>2</v>
      </c>
      <c r="D4600" t="s">
        <v>115</v>
      </c>
      <c r="E4600" t="s">
        <v>116</v>
      </c>
      <c r="F4600" t="s">
        <v>16</v>
      </c>
      <c r="G4600" t="str">
        <f>TEXT(MotionsTable[[#This Row],[MOT_COUNTY_NUM]], "000") &amp; "-" &amp; TEXT(MotionsTable[[#This Row],[MOT_CASE_NUMBER]], "0000000")</f>
        <v>002-0000058</v>
      </c>
    </row>
    <row r="4601" spans="1:7">
      <c r="A4601" s="1">
        <v>2</v>
      </c>
      <c r="B4601">
        <v>79</v>
      </c>
      <c r="C4601">
        <v>2</v>
      </c>
      <c r="D4601" t="s">
        <v>115</v>
      </c>
      <c r="E4601" t="s">
        <v>116</v>
      </c>
      <c r="F4601" t="s">
        <v>16</v>
      </c>
      <c r="G4601" t="str">
        <f>TEXT(MotionsTable[[#This Row],[MOT_COUNTY_NUM]], "000") &amp; "-" &amp; TEXT(MotionsTable[[#This Row],[MOT_CASE_NUMBER]], "0000000")</f>
        <v>002-0000079</v>
      </c>
    </row>
    <row r="4602" spans="1:7">
      <c r="A4602" s="1">
        <v>2</v>
      </c>
      <c r="B4602">
        <v>19</v>
      </c>
      <c r="C4602">
        <v>3</v>
      </c>
      <c r="D4602" t="s">
        <v>115</v>
      </c>
      <c r="E4602" t="s">
        <v>116</v>
      </c>
      <c r="F4602" t="s">
        <v>16</v>
      </c>
      <c r="G4602" t="str">
        <f>TEXT(MotionsTable[[#This Row],[MOT_COUNTY_NUM]], "000") &amp; "-" &amp; TEXT(MotionsTable[[#This Row],[MOT_CASE_NUMBER]], "0000000")</f>
        <v>002-0000019</v>
      </c>
    </row>
    <row r="4603" spans="1:7">
      <c r="A4603" s="1">
        <v>2</v>
      </c>
      <c r="B4603">
        <v>33</v>
      </c>
      <c r="C4603">
        <v>3</v>
      </c>
      <c r="D4603" t="s">
        <v>115</v>
      </c>
      <c r="E4603" t="s">
        <v>116</v>
      </c>
      <c r="F4603" t="s">
        <v>16</v>
      </c>
      <c r="G4603" t="str">
        <f>TEXT(MotionsTable[[#This Row],[MOT_COUNTY_NUM]], "000") &amp; "-" &amp; TEXT(MotionsTable[[#This Row],[MOT_CASE_NUMBER]], "0000000")</f>
        <v>002-0000033</v>
      </c>
    </row>
    <row r="4604" spans="1:7">
      <c r="A4604" s="1">
        <v>2</v>
      </c>
      <c r="B4604">
        <v>35</v>
      </c>
      <c r="C4604">
        <v>3</v>
      </c>
      <c r="D4604" t="s">
        <v>115</v>
      </c>
      <c r="E4604" t="s">
        <v>116</v>
      </c>
      <c r="F4604" t="s">
        <v>16</v>
      </c>
      <c r="G4604" t="str">
        <f>TEXT(MotionsTable[[#This Row],[MOT_COUNTY_NUM]], "000") &amp; "-" &amp; TEXT(MotionsTable[[#This Row],[MOT_CASE_NUMBER]], "0000000")</f>
        <v>002-0000035</v>
      </c>
    </row>
    <row r="4605" spans="1:7">
      <c r="A4605" s="1">
        <v>2</v>
      </c>
      <c r="B4605">
        <v>40</v>
      </c>
      <c r="C4605">
        <v>3</v>
      </c>
      <c r="D4605" t="s">
        <v>115</v>
      </c>
      <c r="E4605" t="s">
        <v>116</v>
      </c>
      <c r="F4605" t="s">
        <v>16</v>
      </c>
      <c r="G4605" t="str">
        <f>TEXT(MotionsTable[[#This Row],[MOT_COUNTY_NUM]], "000") &amp; "-" &amp; TEXT(MotionsTable[[#This Row],[MOT_CASE_NUMBER]], "0000000")</f>
        <v>002-0000040</v>
      </c>
    </row>
    <row r="4606" spans="1:7">
      <c r="A4606" s="1">
        <v>2</v>
      </c>
      <c r="B4606">
        <v>67</v>
      </c>
      <c r="C4606">
        <v>3</v>
      </c>
      <c r="D4606" t="s">
        <v>115</v>
      </c>
      <c r="E4606" t="s">
        <v>116</v>
      </c>
      <c r="F4606" t="s">
        <v>16</v>
      </c>
      <c r="G4606" t="str">
        <f>TEXT(MotionsTable[[#This Row],[MOT_COUNTY_NUM]], "000") &amp; "-" &amp; TEXT(MotionsTable[[#This Row],[MOT_CASE_NUMBER]], "0000000")</f>
        <v>002-0000067</v>
      </c>
    </row>
    <row r="4607" spans="1:7">
      <c r="A4607" s="1">
        <v>2</v>
      </c>
      <c r="B4607">
        <v>68</v>
      </c>
      <c r="C4607">
        <v>3</v>
      </c>
      <c r="D4607" t="s">
        <v>115</v>
      </c>
      <c r="E4607" t="s">
        <v>116</v>
      </c>
      <c r="F4607" t="s">
        <v>16</v>
      </c>
      <c r="G4607" t="str">
        <f>TEXT(MotionsTable[[#This Row],[MOT_COUNTY_NUM]], "000") &amp; "-" &amp; TEXT(MotionsTable[[#This Row],[MOT_CASE_NUMBER]], "0000000")</f>
        <v>002-0000068</v>
      </c>
    </row>
    <row r="4608" spans="1:7">
      <c r="A4608" s="1">
        <v>2</v>
      </c>
      <c r="B4608">
        <v>70</v>
      </c>
      <c r="C4608">
        <v>3</v>
      </c>
      <c r="D4608" t="s">
        <v>115</v>
      </c>
      <c r="E4608" t="s">
        <v>116</v>
      </c>
      <c r="F4608" t="s">
        <v>16</v>
      </c>
      <c r="G4608" t="str">
        <f>TEXT(MotionsTable[[#This Row],[MOT_COUNTY_NUM]], "000") &amp; "-" &amp; TEXT(MotionsTable[[#This Row],[MOT_CASE_NUMBER]], "0000000")</f>
        <v>002-0000070</v>
      </c>
    </row>
    <row r="4609" spans="1:7">
      <c r="A4609" s="1">
        <v>2</v>
      </c>
      <c r="B4609">
        <v>73</v>
      </c>
      <c r="C4609">
        <v>3</v>
      </c>
      <c r="D4609" t="s">
        <v>115</v>
      </c>
      <c r="E4609" t="s">
        <v>116</v>
      </c>
      <c r="F4609" t="s">
        <v>16</v>
      </c>
      <c r="G4609" t="str">
        <f>TEXT(MotionsTable[[#This Row],[MOT_COUNTY_NUM]], "000") &amp; "-" &amp; TEXT(MotionsTable[[#This Row],[MOT_CASE_NUMBER]], "0000000")</f>
        <v>002-0000073</v>
      </c>
    </row>
    <row r="4610" spans="1:7">
      <c r="A4610" s="1">
        <v>2</v>
      </c>
      <c r="B4610">
        <v>83</v>
      </c>
      <c r="C4610">
        <v>3</v>
      </c>
      <c r="D4610" t="s">
        <v>115</v>
      </c>
      <c r="E4610" t="s">
        <v>116</v>
      </c>
      <c r="F4610" t="s">
        <v>16</v>
      </c>
      <c r="G4610" t="str">
        <f>TEXT(MotionsTable[[#This Row],[MOT_COUNTY_NUM]], "000") &amp; "-" &amp; TEXT(MotionsTable[[#This Row],[MOT_CASE_NUMBER]], "0000000")</f>
        <v>002-0000083</v>
      </c>
    </row>
    <row r="4611" spans="1:7">
      <c r="A4611" s="1">
        <v>2</v>
      </c>
      <c r="B4611">
        <v>84</v>
      </c>
      <c r="C4611">
        <v>3</v>
      </c>
      <c r="D4611" t="s">
        <v>115</v>
      </c>
      <c r="E4611" t="s">
        <v>116</v>
      </c>
      <c r="F4611" t="s">
        <v>16</v>
      </c>
      <c r="G4611" t="str">
        <f>TEXT(MotionsTable[[#This Row],[MOT_COUNTY_NUM]], "000") &amp; "-" &amp; TEXT(MotionsTable[[#This Row],[MOT_CASE_NUMBER]], "0000000")</f>
        <v>002-0000084</v>
      </c>
    </row>
    <row r="4612" spans="1:7">
      <c r="A4612" s="1">
        <v>2</v>
      </c>
      <c r="B4612">
        <v>1</v>
      </c>
      <c r="C4612">
        <v>4</v>
      </c>
      <c r="D4612" t="s">
        <v>115</v>
      </c>
      <c r="E4612" t="s">
        <v>116</v>
      </c>
      <c r="F4612" t="s">
        <v>16</v>
      </c>
      <c r="G4612" t="str">
        <f>TEXT(MotionsTable[[#This Row],[MOT_COUNTY_NUM]], "000") &amp; "-" &amp; TEXT(MotionsTable[[#This Row],[MOT_CASE_NUMBER]], "0000000")</f>
        <v>002-0000001</v>
      </c>
    </row>
    <row r="4613" spans="1:7">
      <c r="A4613" s="1">
        <v>2</v>
      </c>
      <c r="B4613">
        <v>7</v>
      </c>
      <c r="C4613">
        <v>4</v>
      </c>
      <c r="D4613" t="s">
        <v>115</v>
      </c>
      <c r="E4613" t="s">
        <v>116</v>
      </c>
      <c r="F4613" t="s">
        <v>16</v>
      </c>
      <c r="G4613" t="str">
        <f>TEXT(MotionsTable[[#This Row],[MOT_COUNTY_NUM]], "000") &amp; "-" &amp; TEXT(MotionsTable[[#This Row],[MOT_CASE_NUMBER]], "0000000")</f>
        <v>002-0000007</v>
      </c>
    </row>
    <row r="4614" spans="1:7">
      <c r="A4614" s="1">
        <v>2</v>
      </c>
      <c r="B4614">
        <v>15</v>
      </c>
      <c r="C4614">
        <v>4</v>
      </c>
      <c r="D4614" t="s">
        <v>115</v>
      </c>
      <c r="E4614" t="s">
        <v>116</v>
      </c>
      <c r="F4614" t="s">
        <v>16</v>
      </c>
      <c r="G4614" t="str">
        <f>TEXT(MotionsTable[[#This Row],[MOT_COUNTY_NUM]], "000") &amp; "-" &amp; TEXT(MotionsTable[[#This Row],[MOT_CASE_NUMBER]], "0000000")</f>
        <v>002-0000015</v>
      </c>
    </row>
    <row r="4615" spans="1:7">
      <c r="A4615" s="1">
        <v>2</v>
      </c>
      <c r="B4615">
        <v>30</v>
      </c>
      <c r="C4615">
        <v>4</v>
      </c>
      <c r="D4615" t="s">
        <v>115</v>
      </c>
      <c r="E4615" t="s">
        <v>116</v>
      </c>
      <c r="F4615" t="s">
        <v>16</v>
      </c>
      <c r="G4615" t="str">
        <f>TEXT(MotionsTable[[#This Row],[MOT_COUNTY_NUM]], "000") &amp; "-" &amp; TEXT(MotionsTable[[#This Row],[MOT_CASE_NUMBER]], "0000000")</f>
        <v>002-0000030</v>
      </c>
    </row>
    <row r="4616" spans="1:7">
      <c r="A4616" s="1">
        <v>2</v>
      </c>
      <c r="B4616">
        <v>38</v>
      </c>
      <c r="C4616">
        <v>4</v>
      </c>
      <c r="D4616" t="s">
        <v>115</v>
      </c>
      <c r="E4616" t="s">
        <v>116</v>
      </c>
      <c r="F4616" t="s">
        <v>16</v>
      </c>
      <c r="G4616" t="str">
        <f>TEXT(MotionsTable[[#This Row],[MOT_COUNTY_NUM]], "000") &amp; "-" &amp; TEXT(MotionsTable[[#This Row],[MOT_CASE_NUMBER]], "0000000")</f>
        <v>002-0000038</v>
      </c>
    </row>
    <row r="4617" spans="1:7">
      <c r="A4617" s="1">
        <v>2</v>
      </c>
      <c r="B4617">
        <v>41</v>
      </c>
      <c r="C4617">
        <v>4</v>
      </c>
      <c r="D4617" t="s">
        <v>115</v>
      </c>
      <c r="E4617" t="s">
        <v>116</v>
      </c>
      <c r="F4617" t="s">
        <v>16</v>
      </c>
      <c r="G4617" t="str">
        <f>TEXT(MotionsTable[[#This Row],[MOT_COUNTY_NUM]], "000") &amp; "-" &amp; TEXT(MotionsTable[[#This Row],[MOT_CASE_NUMBER]], "0000000")</f>
        <v>002-0000041</v>
      </c>
    </row>
    <row r="4618" spans="1:7">
      <c r="A4618" s="1">
        <v>2</v>
      </c>
      <c r="B4618">
        <v>49</v>
      </c>
      <c r="C4618">
        <v>4</v>
      </c>
      <c r="D4618" t="s">
        <v>115</v>
      </c>
      <c r="E4618" t="s">
        <v>116</v>
      </c>
      <c r="F4618" t="s">
        <v>16</v>
      </c>
      <c r="G4618" t="str">
        <f>TEXT(MotionsTable[[#This Row],[MOT_COUNTY_NUM]], "000") &amp; "-" &amp; TEXT(MotionsTable[[#This Row],[MOT_CASE_NUMBER]], "0000000")</f>
        <v>002-0000049</v>
      </c>
    </row>
    <row r="4619" spans="1:7">
      <c r="A4619" s="1">
        <v>2</v>
      </c>
      <c r="B4619">
        <v>58</v>
      </c>
      <c r="C4619">
        <v>4</v>
      </c>
      <c r="D4619" t="s">
        <v>115</v>
      </c>
      <c r="E4619" t="s">
        <v>116</v>
      </c>
      <c r="F4619" t="s">
        <v>16</v>
      </c>
      <c r="G4619" t="str">
        <f>TEXT(MotionsTable[[#This Row],[MOT_COUNTY_NUM]], "000") &amp; "-" &amp; TEXT(MotionsTable[[#This Row],[MOT_CASE_NUMBER]], "0000000")</f>
        <v>002-0000058</v>
      </c>
    </row>
    <row r="4620" spans="1:7">
      <c r="A4620" s="1">
        <v>2</v>
      </c>
      <c r="B4620">
        <v>65</v>
      </c>
      <c r="C4620">
        <v>4</v>
      </c>
      <c r="D4620" t="s">
        <v>115</v>
      </c>
      <c r="E4620" t="s">
        <v>116</v>
      </c>
      <c r="F4620" t="s">
        <v>16</v>
      </c>
      <c r="G4620" t="str">
        <f>TEXT(MotionsTable[[#This Row],[MOT_COUNTY_NUM]], "000") &amp; "-" &amp; TEXT(MotionsTable[[#This Row],[MOT_CASE_NUMBER]], "0000000")</f>
        <v>002-0000065</v>
      </c>
    </row>
    <row r="4621" spans="1:7">
      <c r="A4621" s="1">
        <v>2</v>
      </c>
      <c r="B4621">
        <v>67</v>
      </c>
      <c r="C4621">
        <v>4</v>
      </c>
      <c r="D4621" t="s">
        <v>115</v>
      </c>
      <c r="E4621" t="s">
        <v>116</v>
      </c>
      <c r="F4621" t="s">
        <v>16</v>
      </c>
      <c r="G4621" t="str">
        <f>TEXT(MotionsTable[[#This Row],[MOT_COUNTY_NUM]], "000") &amp; "-" &amp; TEXT(MotionsTable[[#This Row],[MOT_CASE_NUMBER]], "0000000")</f>
        <v>002-0000067</v>
      </c>
    </row>
    <row r="4622" spans="1:7">
      <c r="A4622" s="1">
        <v>2</v>
      </c>
      <c r="B4622">
        <v>75</v>
      </c>
      <c r="C4622">
        <v>4</v>
      </c>
      <c r="D4622" t="s">
        <v>115</v>
      </c>
      <c r="E4622" t="s">
        <v>116</v>
      </c>
      <c r="F4622" t="s">
        <v>16</v>
      </c>
      <c r="G4622" t="str">
        <f>TEXT(MotionsTable[[#This Row],[MOT_COUNTY_NUM]], "000") &amp; "-" &amp; TEXT(MotionsTable[[#This Row],[MOT_CASE_NUMBER]], "0000000")</f>
        <v>002-0000075</v>
      </c>
    </row>
    <row r="4623" spans="1:7">
      <c r="A4623" s="1">
        <v>2</v>
      </c>
      <c r="B4623">
        <v>79</v>
      </c>
      <c r="C4623">
        <v>4</v>
      </c>
      <c r="D4623" t="s">
        <v>115</v>
      </c>
      <c r="E4623" t="s">
        <v>116</v>
      </c>
      <c r="F4623" t="s">
        <v>16</v>
      </c>
      <c r="G4623" t="str">
        <f>TEXT(MotionsTable[[#This Row],[MOT_COUNTY_NUM]], "000") &amp; "-" &amp; TEXT(MotionsTable[[#This Row],[MOT_CASE_NUMBER]], "0000000")</f>
        <v>002-0000079</v>
      </c>
    </row>
    <row r="4624" spans="1:7">
      <c r="A4624" s="1">
        <v>2</v>
      </c>
      <c r="B4624">
        <v>1</v>
      </c>
      <c r="C4624">
        <v>5</v>
      </c>
      <c r="D4624" t="s">
        <v>115</v>
      </c>
      <c r="E4624" t="s">
        <v>116</v>
      </c>
      <c r="F4624" t="s">
        <v>16</v>
      </c>
      <c r="G4624" t="str">
        <f>TEXT(MotionsTable[[#This Row],[MOT_COUNTY_NUM]], "000") &amp; "-" &amp; TEXT(MotionsTable[[#This Row],[MOT_CASE_NUMBER]], "0000000")</f>
        <v>002-0000001</v>
      </c>
    </row>
    <row r="4625" spans="1:7">
      <c r="A4625" s="1">
        <v>2</v>
      </c>
      <c r="B4625">
        <v>2</v>
      </c>
      <c r="C4625">
        <v>5</v>
      </c>
      <c r="D4625" t="s">
        <v>115</v>
      </c>
      <c r="E4625" t="s">
        <v>116</v>
      </c>
      <c r="F4625" t="s">
        <v>16</v>
      </c>
      <c r="G4625" t="str">
        <f>TEXT(MotionsTable[[#This Row],[MOT_COUNTY_NUM]], "000") &amp; "-" &amp; TEXT(MotionsTable[[#This Row],[MOT_CASE_NUMBER]], "0000000")</f>
        <v>002-0000002</v>
      </c>
    </row>
    <row r="4626" spans="1:7">
      <c r="A4626" s="1">
        <v>2</v>
      </c>
      <c r="B4626">
        <v>17</v>
      </c>
      <c r="C4626">
        <v>5</v>
      </c>
      <c r="D4626" t="s">
        <v>115</v>
      </c>
      <c r="E4626" t="s">
        <v>116</v>
      </c>
      <c r="F4626" t="s">
        <v>16</v>
      </c>
      <c r="G4626" t="str">
        <f>TEXT(MotionsTable[[#This Row],[MOT_COUNTY_NUM]], "000") &amp; "-" &amp; TEXT(MotionsTable[[#This Row],[MOT_CASE_NUMBER]], "0000000")</f>
        <v>002-0000017</v>
      </c>
    </row>
    <row r="4627" spans="1:7">
      <c r="A4627" s="1">
        <v>2</v>
      </c>
      <c r="B4627">
        <v>20</v>
      </c>
      <c r="C4627">
        <v>5</v>
      </c>
      <c r="D4627" t="s">
        <v>115</v>
      </c>
      <c r="E4627" t="s">
        <v>116</v>
      </c>
      <c r="F4627" t="s">
        <v>16</v>
      </c>
      <c r="G4627" t="str">
        <f>TEXT(MotionsTable[[#This Row],[MOT_COUNTY_NUM]], "000") &amp; "-" &amp; TEXT(MotionsTable[[#This Row],[MOT_CASE_NUMBER]], "0000000")</f>
        <v>002-0000020</v>
      </c>
    </row>
    <row r="4628" spans="1:7">
      <c r="A4628" s="1">
        <v>2</v>
      </c>
      <c r="B4628">
        <v>23</v>
      </c>
      <c r="C4628">
        <v>5</v>
      </c>
      <c r="D4628" t="s">
        <v>115</v>
      </c>
      <c r="E4628" t="s">
        <v>116</v>
      </c>
      <c r="F4628" t="s">
        <v>16</v>
      </c>
      <c r="G4628" t="str">
        <f>TEXT(MotionsTable[[#This Row],[MOT_COUNTY_NUM]], "000") &amp; "-" &amp; TEXT(MotionsTable[[#This Row],[MOT_CASE_NUMBER]], "0000000")</f>
        <v>002-0000023</v>
      </c>
    </row>
    <row r="4629" spans="1:7">
      <c r="A4629" s="1">
        <v>2</v>
      </c>
      <c r="B4629">
        <v>32</v>
      </c>
      <c r="C4629">
        <v>5</v>
      </c>
      <c r="D4629" t="s">
        <v>115</v>
      </c>
      <c r="E4629" t="s">
        <v>116</v>
      </c>
      <c r="F4629" t="s">
        <v>16</v>
      </c>
      <c r="G4629" t="str">
        <f>TEXT(MotionsTable[[#This Row],[MOT_COUNTY_NUM]], "000") &amp; "-" &amp; TEXT(MotionsTable[[#This Row],[MOT_CASE_NUMBER]], "0000000")</f>
        <v>002-0000032</v>
      </c>
    </row>
    <row r="4630" spans="1:7">
      <c r="A4630" s="1">
        <v>2</v>
      </c>
      <c r="B4630">
        <v>41</v>
      </c>
      <c r="C4630">
        <v>5</v>
      </c>
      <c r="D4630" t="s">
        <v>115</v>
      </c>
      <c r="E4630" t="s">
        <v>116</v>
      </c>
      <c r="F4630" t="s">
        <v>16</v>
      </c>
      <c r="G4630" t="str">
        <f>TEXT(MotionsTable[[#This Row],[MOT_COUNTY_NUM]], "000") &amp; "-" &amp; TEXT(MotionsTable[[#This Row],[MOT_CASE_NUMBER]], "0000000")</f>
        <v>002-0000041</v>
      </c>
    </row>
    <row r="4631" spans="1:7">
      <c r="A4631" s="1">
        <v>2</v>
      </c>
      <c r="B4631">
        <v>48</v>
      </c>
      <c r="C4631">
        <v>5</v>
      </c>
      <c r="D4631" t="s">
        <v>115</v>
      </c>
      <c r="E4631" t="s">
        <v>116</v>
      </c>
      <c r="F4631" t="s">
        <v>16</v>
      </c>
      <c r="G4631" t="str">
        <f>TEXT(MotionsTable[[#This Row],[MOT_COUNTY_NUM]], "000") &amp; "-" &amp; TEXT(MotionsTable[[#This Row],[MOT_CASE_NUMBER]], "0000000")</f>
        <v>002-0000048</v>
      </c>
    </row>
    <row r="4632" spans="1:7">
      <c r="A4632" s="1">
        <v>2</v>
      </c>
      <c r="B4632">
        <v>49</v>
      </c>
      <c r="C4632">
        <v>5</v>
      </c>
      <c r="D4632" t="s">
        <v>115</v>
      </c>
      <c r="E4632" t="s">
        <v>116</v>
      </c>
      <c r="F4632" t="s">
        <v>16</v>
      </c>
      <c r="G4632" t="str">
        <f>TEXT(MotionsTable[[#This Row],[MOT_COUNTY_NUM]], "000") &amp; "-" &amp; TEXT(MotionsTable[[#This Row],[MOT_CASE_NUMBER]], "0000000")</f>
        <v>002-0000049</v>
      </c>
    </row>
    <row r="4633" spans="1:7">
      <c r="A4633" s="1">
        <v>2</v>
      </c>
      <c r="B4633">
        <v>10</v>
      </c>
      <c r="C4633">
        <v>6</v>
      </c>
      <c r="D4633" t="s">
        <v>115</v>
      </c>
      <c r="E4633" t="s">
        <v>116</v>
      </c>
      <c r="F4633" t="s">
        <v>16</v>
      </c>
      <c r="G4633" t="str">
        <f>TEXT(MotionsTable[[#This Row],[MOT_COUNTY_NUM]], "000") &amp; "-" &amp; TEXT(MotionsTable[[#This Row],[MOT_CASE_NUMBER]], "0000000")</f>
        <v>002-0000010</v>
      </c>
    </row>
    <row r="4634" spans="1:7">
      <c r="A4634" s="1">
        <v>2</v>
      </c>
      <c r="B4634">
        <v>86</v>
      </c>
      <c r="C4634">
        <v>6</v>
      </c>
      <c r="D4634" t="s">
        <v>115</v>
      </c>
      <c r="E4634" t="s">
        <v>116</v>
      </c>
      <c r="F4634" t="s">
        <v>16</v>
      </c>
      <c r="G4634" t="str">
        <f>TEXT(MotionsTable[[#This Row],[MOT_COUNTY_NUM]], "000") &amp; "-" &amp; TEXT(MotionsTable[[#This Row],[MOT_CASE_NUMBER]], "0000000")</f>
        <v>002-0000086</v>
      </c>
    </row>
    <row r="4635" spans="1:7">
      <c r="A4635" s="1">
        <v>3</v>
      </c>
      <c r="B4635">
        <v>24</v>
      </c>
      <c r="C4635">
        <v>1</v>
      </c>
      <c r="D4635" t="s">
        <v>115</v>
      </c>
      <c r="E4635" t="s">
        <v>116</v>
      </c>
      <c r="F4635" t="s">
        <v>17</v>
      </c>
      <c r="G4635" t="str">
        <f>TEXT(MotionsTable[[#This Row],[MOT_COUNTY_NUM]], "000") &amp; "-" &amp; TEXT(MotionsTable[[#This Row],[MOT_CASE_NUMBER]], "0000000")</f>
        <v>003-0000024</v>
      </c>
    </row>
    <row r="4636" spans="1:7">
      <c r="A4636" s="1">
        <v>3</v>
      </c>
      <c r="B4636">
        <v>8</v>
      </c>
      <c r="C4636">
        <v>2</v>
      </c>
      <c r="D4636" t="s">
        <v>115</v>
      </c>
      <c r="E4636" t="s">
        <v>116</v>
      </c>
      <c r="F4636" t="s">
        <v>17</v>
      </c>
      <c r="G4636" t="str">
        <f>TEXT(MotionsTable[[#This Row],[MOT_COUNTY_NUM]], "000") &amp; "-" &amp; TEXT(MotionsTable[[#This Row],[MOT_CASE_NUMBER]], "0000000")</f>
        <v>003-0000008</v>
      </c>
    </row>
    <row r="4637" spans="1:7">
      <c r="A4637" s="1">
        <v>3</v>
      </c>
      <c r="B4637">
        <v>33</v>
      </c>
      <c r="C4637">
        <v>2</v>
      </c>
      <c r="D4637" t="s">
        <v>115</v>
      </c>
      <c r="E4637" t="s">
        <v>116</v>
      </c>
      <c r="F4637" t="s">
        <v>17</v>
      </c>
      <c r="G4637" t="str">
        <f>TEXT(MotionsTable[[#This Row],[MOT_COUNTY_NUM]], "000") &amp; "-" &amp; TEXT(MotionsTable[[#This Row],[MOT_CASE_NUMBER]], "0000000")</f>
        <v>003-0000033</v>
      </c>
    </row>
    <row r="4638" spans="1:7">
      <c r="A4638" s="1">
        <v>3</v>
      </c>
      <c r="B4638">
        <v>46</v>
      </c>
      <c r="C4638">
        <v>2</v>
      </c>
      <c r="D4638" t="s">
        <v>115</v>
      </c>
      <c r="E4638" t="s">
        <v>116</v>
      </c>
      <c r="F4638" t="s">
        <v>17</v>
      </c>
      <c r="G4638" t="str">
        <f>TEXT(MotionsTable[[#This Row],[MOT_COUNTY_NUM]], "000") &amp; "-" &amp; TEXT(MotionsTable[[#This Row],[MOT_CASE_NUMBER]], "0000000")</f>
        <v>003-0000046</v>
      </c>
    </row>
    <row r="4639" spans="1:7">
      <c r="A4639" s="1">
        <v>3</v>
      </c>
      <c r="B4639">
        <v>7</v>
      </c>
      <c r="C4639">
        <v>3</v>
      </c>
      <c r="D4639" t="s">
        <v>115</v>
      </c>
      <c r="E4639" t="s">
        <v>116</v>
      </c>
      <c r="F4639" t="s">
        <v>17</v>
      </c>
      <c r="G4639" t="str">
        <f>TEXT(MotionsTable[[#This Row],[MOT_COUNTY_NUM]], "000") &amp; "-" &amp; TEXT(MotionsTable[[#This Row],[MOT_CASE_NUMBER]], "0000000")</f>
        <v>003-0000007</v>
      </c>
    </row>
    <row r="4640" spans="1:7">
      <c r="A4640" s="1">
        <v>3</v>
      </c>
      <c r="B4640">
        <v>15</v>
      </c>
      <c r="C4640">
        <v>3</v>
      </c>
      <c r="D4640" t="s">
        <v>115</v>
      </c>
      <c r="E4640" t="s">
        <v>116</v>
      </c>
      <c r="F4640" t="s">
        <v>17</v>
      </c>
      <c r="G4640" t="str">
        <f>TEXT(MotionsTable[[#This Row],[MOT_COUNTY_NUM]], "000") &amp; "-" &amp; TEXT(MotionsTable[[#This Row],[MOT_CASE_NUMBER]], "0000000")</f>
        <v>003-0000015</v>
      </c>
    </row>
    <row r="4641" spans="1:7">
      <c r="A4641" s="1">
        <v>3</v>
      </c>
      <c r="B4641">
        <v>21</v>
      </c>
      <c r="C4641">
        <v>3</v>
      </c>
      <c r="D4641" t="s">
        <v>115</v>
      </c>
      <c r="E4641" t="s">
        <v>116</v>
      </c>
      <c r="F4641" t="s">
        <v>17</v>
      </c>
      <c r="G4641" t="str">
        <f>TEXT(MotionsTable[[#This Row],[MOT_COUNTY_NUM]], "000") &amp; "-" &amp; TEXT(MotionsTable[[#This Row],[MOT_CASE_NUMBER]], "0000000")</f>
        <v>003-0000021</v>
      </c>
    </row>
    <row r="4642" spans="1:7">
      <c r="A4642" s="1">
        <v>3</v>
      </c>
      <c r="B4642">
        <v>30</v>
      </c>
      <c r="C4642">
        <v>3</v>
      </c>
      <c r="D4642" t="s">
        <v>115</v>
      </c>
      <c r="E4642" t="s">
        <v>116</v>
      </c>
      <c r="F4642" t="s">
        <v>17</v>
      </c>
      <c r="G4642" t="str">
        <f>TEXT(MotionsTable[[#This Row],[MOT_COUNTY_NUM]], "000") &amp; "-" &amp; TEXT(MotionsTable[[#This Row],[MOT_CASE_NUMBER]], "0000000")</f>
        <v>003-0000030</v>
      </c>
    </row>
    <row r="4643" spans="1:7">
      <c r="A4643" s="1">
        <v>3</v>
      </c>
      <c r="B4643">
        <v>32</v>
      </c>
      <c r="C4643">
        <v>3</v>
      </c>
      <c r="D4643" t="s">
        <v>115</v>
      </c>
      <c r="E4643" t="s">
        <v>116</v>
      </c>
      <c r="F4643" t="s">
        <v>17</v>
      </c>
      <c r="G4643" t="str">
        <f>TEXT(MotionsTable[[#This Row],[MOT_COUNTY_NUM]], "000") &amp; "-" &amp; TEXT(MotionsTable[[#This Row],[MOT_CASE_NUMBER]], "0000000")</f>
        <v>003-0000032</v>
      </c>
    </row>
    <row r="4644" spans="1:7">
      <c r="A4644" s="1">
        <v>3</v>
      </c>
      <c r="B4644">
        <v>33</v>
      </c>
      <c r="C4644">
        <v>3</v>
      </c>
      <c r="D4644" t="s">
        <v>115</v>
      </c>
      <c r="E4644" t="s">
        <v>116</v>
      </c>
      <c r="F4644" t="s">
        <v>17</v>
      </c>
      <c r="G4644" t="str">
        <f>TEXT(MotionsTable[[#This Row],[MOT_COUNTY_NUM]], "000") &amp; "-" &amp; TEXT(MotionsTable[[#This Row],[MOT_CASE_NUMBER]], "0000000")</f>
        <v>003-0000033</v>
      </c>
    </row>
    <row r="4645" spans="1:7">
      <c r="A4645" s="1">
        <v>3</v>
      </c>
      <c r="B4645">
        <v>37</v>
      </c>
      <c r="C4645">
        <v>3</v>
      </c>
      <c r="D4645" t="s">
        <v>115</v>
      </c>
      <c r="E4645" t="s">
        <v>116</v>
      </c>
      <c r="F4645" t="s">
        <v>17</v>
      </c>
      <c r="G4645" t="str">
        <f>TEXT(MotionsTable[[#This Row],[MOT_COUNTY_NUM]], "000") &amp; "-" &amp; TEXT(MotionsTable[[#This Row],[MOT_CASE_NUMBER]], "0000000")</f>
        <v>003-0000037</v>
      </c>
    </row>
    <row r="4646" spans="1:7">
      <c r="A4646" s="1">
        <v>3</v>
      </c>
      <c r="B4646">
        <v>40</v>
      </c>
      <c r="C4646">
        <v>3</v>
      </c>
      <c r="D4646" t="s">
        <v>115</v>
      </c>
      <c r="E4646" t="s">
        <v>116</v>
      </c>
      <c r="F4646" t="s">
        <v>17</v>
      </c>
      <c r="G4646" t="str">
        <f>TEXT(MotionsTable[[#This Row],[MOT_COUNTY_NUM]], "000") &amp; "-" &amp; TEXT(MotionsTable[[#This Row],[MOT_CASE_NUMBER]], "0000000")</f>
        <v>003-0000040</v>
      </c>
    </row>
    <row r="4647" spans="1:7">
      <c r="A4647" s="1">
        <v>3</v>
      </c>
      <c r="B4647">
        <v>46</v>
      </c>
      <c r="C4647">
        <v>3</v>
      </c>
      <c r="D4647" t="s">
        <v>115</v>
      </c>
      <c r="E4647" t="s">
        <v>116</v>
      </c>
      <c r="F4647" t="s">
        <v>17</v>
      </c>
      <c r="G4647" t="str">
        <f>TEXT(MotionsTable[[#This Row],[MOT_COUNTY_NUM]], "000") &amp; "-" &amp; TEXT(MotionsTable[[#This Row],[MOT_CASE_NUMBER]], "0000000")</f>
        <v>003-0000046</v>
      </c>
    </row>
    <row r="4648" spans="1:7">
      <c r="A4648" s="1">
        <v>3</v>
      </c>
      <c r="B4648">
        <v>48</v>
      </c>
      <c r="C4648">
        <v>3</v>
      </c>
      <c r="D4648" t="s">
        <v>115</v>
      </c>
      <c r="E4648" t="s">
        <v>116</v>
      </c>
      <c r="F4648" t="s">
        <v>17</v>
      </c>
      <c r="G4648" t="str">
        <f>TEXT(MotionsTable[[#This Row],[MOT_COUNTY_NUM]], "000") &amp; "-" &amp; TEXT(MotionsTable[[#This Row],[MOT_CASE_NUMBER]], "0000000")</f>
        <v>003-0000048</v>
      </c>
    </row>
    <row r="4649" spans="1:7">
      <c r="A4649" s="1">
        <v>3</v>
      </c>
      <c r="B4649">
        <v>1</v>
      </c>
      <c r="C4649">
        <v>4</v>
      </c>
      <c r="D4649" t="s">
        <v>115</v>
      </c>
      <c r="E4649" t="s">
        <v>116</v>
      </c>
      <c r="F4649" t="s">
        <v>17</v>
      </c>
      <c r="G4649" t="str">
        <f>TEXT(MotionsTable[[#This Row],[MOT_COUNTY_NUM]], "000") &amp; "-" &amp; TEXT(MotionsTable[[#This Row],[MOT_CASE_NUMBER]], "0000000")</f>
        <v>003-0000001</v>
      </c>
    </row>
    <row r="4650" spans="1:7">
      <c r="A4650" s="1">
        <v>3</v>
      </c>
      <c r="B4650">
        <v>7</v>
      </c>
      <c r="C4650">
        <v>4</v>
      </c>
      <c r="D4650" t="s">
        <v>115</v>
      </c>
      <c r="E4650" t="s">
        <v>116</v>
      </c>
      <c r="F4650" t="s">
        <v>17</v>
      </c>
      <c r="G4650" t="str">
        <f>TEXT(MotionsTable[[#This Row],[MOT_COUNTY_NUM]], "000") &amp; "-" &amp; TEXT(MotionsTable[[#This Row],[MOT_CASE_NUMBER]], "0000000")</f>
        <v>003-0000007</v>
      </c>
    </row>
    <row r="4651" spans="1:7">
      <c r="A4651" s="1">
        <v>3</v>
      </c>
      <c r="B4651">
        <v>9</v>
      </c>
      <c r="C4651">
        <v>4</v>
      </c>
      <c r="D4651" t="s">
        <v>115</v>
      </c>
      <c r="E4651" t="s">
        <v>116</v>
      </c>
      <c r="F4651" t="s">
        <v>17</v>
      </c>
      <c r="G4651" t="str">
        <f>TEXT(MotionsTable[[#This Row],[MOT_COUNTY_NUM]], "000") &amp; "-" &amp; TEXT(MotionsTable[[#This Row],[MOT_CASE_NUMBER]], "0000000")</f>
        <v>003-0000009</v>
      </c>
    </row>
    <row r="4652" spans="1:7">
      <c r="A4652" s="1">
        <v>3</v>
      </c>
      <c r="B4652">
        <v>13</v>
      </c>
      <c r="C4652">
        <v>4</v>
      </c>
      <c r="D4652" t="s">
        <v>115</v>
      </c>
      <c r="E4652" t="s">
        <v>116</v>
      </c>
      <c r="F4652" t="s">
        <v>17</v>
      </c>
      <c r="G4652" t="str">
        <f>TEXT(MotionsTable[[#This Row],[MOT_COUNTY_NUM]], "000") &amp; "-" &amp; TEXT(MotionsTable[[#This Row],[MOT_CASE_NUMBER]], "0000000")</f>
        <v>003-0000013</v>
      </c>
    </row>
    <row r="4653" spans="1:7">
      <c r="A4653" s="1">
        <v>3</v>
      </c>
      <c r="B4653">
        <v>14</v>
      </c>
      <c r="C4653">
        <v>4</v>
      </c>
      <c r="D4653" t="s">
        <v>115</v>
      </c>
      <c r="E4653" t="s">
        <v>116</v>
      </c>
      <c r="F4653" t="s">
        <v>17</v>
      </c>
      <c r="G4653" t="str">
        <f>TEXT(MotionsTable[[#This Row],[MOT_COUNTY_NUM]], "000") &amp; "-" &amp; TEXT(MotionsTable[[#This Row],[MOT_CASE_NUMBER]], "0000000")</f>
        <v>003-0000014</v>
      </c>
    </row>
    <row r="4654" spans="1:7">
      <c r="A4654" s="1">
        <v>3</v>
      </c>
      <c r="B4654">
        <v>16</v>
      </c>
      <c r="C4654">
        <v>4</v>
      </c>
      <c r="D4654" t="s">
        <v>115</v>
      </c>
      <c r="E4654" t="s">
        <v>116</v>
      </c>
      <c r="F4654" t="s">
        <v>17</v>
      </c>
      <c r="G4654" t="str">
        <f>TEXT(MotionsTable[[#This Row],[MOT_COUNTY_NUM]], "000") &amp; "-" &amp; TEXT(MotionsTable[[#This Row],[MOT_CASE_NUMBER]], "0000000")</f>
        <v>003-0000016</v>
      </c>
    </row>
    <row r="4655" spans="1:7">
      <c r="A4655" s="1">
        <v>3</v>
      </c>
      <c r="B4655">
        <v>18</v>
      </c>
      <c r="C4655">
        <v>4</v>
      </c>
      <c r="D4655" t="s">
        <v>115</v>
      </c>
      <c r="E4655" t="s">
        <v>116</v>
      </c>
      <c r="F4655" t="s">
        <v>17</v>
      </c>
      <c r="G4655" t="str">
        <f>TEXT(MotionsTable[[#This Row],[MOT_COUNTY_NUM]], "000") &amp; "-" &amp; TEXT(MotionsTable[[#This Row],[MOT_CASE_NUMBER]], "0000000")</f>
        <v>003-0000018</v>
      </c>
    </row>
    <row r="4656" spans="1:7">
      <c r="A4656" s="1">
        <v>3</v>
      </c>
      <c r="B4656">
        <v>20</v>
      </c>
      <c r="C4656">
        <v>4</v>
      </c>
      <c r="D4656" t="s">
        <v>115</v>
      </c>
      <c r="E4656" t="s">
        <v>116</v>
      </c>
      <c r="F4656" t="s">
        <v>17</v>
      </c>
      <c r="G4656" t="str">
        <f>TEXT(MotionsTable[[#This Row],[MOT_COUNTY_NUM]], "000") &amp; "-" &amp; TEXT(MotionsTable[[#This Row],[MOT_CASE_NUMBER]], "0000000")</f>
        <v>003-0000020</v>
      </c>
    </row>
    <row r="4657" spans="1:7">
      <c r="A4657" s="1">
        <v>3</v>
      </c>
      <c r="B4657">
        <v>48</v>
      </c>
      <c r="C4657">
        <v>4</v>
      </c>
      <c r="D4657" t="s">
        <v>115</v>
      </c>
      <c r="E4657" t="s">
        <v>116</v>
      </c>
      <c r="F4657" t="s">
        <v>17</v>
      </c>
      <c r="G4657" t="str">
        <f>TEXT(MotionsTable[[#This Row],[MOT_COUNTY_NUM]], "000") &amp; "-" &amp; TEXT(MotionsTable[[#This Row],[MOT_CASE_NUMBER]], "0000000")</f>
        <v>003-0000048</v>
      </c>
    </row>
    <row r="4658" spans="1:7">
      <c r="A4658" s="1">
        <v>3</v>
      </c>
      <c r="B4658">
        <v>1</v>
      </c>
      <c r="C4658">
        <v>5</v>
      </c>
      <c r="D4658" t="s">
        <v>115</v>
      </c>
      <c r="E4658" t="s">
        <v>116</v>
      </c>
      <c r="F4658" t="s">
        <v>17</v>
      </c>
      <c r="G4658" t="str">
        <f>TEXT(MotionsTable[[#This Row],[MOT_COUNTY_NUM]], "000") &amp; "-" &amp; TEXT(MotionsTable[[#This Row],[MOT_CASE_NUMBER]], "0000000")</f>
        <v>003-0000001</v>
      </c>
    </row>
    <row r="4659" spans="1:7">
      <c r="A4659" s="1">
        <v>3</v>
      </c>
      <c r="B4659">
        <v>13</v>
      </c>
      <c r="C4659">
        <v>5</v>
      </c>
      <c r="D4659" t="s">
        <v>115</v>
      </c>
      <c r="E4659" t="s">
        <v>116</v>
      </c>
      <c r="F4659" t="s">
        <v>17</v>
      </c>
      <c r="G4659" t="str">
        <f>TEXT(MotionsTable[[#This Row],[MOT_COUNTY_NUM]], "000") &amp; "-" &amp; TEXT(MotionsTable[[#This Row],[MOT_CASE_NUMBER]], "0000000")</f>
        <v>003-0000013</v>
      </c>
    </row>
    <row r="4660" spans="1:7">
      <c r="A4660" s="1">
        <v>3</v>
      </c>
      <c r="B4660">
        <v>38</v>
      </c>
      <c r="C4660">
        <v>5</v>
      </c>
      <c r="D4660" t="s">
        <v>115</v>
      </c>
      <c r="E4660" t="s">
        <v>116</v>
      </c>
      <c r="F4660" t="s">
        <v>17</v>
      </c>
      <c r="G4660" t="str">
        <f>TEXT(MotionsTable[[#This Row],[MOT_COUNTY_NUM]], "000") &amp; "-" &amp; TEXT(MotionsTable[[#This Row],[MOT_CASE_NUMBER]], "0000000")</f>
        <v>003-0000038</v>
      </c>
    </row>
    <row r="4661" spans="1:7">
      <c r="A4661" s="1">
        <v>3</v>
      </c>
      <c r="B4661">
        <v>42</v>
      </c>
      <c r="C4661">
        <v>5</v>
      </c>
      <c r="D4661" t="s">
        <v>115</v>
      </c>
      <c r="E4661" t="s">
        <v>116</v>
      </c>
      <c r="F4661" t="s">
        <v>17</v>
      </c>
      <c r="G4661" t="str">
        <f>TEXT(MotionsTable[[#This Row],[MOT_COUNTY_NUM]], "000") &amp; "-" &amp; TEXT(MotionsTable[[#This Row],[MOT_CASE_NUMBER]], "0000000")</f>
        <v>003-0000042</v>
      </c>
    </row>
    <row r="4662" spans="1:7">
      <c r="A4662" s="1">
        <v>3</v>
      </c>
      <c r="B4662">
        <v>43</v>
      </c>
      <c r="C4662">
        <v>5</v>
      </c>
      <c r="D4662" t="s">
        <v>115</v>
      </c>
      <c r="E4662" t="s">
        <v>116</v>
      </c>
      <c r="F4662" t="s">
        <v>17</v>
      </c>
      <c r="G4662" t="str">
        <f>TEXT(MotionsTable[[#This Row],[MOT_COUNTY_NUM]], "000") &amp; "-" &amp; TEXT(MotionsTable[[#This Row],[MOT_CASE_NUMBER]], "0000000")</f>
        <v>003-0000043</v>
      </c>
    </row>
    <row r="4663" spans="1:7">
      <c r="A4663" s="1">
        <v>3</v>
      </c>
      <c r="B4663">
        <v>48</v>
      </c>
      <c r="C4663">
        <v>5</v>
      </c>
      <c r="D4663" t="s">
        <v>115</v>
      </c>
      <c r="E4663" t="s">
        <v>116</v>
      </c>
      <c r="F4663" t="s">
        <v>17</v>
      </c>
      <c r="G4663" t="str">
        <f>TEXT(MotionsTable[[#This Row],[MOT_COUNTY_NUM]], "000") &amp; "-" &amp; TEXT(MotionsTable[[#This Row],[MOT_CASE_NUMBER]], "0000000")</f>
        <v>003-0000048</v>
      </c>
    </row>
    <row r="4664" spans="1:7">
      <c r="A4664" s="1">
        <v>3</v>
      </c>
      <c r="B4664">
        <v>5</v>
      </c>
      <c r="C4664">
        <v>6</v>
      </c>
      <c r="D4664" t="s">
        <v>115</v>
      </c>
      <c r="E4664" t="s">
        <v>116</v>
      </c>
      <c r="F4664" t="s">
        <v>17</v>
      </c>
      <c r="G4664" t="str">
        <f>TEXT(MotionsTable[[#This Row],[MOT_COUNTY_NUM]], "000") &amp; "-" &amp; TEXT(MotionsTable[[#This Row],[MOT_CASE_NUMBER]], "0000000")</f>
        <v>003-0000005</v>
      </c>
    </row>
    <row r="4665" spans="1:7">
      <c r="A4665" s="1">
        <v>3</v>
      </c>
      <c r="B4665">
        <v>24</v>
      </c>
      <c r="C4665">
        <v>6</v>
      </c>
      <c r="D4665" t="s">
        <v>115</v>
      </c>
      <c r="E4665" t="s">
        <v>116</v>
      </c>
      <c r="F4665" t="s">
        <v>17</v>
      </c>
      <c r="G4665" t="str">
        <f>TEXT(MotionsTable[[#This Row],[MOT_COUNTY_NUM]], "000") &amp; "-" &amp; TEXT(MotionsTable[[#This Row],[MOT_CASE_NUMBER]], "0000000")</f>
        <v>003-0000024</v>
      </c>
    </row>
    <row r="4666" spans="1:7">
      <c r="A4666" s="1">
        <v>3</v>
      </c>
      <c r="B4666">
        <v>27</v>
      </c>
      <c r="C4666">
        <v>6</v>
      </c>
      <c r="D4666" t="s">
        <v>115</v>
      </c>
      <c r="E4666" t="s">
        <v>116</v>
      </c>
      <c r="F4666" t="s">
        <v>17</v>
      </c>
      <c r="G4666" t="str">
        <f>TEXT(MotionsTable[[#This Row],[MOT_COUNTY_NUM]], "000") &amp; "-" &amp; TEXT(MotionsTable[[#This Row],[MOT_CASE_NUMBER]], "0000000")</f>
        <v>003-0000027</v>
      </c>
    </row>
    <row r="4667" spans="1:7">
      <c r="A4667" s="1">
        <v>3</v>
      </c>
      <c r="B4667">
        <v>29</v>
      </c>
      <c r="C4667">
        <v>6</v>
      </c>
      <c r="D4667" t="s">
        <v>115</v>
      </c>
      <c r="E4667" t="s">
        <v>116</v>
      </c>
      <c r="F4667" t="s">
        <v>17</v>
      </c>
      <c r="G4667" t="str">
        <f>TEXT(MotionsTable[[#This Row],[MOT_COUNTY_NUM]], "000") &amp; "-" &amp; TEXT(MotionsTable[[#This Row],[MOT_CASE_NUMBER]], "0000000")</f>
        <v>003-0000029</v>
      </c>
    </row>
    <row r="4668" spans="1:7">
      <c r="A4668" s="1">
        <v>3</v>
      </c>
      <c r="B4668">
        <v>34</v>
      </c>
      <c r="C4668">
        <v>6</v>
      </c>
      <c r="D4668" t="s">
        <v>115</v>
      </c>
      <c r="E4668" t="s">
        <v>116</v>
      </c>
      <c r="F4668" t="s">
        <v>17</v>
      </c>
      <c r="G4668" t="str">
        <f>TEXT(MotionsTable[[#This Row],[MOT_COUNTY_NUM]], "000") &amp; "-" &amp; TEXT(MotionsTable[[#This Row],[MOT_CASE_NUMBER]], "0000000")</f>
        <v>003-0000034</v>
      </c>
    </row>
    <row r="4669" spans="1:7">
      <c r="A4669" s="1">
        <v>3</v>
      </c>
      <c r="B4669">
        <v>38</v>
      </c>
      <c r="C4669">
        <v>6</v>
      </c>
      <c r="D4669" t="s">
        <v>115</v>
      </c>
      <c r="E4669" t="s">
        <v>116</v>
      </c>
      <c r="F4669" t="s">
        <v>17</v>
      </c>
      <c r="G4669" t="str">
        <f>TEXT(MotionsTable[[#This Row],[MOT_COUNTY_NUM]], "000") &amp; "-" &amp; TEXT(MotionsTable[[#This Row],[MOT_CASE_NUMBER]], "0000000")</f>
        <v>003-0000038</v>
      </c>
    </row>
    <row r="4670" spans="1:7">
      <c r="A4670" s="1">
        <v>3</v>
      </c>
      <c r="B4670">
        <v>40</v>
      </c>
      <c r="C4670">
        <v>6</v>
      </c>
      <c r="D4670" t="s">
        <v>115</v>
      </c>
      <c r="E4670" t="s">
        <v>116</v>
      </c>
      <c r="F4670" t="s">
        <v>17</v>
      </c>
      <c r="G4670" t="str">
        <f>TEXT(MotionsTable[[#This Row],[MOT_COUNTY_NUM]], "000") &amp; "-" &amp; TEXT(MotionsTable[[#This Row],[MOT_CASE_NUMBER]], "0000000")</f>
        <v>003-0000040</v>
      </c>
    </row>
    <row r="4671" spans="1:7">
      <c r="A4671" s="1">
        <v>3</v>
      </c>
      <c r="B4671">
        <v>46</v>
      </c>
      <c r="C4671">
        <v>6</v>
      </c>
      <c r="D4671" t="s">
        <v>115</v>
      </c>
      <c r="E4671" t="s">
        <v>116</v>
      </c>
      <c r="F4671" t="s">
        <v>17</v>
      </c>
      <c r="G4671" t="str">
        <f>TEXT(MotionsTable[[#This Row],[MOT_COUNTY_NUM]], "000") &amp; "-" &amp; TEXT(MotionsTable[[#This Row],[MOT_CASE_NUMBER]], "0000000")</f>
        <v>003-0000046</v>
      </c>
    </row>
    <row r="4672" spans="1:7">
      <c r="A4672" s="1">
        <v>3</v>
      </c>
      <c r="B4672">
        <v>2</v>
      </c>
      <c r="C4672">
        <v>7</v>
      </c>
      <c r="D4672" t="s">
        <v>115</v>
      </c>
      <c r="E4672" t="s">
        <v>116</v>
      </c>
      <c r="F4672" t="s">
        <v>17</v>
      </c>
      <c r="G4672" t="str">
        <f>TEXT(MotionsTable[[#This Row],[MOT_COUNTY_NUM]], "000") &amp; "-" &amp; TEXT(MotionsTable[[#This Row],[MOT_CASE_NUMBER]], "0000000")</f>
        <v>003-0000002</v>
      </c>
    </row>
    <row r="4673" spans="1:7">
      <c r="A4673" s="1">
        <v>3</v>
      </c>
      <c r="B4673">
        <v>10</v>
      </c>
      <c r="C4673">
        <v>7</v>
      </c>
      <c r="D4673" t="s">
        <v>115</v>
      </c>
      <c r="E4673" t="s">
        <v>116</v>
      </c>
      <c r="F4673" t="s">
        <v>17</v>
      </c>
      <c r="G4673" t="str">
        <f>TEXT(MotionsTable[[#This Row],[MOT_COUNTY_NUM]], "000") &amp; "-" &amp; TEXT(MotionsTable[[#This Row],[MOT_CASE_NUMBER]], "0000000")</f>
        <v>003-0000010</v>
      </c>
    </row>
    <row r="4674" spans="1:7">
      <c r="A4674" s="1">
        <v>3</v>
      </c>
      <c r="B4674">
        <v>12</v>
      </c>
      <c r="C4674">
        <v>7</v>
      </c>
      <c r="D4674" t="s">
        <v>115</v>
      </c>
      <c r="E4674" t="s">
        <v>116</v>
      </c>
      <c r="F4674" t="s">
        <v>17</v>
      </c>
      <c r="G4674" t="str">
        <f>TEXT(MotionsTable[[#This Row],[MOT_COUNTY_NUM]], "000") &amp; "-" &amp; TEXT(MotionsTable[[#This Row],[MOT_CASE_NUMBER]], "0000000")</f>
        <v>003-0000012</v>
      </c>
    </row>
    <row r="4675" spans="1:7">
      <c r="A4675" s="1">
        <v>3</v>
      </c>
      <c r="B4675">
        <v>36</v>
      </c>
      <c r="C4675">
        <v>7</v>
      </c>
      <c r="D4675" t="s">
        <v>115</v>
      </c>
      <c r="E4675" t="s">
        <v>116</v>
      </c>
      <c r="F4675" t="s">
        <v>17</v>
      </c>
      <c r="G4675" t="str">
        <f>TEXT(MotionsTable[[#This Row],[MOT_COUNTY_NUM]], "000") &amp; "-" &amp; TEXT(MotionsTable[[#This Row],[MOT_CASE_NUMBER]], "0000000")</f>
        <v>003-0000036</v>
      </c>
    </row>
    <row r="4676" spans="1:7">
      <c r="A4676" s="1">
        <v>3</v>
      </c>
      <c r="B4676">
        <v>39</v>
      </c>
      <c r="C4676">
        <v>7</v>
      </c>
      <c r="D4676" t="s">
        <v>115</v>
      </c>
      <c r="E4676" t="s">
        <v>116</v>
      </c>
      <c r="F4676" t="s">
        <v>17</v>
      </c>
      <c r="G4676" t="str">
        <f>TEXT(MotionsTable[[#This Row],[MOT_COUNTY_NUM]], "000") &amp; "-" &amp; TEXT(MotionsTable[[#This Row],[MOT_CASE_NUMBER]], "0000000")</f>
        <v>003-0000039</v>
      </c>
    </row>
    <row r="4677" spans="1:7">
      <c r="A4677" s="1">
        <v>3</v>
      </c>
      <c r="B4677">
        <v>42</v>
      </c>
      <c r="C4677">
        <v>7</v>
      </c>
      <c r="D4677" t="s">
        <v>115</v>
      </c>
      <c r="E4677" t="s">
        <v>116</v>
      </c>
      <c r="F4677" t="s">
        <v>17</v>
      </c>
      <c r="G4677" t="str">
        <f>TEXT(MotionsTable[[#This Row],[MOT_COUNTY_NUM]], "000") &amp; "-" &amp; TEXT(MotionsTable[[#This Row],[MOT_CASE_NUMBER]], "0000000")</f>
        <v>003-0000042</v>
      </c>
    </row>
    <row r="4678" spans="1:7">
      <c r="A4678" s="1">
        <v>3</v>
      </c>
      <c r="B4678">
        <v>1</v>
      </c>
      <c r="C4678">
        <v>8</v>
      </c>
      <c r="D4678" t="s">
        <v>115</v>
      </c>
      <c r="E4678" t="s">
        <v>116</v>
      </c>
      <c r="F4678" t="s">
        <v>17</v>
      </c>
      <c r="G4678" t="str">
        <f>TEXT(MotionsTable[[#This Row],[MOT_COUNTY_NUM]], "000") &amp; "-" &amp; TEXT(MotionsTable[[#This Row],[MOT_CASE_NUMBER]], "0000000")</f>
        <v>003-0000001</v>
      </c>
    </row>
    <row r="4679" spans="1:7">
      <c r="A4679" s="1">
        <v>3</v>
      </c>
      <c r="B4679">
        <v>3</v>
      </c>
      <c r="C4679">
        <v>8</v>
      </c>
      <c r="D4679" t="s">
        <v>115</v>
      </c>
      <c r="E4679" t="s">
        <v>116</v>
      </c>
      <c r="F4679" t="s">
        <v>17</v>
      </c>
      <c r="G4679" t="str">
        <f>TEXT(MotionsTable[[#This Row],[MOT_COUNTY_NUM]], "000") &amp; "-" &amp; TEXT(MotionsTable[[#This Row],[MOT_CASE_NUMBER]], "0000000")</f>
        <v>003-0000003</v>
      </c>
    </row>
    <row r="4680" spans="1:7">
      <c r="A4680" s="1">
        <v>3</v>
      </c>
      <c r="B4680">
        <v>5</v>
      </c>
      <c r="C4680">
        <v>8</v>
      </c>
      <c r="D4680" t="s">
        <v>115</v>
      </c>
      <c r="E4680" t="s">
        <v>116</v>
      </c>
      <c r="F4680" t="s">
        <v>17</v>
      </c>
      <c r="G4680" t="str">
        <f>TEXT(MotionsTable[[#This Row],[MOT_COUNTY_NUM]], "000") &amp; "-" &amp; TEXT(MotionsTable[[#This Row],[MOT_CASE_NUMBER]], "0000000")</f>
        <v>003-0000005</v>
      </c>
    </row>
    <row r="4681" spans="1:7">
      <c r="A4681" s="1">
        <v>3</v>
      </c>
      <c r="B4681">
        <v>7</v>
      </c>
      <c r="C4681">
        <v>8</v>
      </c>
      <c r="D4681" t="s">
        <v>115</v>
      </c>
      <c r="E4681" t="s">
        <v>116</v>
      </c>
      <c r="F4681" t="s">
        <v>17</v>
      </c>
      <c r="G4681" t="str">
        <f>TEXT(MotionsTable[[#This Row],[MOT_COUNTY_NUM]], "000") &amp; "-" &amp; TEXT(MotionsTable[[#This Row],[MOT_CASE_NUMBER]], "0000000")</f>
        <v>003-0000007</v>
      </c>
    </row>
    <row r="4682" spans="1:7">
      <c r="A4682" s="1">
        <v>3</v>
      </c>
      <c r="B4682">
        <v>14</v>
      </c>
      <c r="C4682">
        <v>8</v>
      </c>
      <c r="D4682" t="s">
        <v>115</v>
      </c>
      <c r="E4682" t="s">
        <v>116</v>
      </c>
      <c r="F4682" t="s">
        <v>17</v>
      </c>
      <c r="G4682" t="str">
        <f>TEXT(MotionsTable[[#This Row],[MOT_COUNTY_NUM]], "000") &amp; "-" &amp; TEXT(MotionsTable[[#This Row],[MOT_CASE_NUMBER]], "0000000")</f>
        <v>003-0000014</v>
      </c>
    </row>
    <row r="4683" spans="1:7">
      <c r="A4683" s="1">
        <v>3</v>
      </c>
      <c r="B4683">
        <v>37</v>
      </c>
      <c r="C4683">
        <v>8</v>
      </c>
      <c r="D4683" t="s">
        <v>115</v>
      </c>
      <c r="E4683" t="s">
        <v>116</v>
      </c>
      <c r="F4683" t="s">
        <v>17</v>
      </c>
      <c r="G4683" t="str">
        <f>TEXT(MotionsTable[[#This Row],[MOT_COUNTY_NUM]], "000") &amp; "-" &amp; TEXT(MotionsTable[[#This Row],[MOT_CASE_NUMBER]], "0000000")</f>
        <v>003-0000037</v>
      </c>
    </row>
    <row r="4684" spans="1:7">
      <c r="A4684" s="1">
        <v>3</v>
      </c>
      <c r="B4684">
        <v>38</v>
      </c>
      <c r="C4684">
        <v>8</v>
      </c>
      <c r="D4684" t="s">
        <v>115</v>
      </c>
      <c r="E4684" t="s">
        <v>116</v>
      </c>
      <c r="F4684" t="s">
        <v>17</v>
      </c>
      <c r="G4684" t="str">
        <f>TEXT(MotionsTable[[#This Row],[MOT_COUNTY_NUM]], "000") &amp; "-" &amp; TEXT(MotionsTable[[#This Row],[MOT_CASE_NUMBER]], "0000000")</f>
        <v>003-0000038</v>
      </c>
    </row>
    <row r="4685" spans="1:7">
      <c r="A4685" s="1">
        <v>3</v>
      </c>
      <c r="B4685">
        <v>39</v>
      </c>
      <c r="C4685">
        <v>8</v>
      </c>
      <c r="D4685" t="s">
        <v>115</v>
      </c>
      <c r="E4685" t="s">
        <v>116</v>
      </c>
      <c r="F4685" t="s">
        <v>17</v>
      </c>
      <c r="G4685" t="str">
        <f>TEXT(MotionsTable[[#This Row],[MOT_COUNTY_NUM]], "000") &amp; "-" &amp; TEXT(MotionsTable[[#This Row],[MOT_CASE_NUMBER]], "0000000")</f>
        <v>003-0000039</v>
      </c>
    </row>
    <row r="4686" spans="1:7">
      <c r="A4686" s="1">
        <v>3</v>
      </c>
      <c r="B4686">
        <v>45</v>
      </c>
      <c r="C4686">
        <v>8</v>
      </c>
      <c r="D4686" t="s">
        <v>115</v>
      </c>
      <c r="E4686" t="s">
        <v>116</v>
      </c>
      <c r="F4686" t="s">
        <v>17</v>
      </c>
      <c r="G4686" t="str">
        <f>TEXT(MotionsTable[[#This Row],[MOT_COUNTY_NUM]], "000") &amp; "-" &amp; TEXT(MotionsTable[[#This Row],[MOT_CASE_NUMBER]], "0000000")</f>
        <v>003-0000045</v>
      </c>
    </row>
    <row r="4687" spans="1:7">
      <c r="A4687" s="1">
        <v>3</v>
      </c>
      <c r="B4687">
        <v>12</v>
      </c>
      <c r="C4687">
        <v>9</v>
      </c>
      <c r="D4687" t="s">
        <v>115</v>
      </c>
      <c r="E4687" t="s">
        <v>116</v>
      </c>
      <c r="F4687" t="s">
        <v>17</v>
      </c>
      <c r="G4687" t="str">
        <f>TEXT(MotionsTable[[#This Row],[MOT_COUNTY_NUM]], "000") &amp; "-" &amp; TEXT(MotionsTable[[#This Row],[MOT_CASE_NUMBER]], "0000000")</f>
        <v>003-0000012</v>
      </c>
    </row>
    <row r="4688" spans="1:7">
      <c r="A4688" s="1">
        <v>3</v>
      </c>
      <c r="B4688">
        <v>22</v>
      </c>
      <c r="C4688">
        <v>9</v>
      </c>
      <c r="D4688" t="s">
        <v>115</v>
      </c>
      <c r="E4688" t="s">
        <v>116</v>
      </c>
      <c r="F4688" t="s">
        <v>17</v>
      </c>
      <c r="G4688" t="str">
        <f>TEXT(MotionsTable[[#This Row],[MOT_COUNTY_NUM]], "000") &amp; "-" &amp; TEXT(MotionsTable[[#This Row],[MOT_CASE_NUMBER]], "0000000")</f>
        <v>003-0000022</v>
      </c>
    </row>
    <row r="4689" spans="1:7">
      <c r="A4689" s="1">
        <v>3</v>
      </c>
      <c r="B4689">
        <v>38</v>
      </c>
      <c r="C4689">
        <v>9</v>
      </c>
      <c r="D4689" t="s">
        <v>115</v>
      </c>
      <c r="E4689" t="s">
        <v>116</v>
      </c>
      <c r="F4689" t="s">
        <v>17</v>
      </c>
      <c r="G4689" t="str">
        <f>TEXT(MotionsTable[[#This Row],[MOT_COUNTY_NUM]], "000") &amp; "-" &amp; TEXT(MotionsTable[[#This Row],[MOT_CASE_NUMBER]], "0000000")</f>
        <v>003-0000038</v>
      </c>
    </row>
    <row r="4690" spans="1:7">
      <c r="A4690" s="1">
        <v>3</v>
      </c>
      <c r="B4690">
        <v>42</v>
      </c>
      <c r="C4690">
        <v>9</v>
      </c>
      <c r="D4690" t="s">
        <v>115</v>
      </c>
      <c r="E4690" t="s">
        <v>116</v>
      </c>
      <c r="F4690" t="s">
        <v>17</v>
      </c>
      <c r="G4690" t="str">
        <f>TEXT(MotionsTable[[#This Row],[MOT_COUNTY_NUM]], "000") &amp; "-" &amp; TEXT(MotionsTable[[#This Row],[MOT_CASE_NUMBER]], "0000000")</f>
        <v>003-0000042</v>
      </c>
    </row>
    <row r="4691" spans="1:7">
      <c r="A4691" s="1">
        <v>3</v>
      </c>
      <c r="B4691">
        <v>12</v>
      </c>
      <c r="C4691">
        <v>10</v>
      </c>
      <c r="D4691" t="s">
        <v>115</v>
      </c>
      <c r="E4691" t="s">
        <v>116</v>
      </c>
      <c r="F4691" t="s">
        <v>17</v>
      </c>
      <c r="G4691" t="str">
        <f>TEXT(MotionsTable[[#This Row],[MOT_COUNTY_NUM]], "000") &amp; "-" &amp; TEXT(MotionsTable[[#This Row],[MOT_CASE_NUMBER]], "0000000")</f>
        <v>003-0000012</v>
      </c>
    </row>
    <row r="4692" spans="1:7">
      <c r="A4692" s="1">
        <v>3</v>
      </c>
      <c r="B4692">
        <v>22</v>
      </c>
      <c r="C4692">
        <v>10</v>
      </c>
      <c r="D4692" t="s">
        <v>115</v>
      </c>
      <c r="E4692" t="s">
        <v>116</v>
      </c>
      <c r="F4692" t="s">
        <v>17</v>
      </c>
      <c r="G4692" t="str">
        <f>TEXT(MotionsTable[[#This Row],[MOT_COUNTY_NUM]], "000") &amp; "-" &amp; TEXT(MotionsTable[[#This Row],[MOT_CASE_NUMBER]], "0000000")</f>
        <v>003-0000022</v>
      </c>
    </row>
    <row r="4693" spans="1:7">
      <c r="A4693" s="1">
        <v>3</v>
      </c>
      <c r="B4693">
        <v>25</v>
      </c>
      <c r="C4693">
        <v>10</v>
      </c>
      <c r="D4693" t="s">
        <v>115</v>
      </c>
      <c r="E4693" t="s">
        <v>116</v>
      </c>
      <c r="F4693" t="s">
        <v>17</v>
      </c>
      <c r="G4693" t="str">
        <f>TEXT(MotionsTable[[#This Row],[MOT_COUNTY_NUM]], "000") &amp; "-" &amp; TEXT(MotionsTable[[#This Row],[MOT_CASE_NUMBER]], "0000000")</f>
        <v>003-0000025</v>
      </c>
    </row>
    <row r="4694" spans="1:7">
      <c r="A4694" s="1">
        <v>3</v>
      </c>
      <c r="B4694">
        <v>37</v>
      </c>
      <c r="C4694">
        <v>10</v>
      </c>
      <c r="D4694" t="s">
        <v>115</v>
      </c>
      <c r="E4694" t="s">
        <v>116</v>
      </c>
      <c r="F4694" t="s">
        <v>17</v>
      </c>
      <c r="G4694" t="str">
        <f>TEXT(MotionsTable[[#This Row],[MOT_COUNTY_NUM]], "000") &amp; "-" &amp; TEXT(MotionsTable[[#This Row],[MOT_CASE_NUMBER]], "0000000")</f>
        <v>003-0000037</v>
      </c>
    </row>
    <row r="4695" spans="1:7">
      <c r="A4695" s="1">
        <v>3</v>
      </c>
      <c r="B4695">
        <v>1</v>
      </c>
      <c r="C4695">
        <v>11</v>
      </c>
      <c r="D4695" t="s">
        <v>115</v>
      </c>
      <c r="E4695" t="s">
        <v>116</v>
      </c>
      <c r="F4695" t="s">
        <v>17</v>
      </c>
      <c r="G4695" t="str">
        <f>TEXT(MotionsTable[[#This Row],[MOT_COUNTY_NUM]], "000") &amp; "-" &amp; TEXT(MotionsTable[[#This Row],[MOT_CASE_NUMBER]], "0000000")</f>
        <v>003-0000001</v>
      </c>
    </row>
    <row r="4696" spans="1:7">
      <c r="A4696" s="1">
        <v>3</v>
      </c>
      <c r="B4696">
        <v>2</v>
      </c>
      <c r="C4696">
        <v>11</v>
      </c>
      <c r="D4696" t="s">
        <v>115</v>
      </c>
      <c r="E4696" t="s">
        <v>116</v>
      </c>
      <c r="F4696" t="s">
        <v>17</v>
      </c>
      <c r="G4696" t="str">
        <f>TEXT(MotionsTable[[#This Row],[MOT_COUNTY_NUM]], "000") &amp; "-" &amp; TEXT(MotionsTable[[#This Row],[MOT_CASE_NUMBER]], "0000000")</f>
        <v>003-0000002</v>
      </c>
    </row>
    <row r="4697" spans="1:7">
      <c r="A4697" s="1">
        <v>3</v>
      </c>
      <c r="B4697">
        <v>6</v>
      </c>
      <c r="C4697">
        <v>11</v>
      </c>
      <c r="D4697" t="s">
        <v>115</v>
      </c>
      <c r="E4697" t="s">
        <v>116</v>
      </c>
      <c r="F4697" t="s">
        <v>17</v>
      </c>
      <c r="G4697" t="str">
        <f>TEXT(MotionsTable[[#This Row],[MOT_COUNTY_NUM]], "000") &amp; "-" &amp; TEXT(MotionsTable[[#This Row],[MOT_CASE_NUMBER]], "0000000")</f>
        <v>003-0000006</v>
      </c>
    </row>
    <row r="4698" spans="1:7">
      <c r="A4698" s="1">
        <v>3</v>
      </c>
      <c r="B4698">
        <v>15</v>
      </c>
      <c r="C4698">
        <v>11</v>
      </c>
      <c r="D4698" t="s">
        <v>115</v>
      </c>
      <c r="E4698" t="s">
        <v>116</v>
      </c>
      <c r="F4698" t="s">
        <v>17</v>
      </c>
      <c r="G4698" t="str">
        <f>TEXT(MotionsTable[[#This Row],[MOT_COUNTY_NUM]], "000") &amp; "-" &amp; TEXT(MotionsTable[[#This Row],[MOT_CASE_NUMBER]], "0000000")</f>
        <v>003-0000015</v>
      </c>
    </row>
    <row r="4699" spans="1:7">
      <c r="A4699" s="1">
        <v>3</v>
      </c>
      <c r="B4699">
        <v>6</v>
      </c>
      <c r="C4699">
        <v>13</v>
      </c>
      <c r="D4699" t="s">
        <v>115</v>
      </c>
      <c r="E4699" t="s">
        <v>116</v>
      </c>
      <c r="F4699" t="s">
        <v>17</v>
      </c>
      <c r="G4699" t="str">
        <f>TEXT(MotionsTable[[#This Row],[MOT_COUNTY_NUM]], "000") &amp; "-" &amp; TEXT(MotionsTable[[#This Row],[MOT_CASE_NUMBER]], "0000000")</f>
        <v>003-0000006</v>
      </c>
    </row>
    <row r="4700" spans="1:7">
      <c r="A4700" s="1">
        <v>3</v>
      </c>
      <c r="B4700">
        <v>19</v>
      </c>
      <c r="C4700">
        <v>13</v>
      </c>
      <c r="D4700" t="s">
        <v>115</v>
      </c>
      <c r="E4700" t="s">
        <v>116</v>
      </c>
      <c r="F4700" t="s">
        <v>17</v>
      </c>
      <c r="G4700" t="str">
        <f>TEXT(MotionsTable[[#This Row],[MOT_COUNTY_NUM]], "000") &amp; "-" &amp; TEXT(MotionsTable[[#This Row],[MOT_CASE_NUMBER]], "0000000")</f>
        <v>003-0000019</v>
      </c>
    </row>
    <row r="4701" spans="1:7">
      <c r="A4701" s="1">
        <v>4</v>
      </c>
      <c r="B4701">
        <v>30</v>
      </c>
      <c r="C4701">
        <v>1</v>
      </c>
      <c r="D4701" t="s">
        <v>115</v>
      </c>
      <c r="E4701" t="s">
        <v>116</v>
      </c>
      <c r="F4701" t="s">
        <v>18</v>
      </c>
      <c r="G4701" t="str">
        <f>TEXT(MotionsTable[[#This Row],[MOT_COUNTY_NUM]], "000") &amp; "-" &amp; TEXT(MotionsTable[[#This Row],[MOT_CASE_NUMBER]], "0000000")</f>
        <v>004-0000030</v>
      </c>
    </row>
    <row r="4702" spans="1:7">
      <c r="A4702" s="1">
        <v>4</v>
      </c>
      <c r="B4702">
        <v>9</v>
      </c>
      <c r="C4702">
        <v>2</v>
      </c>
      <c r="D4702" t="s">
        <v>115</v>
      </c>
      <c r="E4702" t="s">
        <v>116</v>
      </c>
      <c r="F4702" t="s">
        <v>18</v>
      </c>
      <c r="G4702" t="str">
        <f>TEXT(MotionsTable[[#This Row],[MOT_COUNTY_NUM]], "000") &amp; "-" &amp; TEXT(MotionsTable[[#This Row],[MOT_CASE_NUMBER]], "0000000")</f>
        <v>004-0000009</v>
      </c>
    </row>
    <row r="4703" spans="1:7">
      <c r="A4703" s="1">
        <v>4</v>
      </c>
      <c r="B4703">
        <v>20</v>
      </c>
      <c r="C4703">
        <v>2</v>
      </c>
      <c r="D4703" t="s">
        <v>115</v>
      </c>
      <c r="E4703" t="s">
        <v>116</v>
      </c>
      <c r="F4703" t="s">
        <v>18</v>
      </c>
      <c r="G4703" t="str">
        <f>TEXT(MotionsTable[[#This Row],[MOT_COUNTY_NUM]], "000") &amp; "-" &amp; TEXT(MotionsTable[[#This Row],[MOT_CASE_NUMBER]], "0000000")</f>
        <v>004-0000020</v>
      </c>
    </row>
    <row r="4704" spans="1:7">
      <c r="A4704" s="1">
        <v>4</v>
      </c>
      <c r="B4704">
        <v>22</v>
      </c>
      <c r="C4704">
        <v>2</v>
      </c>
      <c r="D4704" t="s">
        <v>115</v>
      </c>
      <c r="E4704" t="s">
        <v>116</v>
      </c>
      <c r="F4704" t="s">
        <v>18</v>
      </c>
      <c r="G4704" t="str">
        <f>TEXT(MotionsTable[[#This Row],[MOT_COUNTY_NUM]], "000") &amp; "-" &amp; TEXT(MotionsTable[[#This Row],[MOT_CASE_NUMBER]], "0000000")</f>
        <v>004-0000022</v>
      </c>
    </row>
    <row r="4705" spans="1:7">
      <c r="A4705" s="1">
        <v>4</v>
      </c>
      <c r="B4705">
        <v>29</v>
      </c>
      <c r="C4705">
        <v>2</v>
      </c>
      <c r="D4705" t="s">
        <v>115</v>
      </c>
      <c r="E4705" t="s">
        <v>116</v>
      </c>
      <c r="F4705" t="s">
        <v>18</v>
      </c>
      <c r="G4705" t="str">
        <f>TEXT(MotionsTable[[#This Row],[MOT_COUNTY_NUM]], "000") &amp; "-" &amp; TEXT(MotionsTable[[#This Row],[MOT_CASE_NUMBER]], "0000000")</f>
        <v>004-0000029</v>
      </c>
    </row>
    <row r="4706" spans="1:7">
      <c r="A4706" s="1">
        <v>4</v>
      </c>
      <c r="B4706">
        <v>55</v>
      </c>
      <c r="C4706">
        <v>2</v>
      </c>
      <c r="D4706" t="s">
        <v>115</v>
      </c>
      <c r="E4706" t="s">
        <v>116</v>
      </c>
      <c r="F4706" t="s">
        <v>18</v>
      </c>
      <c r="G4706" t="str">
        <f>TEXT(MotionsTable[[#This Row],[MOT_COUNTY_NUM]], "000") &amp; "-" &amp; TEXT(MotionsTable[[#This Row],[MOT_CASE_NUMBER]], "0000000")</f>
        <v>004-0000055</v>
      </c>
    </row>
    <row r="4707" spans="1:7">
      <c r="A4707" s="1">
        <v>4</v>
      </c>
      <c r="B4707">
        <v>64</v>
      </c>
      <c r="C4707">
        <v>2</v>
      </c>
      <c r="D4707" t="s">
        <v>115</v>
      </c>
      <c r="E4707" t="s">
        <v>116</v>
      </c>
      <c r="F4707" t="s">
        <v>18</v>
      </c>
      <c r="G4707" t="str">
        <f>TEXT(MotionsTable[[#This Row],[MOT_COUNTY_NUM]], "000") &amp; "-" &amp; TEXT(MotionsTable[[#This Row],[MOT_CASE_NUMBER]], "0000000")</f>
        <v>004-0000064</v>
      </c>
    </row>
    <row r="4708" spans="1:7">
      <c r="A4708" s="1">
        <v>4</v>
      </c>
      <c r="B4708">
        <v>71</v>
      </c>
      <c r="C4708">
        <v>2</v>
      </c>
      <c r="D4708" t="s">
        <v>115</v>
      </c>
      <c r="E4708" t="s">
        <v>116</v>
      </c>
      <c r="F4708" t="s">
        <v>18</v>
      </c>
      <c r="G4708" t="str">
        <f>TEXT(MotionsTable[[#This Row],[MOT_COUNTY_NUM]], "000") &amp; "-" &amp; TEXT(MotionsTable[[#This Row],[MOT_CASE_NUMBER]], "0000000")</f>
        <v>004-0000071</v>
      </c>
    </row>
    <row r="4709" spans="1:7">
      <c r="A4709" s="1">
        <v>4</v>
      </c>
      <c r="B4709">
        <v>72</v>
      </c>
      <c r="C4709">
        <v>2</v>
      </c>
      <c r="D4709" t="s">
        <v>115</v>
      </c>
      <c r="E4709" t="s">
        <v>116</v>
      </c>
      <c r="F4709" t="s">
        <v>18</v>
      </c>
      <c r="G4709" t="str">
        <f>TEXT(MotionsTable[[#This Row],[MOT_COUNTY_NUM]], "000") &amp; "-" &amp; TEXT(MotionsTable[[#This Row],[MOT_CASE_NUMBER]], "0000000")</f>
        <v>004-0000072</v>
      </c>
    </row>
    <row r="4710" spans="1:7">
      <c r="A4710" s="1">
        <v>4</v>
      </c>
      <c r="B4710">
        <v>82</v>
      </c>
      <c r="C4710">
        <v>2</v>
      </c>
      <c r="D4710" t="s">
        <v>115</v>
      </c>
      <c r="E4710" t="s">
        <v>116</v>
      </c>
      <c r="F4710" t="s">
        <v>18</v>
      </c>
      <c r="G4710" t="str">
        <f>TEXT(MotionsTable[[#This Row],[MOT_COUNTY_NUM]], "000") &amp; "-" &amp; TEXT(MotionsTable[[#This Row],[MOT_CASE_NUMBER]], "0000000")</f>
        <v>004-0000082</v>
      </c>
    </row>
    <row r="4711" spans="1:7">
      <c r="A4711" s="1">
        <v>4</v>
      </c>
      <c r="B4711">
        <v>91</v>
      </c>
      <c r="C4711">
        <v>2</v>
      </c>
      <c r="D4711" t="s">
        <v>115</v>
      </c>
      <c r="E4711" t="s">
        <v>116</v>
      </c>
      <c r="F4711" t="s">
        <v>18</v>
      </c>
      <c r="G4711" t="str">
        <f>TEXT(MotionsTable[[#This Row],[MOT_COUNTY_NUM]], "000") &amp; "-" &amp; TEXT(MotionsTable[[#This Row],[MOT_CASE_NUMBER]], "0000000")</f>
        <v>004-0000091</v>
      </c>
    </row>
    <row r="4712" spans="1:7">
      <c r="A4712" s="1">
        <v>4</v>
      </c>
      <c r="B4712">
        <v>99</v>
      </c>
      <c r="C4712">
        <v>2</v>
      </c>
      <c r="D4712" t="s">
        <v>115</v>
      </c>
      <c r="E4712" t="s">
        <v>116</v>
      </c>
      <c r="F4712" t="s">
        <v>18</v>
      </c>
      <c r="G4712" t="str">
        <f>TEXT(MotionsTable[[#This Row],[MOT_COUNTY_NUM]], "000") &amp; "-" &amp; TEXT(MotionsTable[[#This Row],[MOT_CASE_NUMBER]], "0000000")</f>
        <v>004-0000099</v>
      </c>
    </row>
    <row r="4713" spans="1:7">
      <c r="A4713" s="1">
        <v>4</v>
      </c>
      <c r="B4713">
        <v>8</v>
      </c>
      <c r="C4713">
        <v>3</v>
      </c>
      <c r="D4713" t="s">
        <v>115</v>
      </c>
      <c r="E4713" t="s">
        <v>116</v>
      </c>
      <c r="F4713" t="s">
        <v>18</v>
      </c>
      <c r="G4713" t="str">
        <f>TEXT(MotionsTable[[#This Row],[MOT_COUNTY_NUM]], "000") &amp; "-" &amp; TEXT(MotionsTable[[#This Row],[MOT_CASE_NUMBER]], "0000000")</f>
        <v>004-0000008</v>
      </c>
    </row>
    <row r="4714" spans="1:7">
      <c r="A4714" s="1">
        <v>4</v>
      </c>
      <c r="B4714">
        <v>24</v>
      </c>
      <c r="C4714">
        <v>3</v>
      </c>
      <c r="D4714" t="s">
        <v>115</v>
      </c>
      <c r="E4714" t="s">
        <v>116</v>
      </c>
      <c r="F4714" t="s">
        <v>18</v>
      </c>
      <c r="G4714" t="str">
        <f>TEXT(MotionsTable[[#This Row],[MOT_COUNTY_NUM]], "000") &amp; "-" &amp; TEXT(MotionsTable[[#This Row],[MOT_CASE_NUMBER]], "0000000")</f>
        <v>004-0000024</v>
      </c>
    </row>
    <row r="4715" spans="1:7">
      <c r="A4715" s="1">
        <v>4</v>
      </c>
      <c r="B4715">
        <v>37</v>
      </c>
      <c r="C4715">
        <v>3</v>
      </c>
      <c r="D4715" t="s">
        <v>115</v>
      </c>
      <c r="E4715" t="s">
        <v>116</v>
      </c>
      <c r="F4715" t="s">
        <v>18</v>
      </c>
      <c r="G4715" t="str">
        <f>TEXT(MotionsTable[[#This Row],[MOT_COUNTY_NUM]], "000") &amp; "-" &amp; TEXT(MotionsTable[[#This Row],[MOT_CASE_NUMBER]], "0000000")</f>
        <v>004-0000037</v>
      </c>
    </row>
    <row r="4716" spans="1:7">
      <c r="A4716" s="1">
        <v>4</v>
      </c>
      <c r="B4716">
        <v>43</v>
      </c>
      <c r="C4716">
        <v>3</v>
      </c>
      <c r="D4716" t="s">
        <v>115</v>
      </c>
      <c r="E4716" t="s">
        <v>116</v>
      </c>
      <c r="F4716" t="s">
        <v>18</v>
      </c>
      <c r="G4716" t="str">
        <f>TEXT(MotionsTable[[#This Row],[MOT_COUNTY_NUM]], "000") &amp; "-" &amp; TEXT(MotionsTable[[#This Row],[MOT_CASE_NUMBER]], "0000000")</f>
        <v>004-0000043</v>
      </c>
    </row>
    <row r="4717" spans="1:7">
      <c r="A4717" s="1">
        <v>4</v>
      </c>
      <c r="B4717">
        <v>51</v>
      </c>
      <c r="C4717">
        <v>3</v>
      </c>
      <c r="D4717" t="s">
        <v>115</v>
      </c>
      <c r="E4717" t="s">
        <v>116</v>
      </c>
      <c r="F4717" t="s">
        <v>18</v>
      </c>
      <c r="G4717" t="str">
        <f>TEXT(MotionsTable[[#This Row],[MOT_COUNTY_NUM]], "000") &amp; "-" &amp; TEXT(MotionsTable[[#This Row],[MOT_CASE_NUMBER]], "0000000")</f>
        <v>004-0000051</v>
      </c>
    </row>
    <row r="4718" spans="1:7">
      <c r="A4718" s="1">
        <v>4</v>
      </c>
      <c r="B4718">
        <v>55</v>
      </c>
      <c r="C4718">
        <v>3</v>
      </c>
      <c r="D4718" t="s">
        <v>115</v>
      </c>
      <c r="E4718" t="s">
        <v>116</v>
      </c>
      <c r="F4718" t="s">
        <v>18</v>
      </c>
      <c r="G4718" t="str">
        <f>TEXT(MotionsTable[[#This Row],[MOT_COUNTY_NUM]], "000") &amp; "-" &amp; TEXT(MotionsTable[[#This Row],[MOT_CASE_NUMBER]], "0000000")</f>
        <v>004-0000055</v>
      </c>
    </row>
    <row r="4719" spans="1:7">
      <c r="A4719" s="1">
        <v>4</v>
      </c>
      <c r="B4719">
        <v>62</v>
      </c>
      <c r="C4719">
        <v>3</v>
      </c>
      <c r="D4719" t="s">
        <v>115</v>
      </c>
      <c r="E4719" t="s">
        <v>116</v>
      </c>
      <c r="F4719" t="s">
        <v>18</v>
      </c>
      <c r="G4719" t="str">
        <f>TEXT(MotionsTable[[#This Row],[MOT_COUNTY_NUM]], "000") &amp; "-" &amp; TEXT(MotionsTable[[#This Row],[MOT_CASE_NUMBER]], "0000000")</f>
        <v>004-0000062</v>
      </c>
    </row>
    <row r="4720" spans="1:7">
      <c r="A4720" s="1">
        <v>4</v>
      </c>
      <c r="B4720">
        <v>65</v>
      </c>
      <c r="C4720">
        <v>3</v>
      </c>
      <c r="D4720" t="s">
        <v>115</v>
      </c>
      <c r="E4720" t="s">
        <v>116</v>
      </c>
      <c r="F4720" t="s">
        <v>18</v>
      </c>
      <c r="G4720" t="str">
        <f>TEXT(MotionsTable[[#This Row],[MOT_COUNTY_NUM]], "000") &amp; "-" &amp; TEXT(MotionsTable[[#This Row],[MOT_CASE_NUMBER]], "0000000")</f>
        <v>004-0000065</v>
      </c>
    </row>
    <row r="4721" spans="1:7">
      <c r="A4721" s="1">
        <v>4</v>
      </c>
      <c r="B4721">
        <v>75</v>
      </c>
      <c r="C4721">
        <v>3</v>
      </c>
      <c r="D4721" t="s">
        <v>115</v>
      </c>
      <c r="E4721" t="s">
        <v>116</v>
      </c>
      <c r="F4721" t="s">
        <v>18</v>
      </c>
      <c r="G4721" t="str">
        <f>TEXT(MotionsTable[[#This Row],[MOT_COUNTY_NUM]], "000") &amp; "-" &amp; TEXT(MotionsTable[[#This Row],[MOT_CASE_NUMBER]], "0000000")</f>
        <v>004-0000075</v>
      </c>
    </row>
    <row r="4722" spans="1:7">
      <c r="A4722" s="1">
        <v>4</v>
      </c>
      <c r="B4722">
        <v>81</v>
      </c>
      <c r="C4722">
        <v>3</v>
      </c>
      <c r="D4722" t="s">
        <v>115</v>
      </c>
      <c r="E4722" t="s">
        <v>116</v>
      </c>
      <c r="F4722" t="s">
        <v>18</v>
      </c>
      <c r="G4722" t="str">
        <f>TEXT(MotionsTable[[#This Row],[MOT_COUNTY_NUM]], "000") &amp; "-" &amp; TEXT(MotionsTable[[#This Row],[MOT_CASE_NUMBER]], "0000000")</f>
        <v>004-0000081</v>
      </c>
    </row>
    <row r="4723" spans="1:7">
      <c r="A4723" s="1">
        <v>4</v>
      </c>
      <c r="B4723">
        <v>97</v>
      </c>
      <c r="C4723">
        <v>3</v>
      </c>
      <c r="D4723" t="s">
        <v>115</v>
      </c>
      <c r="E4723" t="s">
        <v>116</v>
      </c>
      <c r="F4723" t="s">
        <v>18</v>
      </c>
      <c r="G4723" t="str">
        <f>TEXT(MotionsTable[[#This Row],[MOT_COUNTY_NUM]], "000") &amp; "-" &amp; TEXT(MotionsTable[[#This Row],[MOT_CASE_NUMBER]], "0000000")</f>
        <v>004-0000097</v>
      </c>
    </row>
    <row r="4724" spans="1:7">
      <c r="A4724" s="1">
        <v>4</v>
      </c>
      <c r="B4724">
        <v>99</v>
      </c>
      <c r="C4724">
        <v>3</v>
      </c>
      <c r="D4724" t="s">
        <v>115</v>
      </c>
      <c r="E4724" t="s">
        <v>116</v>
      </c>
      <c r="F4724" t="s">
        <v>18</v>
      </c>
      <c r="G4724" t="str">
        <f>TEXT(MotionsTable[[#This Row],[MOT_COUNTY_NUM]], "000") &amp; "-" &amp; TEXT(MotionsTable[[#This Row],[MOT_CASE_NUMBER]], "0000000")</f>
        <v>004-0000099</v>
      </c>
    </row>
    <row r="4725" spans="1:7">
      <c r="A4725" s="1">
        <v>4</v>
      </c>
      <c r="B4725">
        <v>102</v>
      </c>
      <c r="C4725">
        <v>3</v>
      </c>
      <c r="D4725" t="s">
        <v>115</v>
      </c>
      <c r="E4725" t="s">
        <v>116</v>
      </c>
      <c r="F4725" t="s">
        <v>18</v>
      </c>
      <c r="G4725" t="str">
        <f>TEXT(MotionsTable[[#This Row],[MOT_COUNTY_NUM]], "000") &amp; "-" &amp; TEXT(MotionsTable[[#This Row],[MOT_CASE_NUMBER]], "0000000")</f>
        <v>004-0000102</v>
      </c>
    </row>
    <row r="4726" spans="1:7">
      <c r="A4726" s="1">
        <v>4</v>
      </c>
      <c r="B4726">
        <v>107</v>
      </c>
      <c r="C4726">
        <v>3</v>
      </c>
      <c r="D4726" t="s">
        <v>115</v>
      </c>
      <c r="E4726" t="s">
        <v>116</v>
      </c>
      <c r="F4726" t="s">
        <v>18</v>
      </c>
      <c r="G4726" t="str">
        <f>TEXT(MotionsTable[[#This Row],[MOT_COUNTY_NUM]], "000") &amp; "-" &amp; TEXT(MotionsTable[[#This Row],[MOT_CASE_NUMBER]], "0000000")</f>
        <v>004-0000107</v>
      </c>
    </row>
    <row r="4727" spans="1:7">
      <c r="A4727" s="1">
        <v>4</v>
      </c>
      <c r="B4727">
        <v>4</v>
      </c>
      <c r="C4727">
        <v>4</v>
      </c>
      <c r="D4727" t="s">
        <v>115</v>
      </c>
      <c r="E4727" t="s">
        <v>116</v>
      </c>
      <c r="F4727" t="s">
        <v>18</v>
      </c>
      <c r="G4727" t="str">
        <f>TEXT(MotionsTable[[#This Row],[MOT_COUNTY_NUM]], "000") &amp; "-" &amp; TEXT(MotionsTable[[#This Row],[MOT_CASE_NUMBER]], "0000000")</f>
        <v>004-0000004</v>
      </c>
    </row>
    <row r="4728" spans="1:7">
      <c r="A4728" s="1">
        <v>4</v>
      </c>
      <c r="B4728">
        <v>24</v>
      </c>
      <c r="C4728">
        <v>4</v>
      </c>
      <c r="D4728" t="s">
        <v>115</v>
      </c>
      <c r="E4728" t="s">
        <v>116</v>
      </c>
      <c r="F4728" t="s">
        <v>18</v>
      </c>
      <c r="G4728" t="str">
        <f>TEXT(MotionsTable[[#This Row],[MOT_COUNTY_NUM]], "000") &amp; "-" &amp; TEXT(MotionsTable[[#This Row],[MOT_CASE_NUMBER]], "0000000")</f>
        <v>004-0000024</v>
      </c>
    </row>
    <row r="4729" spans="1:7">
      <c r="A4729" s="1">
        <v>4</v>
      </c>
      <c r="B4729">
        <v>28</v>
      </c>
      <c r="C4729">
        <v>4</v>
      </c>
      <c r="D4729" t="s">
        <v>115</v>
      </c>
      <c r="E4729" t="s">
        <v>116</v>
      </c>
      <c r="F4729" t="s">
        <v>18</v>
      </c>
      <c r="G4729" t="str">
        <f>TEXT(MotionsTable[[#This Row],[MOT_COUNTY_NUM]], "000") &amp; "-" &amp; TEXT(MotionsTable[[#This Row],[MOT_CASE_NUMBER]], "0000000")</f>
        <v>004-0000028</v>
      </c>
    </row>
    <row r="4730" spans="1:7">
      <c r="A4730" s="1">
        <v>4</v>
      </c>
      <c r="B4730">
        <v>37</v>
      </c>
      <c r="C4730">
        <v>4</v>
      </c>
      <c r="D4730" t="s">
        <v>115</v>
      </c>
      <c r="E4730" t="s">
        <v>116</v>
      </c>
      <c r="F4730" t="s">
        <v>18</v>
      </c>
      <c r="G4730" t="str">
        <f>TEXT(MotionsTable[[#This Row],[MOT_COUNTY_NUM]], "000") &amp; "-" &amp; TEXT(MotionsTable[[#This Row],[MOT_CASE_NUMBER]], "0000000")</f>
        <v>004-0000037</v>
      </c>
    </row>
    <row r="4731" spans="1:7">
      <c r="A4731" s="1">
        <v>4</v>
      </c>
      <c r="B4731">
        <v>44</v>
      </c>
      <c r="C4731">
        <v>4</v>
      </c>
      <c r="D4731" t="s">
        <v>115</v>
      </c>
      <c r="E4731" t="s">
        <v>116</v>
      </c>
      <c r="F4731" t="s">
        <v>18</v>
      </c>
      <c r="G4731" t="str">
        <f>TEXT(MotionsTable[[#This Row],[MOT_COUNTY_NUM]], "000") &amp; "-" &amp; TEXT(MotionsTable[[#This Row],[MOT_CASE_NUMBER]], "0000000")</f>
        <v>004-0000044</v>
      </c>
    </row>
    <row r="4732" spans="1:7">
      <c r="A4732" s="1">
        <v>4</v>
      </c>
      <c r="B4732">
        <v>50</v>
      </c>
      <c r="C4732">
        <v>4</v>
      </c>
      <c r="D4732" t="s">
        <v>115</v>
      </c>
      <c r="E4732" t="s">
        <v>116</v>
      </c>
      <c r="F4732" t="s">
        <v>18</v>
      </c>
      <c r="G4732" t="str">
        <f>TEXT(MotionsTable[[#This Row],[MOT_COUNTY_NUM]], "000") &amp; "-" &amp; TEXT(MotionsTable[[#This Row],[MOT_CASE_NUMBER]], "0000000")</f>
        <v>004-0000050</v>
      </c>
    </row>
    <row r="4733" spans="1:7">
      <c r="A4733" s="1">
        <v>4</v>
      </c>
      <c r="B4733">
        <v>60</v>
      </c>
      <c r="C4733">
        <v>4</v>
      </c>
      <c r="D4733" t="s">
        <v>115</v>
      </c>
      <c r="E4733" t="s">
        <v>116</v>
      </c>
      <c r="F4733" t="s">
        <v>18</v>
      </c>
      <c r="G4733" t="str">
        <f>TEXT(MotionsTable[[#This Row],[MOT_COUNTY_NUM]], "000") &amp; "-" &amp; TEXT(MotionsTable[[#This Row],[MOT_CASE_NUMBER]], "0000000")</f>
        <v>004-0000060</v>
      </c>
    </row>
    <row r="4734" spans="1:7">
      <c r="A4734" s="1">
        <v>4</v>
      </c>
      <c r="B4734">
        <v>66</v>
      </c>
      <c r="C4734">
        <v>4</v>
      </c>
      <c r="D4734" t="s">
        <v>115</v>
      </c>
      <c r="E4734" t="s">
        <v>116</v>
      </c>
      <c r="F4734" t="s">
        <v>18</v>
      </c>
      <c r="G4734" t="str">
        <f>TEXT(MotionsTable[[#This Row],[MOT_COUNTY_NUM]], "000") &amp; "-" &amp; TEXT(MotionsTable[[#This Row],[MOT_CASE_NUMBER]], "0000000")</f>
        <v>004-0000066</v>
      </c>
    </row>
    <row r="4735" spans="1:7">
      <c r="A4735" s="1">
        <v>4</v>
      </c>
      <c r="B4735">
        <v>69</v>
      </c>
      <c r="C4735">
        <v>4</v>
      </c>
      <c r="D4735" t="s">
        <v>115</v>
      </c>
      <c r="E4735" t="s">
        <v>116</v>
      </c>
      <c r="F4735" t="s">
        <v>18</v>
      </c>
      <c r="G4735" t="str">
        <f>TEXT(MotionsTable[[#This Row],[MOT_COUNTY_NUM]], "000") &amp; "-" &amp; TEXT(MotionsTable[[#This Row],[MOT_CASE_NUMBER]], "0000000")</f>
        <v>004-0000069</v>
      </c>
    </row>
    <row r="4736" spans="1:7">
      <c r="A4736" s="1">
        <v>4</v>
      </c>
      <c r="B4736">
        <v>83</v>
      </c>
      <c r="C4736">
        <v>4</v>
      </c>
      <c r="D4736" t="s">
        <v>115</v>
      </c>
      <c r="E4736" t="s">
        <v>116</v>
      </c>
      <c r="F4736" t="s">
        <v>18</v>
      </c>
      <c r="G4736" t="str">
        <f>TEXT(MotionsTable[[#This Row],[MOT_COUNTY_NUM]], "000") &amp; "-" &amp; TEXT(MotionsTable[[#This Row],[MOT_CASE_NUMBER]], "0000000")</f>
        <v>004-0000083</v>
      </c>
    </row>
    <row r="4737" spans="1:7">
      <c r="A4737" s="1">
        <v>4</v>
      </c>
      <c r="B4737">
        <v>91</v>
      </c>
      <c r="C4737">
        <v>4</v>
      </c>
      <c r="D4737" t="s">
        <v>115</v>
      </c>
      <c r="E4737" t="s">
        <v>116</v>
      </c>
      <c r="F4737" t="s">
        <v>18</v>
      </c>
      <c r="G4737" t="str">
        <f>TEXT(MotionsTable[[#This Row],[MOT_COUNTY_NUM]], "000") &amp; "-" &amp; TEXT(MotionsTable[[#This Row],[MOT_CASE_NUMBER]], "0000000")</f>
        <v>004-0000091</v>
      </c>
    </row>
    <row r="4738" spans="1:7">
      <c r="A4738" s="1">
        <v>4</v>
      </c>
      <c r="B4738">
        <v>98</v>
      </c>
      <c r="C4738">
        <v>4</v>
      </c>
      <c r="D4738" t="s">
        <v>115</v>
      </c>
      <c r="E4738" t="s">
        <v>116</v>
      </c>
      <c r="F4738" t="s">
        <v>18</v>
      </c>
      <c r="G4738" t="str">
        <f>TEXT(MotionsTable[[#This Row],[MOT_COUNTY_NUM]], "000") &amp; "-" &amp; TEXT(MotionsTable[[#This Row],[MOT_CASE_NUMBER]], "0000000")</f>
        <v>004-0000098</v>
      </c>
    </row>
    <row r="4739" spans="1:7">
      <c r="A4739" s="1">
        <v>4</v>
      </c>
      <c r="B4739">
        <v>99</v>
      </c>
      <c r="C4739">
        <v>4</v>
      </c>
      <c r="D4739" t="s">
        <v>115</v>
      </c>
      <c r="E4739" t="s">
        <v>116</v>
      </c>
      <c r="F4739" t="s">
        <v>18</v>
      </c>
      <c r="G4739" t="str">
        <f>TEXT(MotionsTable[[#This Row],[MOT_COUNTY_NUM]], "000") &amp; "-" &amp; TEXT(MotionsTable[[#This Row],[MOT_CASE_NUMBER]], "0000000")</f>
        <v>004-0000099</v>
      </c>
    </row>
    <row r="4740" spans="1:7">
      <c r="A4740" s="1">
        <v>4</v>
      </c>
      <c r="B4740">
        <v>100</v>
      </c>
      <c r="C4740">
        <v>4</v>
      </c>
      <c r="D4740" t="s">
        <v>115</v>
      </c>
      <c r="E4740" t="s">
        <v>116</v>
      </c>
      <c r="F4740" t="s">
        <v>18</v>
      </c>
      <c r="G4740" t="str">
        <f>TEXT(MotionsTable[[#This Row],[MOT_COUNTY_NUM]], "000") &amp; "-" &amp; TEXT(MotionsTable[[#This Row],[MOT_CASE_NUMBER]], "0000000")</f>
        <v>004-0000100</v>
      </c>
    </row>
    <row r="4741" spans="1:7">
      <c r="A4741" s="1">
        <v>4</v>
      </c>
      <c r="B4741">
        <v>107</v>
      </c>
      <c r="C4741">
        <v>4</v>
      </c>
      <c r="D4741" t="s">
        <v>115</v>
      </c>
      <c r="E4741" t="s">
        <v>116</v>
      </c>
      <c r="F4741" t="s">
        <v>18</v>
      </c>
      <c r="G4741" t="str">
        <f>TEXT(MotionsTable[[#This Row],[MOT_COUNTY_NUM]], "000") &amp; "-" &amp; TEXT(MotionsTable[[#This Row],[MOT_CASE_NUMBER]], "0000000")</f>
        <v>004-0000107</v>
      </c>
    </row>
    <row r="4742" spans="1:7">
      <c r="A4742" s="1">
        <v>4</v>
      </c>
      <c r="B4742">
        <v>109</v>
      </c>
      <c r="C4742">
        <v>4</v>
      </c>
      <c r="D4742" t="s">
        <v>115</v>
      </c>
      <c r="E4742" t="s">
        <v>116</v>
      </c>
      <c r="F4742" t="s">
        <v>18</v>
      </c>
      <c r="G4742" t="str">
        <f>TEXT(MotionsTable[[#This Row],[MOT_COUNTY_NUM]], "000") &amp; "-" &amp; TEXT(MotionsTable[[#This Row],[MOT_CASE_NUMBER]], "0000000")</f>
        <v>004-0000109</v>
      </c>
    </row>
    <row r="4743" spans="1:7">
      <c r="A4743" s="1">
        <v>4</v>
      </c>
      <c r="B4743">
        <v>4</v>
      </c>
      <c r="C4743">
        <v>5</v>
      </c>
      <c r="D4743" t="s">
        <v>115</v>
      </c>
      <c r="E4743" t="s">
        <v>116</v>
      </c>
      <c r="F4743" t="s">
        <v>18</v>
      </c>
      <c r="G4743" t="str">
        <f>TEXT(MotionsTable[[#This Row],[MOT_COUNTY_NUM]], "000") &amp; "-" &amp; TEXT(MotionsTable[[#This Row],[MOT_CASE_NUMBER]], "0000000")</f>
        <v>004-0000004</v>
      </c>
    </row>
    <row r="4744" spans="1:7">
      <c r="A4744" s="1">
        <v>4</v>
      </c>
      <c r="B4744">
        <v>11</v>
      </c>
      <c r="C4744">
        <v>5</v>
      </c>
      <c r="D4744" t="s">
        <v>115</v>
      </c>
      <c r="E4744" t="s">
        <v>116</v>
      </c>
      <c r="F4744" t="s">
        <v>18</v>
      </c>
      <c r="G4744" t="str">
        <f>TEXT(MotionsTable[[#This Row],[MOT_COUNTY_NUM]], "000") &amp; "-" &amp; TEXT(MotionsTable[[#This Row],[MOT_CASE_NUMBER]], "0000000")</f>
        <v>004-0000011</v>
      </c>
    </row>
    <row r="4745" spans="1:7">
      <c r="A4745" s="1">
        <v>4</v>
      </c>
      <c r="B4745">
        <v>12</v>
      </c>
      <c r="C4745">
        <v>5</v>
      </c>
      <c r="D4745" t="s">
        <v>115</v>
      </c>
      <c r="E4745" t="s">
        <v>116</v>
      </c>
      <c r="F4745" t="s">
        <v>18</v>
      </c>
      <c r="G4745" t="str">
        <f>TEXT(MotionsTable[[#This Row],[MOT_COUNTY_NUM]], "000") &amp; "-" &amp; TEXT(MotionsTable[[#This Row],[MOT_CASE_NUMBER]], "0000000")</f>
        <v>004-0000012</v>
      </c>
    </row>
    <row r="4746" spans="1:7">
      <c r="A4746" s="1">
        <v>4</v>
      </c>
      <c r="B4746">
        <v>23</v>
      </c>
      <c r="C4746">
        <v>5</v>
      </c>
      <c r="D4746" t="s">
        <v>115</v>
      </c>
      <c r="E4746" t="s">
        <v>116</v>
      </c>
      <c r="F4746" t="s">
        <v>18</v>
      </c>
      <c r="G4746" t="str">
        <f>TEXT(MotionsTable[[#This Row],[MOT_COUNTY_NUM]], "000") &amp; "-" &amp; TEXT(MotionsTable[[#This Row],[MOT_CASE_NUMBER]], "0000000")</f>
        <v>004-0000023</v>
      </c>
    </row>
    <row r="4747" spans="1:7">
      <c r="A4747" s="1">
        <v>4</v>
      </c>
      <c r="B4747">
        <v>24</v>
      </c>
      <c r="C4747">
        <v>5</v>
      </c>
      <c r="D4747" t="s">
        <v>115</v>
      </c>
      <c r="E4747" t="s">
        <v>116</v>
      </c>
      <c r="F4747" t="s">
        <v>18</v>
      </c>
      <c r="G4747" t="str">
        <f>TEXT(MotionsTable[[#This Row],[MOT_COUNTY_NUM]], "000") &amp; "-" &amp; TEXT(MotionsTable[[#This Row],[MOT_CASE_NUMBER]], "0000000")</f>
        <v>004-0000024</v>
      </c>
    </row>
    <row r="4748" spans="1:7">
      <c r="A4748" s="1">
        <v>4</v>
      </c>
      <c r="B4748">
        <v>28</v>
      </c>
      <c r="C4748">
        <v>5</v>
      </c>
      <c r="D4748" t="s">
        <v>115</v>
      </c>
      <c r="E4748" t="s">
        <v>116</v>
      </c>
      <c r="F4748" t="s">
        <v>18</v>
      </c>
      <c r="G4748" t="str">
        <f>TEXT(MotionsTable[[#This Row],[MOT_COUNTY_NUM]], "000") &amp; "-" &amp; TEXT(MotionsTable[[#This Row],[MOT_CASE_NUMBER]], "0000000")</f>
        <v>004-0000028</v>
      </c>
    </row>
    <row r="4749" spans="1:7">
      <c r="A4749" s="1">
        <v>4</v>
      </c>
      <c r="B4749">
        <v>30</v>
      </c>
      <c r="C4749">
        <v>5</v>
      </c>
      <c r="D4749" t="s">
        <v>115</v>
      </c>
      <c r="E4749" t="s">
        <v>116</v>
      </c>
      <c r="F4749" t="s">
        <v>18</v>
      </c>
      <c r="G4749" t="str">
        <f>TEXT(MotionsTable[[#This Row],[MOT_COUNTY_NUM]], "000") &amp; "-" &amp; TEXT(MotionsTable[[#This Row],[MOT_CASE_NUMBER]], "0000000")</f>
        <v>004-0000030</v>
      </c>
    </row>
    <row r="4750" spans="1:7">
      <c r="A4750" s="1">
        <v>4</v>
      </c>
      <c r="B4750">
        <v>37</v>
      </c>
      <c r="C4750">
        <v>5</v>
      </c>
      <c r="D4750" t="s">
        <v>115</v>
      </c>
      <c r="E4750" t="s">
        <v>116</v>
      </c>
      <c r="F4750" t="s">
        <v>18</v>
      </c>
      <c r="G4750" t="str">
        <f>TEXT(MotionsTable[[#This Row],[MOT_COUNTY_NUM]], "000") &amp; "-" &amp; TEXT(MotionsTable[[#This Row],[MOT_CASE_NUMBER]], "0000000")</f>
        <v>004-0000037</v>
      </c>
    </row>
    <row r="4751" spans="1:7">
      <c r="A4751" s="1">
        <v>4</v>
      </c>
      <c r="B4751">
        <v>50</v>
      </c>
      <c r="C4751">
        <v>5</v>
      </c>
      <c r="D4751" t="s">
        <v>115</v>
      </c>
      <c r="E4751" t="s">
        <v>116</v>
      </c>
      <c r="F4751" t="s">
        <v>18</v>
      </c>
      <c r="G4751" t="str">
        <f>TEXT(MotionsTable[[#This Row],[MOT_COUNTY_NUM]], "000") &amp; "-" &amp; TEXT(MotionsTable[[#This Row],[MOT_CASE_NUMBER]], "0000000")</f>
        <v>004-0000050</v>
      </c>
    </row>
    <row r="4752" spans="1:7">
      <c r="A4752" s="1">
        <v>4</v>
      </c>
      <c r="B4752">
        <v>57</v>
      </c>
      <c r="C4752">
        <v>5</v>
      </c>
      <c r="D4752" t="s">
        <v>115</v>
      </c>
      <c r="E4752" t="s">
        <v>116</v>
      </c>
      <c r="F4752" t="s">
        <v>18</v>
      </c>
      <c r="G4752" t="str">
        <f>TEXT(MotionsTable[[#This Row],[MOT_COUNTY_NUM]], "000") &amp; "-" &amp; TEXT(MotionsTable[[#This Row],[MOT_CASE_NUMBER]], "0000000")</f>
        <v>004-0000057</v>
      </c>
    </row>
    <row r="4753" spans="1:7">
      <c r="A4753" s="1">
        <v>4</v>
      </c>
      <c r="B4753">
        <v>78</v>
      </c>
      <c r="C4753">
        <v>5</v>
      </c>
      <c r="D4753" t="s">
        <v>115</v>
      </c>
      <c r="E4753" t="s">
        <v>116</v>
      </c>
      <c r="F4753" t="s">
        <v>18</v>
      </c>
      <c r="G4753" t="str">
        <f>TEXT(MotionsTable[[#This Row],[MOT_COUNTY_NUM]], "000") &amp; "-" &amp; TEXT(MotionsTable[[#This Row],[MOT_CASE_NUMBER]], "0000000")</f>
        <v>004-0000078</v>
      </c>
    </row>
    <row r="4754" spans="1:7">
      <c r="A4754" s="1">
        <v>4</v>
      </c>
      <c r="B4754">
        <v>81</v>
      </c>
      <c r="C4754">
        <v>5</v>
      </c>
      <c r="D4754" t="s">
        <v>115</v>
      </c>
      <c r="E4754" t="s">
        <v>116</v>
      </c>
      <c r="F4754" t="s">
        <v>18</v>
      </c>
      <c r="G4754" t="str">
        <f>TEXT(MotionsTable[[#This Row],[MOT_COUNTY_NUM]], "000") &amp; "-" &amp; TEXT(MotionsTable[[#This Row],[MOT_CASE_NUMBER]], "0000000")</f>
        <v>004-0000081</v>
      </c>
    </row>
    <row r="4755" spans="1:7">
      <c r="A4755" s="1">
        <v>4</v>
      </c>
      <c r="B4755">
        <v>82</v>
      </c>
      <c r="C4755">
        <v>5</v>
      </c>
      <c r="D4755" t="s">
        <v>115</v>
      </c>
      <c r="E4755" t="s">
        <v>116</v>
      </c>
      <c r="F4755" t="s">
        <v>18</v>
      </c>
      <c r="G4755" t="str">
        <f>TEXT(MotionsTable[[#This Row],[MOT_COUNTY_NUM]], "000") &amp; "-" &amp; TEXT(MotionsTable[[#This Row],[MOT_CASE_NUMBER]], "0000000")</f>
        <v>004-0000082</v>
      </c>
    </row>
    <row r="4756" spans="1:7">
      <c r="A4756" s="1">
        <v>4</v>
      </c>
      <c r="B4756">
        <v>84</v>
      </c>
      <c r="C4756">
        <v>5</v>
      </c>
      <c r="D4756" t="s">
        <v>115</v>
      </c>
      <c r="E4756" t="s">
        <v>116</v>
      </c>
      <c r="F4756" t="s">
        <v>18</v>
      </c>
      <c r="G4756" t="str">
        <f>TEXT(MotionsTable[[#This Row],[MOT_COUNTY_NUM]], "000") &amp; "-" &amp; TEXT(MotionsTable[[#This Row],[MOT_CASE_NUMBER]], "0000000")</f>
        <v>004-0000084</v>
      </c>
    </row>
    <row r="4757" spans="1:7">
      <c r="A4757" s="1">
        <v>4</v>
      </c>
      <c r="B4757">
        <v>91</v>
      </c>
      <c r="C4757">
        <v>5</v>
      </c>
      <c r="D4757" t="s">
        <v>115</v>
      </c>
      <c r="E4757" t="s">
        <v>116</v>
      </c>
      <c r="F4757" t="s">
        <v>18</v>
      </c>
      <c r="G4757" t="str">
        <f>TEXT(MotionsTable[[#This Row],[MOT_COUNTY_NUM]], "000") &amp; "-" &amp; TEXT(MotionsTable[[#This Row],[MOT_CASE_NUMBER]], "0000000")</f>
        <v>004-0000091</v>
      </c>
    </row>
    <row r="4758" spans="1:7">
      <c r="A4758" s="1">
        <v>4</v>
      </c>
      <c r="B4758">
        <v>95</v>
      </c>
      <c r="C4758">
        <v>5</v>
      </c>
      <c r="D4758" t="s">
        <v>115</v>
      </c>
      <c r="E4758" t="s">
        <v>116</v>
      </c>
      <c r="F4758" t="s">
        <v>18</v>
      </c>
      <c r="G4758" t="str">
        <f>TEXT(MotionsTable[[#This Row],[MOT_COUNTY_NUM]], "000") &amp; "-" &amp; TEXT(MotionsTable[[#This Row],[MOT_CASE_NUMBER]], "0000000")</f>
        <v>004-0000095</v>
      </c>
    </row>
    <row r="4759" spans="1:7">
      <c r="A4759" s="1">
        <v>4</v>
      </c>
      <c r="B4759">
        <v>13</v>
      </c>
      <c r="C4759">
        <v>6</v>
      </c>
      <c r="D4759" t="s">
        <v>115</v>
      </c>
      <c r="E4759" t="s">
        <v>116</v>
      </c>
      <c r="F4759" t="s">
        <v>18</v>
      </c>
      <c r="G4759" t="str">
        <f>TEXT(MotionsTable[[#This Row],[MOT_COUNTY_NUM]], "000") &amp; "-" &amp; TEXT(MotionsTable[[#This Row],[MOT_CASE_NUMBER]], "0000000")</f>
        <v>004-0000013</v>
      </c>
    </row>
    <row r="4760" spans="1:7">
      <c r="A4760" s="1">
        <v>4</v>
      </c>
      <c r="B4760">
        <v>24</v>
      </c>
      <c r="C4760">
        <v>6</v>
      </c>
      <c r="D4760" t="s">
        <v>115</v>
      </c>
      <c r="E4760" t="s">
        <v>116</v>
      </c>
      <c r="F4760" t="s">
        <v>18</v>
      </c>
      <c r="G4760" t="str">
        <f>TEXT(MotionsTable[[#This Row],[MOT_COUNTY_NUM]], "000") &amp; "-" &amp; TEXT(MotionsTable[[#This Row],[MOT_CASE_NUMBER]], "0000000")</f>
        <v>004-0000024</v>
      </c>
    </row>
    <row r="4761" spans="1:7">
      <c r="A4761" s="1">
        <v>4</v>
      </c>
      <c r="B4761">
        <v>45</v>
      </c>
      <c r="C4761">
        <v>6</v>
      </c>
      <c r="D4761" t="s">
        <v>115</v>
      </c>
      <c r="E4761" t="s">
        <v>116</v>
      </c>
      <c r="F4761" t="s">
        <v>18</v>
      </c>
      <c r="G4761" t="str">
        <f>TEXT(MotionsTable[[#This Row],[MOT_COUNTY_NUM]], "000") &amp; "-" &amp; TEXT(MotionsTable[[#This Row],[MOT_CASE_NUMBER]], "0000000")</f>
        <v>004-0000045</v>
      </c>
    </row>
    <row r="4762" spans="1:7">
      <c r="A4762" s="1">
        <v>4</v>
      </c>
      <c r="B4762">
        <v>50</v>
      </c>
      <c r="C4762">
        <v>6</v>
      </c>
      <c r="D4762" t="s">
        <v>115</v>
      </c>
      <c r="E4762" t="s">
        <v>116</v>
      </c>
      <c r="F4762" t="s">
        <v>18</v>
      </c>
      <c r="G4762" t="str">
        <f>TEXT(MotionsTable[[#This Row],[MOT_COUNTY_NUM]], "000") &amp; "-" &amp; TEXT(MotionsTable[[#This Row],[MOT_CASE_NUMBER]], "0000000")</f>
        <v>004-0000050</v>
      </c>
    </row>
    <row r="4763" spans="1:7">
      <c r="A4763" s="1">
        <v>4</v>
      </c>
      <c r="B4763">
        <v>53</v>
      </c>
      <c r="C4763">
        <v>6</v>
      </c>
      <c r="D4763" t="s">
        <v>115</v>
      </c>
      <c r="E4763" t="s">
        <v>116</v>
      </c>
      <c r="F4763" t="s">
        <v>18</v>
      </c>
      <c r="G4763" t="str">
        <f>TEXT(MotionsTable[[#This Row],[MOT_COUNTY_NUM]], "000") &amp; "-" &amp; TEXT(MotionsTable[[#This Row],[MOT_CASE_NUMBER]], "0000000")</f>
        <v>004-0000053</v>
      </c>
    </row>
    <row r="4764" spans="1:7">
      <c r="A4764" s="1">
        <v>4</v>
      </c>
      <c r="B4764">
        <v>79</v>
      </c>
      <c r="C4764">
        <v>6</v>
      </c>
      <c r="D4764" t="s">
        <v>115</v>
      </c>
      <c r="E4764" t="s">
        <v>116</v>
      </c>
      <c r="F4764" t="s">
        <v>18</v>
      </c>
      <c r="G4764" t="str">
        <f>TEXT(MotionsTable[[#This Row],[MOT_COUNTY_NUM]], "000") &amp; "-" &amp; TEXT(MotionsTable[[#This Row],[MOT_CASE_NUMBER]], "0000000")</f>
        <v>004-0000079</v>
      </c>
    </row>
    <row r="4765" spans="1:7">
      <c r="A4765" s="1">
        <v>4</v>
      </c>
      <c r="B4765">
        <v>89</v>
      </c>
      <c r="C4765">
        <v>6</v>
      </c>
      <c r="D4765" t="s">
        <v>115</v>
      </c>
      <c r="E4765" t="s">
        <v>116</v>
      </c>
      <c r="F4765" t="s">
        <v>18</v>
      </c>
      <c r="G4765" t="str">
        <f>TEXT(MotionsTable[[#This Row],[MOT_COUNTY_NUM]], "000") &amp; "-" &amp; TEXT(MotionsTable[[#This Row],[MOT_CASE_NUMBER]], "0000000")</f>
        <v>004-0000089</v>
      </c>
    </row>
    <row r="4766" spans="1:7">
      <c r="A4766" s="1">
        <v>4</v>
      </c>
      <c r="B4766">
        <v>92</v>
      </c>
      <c r="C4766">
        <v>6</v>
      </c>
      <c r="D4766" t="s">
        <v>115</v>
      </c>
      <c r="E4766" t="s">
        <v>116</v>
      </c>
      <c r="F4766" t="s">
        <v>18</v>
      </c>
      <c r="G4766" t="str">
        <f>TEXT(MotionsTable[[#This Row],[MOT_COUNTY_NUM]], "000") &amp; "-" &amp; TEXT(MotionsTable[[#This Row],[MOT_CASE_NUMBER]], "0000000")</f>
        <v>004-0000092</v>
      </c>
    </row>
    <row r="4767" spans="1:7">
      <c r="A4767" s="1">
        <v>4</v>
      </c>
      <c r="B4767">
        <v>98</v>
      </c>
      <c r="C4767">
        <v>6</v>
      </c>
      <c r="D4767" t="s">
        <v>115</v>
      </c>
      <c r="E4767" t="s">
        <v>116</v>
      </c>
      <c r="F4767" t="s">
        <v>18</v>
      </c>
      <c r="G4767" t="str">
        <f>TEXT(MotionsTable[[#This Row],[MOT_COUNTY_NUM]], "000") &amp; "-" &amp; TEXT(MotionsTable[[#This Row],[MOT_CASE_NUMBER]], "0000000")</f>
        <v>004-0000098</v>
      </c>
    </row>
    <row r="4768" spans="1:7">
      <c r="A4768" s="1">
        <v>4</v>
      </c>
      <c r="B4768">
        <v>100</v>
      </c>
      <c r="C4768">
        <v>6</v>
      </c>
      <c r="D4768" t="s">
        <v>115</v>
      </c>
      <c r="E4768" t="s">
        <v>116</v>
      </c>
      <c r="F4768" t="s">
        <v>18</v>
      </c>
      <c r="G4768" t="str">
        <f>TEXT(MotionsTable[[#This Row],[MOT_COUNTY_NUM]], "000") &amp; "-" &amp; TEXT(MotionsTable[[#This Row],[MOT_CASE_NUMBER]], "0000000")</f>
        <v>004-0000100</v>
      </c>
    </row>
    <row r="4769" spans="1:7">
      <c r="A4769" s="1">
        <v>4</v>
      </c>
      <c r="B4769">
        <v>101</v>
      </c>
      <c r="C4769">
        <v>6</v>
      </c>
      <c r="D4769" t="s">
        <v>115</v>
      </c>
      <c r="E4769" t="s">
        <v>116</v>
      </c>
      <c r="F4769" t="s">
        <v>18</v>
      </c>
      <c r="G4769" t="str">
        <f>TEXT(MotionsTable[[#This Row],[MOT_COUNTY_NUM]], "000") &amp; "-" &amp; TEXT(MotionsTable[[#This Row],[MOT_CASE_NUMBER]], "0000000")</f>
        <v>004-0000101</v>
      </c>
    </row>
    <row r="4770" spans="1:7">
      <c r="A4770" s="1">
        <v>4</v>
      </c>
      <c r="B4770">
        <v>24</v>
      </c>
      <c r="C4770">
        <v>7</v>
      </c>
      <c r="D4770" t="s">
        <v>115</v>
      </c>
      <c r="E4770" t="s">
        <v>116</v>
      </c>
      <c r="F4770" t="s">
        <v>18</v>
      </c>
      <c r="G4770" t="str">
        <f>TEXT(MotionsTable[[#This Row],[MOT_COUNTY_NUM]], "000") &amp; "-" &amp; TEXT(MotionsTable[[#This Row],[MOT_CASE_NUMBER]], "0000000")</f>
        <v>004-0000024</v>
      </c>
    </row>
    <row r="4771" spans="1:7">
      <c r="A4771" s="1">
        <v>4</v>
      </c>
      <c r="B4771">
        <v>38</v>
      </c>
      <c r="C4771">
        <v>7</v>
      </c>
      <c r="D4771" t="s">
        <v>115</v>
      </c>
      <c r="E4771" t="s">
        <v>116</v>
      </c>
      <c r="F4771" t="s">
        <v>18</v>
      </c>
      <c r="G4771" t="str">
        <f>TEXT(MotionsTable[[#This Row],[MOT_COUNTY_NUM]], "000") &amp; "-" &amp; TEXT(MotionsTable[[#This Row],[MOT_CASE_NUMBER]], "0000000")</f>
        <v>004-0000038</v>
      </c>
    </row>
    <row r="4772" spans="1:7">
      <c r="A4772" s="1">
        <v>4</v>
      </c>
      <c r="B4772">
        <v>41</v>
      </c>
      <c r="C4772">
        <v>7</v>
      </c>
      <c r="D4772" t="s">
        <v>115</v>
      </c>
      <c r="E4772" t="s">
        <v>116</v>
      </c>
      <c r="F4772" t="s">
        <v>18</v>
      </c>
      <c r="G4772" t="str">
        <f>TEXT(MotionsTable[[#This Row],[MOT_COUNTY_NUM]], "000") &amp; "-" &amp; TEXT(MotionsTable[[#This Row],[MOT_CASE_NUMBER]], "0000000")</f>
        <v>004-0000041</v>
      </c>
    </row>
    <row r="4773" spans="1:7">
      <c r="A4773" s="1">
        <v>4</v>
      </c>
      <c r="B4773">
        <v>52</v>
      </c>
      <c r="C4773">
        <v>7</v>
      </c>
      <c r="D4773" t="s">
        <v>115</v>
      </c>
      <c r="E4773" t="s">
        <v>116</v>
      </c>
      <c r="F4773" t="s">
        <v>18</v>
      </c>
      <c r="G4773" t="str">
        <f>TEXT(MotionsTable[[#This Row],[MOT_COUNTY_NUM]], "000") &amp; "-" &amp; TEXT(MotionsTable[[#This Row],[MOT_CASE_NUMBER]], "0000000")</f>
        <v>004-0000052</v>
      </c>
    </row>
    <row r="4774" spans="1:7">
      <c r="A4774" s="1">
        <v>4</v>
      </c>
      <c r="B4774">
        <v>64</v>
      </c>
      <c r="C4774">
        <v>7</v>
      </c>
      <c r="D4774" t="s">
        <v>115</v>
      </c>
      <c r="E4774" t="s">
        <v>116</v>
      </c>
      <c r="F4774" t="s">
        <v>18</v>
      </c>
      <c r="G4774" t="str">
        <f>TEXT(MotionsTable[[#This Row],[MOT_COUNTY_NUM]], "000") &amp; "-" &amp; TEXT(MotionsTable[[#This Row],[MOT_CASE_NUMBER]], "0000000")</f>
        <v>004-0000064</v>
      </c>
    </row>
    <row r="4775" spans="1:7">
      <c r="A4775" s="1">
        <v>4</v>
      </c>
      <c r="B4775">
        <v>73</v>
      </c>
      <c r="C4775">
        <v>7</v>
      </c>
      <c r="D4775" t="s">
        <v>115</v>
      </c>
      <c r="E4775" t="s">
        <v>116</v>
      </c>
      <c r="F4775" t="s">
        <v>18</v>
      </c>
      <c r="G4775" t="str">
        <f>TEXT(MotionsTable[[#This Row],[MOT_COUNTY_NUM]], "000") &amp; "-" &amp; TEXT(MotionsTable[[#This Row],[MOT_CASE_NUMBER]], "0000000")</f>
        <v>004-0000073</v>
      </c>
    </row>
    <row r="4776" spans="1:7">
      <c r="A4776" s="1">
        <v>4</v>
      </c>
      <c r="B4776">
        <v>78</v>
      </c>
      <c r="C4776">
        <v>7</v>
      </c>
      <c r="D4776" t="s">
        <v>115</v>
      </c>
      <c r="E4776" t="s">
        <v>116</v>
      </c>
      <c r="F4776" t="s">
        <v>18</v>
      </c>
      <c r="G4776" t="str">
        <f>TEXT(MotionsTable[[#This Row],[MOT_COUNTY_NUM]], "000") &amp; "-" &amp; TEXT(MotionsTable[[#This Row],[MOT_CASE_NUMBER]], "0000000")</f>
        <v>004-0000078</v>
      </c>
    </row>
    <row r="4777" spans="1:7">
      <c r="A4777" s="1">
        <v>4</v>
      </c>
      <c r="B4777">
        <v>86</v>
      </c>
      <c r="C4777">
        <v>7</v>
      </c>
      <c r="D4777" t="s">
        <v>115</v>
      </c>
      <c r="E4777" t="s">
        <v>116</v>
      </c>
      <c r="F4777" t="s">
        <v>18</v>
      </c>
      <c r="G4777" t="str">
        <f>TEXT(MotionsTable[[#This Row],[MOT_COUNTY_NUM]], "000") &amp; "-" &amp; TEXT(MotionsTable[[#This Row],[MOT_CASE_NUMBER]], "0000000")</f>
        <v>004-0000086</v>
      </c>
    </row>
    <row r="4778" spans="1:7">
      <c r="A4778" s="1">
        <v>4</v>
      </c>
      <c r="B4778">
        <v>97</v>
      </c>
      <c r="C4778">
        <v>7</v>
      </c>
      <c r="D4778" t="s">
        <v>115</v>
      </c>
      <c r="E4778" t="s">
        <v>116</v>
      </c>
      <c r="F4778" t="s">
        <v>18</v>
      </c>
      <c r="G4778" t="str">
        <f>TEXT(MotionsTable[[#This Row],[MOT_COUNTY_NUM]], "000") &amp; "-" &amp; TEXT(MotionsTable[[#This Row],[MOT_CASE_NUMBER]], "0000000")</f>
        <v>004-0000097</v>
      </c>
    </row>
    <row r="4779" spans="1:7">
      <c r="A4779" s="1">
        <v>4</v>
      </c>
      <c r="B4779">
        <v>104</v>
      </c>
      <c r="C4779">
        <v>7</v>
      </c>
      <c r="D4779" t="s">
        <v>115</v>
      </c>
      <c r="E4779" t="s">
        <v>116</v>
      </c>
      <c r="F4779" t="s">
        <v>18</v>
      </c>
      <c r="G4779" t="str">
        <f>TEXT(MotionsTable[[#This Row],[MOT_COUNTY_NUM]], "000") &amp; "-" &amp; TEXT(MotionsTable[[#This Row],[MOT_CASE_NUMBER]], "0000000")</f>
        <v>004-0000104</v>
      </c>
    </row>
    <row r="4780" spans="1:7">
      <c r="A4780" s="1">
        <v>4</v>
      </c>
      <c r="B4780">
        <v>105</v>
      </c>
      <c r="C4780">
        <v>7</v>
      </c>
      <c r="D4780" t="s">
        <v>115</v>
      </c>
      <c r="E4780" t="s">
        <v>116</v>
      </c>
      <c r="F4780" t="s">
        <v>18</v>
      </c>
      <c r="G4780" t="str">
        <f>TEXT(MotionsTable[[#This Row],[MOT_COUNTY_NUM]], "000") &amp; "-" &amp; TEXT(MotionsTable[[#This Row],[MOT_CASE_NUMBER]], "0000000")</f>
        <v>004-0000105</v>
      </c>
    </row>
    <row r="4781" spans="1:7">
      <c r="A4781" s="1">
        <v>4</v>
      </c>
      <c r="B4781">
        <v>110</v>
      </c>
      <c r="C4781">
        <v>7</v>
      </c>
      <c r="D4781" t="s">
        <v>115</v>
      </c>
      <c r="E4781" t="s">
        <v>116</v>
      </c>
      <c r="F4781" t="s">
        <v>18</v>
      </c>
      <c r="G4781" t="str">
        <f>TEXT(MotionsTable[[#This Row],[MOT_COUNTY_NUM]], "000") &amp; "-" &amp; TEXT(MotionsTable[[#This Row],[MOT_CASE_NUMBER]], "0000000")</f>
        <v>004-0000110</v>
      </c>
    </row>
    <row r="4782" spans="1:7">
      <c r="A4782" s="1">
        <v>4</v>
      </c>
      <c r="B4782">
        <v>21</v>
      </c>
      <c r="C4782">
        <v>8</v>
      </c>
      <c r="D4782" t="s">
        <v>115</v>
      </c>
      <c r="E4782" t="s">
        <v>116</v>
      </c>
      <c r="F4782" t="s">
        <v>18</v>
      </c>
      <c r="G4782" t="str">
        <f>TEXT(MotionsTable[[#This Row],[MOT_COUNTY_NUM]], "000") &amp; "-" &amp; TEXT(MotionsTable[[#This Row],[MOT_CASE_NUMBER]], "0000000")</f>
        <v>004-0000021</v>
      </c>
    </row>
    <row r="4783" spans="1:7">
      <c r="A4783" s="1">
        <v>4</v>
      </c>
      <c r="B4783">
        <v>37</v>
      </c>
      <c r="C4783">
        <v>8</v>
      </c>
      <c r="D4783" t="s">
        <v>115</v>
      </c>
      <c r="E4783" t="s">
        <v>116</v>
      </c>
      <c r="F4783" t="s">
        <v>18</v>
      </c>
      <c r="G4783" t="str">
        <f>TEXT(MotionsTable[[#This Row],[MOT_COUNTY_NUM]], "000") &amp; "-" &amp; TEXT(MotionsTable[[#This Row],[MOT_CASE_NUMBER]], "0000000")</f>
        <v>004-0000037</v>
      </c>
    </row>
    <row r="4784" spans="1:7">
      <c r="A4784" s="1">
        <v>4</v>
      </c>
      <c r="B4784">
        <v>38</v>
      </c>
      <c r="C4784">
        <v>8</v>
      </c>
      <c r="D4784" t="s">
        <v>115</v>
      </c>
      <c r="E4784" t="s">
        <v>116</v>
      </c>
      <c r="F4784" t="s">
        <v>18</v>
      </c>
      <c r="G4784" t="str">
        <f>TEXT(MotionsTable[[#This Row],[MOT_COUNTY_NUM]], "000") &amp; "-" &amp; TEXT(MotionsTable[[#This Row],[MOT_CASE_NUMBER]], "0000000")</f>
        <v>004-0000038</v>
      </c>
    </row>
    <row r="4785" spans="1:7">
      <c r="A4785" s="1">
        <v>4</v>
      </c>
      <c r="B4785">
        <v>41</v>
      </c>
      <c r="C4785">
        <v>8</v>
      </c>
      <c r="D4785" t="s">
        <v>115</v>
      </c>
      <c r="E4785" t="s">
        <v>116</v>
      </c>
      <c r="F4785" t="s">
        <v>18</v>
      </c>
      <c r="G4785" t="str">
        <f>TEXT(MotionsTable[[#This Row],[MOT_COUNTY_NUM]], "000") &amp; "-" &amp; TEXT(MotionsTable[[#This Row],[MOT_CASE_NUMBER]], "0000000")</f>
        <v>004-0000041</v>
      </c>
    </row>
    <row r="4786" spans="1:7">
      <c r="A4786" s="1">
        <v>4</v>
      </c>
      <c r="B4786">
        <v>52</v>
      </c>
      <c r="C4786">
        <v>8</v>
      </c>
      <c r="D4786" t="s">
        <v>115</v>
      </c>
      <c r="E4786" t="s">
        <v>116</v>
      </c>
      <c r="F4786" t="s">
        <v>18</v>
      </c>
      <c r="G4786" t="str">
        <f>TEXT(MotionsTable[[#This Row],[MOT_COUNTY_NUM]], "000") &amp; "-" &amp; TEXT(MotionsTable[[#This Row],[MOT_CASE_NUMBER]], "0000000")</f>
        <v>004-0000052</v>
      </c>
    </row>
    <row r="4787" spans="1:7">
      <c r="A4787" s="1">
        <v>4</v>
      </c>
      <c r="B4787">
        <v>57</v>
      </c>
      <c r="C4787">
        <v>8</v>
      </c>
      <c r="D4787" t="s">
        <v>115</v>
      </c>
      <c r="E4787" t="s">
        <v>116</v>
      </c>
      <c r="F4787" t="s">
        <v>18</v>
      </c>
      <c r="G4787" t="str">
        <f>TEXT(MotionsTable[[#This Row],[MOT_COUNTY_NUM]], "000") &amp; "-" &amp; TEXT(MotionsTable[[#This Row],[MOT_CASE_NUMBER]], "0000000")</f>
        <v>004-0000057</v>
      </c>
    </row>
    <row r="4788" spans="1:7">
      <c r="A4788" s="1">
        <v>4</v>
      </c>
      <c r="B4788">
        <v>59</v>
      </c>
      <c r="C4788">
        <v>8</v>
      </c>
      <c r="D4788" t="s">
        <v>115</v>
      </c>
      <c r="E4788" t="s">
        <v>116</v>
      </c>
      <c r="F4788" t="s">
        <v>18</v>
      </c>
      <c r="G4788" t="str">
        <f>TEXT(MotionsTable[[#This Row],[MOT_COUNTY_NUM]], "000") &amp; "-" &amp; TEXT(MotionsTable[[#This Row],[MOT_CASE_NUMBER]], "0000000")</f>
        <v>004-0000059</v>
      </c>
    </row>
    <row r="4789" spans="1:7">
      <c r="A4789" s="1">
        <v>4</v>
      </c>
      <c r="B4789">
        <v>66</v>
      </c>
      <c r="C4789">
        <v>8</v>
      </c>
      <c r="D4789" t="s">
        <v>115</v>
      </c>
      <c r="E4789" t="s">
        <v>116</v>
      </c>
      <c r="F4789" t="s">
        <v>18</v>
      </c>
      <c r="G4789" t="str">
        <f>TEXT(MotionsTable[[#This Row],[MOT_COUNTY_NUM]], "000") &amp; "-" &amp; TEXT(MotionsTable[[#This Row],[MOT_CASE_NUMBER]], "0000000")</f>
        <v>004-0000066</v>
      </c>
    </row>
    <row r="4790" spans="1:7">
      <c r="A4790" s="1">
        <v>4</v>
      </c>
      <c r="B4790">
        <v>77</v>
      </c>
      <c r="C4790">
        <v>8</v>
      </c>
      <c r="D4790" t="s">
        <v>115</v>
      </c>
      <c r="E4790" t="s">
        <v>116</v>
      </c>
      <c r="F4790" t="s">
        <v>18</v>
      </c>
      <c r="G4790" t="str">
        <f>TEXT(MotionsTable[[#This Row],[MOT_COUNTY_NUM]], "000") &amp; "-" &amp; TEXT(MotionsTable[[#This Row],[MOT_CASE_NUMBER]], "0000000")</f>
        <v>004-0000077</v>
      </c>
    </row>
    <row r="4791" spans="1:7">
      <c r="A4791" s="1">
        <v>4</v>
      </c>
      <c r="B4791">
        <v>85</v>
      </c>
      <c r="C4791">
        <v>8</v>
      </c>
      <c r="D4791" t="s">
        <v>115</v>
      </c>
      <c r="E4791" t="s">
        <v>116</v>
      </c>
      <c r="F4791" t="s">
        <v>18</v>
      </c>
      <c r="G4791" t="str">
        <f>TEXT(MotionsTable[[#This Row],[MOT_COUNTY_NUM]], "000") &amp; "-" &amp; TEXT(MotionsTable[[#This Row],[MOT_CASE_NUMBER]], "0000000")</f>
        <v>004-0000085</v>
      </c>
    </row>
    <row r="4792" spans="1:7">
      <c r="A4792" s="1">
        <v>4</v>
      </c>
      <c r="B4792">
        <v>97</v>
      </c>
      <c r="C4792">
        <v>8</v>
      </c>
      <c r="D4792" t="s">
        <v>115</v>
      </c>
      <c r="E4792" t="s">
        <v>116</v>
      </c>
      <c r="F4792" t="s">
        <v>18</v>
      </c>
      <c r="G4792" t="str">
        <f>TEXT(MotionsTable[[#This Row],[MOT_COUNTY_NUM]], "000") &amp; "-" &amp; TEXT(MotionsTable[[#This Row],[MOT_CASE_NUMBER]], "0000000")</f>
        <v>004-0000097</v>
      </c>
    </row>
    <row r="4793" spans="1:7">
      <c r="A4793" s="1">
        <v>4</v>
      </c>
      <c r="B4793">
        <v>103</v>
      </c>
      <c r="C4793">
        <v>8</v>
      </c>
      <c r="D4793" t="s">
        <v>115</v>
      </c>
      <c r="E4793" t="s">
        <v>116</v>
      </c>
      <c r="F4793" t="s">
        <v>18</v>
      </c>
      <c r="G4793" t="str">
        <f>TEXT(MotionsTable[[#This Row],[MOT_COUNTY_NUM]], "000") &amp; "-" &amp; TEXT(MotionsTable[[#This Row],[MOT_CASE_NUMBER]], "0000000")</f>
        <v>004-0000103</v>
      </c>
    </row>
    <row r="4794" spans="1:7">
      <c r="A4794" s="1">
        <v>4</v>
      </c>
      <c r="B4794">
        <v>104</v>
      </c>
      <c r="C4794">
        <v>8</v>
      </c>
      <c r="D4794" t="s">
        <v>115</v>
      </c>
      <c r="E4794" t="s">
        <v>116</v>
      </c>
      <c r="F4794" t="s">
        <v>18</v>
      </c>
      <c r="G4794" t="str">
        <f>TEXT(MotionsTable[[#This Row],[MOT_COUNTY_NUM]], "000") &amp; "-" &amp; TEXT(MotionsTable[[#This Row],[MOT_CASE_NUMBER]], "0000000")</f>
        <v>004-0000104</v>
      </c>
    </row>
    <row r="4795" spans="1:7">
      <c r="A4795" s="1">
        <v>4</v>
      </c>
      <c r="B4795">
        <v>20</v>
      </c>
      <c r="C4795">
        <v>9</v>
      </c>
      <c r="D4795" t="s">
        <v>115</v>
      </c>
      <c r="E4795" t="s">
        <v>116</v>
      </c>
      <c r="F4795" t="s">
        <v>18</v>
      </c>
      <c r="G4795" t="str">
        <f>TEXT(MotionsTable[[#This Row],[MOT_COUNTY_NUM]], "000") &amp; "-" &amp; TEXT(MotionsTable[[#This Row],[MOT_CASE_NUMBER]], "0000000")</f>
        <v>004-0000020</v>
      </c>
    </row>
    <row r="4796" spans="1:7">
      <c r="A4796" s="1">
        <v>4</v>
      </c>
      <c r="B4796">
        <v>57</v>
      </c>
      <c r="C4796">
        <v>9</v>
      </c>
      <c r="D4796" t="s">
        <v>115</v>
      </c>
      <c r="E4796" t="s">
        <v>116</v>
      </c>
      <c r="F4796" t="s">
        <v>18</v>
      </c>
      <c r="G4796" t="str">
        <f>TEXT(MotionsTable[[#This Row],[MOT_COUNTY_NUM]], "000") &amp; "-" &amp; TEXT(MotionsTable[[#This Row],[MOT_CASE_NUMBER]], "0000000")</f>
        <v>004-0000057</v>
      </c>
    </row>
    <row r="4797" spans="1:7">
      <c r="A4797" s="1">
        <v>4</v>
      </c>
      <c r="B4797">
        <v>60</v>
      </c>
      <c r="C4797">
        <v>9</v>
      </c>
      <c r="D4797" t="s">
        <v>115</v>
      </c>
      <c r="E4797" t="s">
        <v>116</v>
      </c>
      <c r="F4797" t="s">
        <v>18</v>
      </c>
      <c r="G4797" t="str">
        <f>TEXT(MotionsTable[[#This Row],[MOT_COUNTY_NUM]], "000") &amp; "-" &amp; TEXT(MotionsTable[[#This Row],[MOT_CASE_NUMBER]], "0000000")</f>
        <v>004-0000060</v>
      </c>
    </row>
    <row r="4798" spans="1:7">
      <c r="A4798" s="1">
        <v>4</v>
      </c>
      <c r="B4798">
        <v>69</v>
      </c>
      <c r="C4798">
        <v>9</v>
      </c>
      <c r="D4798" t="s">
        <v>115</v>
      </c>
      <c r="E4798" t="s">
        <v>116</v>
      </c>
      <c r="F4798" t="s">
        <v>18</v>
      </c>
      <c r="G4798" t="str">
        <f>TEXT(MotionsTable[[#This Row],[MOT_COUNTY_NUM]], "000") &amp; "-" &amp; TEXT(MotionsTable[[#This Row],[MOT_CASE_NUMBER]], "0000000")</f>
        <v>004-0000069</v>
      </c>
    </row>
    <row r="4799" spans="1:7">
      <c r="A4799" s="1">
        <v>4</v>
      </c>
      <c r="B4799">
        <v>76</v>
      </c>
      <c r="C4799">
        <v>9</v>
      </c>
      <c r="D4799" t="s">
        <v>115</v>
      </c>
      <c r="E4799" t="s">
        <v>116</v>
      </c>
      <c r="F4799" t="s">
        <v>18</v>
      </c>
      <c r="G4799" t="str">
        <f>TEXT(MotionsTable[[#This Row],[MOT_COUNTY_NUM]], "000") &amp; "-" &amp; TEXT(MotionsTable[[#This Row],[MOT_CASE_NUMBER]], "0000000")</f>
        <v>004-0000076</v>
      </c>
    </row>
    <row r="4800" spans="1:7">
      <c r="A4800" s="1">
        <v>4</v>
      </c>
      <c r="B4800">
        <v>57</v>
      </c>
      <c r="C4800">
        <v>10</v>
      </c>
      <c r="D4800" t="s">
        <v>115</v>
      </c>
      <c r="E4800" t="s">
        <v>116</v>
      </c>
      <c r="F4800" t="s">
        <v>18</v>
      </c>
      <c r="G4800" t="str">
        <f>TEXT(MotionsTable[[#This Row],[MOT_COUNTY_NUM]], "000") &amp; "-" &amp; TEXT(MotionsTable[[#This Row],[MOT_CASE_NUMBER]], "0000000")</f>
        <v>004-0000057</v>
      </c>
    </row>
    <row r="4801" spans="1:7">
      <c r="A4801" s="1">
        <v>4</v>
      </c>
      <c r="B4801">
        <v>102</v>
      </c>
      <c r="C4801">
        <v>10</v>
      </c>
      <c r="D4801" t="s">
        <v>115</v>
      </c>
      <c r="E4801" t="s">
        <v>116</v>
      </c>
      <c r="F4801" t="s">
        <v>18</v>
      </c>
      <c r="G4801" t="str">
        <f>TEXT(MotionsTable[[#This Row],[MOT_COUNTY_NUM]], "000") &amp; "-" &amp; TEXT(MotionsTable[[#This Row],[MOT_CASE_NUMBER]], "0000000")</f>
        <v>004-0000102</v>
      </c>
    </row>
    <row r="4802" spans="1:7">
      <c r="A4802" s="1">
        <v>4</v>
      </c>
      <c r="B4802">
        <v>104</v>
      </c>
      <c r="C4802">
        <v>10</v>
      </c>
      <c r="D4802" t="s">
        <v>115</v>
      </c>
      <c r="E4802" t="s">
        <v>116</v>
      </c>
      <c r="F4802" t="s">
        <v>18</v>
      </c>
      <c r="G4802" t="str">
        <f>TEXT(MotionsTable[[#This Row],[MOT_COUNTY_NUM]], "000") &amp; "-" &amp; TEXT(MotionsTable[[#This Row],[MOT_CASE_NUMBER]], "0000000")</f>
        <v>004-0000104</v>
      </c>
    </row>
    <row r="4803" spans="1:7">
      <c r="A4803" s="1">
        <v>4</v>
      </c>
      <c r="B4803">
        <v>110</v>
      </c>
      <c r="C4803">
        <v>10</v>
      </c>
      <c r="D4803" t="s">
        <v>115</v>
      </c>
      <c r="E4803" t="s">
        <v>116</v>
      </c>
      <c r="F4803" t="s">
        <v>18</v>
      </c>
      <c r="G4803" t="str">
        <f>TEXT(MotionsTable[[#This Row],[MOT_COUNTY_NUM]], "000") &amp; "-" &amp; TEXT(MotionsTable[[#This Row],[MOT_CASE_NUMBER]], "0000000")</f>
        <v>004-0000110</v>
      </c>
    </row>
    <row r="4804" spans="1:7">
      <c r="A4804" s="1">
        <v>4</v>
      </c>
      <c r="B4804">
        <v>104</v>
      </c>
      <c r="C4804">
        <v>11</v>
      </c>
      <c r="D4804" t="s">
        <v>115</v>
      </c>
      <c r="E4804" t="s">
        <v>116</v>
      </c>
      <c r="F4804" t="s">
        <v>18</v>
      </c>
      <c r="G4804" t="str">
        <f>TEXT(MotionsTable[[#This Row],[MOT_COUNTY_NUM]], "000") &amp; "-" &amp; TEXT(MotionsTable[[#This Row],[MOT_CASE_NUMBER]], "0000000")</f>
        <v>004-0000104</v>
      </c>
    </row>
    <row r="4805" spans="1:7">
      <c r="A4805" s="1">
        <v>4</v>
      </c>
      <c r="B4805">
        <v>97</v>
      </c>
      <c r="C4805">
        <v>12</v>
      </c>
      <c r="D4805" t="s">
        <v>115</v>
      </c>
      <c r="E4805" t="s">
        <v>116</v>
      </c>
      <c r="F4805" t="s">
        <v>18</v>
      </c>
      <c r="G4805" t="str">
        <f>TEXT(MotionsTable[[#This Row],[MOT_COUNTY_NUM]], "000") &amp; "-" &amp; TEXT(MotionsTable[[#This Row],[MOT_CASE_NUMBER]], "0000000")</f>
        <v>004-0000097</v>
      </c>
    </row>
    <row r="4806" spans="1:7">
      <c r="A4806" s="1">
        <v>4</v>
      </c>
      <c r="B4806">
        <v>97</v>
      </c>
      <c r="C4806">
        <v>13</v>
      </c>
      <c r="D4806" t="s">
        <v>115</v>
      </c>
      <c r="E4806" t="s">
        <v>116</v>
      </c>
      <c r="F4806" t="s">
        <v>18</v>
      </c>
      <c r="G4806" t="str">
        <f>TEXT(MotionsTable[[#This Row],[MOT_COUNTY_NUM]], "000") &amp; "-" &amp; TEXT(MotionsTable[[#This Row],[MOT_CASE_NUMBER]], "0000000")</f>
        <v>004-0000097</v>
      </c>
    </row>
    <row r="4807" spans="1:7">
      <c r="A4807" s="1">
        <v>4</v>
      </c>
      <c r="B4807">
        <v>97</v>
      </c>
      <c r="C4807">
        <v>14</v>
      </c>
      <c r="D4807" t="s">
        <v>115</v>
      </c>
      <c r="E4807" t="s">
        <v>116</v>
      </c>
      <c r="F4807" t="s">
        <v>18</v>
      </c>
      <c r="G4807" t="str">
        <f>TEXT(MotionsTable[[#This Row],[MOT_COUNTY_NUM]], "000") &amp; "-" &amp; TEXT(MotionsTable[[#This Row],[MOT_CASE_NUMBER]], "0000000")</f>
        <v>004-0000097</v>
      </c>
    </row>
    <row r="4808" spans="1:7">
      <c r="A4808" s="1">
        <v>5</v>
      </c>
      <c r="B4808">
        <v>220</v>
      </c>
      <c r="C4808">
        <v>1</v>
      </c>
      <c r="D4808" t="s">
        <v>115</v>
      </c>
      <c r="E4808" t="s">
        <v>116</v>
      </c>
      <c r="F4808" t="s">
        <v>19</v>
      </c>
      <c r="G4808" t="str">
        <f>TEXT(MotionsTable[[#This Row],[MOT_COUNTY_NUM]], "000") &amp; "-" &amp; TEXT(MotionsTable[[#This Row],[MOT_CASE_NUMBER]], "0000000")</f>
        <v>005-0000220</v>
      </c>
    </row>
    <row r="4809" spans="1:7">
      <c r="A4809" s="1">
        <v>5</v>
      </c>
      <c r="B4809">
        <v>224</v>
      </c>
      <c r="C4809">
        <v>1</v>
      </c>
      <c r="D4809" t="s">
        <v>115</v>
      </c>
      <c r="E4809" t="s">
        <v>116</v>
      </c>
      <c r="F4809" t="s">
        <v>19</v>
      </c>
      <c r="G4809" t="str">
        <f>TEXT(MotionsTable[[#This Row],[MOT_COUNTY_NUM]], "000") &amp; "-" &amp; TEXT(MotionsTable[[#This Row],[MOT_CASE_NUMBER]], "0000000")</f>
        <v>005-0000224</v>
      </c>
    </row>
    <row r="4810" spans="1:7">
      <c r="A4810" s="1">
        <v>5</v>
      </c>
      <c r="B4810">
        <v>3</v>
      </c>
      <c r="C4810">
        <v>2</v>
      </c>
      <c r="D4810" t="s">
        <v>115</v>
      </c>
      <c r="E4810" t="s">
        <v>116</v>
      </c>
      <c r="F4810" t="s">
        <v>19</v>
      </c>
      <c r="G4810" t="str">
        <f>TEXT(MotionsTable[[#This Row],[MOT_COUNTY_NUM]], "000") &amp; "-" &amp; TEXT(MotionsTable[[#This Row],[MOT_CASE_NUMBER]], "0000000")</f>
        <v>005-0000003</v>
      </c>
    </row>
    <row r="4811" spans="1:7">
      <c r="A4811" s="1">
        <v>5</v>
      </c>
      <c r="B4811">
        <v>4</v>
      </c>
      <c r="C4811">
        <v>2</v>
      </c>
      <c r="D4811" t="s">
        <v>115</v>
      </c>
      <c r="E4811" t="s">
        <v>116</v>
      </c>
      <c r="F4811" t="s">
        <v>19</v>
      </c>
      <c r="G4811" t="str">
        <f>TEXT(MotionsTable[[#This Row],[MOT_COUNTY_NUM]], "000") &amp; "-" &amp; TEXT(MotionsTable[[#This Row],[MOT_CASE_NUMBER]], "0000000")</f>
        <v>005-0000004</v>
      </c>
    </row>
    <row r="4812" spans="1:7">
      <c r="A4812" s="1">
        <v>5</v>
      </c>
      <c r="B4812">
        <v>8</v>
      </c>
      <c r="C4812">
        <v>2</v>
      </c>
      <c r="D4812" t="s">
        <v>115</v>
      </c>
      <c r="E4812" t="s">
        <v>116</v>
      </c>
      <c r="F4812" t="s">
        <v>19</v>
      </c>
      <c r="G4812" t="str">
        <f>TEXT(MotionsTable[[#This Row],[MOT_COUNTY_NUM]], "000") &amp; "-" &amp; TEXT(MotionsTable[[#This Row],[MOT_CASE_NUMBER]], "0000000")</f>
        <v>005-0000008</v>
      </c>
    </row>
    <row r="4813" spans="1:7">
      <c r="A4813" s="1">
        <v>5</v>
      </c>
      <c r="B4813">
        <v>14</v>
      </c>
      <c r="C4813">
        <v>2</v>
      </c>
      <c r="D4813" t="s">
        <v>115</v>
      </c>
      <c r="E4813" t="s">
        <v>116</v>
      </c>
      <c r="F4813" t="s">
        <v>19</v>
      </c>
      <c r="G4813" t="str">
        <f>TEXT(MotionsTable[[#This Row],[MOT_COUNTY_NUM]], "000") &amp; "-" &amp; TEXT(MotionsTable[[#This Row],[MOT_CASE_NUMBER]], "0000000")</f>
        <v>005-0000014</v>
      </c>
    </row>
    <row r="4814" spans="1:7">
      <c r="A4814" s="1">
        <v>5</v>
      </c>
      <c r="B4814">
        <v>15</v>
      </c>
      <c r="C4814">
        <v>2</v>
      </c>
      <c r="D4814" t="s">
        <v>115</v>
      </c>
      <c r="E4814" t="s">
        <v>116</v>
      </c>
      <c r="F4814" t="s">
        <v>19</v>
      </c>
      <c r="G4814" t="str">
        <f>TEXT(MotionsTable[[#This Row],[MOT_COUNTY_NUM]], "000") &amp; "-" &amp; TEXT(MotionsTable[[#This Row],[MOT_CASE_NUMBER]], "0000000")</f>
        <v>005-0000015</v>
      </c>
    </row>
    <row r="4815" spans="1:7">
      <c r="A4815" s="1">
        <v>5</v>
      </c>
      <c r="B4815">
        <v>16</v>
      </c>
      <c r="C4815">
        <v>2</v>
      </c>
      <c r="D4815" t="s">
        <v>115</v>
      </c>
      <c r="E4815" t="s">
        <v>116</v>
      </c>
      <c r="F4815" t="s">
        <v>19</v>
      </c>
      <c r="G4815" t="str">
        <f>TEXT(MotionsTable[[#This Row],[MOT_COUNTY_NUM]], "000") &amp; "-" &amp; TEXT(MotionsTable[[#This Row],[MOT_CASE_NUMBER]], "0000000")</f>
        <v>005-0000016</v>
      </c>
    </row>
    <row r="4816" spans="1:7">
      <c r="A4816" s="1">
        <v>5</v>
      </c>
      <c r="B4816">
        <v>21</v>
      </c>
      <c r="C4816">
        <v>2</v>
      </c>
      <c r="D4816" t="s">
        <v>115</v>
      </c>
      <c r="E4816" t="s">
        <v>116</v>
      </c>
      <c r="F4816" t="s">
        <v>19</v>
      </c>
      <c r="G4816" t="str">
        <f>TEXT(MotionsTable[[#This Row],[MOT_COUNTY_NUM]], "000") &amp; "-" &amp; TEXT(MotionsTable[[#This Row],[MOT_CASE_NUMBER]], "0000000")</f>
        <v>005-0000021</v>
      </c>
    </row>
    <row r="4817" spans="1:7">
      <c r="A4817" s="1">
        <v>5</v>
      </c>
      <c r="B4817">
        <v>25</v>
      </c>
      <c r="C4817">
        <v>2</v>
      </c>
      <c r="D4817" t="s">
        <v>115</v>
      </c>
      <c r="E4817" t="s">
        <v>116</v>
      </c>
      <c r="F4817" t="s">
        <v>19</v>
      </c>
      <c r="G4817" t="str">
        <f>TEXT(MotionsTable[[#This Row],[MOT_COUNTY_NUM]], "000") &amp; "-" &amp; TEXT(MotionsTable[[#This Row],[MOT_CASE_NUMBER]], "0000000")</f>
        <v>005-0000025</v>
      </c>
    </row>
    <row r="4818" spans="1:7">
      <c r="A4818" s="1">
        <v>5</v>
      </c>
      <c r="B4818">
        <v>45</v>
      </c>
      <c r="C4818">
        <v>2</v>
      </c>
      <c r="D4818" t="s">
        <v>115</v>
      </c>
      <c r="E4818" t="s">
        <v>116</v>
      </c>
      <c r="F4818" t="s">
        <v>19</v>
      </c>
      <c r="G4818" t="str">
        <f>TEXT(MotionsTable[[#This Row],[MOT_COUNTY_NUM]], "000") &amp; "-" &amp; TEXT(MotionsTable[[#This Row],[MOT_CASE_NUMBER]], "0000000")</f>
        <v>005-0000045</v>
      </c>
    </row>
    <row r="4819" spans="1:7">
      <c r="A4819" s="1">
        <v>5</v>
      </c>
      <c r="B4819">
        <v>47</v>
      </c>
      <c r="C4819">
        <v>2</v>
      </c>
      <c r="D4819" t="s">
        <v>115</v>
      </c>
      <c r="E4819" t="s">
        <v>116</v>
      </c>
      <c r="F4819" t="s">
        <v>19</v>
      </c>
      <c r="G4819" t="str">
        <f>TEXT(MotionsTable[[#This Row],[MOT_COUNTY_NUM]], "000") &amp; "-" &amp; TEXT(MotionsTable[[#This Row],[MOT_CASE_NUMBER]], "0000000")</f>
        <v>005-0000047</v>
      </c>
    </row>
    <row r="4820" spans="1:7">
      <c r="A4820" s="1">
        <v>5</v>
      </c>
      <c r="B4820">
        <v>54</v>
      </c>
      <c r="C4820">
        <v>2</v>
      </c>
      <c r="D4820" t="s">
        <v>115</v>
      </c>
      <c r="E4820" t="s">
        <v>116</v>
      </c>
      <c r="F4820" t="s">
        <v>19</v>
      </c>
      <c r="G4820" t="str">
        <f>TEXT(MotionsTable[[#This Row],[MOT_COUNTY_NUM]], "000") &amp; "-" &amp; TEXT(MotionsTable[[#This Row],[MOT_CASE_NUMBER]], "0000000")</f>
        <v>005-0000054</v>
      </c>
    </row>
    <row r="4821" spans="1:7">
      <c r="A4821" s="1">
        <v>5</v>
      </c>
      <c r="B4821">
        <v>55</v>
      </c>
      <c r="C4821">
        <v>2</v>
      </c>
      <c r="D4821" t="s">
        <v>115</v>
      </c>
      <c r="E4821" t="s">
        <v>116</v>
      </c>
      <c r="F4821" t="s">
        <v>19</v>
      </c>
      <c r="G4821" t="str">
        <f>TEXT(MotionsTable[[#This Row],[MOT_COUNTY_NUM]], "000") &amp; "-" &amp; TEXT(MotionsTable[[#This Row],[MOT_CASE_NUMBER]], "0000000")</f>
        <v>005-0000055</v>
      </c>
    </row>
    <row r="4822" spans="1:7">
      <c r="A4822" s="1">
        <v>5</v>
      </c>
      <c r="B4822">
        <v>59</v>
      </c>
      <c r="C4822">
        <v>2</v>
      </c>
      <c r="D4822" t="s">
        <v>115</v>
      </c>
      <c r="E4822" t="s">
        <v>116</v>
      </c>
      <c r="F4822" t="s">
        <v>19</v>
      </c>
      <c r="G4822" t="str">
        <f>TEXT(MotionsTable[[#This Row],[MOT_COUNTY_NUM]], "000") &amp; "-" &amp; TEXT(MotionsTable[[#This Row],[MOT_CASE_NUMBER]], "0000000")</f>
        <v>005-0000059</v>
      </c>
    </row>
    <row r="4823" spans="1:7">
      <c r="A4823" s="1">
        <v>5</v>
      </c>
      <c r="B4823">
        <v>63</v>
      </c>
      <c r="C4823">
        <v>2</v>
      </c>
      <c r="D4823" t="s">
        <v>115</v>
      </c>
      <c r="E4823" t="s">
        <v>116</v>
      </c>
      <c r="F4823" t="s">
        <v>19</v>
      </c>
      <c r="G4823" t="str">
        <f>TEXT(MotionsTable[[#This Row],[MOT_COUNTY_NUM]], "000") &amp; "-" &amp; TEXT(MotionsTable[[#This Row],[MOT_CASE_NUMBER]], "0000000")</f>
        <v>005-0000063</v>
      </c>
    </row>
    <row r="4824" spans="1:7">
      <c r="A4824" s="1">
        <v>5</v>
      </c>
      <c r="B4824">
        <v>67</v>
      </c>
      <c r="C4824">
        <v>2</v>
      </c>
      <c r="D4824" t="s">
        <v>115</v>
      </c>
      <c r="E4824" t="s">
        <v>116</v>
      </c>
      <c r="F4824" t="s">
        <v>19</v>
      </c>
      <c r="G4824" t="str">
        <f>TEXT(MotionsTable[[#This Row],[MOT_COUNTY_NUM]], "000") &amp; "-" &amp; TEXT(MotionsTable[[#This Row],[MOT_CASE_NUMBER]], "0000000")</f>
        <v>005-0000067</v>
      </c>
    </row>
    <row r="4825" spans="1:7">
      <c r="A4825" s="1">
        <v>5</v>
      </c>
      <c r="B4825">
        <v>70</v>
      </c>
      <c r="C4825">
        <v>2</v>
      </c>
      <c r="D4825" t="s">
        <v>115</v>
      </c>
      <c r="E4825" t="s">
        <v>116</v>
      </c>
      <c r="F4825" t="s">
        <v>19</v>
      </c>
      <c r="G4825" t="str">
        <f>TEXT(MotionsTable[[#This Row],[MOT_COUNTY_NUM]], "000") &amp; "-" &amp; TEXT(MotionsTable[[#This Row],[MOT_CASE_NUMBER]], "0000000")</f>
        <v>005-0000070</v>
      </c>
    </row>
    <row r="4826" spans="1:7">
      <c r="A4826" s="1">
        <v>5</v>
      </c>
      <c r="B4826">
        <v>75</v>
      </c>
      <c r="C4826">
        <v>2</v>
      </c>
      <c r="D4826" t="s">
        <v>115</v>
      </c>
      <c r="E4826" t="s">
        <v>116</v>
      </c>
      <c r="F4826" t="s">
        <v>19</v>
      </c>
      <c r="G4826" t="str">
        <f>TEXT(MotionsTable[[#This Row],[MOT_COUNTY_NUM]], "000") &amp; "-" &amp; TEXT(MotionsTable[[#This Row],[MOT_CASE_NUMBER]], "0000000")</f>
        <v>005-0000075</v>
      </c>
    </row>
    <row r="4827" spans="1:7">
      <c r="A4827" s="1">
        <v>5</v>
      </c>
      <c r="B4827">
        <v>80</v>
      </c>
      <c r="C4827">
        <v>2</v>
      </c>
      <c r="D4827" t="s">
        <v>115</v>
      </c>
      <c r="E4827" t="s">
        <v>116</v>
      </c>
      <c r="F4827" t="s">
        <v>19</v>
      </c>
      <c r="G4827" t="str">
        <f>TEXT(MotionsTable[[#This Row],[MOT_COUNTY_NUM]], "000") &amp; "-" &amp; TEXT(MotionsTable[[#This Row],[MOT_CASE_NUMBER]], "0000000")</f>
        <v>005-0000080</v>
      </c>
    </row>
    <row r="4828" spans="1:7">
      <c r="A4828" s="1">
        <v>5</v>
      </c>
      <c r="B4828">
        <v>96</v>
      </c>
      <c r="C4828">
        <v>2</v>
      </c>
      <c r="D4828" t="s">
        <v>115</v>
      </c>
      <c r="E4828" t="s">
        <v>116</v>
      </c>
      <c r="F4828" t="s">
        <v>19</v>
      </c>
      <c r="G4828" t="str">
        <f>TEXT(MotionsTable[[#This Row],[MOT_COUNTY_NUM]], "000") &amp; "-" &amp; TEXT(MotionsTable[[#This Row],[MOT_CASE_NUMBER]], "0000000")</f>
        <v>005-0000096</v>
      </c>
    </row>
    <row r="4829" spans="1:7">
      <c r="A4829" s="1">
        <v>5</v>
      </c>
      <c r="B4829">
        <v>106</v>
      </c>
      <c r="C4829">
        <v>2</v>
      </c>
      <c r="D4829" t="s">
        <v>115</v>
      </c>
      <c r="E4829" t="s">
        <v>116</v>
      </c>
      <c r="F4829" t="s">
        <v>19</v>
      </c>
      <c r="G4829" t="str">
        <f>TEXT(MotionsTable[[#This Row],[MOT_COUNTY_NUM]], "000") &amp; "-" &amp; TEXT(MotionsTable[[#This Row],[MOT_CASE_NUMBER]], "0000000")</f>
        <v>005-0000106</v>
      </c>
    </row>
    <row r="4830" spans="1:7">
      <c r="A4830" s="1">
        <v>5</v>
      </c>
      <c r="B4830">
        <v>110</v>
      </c>
      <c r="C4830">
        <v>2</v>
      </c>
      <c r="D4830" t="s">
        <v>115</v>
      </c>
      <c r="E4830" t="s">
        <v>116</v>
      </c>
      <c r="F4830" t="s">
        <v>19</v>
      </c>
      <c r="G4830" t="str">
        <f>TEXT(MotionsTable[[#This Row],[MOT_COUNTY_NUM]], "000") &amp; "-" &amp; TEXT(MotionsTable[[#This Row],[MOT_CASE_NUMBER]], "0000000")</f>
        <v>005-0000110</v>
      </c>
    </row>
    <row r="4831" spans="1:7">
      <c r="A4831" s="1">
        <v>5</v>
      </c>
      <c r="B4831">
        <v>111</v>
      </c>
      <c r="C4831">
        <v>2</v>
      </c>
      <c r="D4831" t="s">
        <v>115</v>
      </c>
      <c r="E4831" t="s">
        <v>116</v>
      </c>
      <c r="F4831" t="s">
        <v>19</v>
      </c>
      <c r="G4831" t="str">
        <f>TEXT(MotionsTable[[#This Row],[MOT_COUNTY_NUM]], "000") &amp; "-" &amp; TEXT(MotionsTable[[#This Row],[MOT_CASE_NUMBER]], "0000000")</f>
        <v>005-0000111</v>
      </c>
    </row>
    <row r="4832" spans="1:7">
      <c r="A4832" s="1">
        <v>5</v>
      </c>
      <c r="B4832">
        <v>130</v>
      </c>
      <c r="C4832">
        <v>2</v>
      </c>
      <c r="D4832" t="s">
        <v>115</v>
      </c>
      <c r="E4832" t="s">
        <v>116</v>
      </c>
      <c r="F4832" t="s">
        <v>19</v>
      </c>
      <c r="G4832" t="str">
        <f>TEXT(MotionsTable[[#This Row],[MOT_COUNTY_NUM]], "000") &amp; "-" &amp; TEXT(MotionsTable[[#This Row],[MOT_CASE_NUMBER]], "0000000")</f>
        <v>005-0000130</v>
      </c>
    </row>
    <row r="4833" spans="1:7">
      <c r="A4833" s="1">
        <v>5</v>
      </c>
      <c r="B4833">
        <v>143</v>
      </c>
      <c r="C4833">
        <v>2</v>
      </c>
      <c r="D4833" t="s">
        <v>115</v>
      </c>
      <c r="E4833" t="s">
        <v>116</v>
      </c>
      <c r="F4833" t="s">
        <v>19</v>
      </c>
      <c r="G4833" t="str">
        <f>TEXT(MotionsTable[[#This Row],[MOT_COUNTY_NUM]], "000") &amp; "-" &amp; TEXT(MotionsTable[[#This Row],[MOT_CASE_NUMBER]], "0000000")</f>
        <v>005-0000143</v>
      </c>
    </row>
    <row r="4834" spans="1:7">
      <c r="A4834" s="1">
        <v>5</v>
      </c>
      <c r="B4834">
        <v>145</v>
      </c>
      <c r="C4834">
        <v>2</v>
      </c>
      <c r="D4834" t="s">
        <v>115</v>
      </c>
      <c r="E4834" t="s">
        <v>116</v>
      </c>
      <c r="F4834" t="s">
        <v>19</v>
      </c>
      <c r="G4834" t="str">
        <f>TEXT(MotionsTable[[#This Row],[MOT_COUNTY_NUM]], "000") &amp; "-" &amp; TEXT(MotionsTable[[#This Row],[MOT_CASE_NUMBER]], "0000000")</f>
        <v>005-0000145</v>
      </c>
    </row>
    <row r="4835" spans="1:7">
      <c r="A4835" s="1">
        <v>5</v>
      </c>
      <c r="B4835">
        <v>161</v>
      </c>
      <c r="C4835">
        <v>2</v>
      </c>
      <c r="D4835" t="s">
        <v>115</v>
      </c>
      <c r="E4835" t="s">
        <v>116</v>
      </c>
      <c r="F4835" t="s">
        <v>19</v>
      </c>
      <c r="G4835" t="str">
        <f>TEXT(MotionsTable[[#This Row],[MOT_COUNTY_NUM]], "000") &amp; "-" &amp; TEXT(MotionsTable[[#This Row],[MOT_CASE_NUMBER]], "0000000")</f>
        <v>005-0000161</v>
      </c>
    </row>
    <row r="4836" spans="1:7">
      <c r="A4836" s="1">
        <v>5</v>
      </c>
      <c r="B4836">
        <v>162</v>
      </c>
      <c r="C4836">
        <v>2</v>
      </c>
      <c r="D4836" t="s">
        <v>115</v>
      </c>
      <c r="E4836" t="s">
        <v>116</v>
      </c>
      <c r="F4836" t="s">
        <v>19</v>
      </c>
      <c r="G4836" t="str">
        <f>TEXT(MotionsTable[[#This Row],[MOT_COUNTY_NUM]], "000") &amp; "-" &amp; TEXT(MotionsTable[[#This Row],[MOT_CASE_NUMBER]], "0000000")</f>
        <v>005-0000162</v>
      </c>
    </row>
    <row r="4837" spans="1:7">
      <c r="A4837" s="1">
        <v>5</v>
      </c>
      <c r="B4837">
        <v>164</v>
      </c>
      <c r="C4837">
        <v>2</v>
      </c>
      <c r="D4837" t="s">
        <v>115</v>
      </c>
      <c r="E4837" t="s">
        <v>116</v>
      </c>
      <c r="F4837" t="s">
        <v>19</v>
      </c>
      <c r="G4837" t="str">
        <f>TEXT(MotionsTable[[#This Row],[MOT_COUNTY_NUM]], "000") &amp; "-" &amp; TEXT(MotionsTable[[#This Row],[MOT_CASE_NUMBER]], "0000000")</f>
        <v>005-0000164</v>
      </c>
    </row>
    <row r="4838" spans="1:7">
      <c r="A4838" s="1">
        <v>5</v>
      </c>
      <c r="B4838">
        <v>166</v>
      </c>
      <c r="C4838">
        <v>2</v>
      </c>
      <c r="D4838" t="s">
        <v>115</v>
      </c>
      <c r="E4838" t="s">
        <v>116</v>
      </c>
      <c r="F4838" t="s">
        <v>19</v>
      </c>
      <c r="G4838" t="str">
        <f>TEXT(MotionsTable[[#This Row],[MOT_COUNTY_NUM]], "000") &amp; "-" &amp; TEXT(MotionsTable[[#This Row],[MOT_CASE_NUMBER]], "0000000")</f>
        <v>005-0000166</v>
      </c>
    </row>
    <row r="4839" spans="1:7">
      <c r="A4839" s="1">
        <v>5</v>
      </c>
      <c r="B4839">
        <v>170</v>
      </c>
      <c r="C4839">
        <v>2</v>
      </c>
      <c r="D4839" t="s">
        <v>115</v>
      </c>
      <c r="E4839" t="s">
        <v>116</v>
      </c>
      <c r="F4839" t="s">
        <v>19</v>
      </c>
      <c r="G4839" t="str">
        <f>TEXT(MotionsTable[[#This Row],[MOT_COUNTY_NUM]], "000") &amp; "-" &amp; TEXT(MotionsTable[[#This Row],[MOT_CASE_NUMBER]], "0000000")</f>
        <v>005-0000170</v>
      </c>
    </row>
    <row r="4840" spans="1:7">
      <c r="A4840" s="1">
        <v>5</v>
      </c>
      <c r="B4840">
        <v>174</v>
      </c>
      <c r="C4840">
        <v>2</v>
      </c>
      <c r="D4840" t="s">
        <v>115</v>
      </c>
      <c r="E4840" t="s">
        <v>116</v>
      </c>
      <c r="F4840" t="s">
        <v>19</v>
      </c>
      <c r="G4840" t="str">
        <f>TEXT(MotionsTable[[#This Row],[MOT_COUNTY_NUM]], "000") &amp; "-" &amp; TEXT(MotionsTable[[#This Row],[MOT_CASE_NUMBER]], "0000000")</f>
        <v>005-0000174</v>
      </c>
    </row>
    <row r="4841" spans="1:7">
      <c r="A4841" s="1">
        <v>5</v>
      </c>
      <c r="B4841">
        <v>180</v>
      </c>
      <c r="C4841">
        <v>2</v>
      </c>
      <c r="D4841" t="s">
        <v>115</v>
      </c>
      <c r="E4841" t="s">
        <v>116</v>
      </c>
      <c r="F4841" t="s">
        <v>19</v>
      </c>
      <c r="G4841" t="str">
        <f>TEXT(MotionsTable[[#This Row],[MOT_COUNTY_NUM]], "000") &amp; "-" &amp; TEXT(MotionsTable[[#This Row],[MOT_CASE_NUMBER]], "0000000")</f>
        <v>005-0000180</v>
      </c>
    </row>
    <row r="4842" spans="1:7">
      <c r="A4842" s="1">
        <v>5</v>
      </c>
      <c r="B4842">
        <v>182</v>
      </c>
      <c r="C4842">
        <v>2</v>
      </c>
      <c r="D4842" t="s">
        <v>115</v>
      </c>
      <c r="E4842" t="s">
        <v>116</v>
      </c>
      <c r="F4842" t="s">
        <v>19</v>
      </c>
      <c r="G4842" t="str">
        <f>TEXT(MotionsTable[[#This Row],[MOT_COUNTY_NUM]], "000") &amp; "-" &amp; TEXT(MotionsTable[[#This Row],[MOT_CASE_NUMBER]], "0000000")</f>
        <v>005-0000182</v>
      </c>
    </row>
    <row r="4843" spans="1:7">
      <c r="A4843" s="1">
        <v>5</v>
      </c>
      <c r="B4843">
        <v>187</v>
      </c>
      <c r="C4843">
        <v>2</v>
      </c>
      <c r="D4843" t="s">
        <v>115</v>
      </c>
      <c r="E4843" t="s">
        <v>116</v>
      </c>
      <c r="F4843" t="s">
        <v>19</v>
      </c>
      <c r="G4843" t="str">
        <f>TEXT(MotionsTable[[#This Row],[MOT_COUNTY_NUM]], "000") &amp; "-" &amp; TEXT(MotionsTable[[#This Row],[MOT_CASE_NUMBER]], "0000000")</f>
        <v>005-0000187</v>
      </c>
    </row>
    <row r="4844" spans="1:7">
      <c r="A4844" s="1">
        <v>5</v>
      </c>
      <c r="B4844">
        <v>193</v>
      </c>
      <c r="C4844">
        <v>2</v>
      </c>
      <c r="D4844" t="s">
        <v>115</v>
      </c>
      <c r="E4844" t="s">
        <v>116</v>
      </c>
      <c r="F4844" t="s">
        <v>19</v>
      </c>
      <c r="G4844" t="str">
        <f>TEXT(MotionsTable[[#This Row],[MOT_COUNTY_NUM]], "000") &amp; "-" &amp; TEXT(MotionsTable[[#This Row],[MOT_CASE_NUMBER]], "0000000")</f>
        <v>005-0000193</v>
      </c>
    </row>
    <row r="4845" spans="1:7">
      <c r="A4845" s="1">
        <v>5</v>
      </c>
      <c r="B4845">
        <v>200</v>
      </c>
      <c r="C4845">
        <v>2</v>
      </c>
      <c r="D4845" t="s">
        <v>115</v>
      </c>
      <c r="E4845" t="s">
        <v>116</v>
      </c>
      <c r="F4845" t="s">
        <v>19</v>
      </c>
      <c r="G4845" t="str">
        <f>TEXT(MotionsTable[[#This Row],[MOT_COUNTY_NUM]], "000") &amp; "-" &amp; TEXT(MotionsTable[[#This Row],[MOT_CASE_NUMBER]], "0000000")</f>
        <v>005-0000200</v>
      </c>
    </row>
    <row r="4846" spans="1:7">
      <c r="A4846" s="1">
        <v>5</v>
      </c>
      <c r="B4846">
        <v>207</v>
      </c>
      <c r="C4846">
        <v>2</v>
      </c>
      <c r="D4846" t="s">
        <v>115</v>
      </c>
      <c r="E4846" t="s">
        <v>116</v>
      </c>
      <c r="F4846" t="s">
        <v>19</v>
      </c>
      <c r="G4846" t="str">
        <f>TEXT(MotionsTable[[#This Row],[MOT_COUNTY_NUM]], "000") &amp; "-" &amp; TEXT(MotionsTable[[#This Row],[MOT_CASE_NUMBER]], "0000000")</f>
        <v>005-0000207</v>
      </c>
    </row>
    <row r="4847" spans="1:7">
      <c r="A4847" s="1">
        <v>5</v>
      </c>
      <c r="B4847">
        <v>211</v>
      </c>
      <c r="C4847">
        <v>2</v>
      </c>
      <c r="D4847" t="s">
        <v>115</v>
      </c>
      <c r="E4847" t="s">
        <v>116</v>
      </c>
      <c r="F4847" t="s">
        <v>19</v>
      </c>
      <c r="G4847" t="str">
        <f>TEXT(MotionsTable[[#This Row],[MOT_COUNTY_NUM]], "000") &amp; "-" &amp; TEXT(MotionsTable[[#This Row],[MOT_CASE_NUMBER]], "0000000")</f>
        <v>005-0000211</v>
      </c>
    </row>
    <row r="4848" spans="1:7">
      <c r="A4848" s="1">
        <v>5</v>
      </c>
      <c r="B4848">
        <v>252</v>
      </c>
      <c r="C4848">
        <v>2</v>
      </c>
      <c r="D4848" t="s">
        <v>115</v>
      </c>
      <c r="E4848" t="s">
        <v>116</v>
      </c>
      <c r="F4848" t="s">
        <v>19</v>
      </c>
      <c r="G4848" t="str">
        <f>TEXT(MotionsTable[[#This Row],[MOT_COUNTY_NUM]], "000") &amp; "-" &amp; TEXT(MotionsTable[[#This Row],[MOT_CASE_NUMBER]], "0000000")</f>
        <v>005-0000252</v>
      </c>
    </row>
    <row r="4849" spans="1:7">
      <c r="A4849" s="1">
        <v>5</v>
      </c>
      <c r="B4849">
        <v>257</v>
      </c>
      <c r="C4849">
        <v>2</v>
      </c>
      <c r="D4849" t="s">
        <v>115</v>
      </c>
      <c r="E4849" t="s">
        <v>116</v>
      </c>
      <c r="F4849" t="s">
        <v>19</v>
      </c>
      <c r="G4849" t="str">
        <f>TEXT(MotionsTable[[#This Row],[MOT_COUNTY_NUM]], "000") &amp; "-" &amp; TEXT(MotionsTable[[#This Row],[MOT_CASE_NUMBER]], "0000000")</f>
        <v>005-0000257</v>
      </c>
    </row>
    <row r="4850" spans="1:7">
      <c r="A4850" s="1">
        <v>5</v>
      </c>
      <c r="B4850">
        <v>262</v>
      </c>
      <c r="C4850">
        <v>2</v>
      </c>
      <c r="D4850" t="s">
        <v>115</v>
      </c>
      <c r="E4850" t="s">
        <v>116</v>
      </c>
      <c r="F4850" t="s">
        <v>19</v>
      </c>
      <c r="G4850" t="str">
        <f>TEXT(MotionsTable[[#This Row],[MOT_COUNTY_NUM]], "000") &amp; "-" &amp; TEXT(MotionsTable[[#This Row],[MOT_CASE_NUMBER]], "0000000")</f>
        <v>005-0000262</v>
      </c>
    </row>
    <row r="4851" spans="1:7">
      <c r="A4851" s="1">
        <v>5</v>
      </c>
      <c r="B4851">
        <v>264</v>
      </c>
      <c r="C4851">
        <v>2</v>
      </c>
      <c r="D4851" t="s">
        <v>115</v>
      </c>
      <c r="E4851" t="s">
        <v>116</v>
      </c>
      <c r="F4851" t="s">
        <v>19</v>
      </c>
      <c r="G4851" t="str">
        <f>TEXT(MotionsTable[[#This Row],[MOT_COUNTY_NUM]], "000") &amp; "-" &amp; TEXT(MotionsTable[[#This Row],[MOT_CASE_NUMBER]], "0000000")</f>
        <v>005-0000264</v>
      </c>
    </row>
    <row r="4852" spans="1:7">
      <c r="A4852" s="1">
        <v>5</v>
      </c>
      <c r="B4852">
        <v>267</v>
      </c>
      <c r="C4852">
        <v>2</v>
      </c>
      <c r="D4852" t="s">
        <v>115</v>
      </c>
      <c r="E4852" t="s">
        <v>116</v>
      </c>
      <c r="F4852" t="s">
        <v>19</v>
      </c>
      <c r="G4852" t="str">
        <f>TEXT(MotionsTable[[#This Row],[MOT_COUNTY_NUM]], "000") &amp; "-" &amp; TEXT(MotionsTable[[#This Row],[MOT_CASE_NUMBER]], "0000000")</f>
        <v>005-0000267</v>
      </c>
    </row>
    <row r="4853" spans="1:7">
      <c r="A4853" s="1">
        <v>5</v>
      </c>
      <c r="B4853">
        <v>281</v>
      </c>
      <c r="C4853">
        <v>2</v>
      </c>
      <c r="D4853" t="s">
        <v>115</v>
      </c>
      <c r="E4853" t="s">
        <v>116</v>
      </c>
      <c r="F4853" t="s">
        <v>19</v>
      </c>
      <c r="G4853" t="str">
        <f>TEXT(MotionsTable[[#This Row],[MOT_COUNTY_NUM]], "000") &amp; "-" &amp; TEXT(MotionsTable[[#This Row],[MOT_CASE_NUMBER]], "0000000")</f>
        <v>005-0000281</v>
      </c>
    </row>
    <row r="4854" spans="1:7">
      <c r="A4854" s="1">
        <v>5</v>
      </c>
      <c r="B4854">
        <v>284</v>
      </c>
      <c r="C4854">
        <v>2</v>
      </c>
      <c r="D4854" t="s">
        <v>115</v>
      </c>
      <c r="E4854" t="s">
        <v>116</v>
      </c>
      <c r="F4854" t="s">
        <v>19</v>
      </c>
      <c r="G4854" t="str">
        <f>TEXT(MotionsTable[[#This Row],[MOT_COUNTY_NUM]], "000") &amp; "-" &amp; TEXT(MotionsTable[[#This Row],[MOT_CASE_NUMBER]], "0000000")</f>
        <v>005-0000284</v>
      </c>
    </row>
    <row r="4855" spans="1:7">
      <c r="A4855" s="1">
        <v>5</v>
      </c>
      <c r="B4855">
        <v>295</v>
      </c>
      <c r="C4855">
        <v>2</v>
      </c>
      <c r="D4855" t="s">
        <v>115</v>
      </c>
      <c r="E4855" t="s">
        <v>116</v>
      </c>
      <c r="F4855" t="s">
        <v>19</v>
      </c>
      <c r="G4855" t="str">
        <f>TEXT(MotionsTable[[#This Row],[MOT_COUNTY_NUM]], "000") &amp; "-" &amp; TEXT(MotionsTable[[#This Row],[MOT_CASE_NUMBER]], "0000000")</f>
        <v>005-0000295</v>
      </c>
    </row>
    <row r="4856" spans="1:7">
      <c r="A4856" s="1">
        <v>5</v>
      </c>
      <c r="B4856">
        <v>297</v>
      </c>
      <c r="C4856">
        <v>2</v>
      </c>
      <c r="D4856" t="s">
        <v>115</v>
      </c>
      <c r="E4856" t="s">
        <v>116</v>
      </c>
      <c r="F4856" t="s">
        <v>19</v>
      </c>
      <c r="G4856" t="str">
        <f>TEXT(MotionsTable[[#This Row],[MOT_COUNTY_NUM]], "000") &amp; "-" &amp; TEXT(MotionsTable[[#This Row],[MOT_CASE_NUMBER]], "0000000")</f>
        <v>005-0000297</v>
      </c>
    </row>
    <row r="4857" spans="1:7">
      <c r="A4857" s="1">
        <v>5</v>
      </c>
      <c r="B4857">
        <v>299</v>
      </c>
      <c r="C4857">
        <v>2</v>
      </c>
      <c r="D4857" t="s">
        <v>115</v>
      </c>
      <c r="E4857" t="s">
        <v>116</v>
      </c>
      <c r="F4857" t="s">
        <v>19</v>
      </c>
      <c r="G4857" t="str">
        <f>TEXT(MotionsTable[[#This Row],[MOT_COUNTY_NUM]], "000") &amp; "-" &amp; TEXT(MotionsTable[[#This Row],[MOT_CASE_NUMBER]], "0000000")</f>
        <v>005-0000299</v>
      </c>
    </row>
    <row r="4858" spans="1:7">
      <c r="A4858" s="1">
        <v>5</v>
      </c>
      <c r="B4858">
        <v>301</v>
      </c>
      <c r="C4858">
        <v>2</v>
      </c>
      <c r="D4858" t="s">
        <v>115</v>
      </c>
      <c r="E4858" t="s">
        <v>116</v>
      </c>
      <c r="F4858" t="s">
        <v>19</v>
      </c>
      <c r="G4858" t="str">
        <f>TEXT(MotionsTable[[#This Row],[MOT_COUNTY_NUM]], "000") &amp; "-" &amp; TEXT(MotionsTable[[#This Row],[MOT_CASE_NUMBER]], "0000000")</f>
        <v>005-0000301</v>
      </c>
    </row>
    <row r="4859" spans="1:7">
      <c r="A4859" s="1">
        <v>5</v>
      </c>
      <c r="B4859">
        <v>1</v>
      </c>
      <c r="C4859">
        <v>3</v>
      </c>
      <c r="D4859" t="s">
        <v>115</v>
      </c>
      <c r="E4859" t="s">
        <v>116</v>
      </c>
      <c r="F4859" t="s">
        <v>19</v>
      </c>
      <c r="G4859" t="str">
        <f>TEXT(MotionsTable[[#This Row],[MOT_COUNTY_NUM]], "000") &amp; "-" &amp; TEXT(MotionsTable[[#This Row],[MOT_CASE_NUMBER]], "0000000")</f>
        <v>005-0000001</v>
      </c>
    </row>
    <row r="4860" spans="1:7">
      <c r="A4860" s="1">
        <v>5</v>
      </c>
      <c r="B4860">
        <v>3</v>
      </c>
      <c r="C4860">
        <v>3</v>
      </c>
      <c r="D4860" t="s">
        <v>115</v>
      </c>
      <c r="E4860" t="s">
        <v>116</v>
      </c>
      <c r="F4860" t="s">
        <v>19</v>
      </c>
      <c r="G4860" t="str">
        <f>TEXT(MotionsTable[[#This Row],[MOT_COUNTY_NUM]], "000") &amp; "-" &amp; TEXT(MotionsTable[[#This Row],[MOT_CASE_NUMBER]], "0000000")</f>
        <v>005-0000003</v>
      </c>
    </row>
    <row r="4861" spans="1:7">
      <c r="A4861" s="1">
        <v>5</v>
      </c>
      <c r="B4861">
        <v>10</v>
      </c>
      <c r="C4861">
        <v>3</v>
      </c>
      <c r="D4861" t="s">
        <v>115</v>
      </c>
      <c r="E4861" t="s">
        <v>116</v>
      </c>
      <c r="F4861" t="s">
        <v>19</v>
      </c>
      <c r="G4861" t="str">
        <f>TEXT(MotionsTable[[#This Row],[MOT_COUNTY_NUM]], "000") &amp; "-" &amp; TEXT(MotionsTable[[#This Row],[MOT_CASE_NUMBER]], "0000000")</f>
        <v>005-0000010</v>
      </c>
    </row>
    <row r="4862" spans="1:7">
      <c r="A4862" s="1">
        <v>5</v>
      </c>
      <c r="B4862">
        <v>13</v>
      </c>
      <c r="C4862">
        <v>3</v>
      </c>
      <c r="D4862" t="s">
        <v>115</v>
      </c>
      <c r="E4862" t="s">
        <v>116</v>
      </c>
      <c r="F4862" t="s">
        <v>19</v>
      </c>
      <c r="G4862" t="str">
        <f>TEXT(MotionsTable[[#This Row],[MOT_COUNTY_NUM]], "000") &amp; "-" &amp; TEXT(MotionsTable[[#This Row],[MOT_CASE_NUMBER]], "0000000")</f>
        <v>005-0000013</v>
      </c>
    </row>
    <row r="4863" spans="1:7">
      <c r="A4863" s="1">
        <v>5</v>
      </c>
      <c r="B4863">
        <v>23</v>
      </c>
      <c r="C4863">
        <v>3</v>
      </c>
      <c r="D4863" t="s">
        <v>115</v>
      </c>
      <c r="E4863" t="s">
        <v>116</v>
      </c>
      <c r="F4863" t="s">
        <v>19</v>
      </c>
      <c r="G4863" t="str">
        <f>TEXT(MotionsTable[[#This Row],[MOT_COUNTY_NUM]], "000") &amp; "-" &amp; TEXT(MotionsTable[[#This Row],[MOT_CASE_NUMBER]], "0000000")</f>
        <v>005-0000023</v>
      </c>
    </row>
    <row r="4864" spans="1:7">
      <c r="A4864" s="1">
        <v>5</v>
      </c>
      <c r="B4864">
        <v>48</v>
      </c>
      <c r="C4864">
        <v>3</v>
      </c>
      <c r="D4864" t="s">
        <v>115</v>
      </c>
      <c r="E4864" t="s">
        <v>116</v>
      </c>
      <c r="F4864" t="s">
        <v>19</v>
      </c>
      <c r="G4864" t="str">
        <f>TEXT(MotionsTable[[#This Row],[MOT_COUNTY_NUM]], "000") &amp; "-" &amp; TEXT(MotionsTable[[#This Row],[MOT_CASE_NUMBER]], "0000000")</f>
        <v>005-0000048</v>
      </c>
    </row>
    <row r="4865" spans="1:7">
      <c r="A4865" s="1">
        <v>5</v>
      </c>
      <c r="B4865">
        <v>49</v>
      </c>
      <c r="C4865">
        <v>3</v>
      </c>
      <c r="D4865" t="s">
        <v>115</v>
      </c>
      <c r="E4865" t="s">
        <v>116</v>
      </c>
      <c r="F4865" t="s">
        <v>19</v>
      </c>
      <c r="G4865" t="str">
        <f>TEXT(MotionsTable[[#This Row],[MOT_COUNTY_NUM]], "000") &amp; "-" &amp; TEXT(MotionsTable[[#This Row],[MOT_CASE_NUMBER]], "0000000")</f>
        <v>005-0000049</v>
      </c>
    </row>
    <row r="4866" spans="1:7">
      <c r="A4866" s="1">
        <v>5</v>
      </c>
      <c r="B4866">
        <v>53</v>
      </c>
      <c r="C4866">
        <v>3</v>
      </c>
      <c r="D4866" t="s">
        <v>115</v>
      </c>
      <c r="E4866" t="s">
        <v>116</v>
      </c>
      <c r="F4866" t="s">
        <v>19</v>
      </c>
      <c r="G4866" t="str">
        <f>TEXT(MotionsTable[[#This Row],[MOT_COUNTY_NUM]], "000") &amp; "-" &amp; TEXT(MotionsTable[[#This Row],[MOT_CASE_NUMBER]], "0000000")</f>
        <v>005-0000053</v>
      </c>
    </row>
    <row r="4867" spans="1:7">
      <c r="A4867" s="1">
        <v>5</v>
      </c>
      <c r="B4867">
        <v>58</v>
      </c>
      <c r="C4867">
        <v>3</v>
      </c>
      <c r="D4867" t="s">
        <v>115</v>
      </c>
      <c r="E4867" t="s">
        <v>116</v>
      </c>
      <c r="F4867" t="s">
        <v>19</v>
      </c>
      <c r="G4867" t="str">
        <f>TEXT(MotionsTable[[#This Row],[MOT_COUNTY_NUM]], "000") &amp; "-" &amp; TEXT(MotionsTable[[#This Row],[MOT_CASE_NUMBER]], "0000000")</f>
        <v>005-0000058</v>
      </c>
    </row>
    <row r="4868" spans="1:7">
      <c r="A4868" s="1">
        <v>5</v>
      </c>
      <c r="B4868">
        <v>84</v>
      </c>
      <c r="C4868">
        <v>3</v>
      </c>
      <c r="D4868" t="s">
        <v>115</v>
      </c>
      <c r="E4868" t="s">
        <v>116</v>
      </c>
      <c r="F4868" t="s">
        <v>19</v>
      </c>
      <c r="G4868" t="str">
        <f>TEXT(MotionsTable[[#This Row],[MOT_COUNTY_NUM]], "000") &amp; "-" &amp; TEXT(MotionsTable[[#This Row],[MOT_CASE_NUMBER]], "0000000")</f>
        <v>005-0000084</v>
      </c>
    </row>
    <row r="4869" spans="1:7">
      <c r="A4869" s="1">
        <v>5</v>
      </c>
      <c r="B4869">
        <v>93</v>
      </c>
      <c r="C4869">
        <v>3</v>
      </c>
      <c r="D4869" t="s">
        <v>115</v>
      </c>
      <c r="E4869" t="s">
        <v>116</v>
      </c>
      <c r="F4869" t="s">
        <v>19</v>
      </c>
      <c r="G4869" t="str">
        <f>TEXT(MotionsTable[[#This Row],[MOT_COUNTY_NUM]], "000") &amp; "-" &amp; TEXT(MotionsTable[[#This Row],[MOT_CASE_NUMBER]], "0000000")</f>
        <v>005-0000093</v>
      </c>
    </row>
    <row r="4870" spans="1:7">
      <c r="A4870" s="1">
        <v>5</v>
      </c>
      <c r="B4870">
        <v>103</v>
      </c>
      <c r="C4870">
        <v>3</v>
      </c>
      <c r="D4870" t="s">
        <v>115</v>
      </c>
      <c r="E4870" t="s">
        <v>116</v>
      </c>
      <c r="F4870" t="s">
        <v>19</v>
      </c>
      <c r="G4870" t="str">
        <f>TEXT(MotionsTable[[#This Row],[MOT_COUNTY_NUM]], "000") &amp; "-" &amp; TEXT(MotionsTable[[#This Row],[MOT_CASE_NUMBER]], "0000000")</f>
        <v>005-0000103</v>
      </c>
    </row>
    <row r="4871" spans="1:7">
      <c r="A4871" s="1">
        <v>5</v>
      </c>
      <c r="B4871">
        <v>116</v>
      </c>
      <c r="C4871">
        <v>3</v>
      </c>
      <c r="D4871" t="s">
        <v>115</v>
      </c>
      <c r="E4871" t="s">
        <v>116</v>
      </c>
      <c r="F4871" t="s">
        <v>19</v>
      </c>
      <c r="G4871" t="str">
        <f>TEXT(MotionsTable[[#This Row],[MOT_COUNTY_NUM]], "000") &amp; "-" &amp; TEXT(MotionsTable[[#This Row],[MOT_CASE_NUMBER]], "0000000")</f>
        <v>005-0000116</v>
      </c>
    </row>
    <row r="4872" spans="1:7">
      <c r="A4872" s="1">
        <v>5</v>
      </c>
      <c r="B4872">
        <v>120</v>
      </c>
      <c r="C4872">
        <v>3</v>
      </c>
      <c r="D4872" t="s">
        <v>115</v>
      </c>
      <c r="E4872" t="s">
        <v>116</v>
      </c>
      <c r="F4872" t="s">
        <v>19</v>
      </c>
      <c r="G4872" t="str">
        <f>TEXT(MotionsTable[[#This Row],[MOT_COUNTY_NUM]], "000") &amp; "-" &amp; TEXT(MotionsTable[[#This Row],[MOT_CASE_NUMBER]], "0000000")</f>
        <v>005-0000120</v>
      </c>
    </row>
    <row r="4873" spans="1:7">
      <c r="A4873" s="1">
        <v>5</v>
      </c>
      <c r="B4873">
        <v>126</v>
      </c>
      <c r="C4873">
        <v>3</v>
      </c>
      <c r="D4873" t="s">
        <v>115</v>
      </c>
      <c r="E4873" t="s">
        <v>116</v>
      </c>
      <c r="F4873" t="s">
        <v>19</v>
      </c>
      <c r="G4873" t="str">
        <f>TEXT(MotionsTable[[#This Row],[MOT_COUNTY_NUM]], "000") &amp; "-" &amp; TEXT(MotionsTable[[#This Row],[MOT_CASE_NUMBER]], "0000000")</f>
        <v>005-0000126</v>
      </c>
    </row>
    <row r="4874" spans="1:7">
      <c r="A4874" s="1">
        <v>5</v>
      </c>
      <c r="B4874">
        <v>142</v>
      </c>
      <c r="C4874">
        <v>3</v>
      </c>
      <c r="D4874" t="s">
        <v>115</v>
      </c>
      <c r="E4874" t="s">
        <v>116</v>
      </c>
      <c r="F4874" t="s">
        <v>19</v>
      </c>
      <c r="G4874" t="str">
        <f>TEXT(MotionsTable[[#This Row],[MOT_COUNTY_NUM]], "000") &amp; "-" &amp; TEXT(MotionsTable[[#This Row],[MOT_CASE_NUMBER]], "0000000")</f>
        <v>005-0000142</v>
      </c>
    </row>
    <row r="4875" spans="1:7">
      <c r="A4875" s="1">
        <v>5</v>
      </c>
      <c r="B4875">
        <v>155</v>
      </c>
      <c r="C4875">
        <v>3</v>
      </c>
      <c r="D4875" t="s">
        <v>115</v>
      </c>
      <c r="E4875" t="s">
        <v>116</v>
      </c>
      <c r="F4875" t="s">
        <v>19</v>
      </c>
      <c r="G4875" t="str">
        <f>TEXT(MotionsTable[[#This Row],[MOT_COUNTY_NUM]], "000") &amp; "-" &amp; TEXT(MotionsTable[[#This Row],[MOT_CASE_NUMBER]], "0000000")</f>
        <v>005-0000155</v>
      </c>
    </row>
    <row r="4876" spans="1:7">
      <c r="A4876" s="1">
        <v>5</v>
      </c>
      <c r="B4876">
        <v>156</v>
      </c>
      <c r="C4876">
        <v>3</v>
      </c>
      <c r="D4876" t="s">
        <v>115</v>
      </c>
      <c r="E4876" t="s">
        <v>116</v>
      </c>
      <c r="F4876" t="s">
        <v>19</v>
      </c>
      <c r="G4876" t="str">
        <f>TEXT(MotionsTable[[#This Row],[MOT_COUNTY_NUM]], "000") &amp; "-" &amp; TEXT(MotionsTable[[#This Row],[MOT_CASE_NUMBER]], "0000000")</f>
        <v>005-0000156</v>
      </c>
    </row>
    <row r="4877" spans="1:7">
      <c r="A4877" s="1">
        <v>5</v>
      </c>
      <c r="B4877">
        <v>158</v>
      </c>
      <c r="C4877">
        <v>3</v>
      </c>
      <c r="D4877" t="s">
        <v>115</v>
      </c>
      <c r="E4877" t="s">
        <v>116</v>
      </c>
      <c r="F4877" t="s">
        <v>19</v>
      </c>
      <c r="G4877" t="str">
        <f>TEXT(MotionsTable[[#This Row],[MOT_COUNTY_NUM]], "000") &amp; "-" &amp; TEXT(MotionsTable[[#This Row],[MOT_CASE_NUMBER]], "0000000")</f>
        <v>005-0000158</v>
      </c>
    </row>
    <row r="4878" spans="1:7">
      <c r="A4878" s="1">
        <v>5</v>
      </c>
      <c r="B4878">
        <v>174</v>
      </c>
      <c r="C4878">
        <v>3</v>
      </c>
      <c r="D4878" t="s">
        <v>115</v>
      </c>
      <c r="E4878" t="s">
        <v>116</v>
      </c>
      <c r="F4878" t="s">
        <v>19</v>
      </c>
      <c r="G4878" t="str">
        <f>TEXT(MotionsTable[[#This Row],[MOT_COUNTY_NUM]], "000") &amp; "-" &amp; TEXT(MotionsTable[[#This Row],[MOT_CASE_NUMBER]], "0000000")</f>
        <v>005-0000174</v>
      </c>
    </row>
    <row r="4879" spans="1:7">
      <c r="A4879" s="1">
        <v>5</v>
      </c>
      <c r="B4879">
        <v>179</v>
      </c>
      <c r="C4879">
        <v>3</v>
      </c>
      <c r="D4879" t="s">
        <v>115</v>
      </c>
      <c r="E4879" t="s">
        <v>116</v>
      </c>
      <c r="F4879" t="s">
        <v>19</v>
      </c>
      <c r="G4879" t="str">
        <f>TEXT(MotionsTable[[#This Row],[MOT_COUNTY_NUM]], "000") &amp; "-" &amp; TEXT(MotionsTable[[#This Row],[MOT_CASE_NUMBER]], "0000000")</f>
        <v>005-0000179</v>
      </c>
    </row>
    <row r="4880" spans="1:7">
      <c r="A4880" s="1">
        <v>5</v>
      </c>
      <c r="B4880">
        <v>186</v>
      </c>
      <c r="C4880">
        <v>3</v>
      </c>
      <c r="D4880" t="s">
        <v>115</v>
      </c>
      <c r="E4880" t="s">
        <v>116</v>
      </c>
      <c r="F4880" t="s">
        <v>19</v>
      </c>
      <c r="G4880" t="str">
        <f>TEXT(MotionsTable[[#This Row],[MOT_COUNTY_NUM]], "000") &amp; "-" &amp; TEXT(MotionsTable[[#This Row],[MOT_CASE_NUMBER]], "0000000")</f>
        <v>005-0000186</v>
      </c>
    </row>
    <row r="4881" spans="1:7">
      <c r="A4881" s="1">
        <v>5</v>
      </c>
      <c r="B4881">
        <v>189</v>
      </c>
      <c r="C4881">
        <v>3</v>
      </c>
      <c r="D4881" t="s">
        <v>115</v>
      </c>
      <c r="E4881" t="s">
        <v>116</v>
      </c>
      <c r="F4881" t="s">
        <v>19</v>
      </c>
      <c r="G4881" t="str">
        <f>TEXT(MotionsTable[[#This Row],[MOT_COUNTY_NUM]], "000") &amp; "-" &amp; TEXT(MotionsTable[[#This Row],[MOT_CASE_NUMBER]], "0000000")</f>
        <v>005-0000189</v>
      </c>
    </row>
    <row r="4882" spans="1:7">
      <c r="A4882" s="1">
        <v>5</v>
      </c>
      <c r="B4882">
        <v>213</v>
      </c>
      <c r="C4882">
        <v>3</v>
      </c>
      <c r="D4882" t="s">
        <v>115</v>
      </c>
      <c r="E4882" t="s">
        <v>116</v>
      </c>
      <c r="F4882" t="s">
        <v>19</v>
      </c>
      <c r="G4882" t="str">
        <f>TEXT(MotionsTable[[#This Row],[MOT_COUNTY_NUM]], "000") &amp; "-" &amp; TEXT(MotionsTable[[#This Row],[MOT_CASE_NUMBER]], "0000000")</f>
        <v>005-0000213</v>
      </c>
    </row>
    <row r="4883" spans="1:7">
      <c r="A4883" s="1">
        <v>5</v>
      </c>
      <c r="B4883">
        <v>223</v>
      </c>
      <c r="C4883">
        <v>3</v>
      </c>
      <c r="D4883" t="s">
        <v>115</v>
      </c>
      <c r="E4883" t="s">
        <v>116</v>
      </c>
      <c r="F4883" t="s">
        <v>19</v>
      </c>
      <c r="G4883" t="str">
        <f>TEXT(MotionsTable[[#This Row],[MOT_COUNTY_NUM]], "000") &amp; "-" &amp; TEXT(MotionsTable[[#This Row],[MOT_CASE_NUMBER]], "0000000")</f>
        <v>005-0000223</v>
      </c>
    </row>
    <row r="4884" spans="1:7">
      <c r="A4884" s="1">
        <v>5</v>
      </c>
      <c r="B4884">
        <v>226</v>
      </c>
      <c r="C4884">
        <v>3</v>
      </c>
      <c r="D4884" t="s">
        <v>115</v>
      </c>
      <c r="E4884" t="s">
        <v>116</v>
      </c>
      <c r="F4884" t="s">
        <v>19</v>
      </c>
      <c r="G4884" t="str">
        <f>TEXT(MotionsTable[[#This Row],[MOT_COUNTY_NUM]], "000") &amp; "-" &amp; TEXT(MotionsTable[[#This Row],[MOT_CASE_NUMBER]], "0000000")</f>
        <v>005-0000226</v>
      </c>
    </row>
    <row r="4885" spans="1:7">
      <c r="A4885" s="1">
        <v>5</v>
      </c>
      <c r="B4885">
        <v>229</v>
      </c>
      <c r="C4885">
        <v>3</v>
      </c>
      <c r="D4885" t="s">
        <v>115</v>
      </c>
      <c r="E4885" t="s">
        <v>116</v>
      </c>
      <c r="F4885" t="s">
        <v>19</v>
      </c>
      <c r="G4885" t="str">
        <f>TEXT(MotionsTable[[#This Row],[MOT_COUNTY_NUM]], "000") &amp; "-" &amp; TEXT(MotionsTable[[#This Row],[MOT_CASE_NUMBER]], "0000000")</f>
        <v>005-0000229</v>
      </c>
    </row>
    <row r="4886" spans="1:7">
      <c r="A4886" s="1">
        <v>5</v>
      </c>
      <c r="B4886">
        <v>231</v>
      </c>
      <c r="C4886">
        <v>3</v>
      </c>
      <c r="D4886" t="s">
        <v>115</v>
      </c>
      <c r="E4886" t="s">
        <v>116</v>
      </c>
      <c r="F4886" t="s">
        <v>19</v>
      </c>
      <c r="G4886" t="str">
        <f>TEXT(MotionsTable[[#This Row],[MOT_COUNTY_NUM]], "000") &amp; "-" &amp; TEXT(MotionsTable[[#This Row],[MOT_CASE_NUMBER]], "0000000")</f>
        <v>005-0000231</v>
      </c>
    </row>
    <row r="4887" spans="1:7">
      <c r="A4887" s="1">
        <v>5</v>
      </c>
      <c r="B4887">
        <v>236</v>
      </c>
      <c r="C4887">
        <v>3</v>
      </c>
      <c r="D4887" t="s">
        <v>115</v>
      </c>
      <c r="E4887" t="s">
        <v>116</v>
      </c>
      <c r="F4887" t="s">
        <v>19</v>
      </c>
      <c r="G4887" t="str">
        <f>TEXT(MotionsTable[[#This Row],[MOT_COUNTY_NUM]], "000") &amp; "-" &amp; TEXT(MotionsTable[[#This Row],[MOT_CASE_NUMBER]], "0000000")</f>
        <v>005-0000236</v>
      </c>
    </row>
    <row r="4888" spans="1:7">
      <c r="A4888" s="1">
        <v>5</v>
      </c>
      <c r="B4888">
        <v>239</v>
      </c>
      <c r="C4888">
        <v>3</v>
      </c>
      <c r="D4888" t="s">
        <v>115</v>
      </c>
      <c r="E4888" t="s">
        <v>116</v>
      </c>
      <c r="F4888" t="s">
        <v>19</v>
      </c>
      <c r="G4888" t="str">
        <f>TEXT(MotionsTable[[#This Row],[MOT_COUNTY_NUM]], "000") &amp; "-" &amp; TEXT(MotionsTable[[#This Row],[MOT_CASE_NUMBER]], "0000000")</f>
        <v>005-0000239</v>
      </c>
    </row>
    <row r="4889" spans="1:7">
      <c r="A4889" s="1">
        <v>5</v>
      </c>
      <c r="B4889">
        <v>240</v>
      </c>
      <c r="C4889">
        <v>3</v>
      </c>
      <c r="D4889" t="s">
        <v>115</v>
      </c>
      <c r="E4889" t="s">
        <v>116</v>
      </c>
      <c r="F4889" t="s">
        <v>19</v>
      </c>
      <c r="G4889" t="str">
        <f>TEXT(MotionsTable[[#This Row],[MOT_COUNTY_NUM]], "000") &amp; "-" &amp; TEXT(MotionsTable[[#This Row],[MOT_CASE_NUMBER]], "0000000")</f>
        <v>005-0000240</v>
      </c>
    </row>
    <row r="4890" spans="1:7">
      <c r="A4890" s="1">
        <v>5</v>
      </c>
      <c r="B4890">
        <v>249</v>
      </c>
      <c r="C4890">
        <v>3</v>
      </c>
      <c r="D4890" t="s">
        <v>115</v>
      </c>
      <c r="E4890" t="s">
        <v>116</v>
      </c>
      <c r="F4890" t="s">
        <v>19</v>
      </c>
      <c r="G4890" t="str">
        <f>TEXT(MotionsTable[[#This Row],[MOT_COUNTY_NUM]], "000") &amp; "-" &amp; TEXT(MotionsTable[[#This Row],[MOT_CASE_NUMBER]], "0000000")</f>
        <v>005-0000249</v>
      </c>
    </row>
    <row r="4891" spans="1:7">
      <c r="A4891" s="1">
        <v>5</v>
      </c>
      <c r="B4891">
        <v>252</v>
      </c>
      <c r="C4891">
        <v>3</v>
      </c>
      <c r="D4891" t="s">
        <v>115</v>
      </c>
      <c r="E4891" t="s">
        <v>116</v>
      </c>
      <c r="F4891" t="s">
        <v>19</v>
      </c>
      <c r="G4891" t="str">
        <f>TEXT(MotionsTable[[#This Row],[MOT_COUNTY_NUM]], "000") &amp; "-" &amp; TEXT(MotionsTable[[#This Row],[MOT_CASE_NUMBER]], "0000000")</f>
        <v>005-0000252</v>
      </c>
    </row>
    <row r="4892" spans="1:7">
      <c r="A4892" s="1">
        <v>5</v>
      </c>
      <c r="B4892">
        <v>267</v>
      </c>
      <c r="C4892">
        <v>3</v>
      </c>
      <c r="D4892" t="s">
        <v>115</v>
      </c>
      <c r="E4892" t="s">
        <v>116</v>
      </c>
      <c r="F4892" t="s">
        <v>19</v>
      </c>
      <c r="G4892" t="str">
        <f>TEXT(MotionsTable[[#This Row],[MOT_COUNTY_NUM]], "000") &amp; "-" &amp; TEXT(MotionsTable[[#This Row],[MOT_CASE_NUMBER]], "0000000")</f>
        <v>005-0000267</v>
      </c>
    </row>
    <row r="4893" spans="1:7">
      <c r="A4893" s="1">
        <v>5</v>
      </c>
      <c r="B4893">
        <v>281</v>
      </c>
      <c r="C4893">
        <v>3</v>
      </c>
      <c r="D4893" t="s">
        <v>115</v>
      </c>
      <c r="E4893" t="s">
        <v>116</v>
      </c>
      <c r="F4893" t="s">
        <v>19</v>
      </c>
      <c r="G4893" t="str">
        <f>TEXT(MotionsTable[[#This Row],[MOT_COUNTY_NUM]], "000") &amp; "-" &amp; TEXT(MotionsTable[[#This Row],[MOT_CASE_NUMBER]], "0000000")</f>
        <v>005-0000281</v>
      </c>
    </row>
    <row r="4894" spans="1:7">
      <c r="A4894" s="1">
        <v>5</v>
      </c>
      <c r="B4894">
        <v>283</v>
      </c>
      <c r="C4894">
        <v>3</v>
      </c>
      <c r="D4894" t="s">
        <v>115</v>
      </c>
      <c r="E4894" t="s">
        <v>116</v>
      </c>
      <c r="F4894" t="s">
        <v>19</v>
      </c>
      <c r="G4894" t="str">
        <f>TEXT(MotionsTable[[#This Row],[MOT_COUNTY_NUM]], "000") &amp; "-" &amp; TEXT(MotionsTable[[#This Row],[MOT_CASE_NUMBER]], "0000000")</f>
        <v>005-0000283</v>
      </c>
    </row>
    <row r="4895" spans="1:7">
      <c r="A4895" s="1">
        <v>5</v>
      </c>
      <c r="B4895">
        <v>306</v>
      </c>
      <c r="C4895">
        <v>3</v>
      </c>
      <c r="D4895" t="s">
        <v>115</v>
      </c>
      <c r="E4895" t="s">
        <v>116</v>
      </c>
      <c r="F4895" t="s">
        <v>19</v>
      </c>
      <c r="G4895" t="str">
        <f>TEXT(MotionsTable[[#This Row],[MOT_COUNTY_NUM]], "000") &amp; "-" &amp; TEXT(MotionsTable[[#This Row],[MOT_CASE_NUMBER]], "0000000")</f>
        <v>005-0000306</v>
      </c>
    </row>
    <row r="4896" spans="1:7">
      <c r="A4896" s="1">
        <v>5</v>
      </c>
      <c r="B4896">
        <v>2</v>
      </c>
      <c r="C4896">
        <v>4</v>
      </c>
      <c r="D4896" t="s">
        <v>115</v>
      </c>
      <c r="E4896" t="s">
        <v>116</v>
      </c>
      <c r="F4896" t="s">
        <v>19</v>
      </c>
      <c r="G4896" t="str">
        <f>TEXT(MotionsTable[[#This Row],[MOT_COUNTY_NUM]], "000") &amp; "-" &amp; TEXT(MotionsTable[[#This Row],[MOT_CASE_NUMBER]], "0000000")</f>
        <v>005-0000002</v>
      </c>
    </row>
    <row r="4897" spans="1:7">
      <c r="A4897" s="1">
        <v>5</v>
      </c>
      <c r="B4897">
        <v>6</v>
      </c>
      <c r="C4897">
        <v>4</v>
      </c>
      <c r="D4897" t="s">
        <v>115</v>
      </c>
      <c r="E4897" t="s">
        <v>116</v>
      </c>
      <c r="F4897" t="s">
        <v>19</v>
      </c>
      <c r="G4897" t="str">
        <f>TEXT(MotionsTable[[#This Row],[MOT_COUNTY_NUM]], "000") &amp; "-" &amp; TEXT(MotionsTable[[#This Row],[MOT_CASE_NUMBER]], "0000000")</f>
        <v>005-0000006</v>
      </c>
    </row>
    <row r="4898" spans="1:7">
      <c r="A4898" s="1">
        <v>5</v>
      </c>
      <c r="B4898">
        <v>17</v>
      </c>
      <c r="C4898">
        <v>4</v>
      </c>
      <c r="D4898" t="s">
        <v>115</v>
      </c>
      <c r="E4898" t="s">
        <v>116</v>
      </c>
      <c r="F4898" t="s">
        <v>19</v>
      </c>
      <c r="G4898" t="str">
        <f>TEXT(MotionsTable[[#This Row],[MOT_COUNTY_NUM]], "000") &amp; "-" &amp; TEXT(MotionsTable[[#This Row],[MOT_CASE_NUMBER]], "0000000")</f>
        <v>005-0000017</v>
      </c>
    </row>
    <row r="4899" spans="1:7">
      <c r="A4899" s="1">
        <v>5</v>
      </c>
      <c r="B4899">
        <v>21</v>
      </c>
      <c r="C4899">
        <v>4</v>
      </c>
      <c r="D4899" t="s">
        <v>115</v>
      </c>
      <c r="E4899" t="s">
        <v>116</v>
      </c>
      <c r="F4899" t="s">
        <v>19</v>
      </c>
      <c r="G4899" t="str">
        <f>TEXT(MotionsTable[[#This Row],[MOT_COUNTY_NUM]], "000") &amp; "-" &amp; TEXT(MotionsTable[[#This Row],[MOT_CASE_NUMBER]], "0000000")</f>
        <v>005-0000021</v>
      </c>
    </row>
    <row r="4900" spans="1:7">
      <c r="A4900" s="1">
        <v>5</v>
      </c>
      <c r="B4900">
        <v>35</v>
      </c>
      <c r="C4900">
        <v>4</v>
      </c>
      <c r="D4900" t="s">
        <v>115</v>
      </c>
      <c r="E4900" t="s">
        <v>116</v>
      </c>
      <c r="F4900" t="s">
        <v>19</v>
      </c>
      <c r="G4900" t="str">
        <f>TEXT(MotionsTable[[#This Row],[MOT_COUNTY_NUM]], "000") &amp; "-" &amp; TEXT(MotionsTable[[#This Row],[MOT_CASE_NUMBER]], "0000000")</f>
        <v>005-0000035</v>
      </c>
    </row>
    <row r="4901" spans="1:7">
      <c r="A4901" s="1">
        <v>5</v>
      </c>
      <c r="B4901">
        <v>56</v>
      </c>
      <c r="C4901">
        <v>4</v>
      </c>
      <c r="D4901" t="s">
        <v>115</v>
      </c>
      <c r="E4901" t="s">
        <v>116</v>
      </c>
      <c r="F4901" t="s">
        <v>19</v>
      </c>
      <c r="G4901" t="str">
        <f>TEXT(MotionsTable[[#This Row],[MOT_COUNTY_NUM]], "000") &amp; "-" &amp; TEXT(MotionsTable[[#This Row],[MOT_CASE_NUMBER]], "0000000")</f>
        <v>005-0000056</v>
      </c>
    </row>
    <row r="4902" spans="1:7">
      <c r="A4902" s="1">
        <v>5</v>
      </c>
      <c r="B4902">
        <v>82</v>
      </c>
      <c r="C4902">
        <v>4</v>
      </c>
      <c r="D4902" t="s">
        <v>115</v>
      </c>
      <c r="E4902" t="s">
        <v>116</v>
      </c>
      <c r="F4902" t="s">
        <v>19</v>
      </c>
      <c r="G4902" t="str">
        <f>TEXT(MotionsTable[[#This Row],[MOT_COUNTY_NUM]], "000") &amp; "-" &amp; TEXT(MotionsTable[[#This Row],[MOT_CASE_NUMBER]], "0000000")</f>
        <v>005-0000082</v>
      </c>
    </row>
    <row r="4903" spans="1:7">
      <c r="A4903" s="1">
        <v>5</v>
      </c>
      <c r="B4903">
        <v>87</v>
      </c>
      <c r="C4903">
        <v>4</v>
      </c>
      <c r="D4903" t="s">
        <v>115</v>
      </c>
      <c r="E4903" t="s">
        <v>116</v>
      </c>
      <c r="F4903" t="s">
        <v>19</v>
      </c>
      <c r="G4903" t="str">
        <f>TEXT(MotionsTable[[#This Row],[MOT_COUNTY_NUM]], "000") &amp; "-" &amp; TEXT(MotionsTable[[#This Row],[MOT_CASE_NUMBER]], "0000000")</f>
        <v>005-0000087</v>
      </c>
    </row>
    <row r="4904" spans="1:7">
      <c r="A4904" s="1">
        <v>5</v>
      </c>
      <c r="B4904">
        <v>121</v>
      </c>
      <c r="C4904">
        <v>4</v>
      </c>
      <c r="D4904" t="s">
        <v>115</v>
      </c>
      <c r="E4904" t="s">
        <v>116</v>
      </c>
      <c r="F4904" t="s">
        <v>19</v>
      </c>
      <c r="G4904" t="str">
        <f>TEXT(MotionsTable[[#This Row],[MOT_COUNTY_NUM]], "000") &amp; "-" &amp; TEXT(MotionsTable[[#This Row],[MOT_CASE_NUMBER]], "0000000")</f>
        <v>005-0000121</v>
      </c>
    </row>
    <row r="4905" spans="1:7">
      <c r="A4905" s="1">
        <v>5</v>
      </c>
      <c r="B4905">
        <v>129</v>
      </c>
      <c r="C4905">
        <v>4</v>
      </c>
      <c r="D4905" t="s">
        <v>115</v>
      </c>
      <c r="E4905" t="s">
        <v>116</v>
      </c>
      <c r="F4905" t="s">
        <v>19</v>
      </c>
      <c r="G4905" t="str">
        <f>TEXT(MotionsTable[[#This Row],[MOT_COUNTY_NUM]], "000") &amp; "-" &amp; TEXT(MotionsTable[[#This Row],[MOT_CASE_NUMBER]], "0000000")</f>
        <v>005-0000129</v>
      </c>
    </row>
    <row r="4906" spans="1:7">
      <c r="A4906" s="1">
        <v>5</v>
      </c>
      <c r="B4906">
        <v>139</v>
      </c>
      <c r="C4906">
        <v>4</v>
      </c>
      <c r="D4906" t="s">
        <v>115</v>
      </c>
      <c r="E4906" t="s">
        <v>116</v>
      </c>
      <c r="F4906" t="s">
        <v>19</v>
      </c>
      <c r="G4906" t="str">
        <f>TEXT(MotionsTable[[#This Row],[MOT_COUNTY_NUM]], "000") &amp; "-" &amp; TEXT(MotionsTable[[#This Row],[MOT_CASE_NUMBER]], "0000000")</f>
        <v>005-0000139</v>
      </c>
    </row>
    <row r="4907" spans="1:7">
      <c r="A4907" s="1">
        <v>5</v>
      </c>
      <c r="B4907">
        <v>148</v>
      </c>
      <c r="C4907">
        <v>4</v>
      </c>
      <c r="D4907" t="s">
        <v>115</v>
      </c>
      <c r="E4907" t="s">
        <v>116</v>
      </c>
      <c r="F4907" t="s">
        <v>19</v>
      </c>
      <c r="G4907" t="str">
        <f>TEXT(MotionsTable[[#This Row],[MOT_COUNTY_NUM]], "000") &amp; "-" &amp; TEXT(MotionsTable[[#This Row],[MOT_CASE_NUMBER]], "0000000")</f>
        <v>005-0000148</v>
      </c>
    </row>
    <row r="4908" spans="1:7">
      <c r="A4908" s="1">
        <v>5</v>
      </c>
      <c r="B4908">
        <v>158</v>
      </c>
      <c r="C4908">
        <v>4</v>
      </c>
      <c r="D4908" t="s">
        <v>115</v>
      </c>
      <c r="E4908" t="s">
        <v>116</v>
      </c>
      <c r="F4908" t="s">
        <v>19</v>
      </c>
      <c r="G4908" t="str">
        <f>TEXT(MotionsTable[[#This Row],[MOT_COUNTY_NUM]], "000") &amp; "-" &amp; TEXT(MotionsTable[[#This Row],[MOT_CASE_NUMBER]], "0000000")</f>
        <v>005-0000158</v>
      </c>
    </row>
    <row r="4909" spans="1:7">
      <c r="A4909" s="1">
        <v>5</v>
      </c>
      <c r="B4909">
        <v>174</v>
      </c>
      <c r="C4909">
        <v>4</v>
      </c>
      <c r="D4909" t="s">
        <v>115</v>
      </c>
      <c r="E4909" t="s">
        <v>116</v>
      </c>
      <c r="F4909" t="s">
        <v>19</v>
      </c>
      <c r="G4909" t="str">
        <f>TEXT(MotionsTable[[#This Row],[MOT_COUNTY_NUM]], "000") &amp; "-" &amp; TEXT(MotionsTable[[#This Row],[MOT_CASE_NUMBER]], "0000000")</f>
        <v>005-0000174</v>
      </c>
    </row>
    <row r="4910" spans="1:7">
      <c r="A4910" s="1">
        <v>5</v>
      </c>
      <c r="B4910">
        <v>185</v>
      </c>
      <c r="C4910">
        <v>4</v>
      </c>
      <c r="D4910" t="s">
        <v>115</v>
      </c>
      <c r="E4910" t="s">
        <v>116</v>
      </c>
      <c r="F4910" t="s">
        <v>19</v>
      </c>
      <c r="G4910" t="str">
        <f>TEXT(MotionsTable[[#This Row],[MOT_COUNTY_NUM]], "000") &amp; "-" &amp; TEXT(MotionsTable[[#This Row],[MOT_CASE_NUMBER]], "0000000")</f>
        <v>005-0000185</v>
      </c>
    </row>
    <row r="4911" spans="1:7">
      <c r="A4911" s="1">
        <v>5</v>
      </c>
      <c r="B4911">
        <v>196</v>
      </c>
      <c r="C4911">
        <v>4</v>
      </c>
      <c r="D4911" t="s">
        <v>115</v>
      </c>
      <c r="E4911" t="s">
        <v>116</v>
      </c>
      <c r="F4911" t="s">
        <v>19</v>
      </c>
      <c r="G4911" t="str">
        <f>TEXT(MotionsTable[[#This Row],[MOT_COUNTY_NUM]], "000") &amp; "-" &amp; TEXT(MotionsTable[[#This Row],[MOT_CASE_NUMBER]], "0000000")</f>
        <v>005-0000196</v>
      </c>
    </row>
    <row r="4912" spans="1:7">
      <c r="A4912" s="1">
        <v>5</v>
      </c>
      <c r="B4912">
        <v>208</v>
      </c>
      <c r="C4912">
        <v>4</v>
      </c>
      <c r="D4912" t="s">
        <v>115</v>
      </c>
      <c r="E4912" t="s">
        <v>116</v>
      </c>
      <c r="F4912" t="s">
        <v>19</v>
      </c>
      <c r="G4912" t="str">
        <f>TEXT(MotionsTable[[#This Row],[MOT_COUNTY_NUM]], "000") &amp; "-" &amp; TEXT(MotionsTable[[#This Row],[MOT_CASE_NUMBER]], "0000000")</f>
        <v>005-0000208</v>
      </c>
    </row>
    <row r="4913" spans="1:7">
      <c r="A4913" s="1">
        <v>5</v>
      </c>
      <c r="B4913">
        <v>221</v>
      </c>
      <c r="C4913">
        <v>4</v>
      </c>
      <c r="D4913" t="s">
        <v>115</v>
      </c>
      <c r="E4913" t="s">
        <v>116</v>
      </c>
      <c r="F4913" t="s">
        <v>19</v>
      </c>
      <c r="G4913" t="str">
        <f>TEXT(MotionsTable[[#This Row],[MOT_COUNTY_NUM]], "000") &amp; "-" &amp; TEXT(MotionsTable[[#This Row],[MOT_CASE_NUMBER]], "0000000")</f>
        <v>005-0000221</v>
      </c>
    </row>
    <row r="4914" spans="1:7">
      <c r="A4914" s="1">
        <v>5</v>
      </c>
      <c r="B4914">
        <v>222</v>
      </c>
      <c r="C4914">
        <v>4</v>
      </c>
      <c r="D4914" t="s">
        <v>115</v>
      </c>
      <c r="E4914" t="s">
        <v>116</v>
      </c>
      <c r="F4914" t="s">
        <v>19</v>
      </c>
      <c r="G4914" t="str">
        <f>TEXT(MotionsTable[[#This Row],[MOT_COUNTY_NUM]], "000") &amp; "-" &amp; TEXT(MotionsTable[[#This Row],[MOT_CASE_NUMBER]], "0000000")</f>
        <v>005-0000222</v>
      </c>
    </row>
    <row r="4915" spans="1:7">
      <c r="A4915" s="1">
        <v>5</v>
      </c>
      <c r="B4915">
        <v>254</v>
      </c>
      <c r="C4915">
        <v>4</v>
      </c>
      <c r="D4915" t="s">
        <v>115</v>
      </c>
      <c r="E4915" t="s">
        <v>116</v>
      </c>
      <c r="F4915" t="s">
        <v>19</v>
      </c>
      <c r="G4915" t="str">
        <f>TEXT(MotionsTable[[#This Row],[MOT_COUNTY_NUM]], "000") &amp; "-" &amp; TEXT(MotionsTable[[#This Row],[MOT_CASE_NUMBER]], "0000000")</f>
        <v>005-0000254</v>
      </c>
    </row>
    <row r="4916" spans="1:7">
      <c r="A4916" s="1">
        <v>5</v>
      </c>
      <c r="B4916">
        <v>262</v>
      </c>
      <c r="C4916">
        <v>4</v>
      </c>
      <c r="D4916" t="s">
        <v>115</v>
      </c>
      <c r="E4916" t="s">
        <v>116</v>
      </c>
      <c r="F4916" t="s">
        <v>19</v>
      </c>
      <c r="G4916" t="str">
        <f>TEXT(MotionsTable[[#This Row],[MOT_COUNTY_NUM]], "000") &amp; "-" &amp; TEXT(MotionsTable[[#This Row],[MOT_CASE_NUMBER]], "0000000")</f>
        <v>005-0000262</v>
      </c>
    </row>
    <row r="4917" spans="1:7">
      <c r="A4917" s="1">
        <v>5</v>
      </c>
      <c r="B4917">
        <v>268</v>
      </c>
      <c r="C4917">
        <v>4</v>
      </c>
      <c r="D4917" t="s">
        <v>115</v>
      </c>
      <c r="E4917" t="s">
        <v>116</v>
      </c>
      <c r="F4917" t="s">
        <v>19</v>
      </c>
      <c r="G4917" t="str">
        <f>TEXT(MotionsTable[[#This Row],[MOT_COUNTY_NUM]], "000") &amp; "-" &amp; TEXT(MotionsTable[[#This Row],[MOT_CASE_NUMBER]], "0000000")</f>
        <v>005-0000268</v>
      </c>
    </row>
    <row r="4918" spans="1:7">
      <c r="A4918" s="1">
        <v>5</v>
      </c>
      <c r="B4918">
        <v>281</v>
      </c>
      <c r="C4918">
        <v>4</v>
      </c>
      <c r="D4918" t="s">
        <v>115</v>
      </c>
      <c r="E4918" t="s">
        <v>116</v>
      </c>
      <c r="F4918" t="s">
        <v>19</v>
      </c>
      <c r="G4918" t="str">
        <f>TEXT(MotionsTable[[#This Row],[MOT_COUNTY_NUM]], "000") &amp; "-" &amp; TEXT(MotionsTable[[#This Row],[MOT_CASE_NUMBER]], "0000000")</f>
        <v>005-0000281</v>
      </c>
    </row>
    <row r="4919" spans="1:7">
      <c r="A4919" s="1">
        <v>5</v>
      </c>
      <c r="B4919">
        <v>287</v>
      </c>
      <c r="C4919">
        <v>4</v>
      </c>
      <c r="D4919" t="s">
        <v>115</v>
      </c>
      <c r="E4919" t="s">
        <v>116</v>
      </c>
      <c r="F4919" t="s">
        <v>19</v>
      </c>
      <c r="G4919" t="str">
        <f>TEXT(MotionsTable[[#This Row],[MOT_COUNTY_NUM]], "000") &amp; "-" &amp; TEXT(MotionsTable[[#This Row],[MOT_CASE_NUMBER]], "0000000")</f>
        <v>005-0000287</v>
      </c>
    </row>
    <row r="4920" spans="1:7">
      <c r="A4920" s="1">
        <v>5</v>
      </c>
      <c r="B4920">
        <v>294</v>
      </c>
      <c r="C4920">
        <v>4</v>
      </c>
      <c r="D4920" t="s">
        <v>115</v>
      </c>
      <c r="E4920" t="s">
        <v>116</v>
      </c>
      <c r="F4920" t="s">
        <v>19</v>
      </c>
      <c r="G4920" t="str">
        <f>TEXT(MotionsTable[[#This Row],[MOT_COUNTY_NUM]], "000") &amp; "-" &amp; TEXT(MotionsTable[[#This Row],[MOT_CASE_NUMBER]], "0000000")</f>
        <v>005-0000294</v>
      </c>
    </row>
    <row r="4921" spans="1:7">
      <c r="A4921" s="1">
        <v>5</v>
      </c>
      <c r="B4921">
        <v>296</v>
      </c>
      <c r="C4921">
        <v>4</v>
      </c>
      <c r="D4921" t="s">
        <v>115</v>
      </c>
      <c r="E4921" t="s">
        <v>116</v>
      </c>
      <c r="F4921" t="s">
        <v>19</v>
      </c>
      <c r="G4921" t="str">
        <f>TEXT(MotionsTable[[#This Row],[MOT_COUNTY_NUM]], "000") &amp; "-" &amp; TEXT(MotionsTable[[#This Row],[MOT_CASE_NUMBER]], "0000000")</f>
        <v>005-0000296</v>
      </c>
    </row>
    <row r="4922" spans="1:7">
      <c r="A4922" s="1">
        <v>5</v>
      </c>
      <c r="B4922">
        <v>77</v>
      </c>
      <c r="C4922">
        <v>5</v>
      </c>
      <c r="D4922" t="s">
        <v>115</v>
      </c>
      <c r="E4922" t="s">
        <v>116</v>
      </c>
      <c r="F4922" t="s">
        <v>19</v>
      </c>
      <c r="G4922" t="str">
        <f>TEXT(MotionsTable[[#This Row],[MOT_COUNTY_NUM]], "000") &amp; "-" &amp; TEXT(MotionsTable[[#This Row],[MOT_CASE_NUMBER]], "0000000")</f>
        <v>005-0000077</v>
      </c>
    </row>
    <row r="4923" spans="1:7">
      <c r="A4923" s="1">
        <v>5</v>
      </c>
      <c r="B4923">
        <v>89</v>
      </c>
      <c r="C4923">
        <v>5</v>
      </c>
      <c r="D4923" t="s">
        <v>115</v>
      </c>
      <c r="E4923" t="s">
        <v>116</v>
      </c>
      <c r="F4923" t="s">
        <v>19</v>
      </c>
      <c r="G4923" t="str">
        <f>TEXT(MotionsTable[[#This Row],[MOT_COUNTY_NUM]], "000") &amp; "-" &amp; TEXT(MotionsTable[[#This Row],[MOT_CASE_NUMBER]], "0000000")</f>
        <v>005-0000089</v>
      </c>
    </row>
    <row r="4924" spans="1:7">
      <c r="A4924" s="1">
        <v>5</v>
      </c>
      <c r="B4924">
        <v>94</v>
      </c>
      <c r="C4924">
        <v>5</v>
      </c>
      <c r="D4924" t="s">
        <v>115</v>
      </c>
      <c r="E4924" t="s">
        <v>116</v>
      </c>
      <c r="F4924" t="s">
        <v>19</v>
      </c>
      <c r="G4924" t="str">
        <f>TEXT(MotionsTable[[#This Row],[MOT_COUNTY_NUM]], "000") &amp; "-" &amp; TEXT(MotionsTable[[#This Row],[MOT_CASE_NUMBER]], "0000000")</f>
        <v>005-0000094</v>
      </c>
    </row>
    <row r="4925" spans="1:7">
      <c r="A4925" s="1">
        <v>5</v>
      </c>
      <c r="B4925">
        <v>96</v>
      </c>
      <c r="C4925">
        <v>5</v>
      </c>
      <c r="D4925" t="s">
        <v>115</v>
      </c>
      <c r="E4925" t="s">
        <v>116</v>
      </c>
      <c r="F4925" t="s">
        <v>19</v>
      </c>
      <c r="G4925" t="str">
        <f>TEXT(MotionsTable[[#This Row],[MOT_COUNTY_NUM]], "000") &amp; "-" &amp; TEXT(MotionsTable[[#This Row],[MOT_CASE_NUMBER]], "0000000")</f>
        <v>005-0000096</v>
      </c>
    </row>
    <row r="4926" spans="1:7">
      <c r="A4926" s="1">
        <v>5</v>
      </c>
      <c r="B4926">
        <v>120</v>
      </c>
      <c r="C4926">
        <v>5</v>
      </c>
      <c r="D4926" t="s">
        <v>115</v>
      </c>
      <c r="E4926" t="s">
        <v>116</v>
      </c>
      <c r="F4926" t="s">
        <v>19</v>
      </c>
      <c r="G4926" t="str">
        <f>TEXT(MotionsTable[[#This Row],[MOT_COUNTY_NUM]], "000") &amp; "-" &amp; TEXT(MotionsTable[[#This Row],[MOT_CASE_NUMBER]], "0000000")</f>
        <v>005-0000120</v>
      </c>
    </row>
    <row r="4927" spans="1:7">
      <c r="A4927" s="1">
        <v>5</v>
      </c>
      <c r="B4927">
        <v>150</v>
      </c>
      <c r="C4927">
        <v>5</v>
      </c>
      <c r="D4927" t="s">
        <v>115</v>
      </c>
      <c r="E4927" t="s">
        <v>116</v>
      </c>
      <c r="F4927" t="s">
        <v>19</v>
      </c>
      <c r="G4927" t="str">
        <f>TEXT(MotionsTable[[#This Row],[MOT_COUNTY_NUM]], "000") &amp; "-" &amp; TEXT(MotionsTable[[#This Row],[MOT_CASE_NUMBER]], "0000000")</f>
        <v>005-0000150</v>
      </c>
    </row>
    <row r="4928" spans="1:7">
      <c r="A4928" s="1">
        <v>5</v>
      </c>
      <c r="B4928">
        <v>151</v>
      </c>
      <c r="C4928">
        <v>5</v>
      </c>
      <c r="D4928" t="s">
        <v>115</v>
      </c>
      <c r="E4928" t="s">
        <v>116</v>
      </c>
      <c r="F4928" t="s">
        <v>19</v>
      </c>
      <c r="G4928" t="str">
        <f>TEXT(MotionsTable[[#This Row],[MOT_COUNTY_NUM]], "000") &amp; "-" &amp; TEXT(MotionsTable[[#This Row],[MOT_CASE_NUMBER]], "0000000")</f>
        <v>005-0000151</v>
      </c>
    </row>
    <row r="4929" spans="1:7">
      <c r="A4929" s="1">
        <v>5</v>
      </c>
      <c r="B4929">
        <v>165</v>
      </c>
      <c r="C4929">
        <v>5</v>
      </c>
      <c r="D4929" t="s">
        <v>115</v>
      </c>
      <c r="E4929" t="s">
        <v>116</v>
      </c>
      <c r="F4929" t="s">
        <v>19</v>
      </c>
      <c r="G4929" t="str">
        <f>TEXT(MotionsTable[[#This Row],[MOT_COUNTY_NUM]], "000") &amp; "-" &amp; TEXT(MotionsTable[[#This Row],[MOT_CASE_NUMBER]], "0000000")</f>
        <v>005-0000165</v>
      </c>
    </row>
    <row r="4930" spans="1:7">
      <c r="A4930" s="1">
        <v>5</v>
      </c>
      <c r="B4930">
        <v>176</v>
      </c>
      <c r="C4930">
        <v>5</v>
      </c>
      <c r="D4930" t="s">
        <v>115</v>
      </c>
      <c r="E4930" t="s">
        <v>116</v>
      </c>
      <c r="F4930" t="s">
        <v>19</v>
      </c>
      <c r="G4930" t="str">
        <f>TEXT(MotionsTable[[#This Row],[MOT_COUNTY_NUM]], "000") &amp; "-" &amp; TEXT(MotionsTable[[#This Row],[MOT_CASE_NUMBER]], "0000000")</f>
        <v>005-0000176</v>
      </c>
    </row>
    <row r="4931" spans="1:7">
      <c r="A4931" s="1">
        <v>5</v>
      </c>
      <c r="B4931">
        <v>188</v>
      </c>
      <c r="C4931">
        <v>5</v>
      </c>
      <c r="D4931" t="s">
        <v>115</v>
      </c>
      <c r="E4931" t="s">
        <v>116</v>
      </c>
      <c r="F4931" t="s">
        <v>19</v>
      </c>
      <c r="G4931" t="str">
        <f>TEXT(MotionsTable[[#This Row],[MOT_COUNTY_NUM]], "000") &amp; "-" &amp; TEXT(MotionsTable[[#This Row],[MOT_CASE_NUMBER]], "0000000")</f>
        <v>005-0000188</v>
      </c>
    </row>
    <row r="4932" spans="1:7">
      <c r="A4932" s="1">
        <v>5</v>
      </c>
      <c r="B4932">
        <v>191</v>
      </c>
      <c r="C4932">
        <v>5</v>
      </c>
      <c r="D4932" t="s">
        <v>115</v>
      </c>
      <c r="E4932" t="s">
        <v>116</v>
      </c>
      <c r="F4932" t="s">
        <v>19</v>
      </c>
      <c r="G4932" t="str">
        <f>TEXT(MotionsTable[[#This Row],[MOT_COUNTY_NUM]], "000") &amp; "-" &amp; TEXT(MotionsTable[[#This Row],[MOT_CASE_NUMBER]], "0000000")</f>
        <v>005-0000191</v>
      </c>
    </row>
    <row r="4933" spans="1:7">
      <c r="A4933" s="1">
        <v>5</v>
      </c>
      <c r="B4933">
        <v>234</v>
      </c>
      <c r="C4933">
        <v>5</v>
      </c>
      <c r="D4933" t="s">
        <v>115</v>
      </c>
      <c r="E4933" t="s">
        <v>116</v>
      </c>
      <c r="F4933" t="s">
        <v>19</v>
      </c>
      <c r="G4933" t="str">
        <f>TEXT(MotionsTable[[#This Row],[MOT_COUNTY_NUM]], "000") &amp; "-" &amp; TEXT(MotionsTable[[#This Row],[MOT_CASE_NUMBER]], "0000000")</f>
        <v>005-0000234</v>
      </c>
    </row>
    <row r="4934" spans="1:7">
      <c r="A4934" s="1">
        <v>5</v>
      </c>
      <c r="B4934">
        <v>237</v>
      </c>
      <c r="C4934">
        <v>5</v>
      </c>
      <c r="D4934" t="s">
        <v>115</v>
      </c>
      <c r="E4934" t="s">
        <v>116</v>
      </c>
      <c r="F4934" t="s">
        <v>19</v>
      </c>
      <c r="G4934" t="str">
        <f>TEXT(MotionsTable[[#This Row],[MOT_COUNTY_NUM]], "000") &amp; "-" &amp; TEXT(MotionsTable[[#This Row],[MOT_CASE_NUMBER]], "0000000")</f>
        <v>005-0000237</v>
      </c>
    </row>
    <row r="4935" spans="1:7">
      <c r="A4935" s="1">
        <v>5</v>
      </c>
      <c r="B4935">
        <v>256</v>
      </c>
      <c r="C4935">
        <v>5</v>
      </c>
      <c r="D4935" t="s">
        <v>115</v>
      </c>
      <c r="E4935" t="s">
        <v>116</v>
      </c>
      <c r="F4935" t="s">
        <v>19</v>
      </c>
      <c r="G4935" t="str">
        <f>TEXT(MotionsTable[[#This Row],[MOT_COUNTY_NUM]], "000") &amp; "-" &amp; TEXT(MotionsTable[[#This Row],[MOT_CASE_NUMBER]], "0000000")</f>
        <v>005-0000256</v>
      </c>
    </row>
    <row r="4936" spans="1:7">
      <c r="A4936" s="1">
        <v>5</v>
      </c>
      <c r="B4936">
        <v>257</v>
      </c>
      <c r="C4936">
        <v>5</v>
      </c>
      <c r="D4936" t="s">
        <v>115</v>
      </c>
      <c r="E4936" t="s">
        <v>116</v>
      </c>
      <c r="F4936" t="s">
        <v>19</v>
      </c>
      <c r="G4936" t="str">
        <f>TEXT(MotionsTable[[#This Row],[MOT_COUNTY_NUM]], "000") &amp; "-" &amp; TEXT(MotionsTable[[#This Row],[MOT_CASE_NUMBER]], "0000000")</f>
        <v>005-0000257</v>
      </c>
    </row>
    <row r="4937" spans="1:7">
      <c r="A4937" s="1">
        <v>5</v>
      </c>
      <c r="B4937">
        <v>258</v>
      </c>
      <c r="C4937">
        <v>5</v>
      </c>
      <c r="D4937" t="s">
        <v>115</v>
      </c>
      <c r="E4937" t="s">
        <v>116</v>
      </c>
      <c r="F4937" t="s">
        <v>19</v>
      </c>
      <c r="G4937" t="str">
        <f>TEXT(MotionsTable[[#This Row],[MOT_COUNTY_NUM]], "000") &amp; "-" &amp; TEXT(MotionsTable[[#This Row],[MOT_CASE_NUMBER]], "0000000")</f>
        <v>005-0000258</v>
      </c>
    </row>
    <row r="4938" spans="1:7">
      <c r="A4938" s="1">
        <v>5</v>
      </c>
      <c r="B4938">
        <v>265</v>
      </c>
      <c r="C4938">
        <v>5</v>
      </c>
      <c r="D4938" t="s">
        <v>115</v>
      </c>
      <c r="E4938" t="s">
        <v>116</v>
      </c>
      <c r="F4938" t="s">
        <v>19</v>
      </c>
      <c r="G4938" t="str">
        <f>TEXT(MotionsTable[[#This Row],[MOT_COUNTY_NUM]], "000") &amp; "-" &amp; TEXT(MotionsTable[[#This Row],[MOT_CASE_NUMBER]], "0000000")</f>
        <v>005-0000265</v>
      </c>
    </row>
    <row r="4939" spans="1:7">
      <c r="A4939" s="1">
        <v>5</v>
      </c>
      <c r="B4939">
        <v>266</v>
      </c>
      <c r="C4939">
        <v>5</v>
      </c>
      <c r="D4939" t="s">
        <v>115</v>
      </c>
      <c r="E4939" t="s">
        <v>116</v>
      </c>
      <c r="F4939" t="s">
        <v>19</v>
      </c>
      <c r="G4939" t="str">
        <f>TEXT(MotionsTable[[#This Row],[MOT_COUNTY_NUM]], "000") &amp; "-" &amp; TEXT(MotionsTable[[#This Row],[MOT_CASE_NUMBER]], "0000000")</f>
        <v>005-0000266</v>
      </c>
    </row>
    <row r="4940" spans="1:7">
      <c r="A4940" s="1">
        <v>5</v>
      </c>
      <c r="B4940">
        <v>281</v>
      </c>
      <c r="C4940">
        <v>5</v>
      </c>
      <c r="D4940" t="s">
        <v>115</v>
      </c>
      <c r="E4940" t="s">
        <v>116</v>
      </c>
      <c r="F4940" t="s">
        <v>19</v>
      </c>
      <c r="G4940" t="str">
        <f>TEXT(MotionsTable[[#This Row],[MOT_COUNTY_NUM]], "000") &amp; "-" &amp; TEXT(MotionsTable[[#This Row],[MOT_CASE_NUMBER]], "0000000")</f>
        <v>005-0000281</v>
      </c>
    </row>
    <row r="4941" spans="1:7">
      <c r="A4941" s="1">
        <v>5</v>
      </c>
      <c r="B4941">
        <v>288</v>
      </c>
      <c r="C4941">
        <v>5</v>
      </c>
      <c r="D4941" t="s">
        <v>115</v>
      </c>
      <c r="E4941" t="s">
        <v>116</v>
      </c>
      <c r="F4941" t="s">
        <v>19</v>
      </c>
      <c r="G4941" t="str">
        <f>TEXT(MotionsTable[[#This Row],[MOT_COUNTY_NUM]], "000") &amp; "-" &amp; TEXT(MotionsTable[[#This Row],[MOT_CASE_NUMBER]], "0000000")</f>
        <v>005-0000288</v>
      </c>
    </row>
    <row r="4942" spans="1:7">
      <c r="A4942" s="1">
        <v>5</v>
      </c>
      <c r="B4942">
        <v>304</v>
      </c>
      <c r="C4942">
        <v>5</v>
      </c>
      <c r="D4942" t="s">
        <v>115</v>
      </c>
      <c r="E4942" t="s">
        <v>116</v>
      </c>
      <c r="F4942" t="s">
        <v>19</v>
      </c>
      <c r="G4942" t="str">
        <f>TEXT(MotionsTable[[#This Row],[MOT_COUNTY_NUM]], "000") &amp; "-" &amp; TEXT(MotionsTable[[#This Row],[MOT_CASE_NUMBER]], "0000000")</f>
        <v>005-0000304</v>
      </c>
    </row>
    <row r="4943" spans="1:7">
      <c r="A4943" s="1">
        <v>5</v>
      </c>
      <c r="B4943">
        <v>305</v>
      </c>
      <c r="C4943">
        <v>5</v>
      </c>
      <c r="D4943" t="s">
        <v>115</v>
      </c>
      <c r="E4943" t="s">
        <v>116</v>
      </c>
      <c r="F4943" t="s">
        <v>19</v>
      </c>
      <c r="G4943" t="str">
        <f>TEXT(MotionsTable[[#This Row],[MOT_COUNTY_NUM]], "000") &amp; "-" &amp; TEXT(MotionsTable[[#This Row],[MOT_CASE_NUMBER]], "0000000")</f>
        <v>005-0000305</v>
      </c>
    </row>
    <row r="4944" spans="1:7">
      <c r="A4944" s="1">
        <v>5</v>
      </c>
      <c r="B4944">
        <v>27</v>
      </c>
      <c r="C4944">
        <v>6</v>
      </c>
      <c r="D4944" t="s">
        <v>115</v>
      </c>
      <c r="E4944" t="s">
        <v>116</v>
      </c>
      <c r="F4944" t="s">
        <v>19</v>
      </c>
      <c r="G4944" t="str">
        <f>TEXT(MotionsTable[[#This Row],[MOT_COUNTY_NUM]], "000") &amp; "-" &amp; TEXT(MotionsTable[[#This Row],[MOT_CASE_NUMBER]], "0000000")</f>
        <v>005-0000027</v>
      </c>
    </row>
    <row r="4945" spans="1:7">
      <c r="A4945" s="1">
        <v>5</v>
      </c>
      <c r="B4945">
        <v>40</v>
      </c>
      <c r="C4945">
        <v>6</v>
      </c>
      <c r="D4945" t="s">
        <v>115</v>
      </c>
      <c r="E4945" t="s">
        <v>116</v>
      </c>
      <c r="F4945" t="s">
        <v>19</v>
      </c>
      <c r="G4945" t="str">
        <f>TEXT(MotionsTable[[#This Row],[MOT_COUNTY_NUM]], "000") &amp; "-" &amp; TEXT(MotionsTable[[#This Row],[MOT_CASE_NUMBER]], "0000000")</f>
        <v>005-0000040</v>
      </c>
    </row>
    <row r="4946" spans="1:7">
      <c r="A4946" s="1">
        <v>5</v>
      </c>
      <c r="B4946">
        <v>45</v>
      </c>
      <c r="C4946">
        <v>6</v>
      </c>
      <c r="D4946" t="s">
        <v>115</v>
      </c>
      <c r="E4946" t="s">
        <v>116</v>
      </c>
      <c r="F4946" t="s">
        <v>19</v>
      </c>
      <c r="G4946" t="str">
        <f>TEXT(MotionsTable[[#This Row],[MOT_COUNTY_NUM]], "000") &amp; "-" &amp; TEXT(MotionsTable[[#This Row],[MOT_CASE_NUMBER]], "0000000")</f>
        <v>005-0000045</v>
      </c>
    </row>
    <row r="4947" spans="1:7">
      <c r="A4947" s="1">
        <v>5</v>
      </c>
      <c r="B4947">
        <v>56</v>
      </c>
      <c r="C4947">
        <v>6</v>
      </c>
      <c r="D4947" t="s">
        <v>115</v>
      </c>
      <c r="E4947" t="s">
        <v>116</v>
      </c>
      <c r="F4947" t="s">
        <v>19</v>
      </c>
      <c r="G4947" t="str">
        <f>TEXT(MotionsTable[[#This Row],[MOT_COUNTY_NUM]], "000") &amp; "-" &amp; TEXT(MotionsTable[[#This Row],[MOT_CASE_NUMBER]], "0000000")</f>
        <v>005-0000056</v>
      </c>
    </row>
    <row r="4948" spans="1:7">
      <c r="A4948" s="1">
        <v>5</v>
      </c>
      <c r="B4948">
        <v>117</v>
      </c>
      <c r="C4948">
        <v>6</v>
      </c>
      <c r="D4948" t="s">
        <v>115</v>
      </c>
      <c r="E4948" t="s">
        <v>116</v>
      </c>
      <c r="F4948" t="s">
        <v>19</v>
      </c>
      <c r="G4948" t="str">
        <f>TEXT(MotionsTable[[#This Row],[MOT_COUNTY_NUM]], "000") &amp; "-" &amp; TEXT(MotionsTable[[#This Row],[MOT_CASE_NUMBER]], "0000000")</f>
        <v>005-0000117</v>
      </c>
    </row>
    <row r="4949" spans="1:7">
      <c r="A4949" s="1">
        <v>5</v>
      </c>
      <c r="B4949">
        <v>133</v>
      </c>
      <c r="C4949">
        <v>6</v>
      </c>
      <c r="D4949" t="s">
        <v>115</v>
      </c>
      <c r="E4949" t="s">
        <v>116</v>
      </c>
      <c r="F4949" t="s">
        <v>19</v>
      </c>
      <c r="G4949" t="str">
        <f>TEXT(MotionsTable[[#This Row],[MOT_COUNTY_NUM]], "000") &amp; "-" &amp; TEXT(MotionsTable[[#This Row],[MOT_CASE_NUMBER]], "0000000")</f>
        <v>005-0000133</v>
      </c>
    </row>
    <row r="4950" spans="1:7">
      <c r="A4950" s="1">
        <v>5</v>
      </c>
      <c r="B4950">
        <v>135</v>
      </c>
      <c r="C4950">
        <v>6</v>
      </c>
      <c r="D4950" t="s">
        <v>115</v>
      </c>
      <c r="E4950" t="s">
        <v>116</v>
      </c>
      <c r="F4950" t="s">
        <v>19</v>
      </c>
      <c r="G4950" t="str">
        <f>TEXT(MotionsTable[[#This Row],[MOT_COUNTY_NUM]], "000") &amp; "-" &amp; TEXT(MotionsTable[[#This Row],[MOT_CASE_NUMBER]], "0000000")</f>
        <v>005-0000135</v>
      </c>
    </row>
    <row r="4951" spans="1:7">
      <c r="A4951" s="1">
        <v>5</v>
      </c>
      <c r="B4951">
        <v>141</v>
      </c>
      <c r="C4951">
        <v>6</v>
      </c>
      <c r="D4951" t="s">
        <v>115</v>
      </c>
      <c r="E4951" t="s">
        <v>116</v>
      </c>
      <c r="F4951" t="s">
        <v>19</v>
      </c>
      <c r="G4951" t="str">
        <f>TEXT(MotionsTable[[#This Row],[MOT_COUNTY_NUM]], "000") &amp; "-" &amp; TEXT(MotionsTable[[#This Row],[MOT_CASE_NUMBER]], "0000000")</f>
        <v>005-0000141</v>
      </c>
    </row>
    <row r="4952" spans="1:7">
      <c r="A4952" s="1">
        <v>5</v>
      </c>
      <c r="B4952">
        <v>143</v>
      </c>
      <c r="C4952">
        <v>6</v>
      </c>
      <c r="D4952" t="s">
        <v>115</v>
      </c>
      <c r="E4952" t="s">
        <v>116</v>
      </c>
      <c r="F4952" t="s">
        <v>19</v>
      </c>
      <c r="G4952" t="str">
        <f>TEXT(MotionsTable[[#This Row],[MOT_COUNTY_NUM]], "000") &amp; "-" &amp; TEXT(MotionsTable[[#This Row],[MOT_CASE_NUMBER]], "0000000")</f>
        <v>005-0000143</v>
      </c>
    </row>
    <row r="4953" spans="1:7">
      <c r="A4953" s="1">
        <v>5</v>
      </c>
      <c r="B4953">
        <v>161</v>
      </c>
      <c r="C4953">
        <v>6</v>
      </c>
      <c r="D4953" t="s">
        <v>115</v>
      </c>
      <c r="E4953" t="s">
        <v>116</v>
      </c>
      <c r="F4953" t="s">
        <v>19</v>
      </c>
      <c r="G4953" t="str">
        <f>TEXT(MotionsTable[[#This Row],[MOT_COUNTY_NUM]], "000") &amp; "-" &amp; TEXT(MotionsTable[[#This Row],[MOT_CASE_NUMBER]], "0000000")</f>
        <v>005-0000161</v>
      </c>
    </row>
    <row r="4954" spans="1:7">
      <c r="A4954" s="1">
        <v>5</v>
      </c>
      <c r="B4954">
        <v>188</v>
      </c>
      <c r="C4954">
        <v>6</v>
      </c>
      <c r="D4954" t="s">
        <v>115</v>
      </c>
      <c r="E4954" t="s">
        <v>116</v>
      </c>
      <c r="F4954" t="s">
        <v>19</v>
      </c>
      <c r="G4954" t="str">
        <f>TEXT(MotionsTable[[#This Row],[MOT_COUNTY_NUM]], "000") &amp; "-" &amp; TEXT(MotionsTable[[#This Row],[MOT_CASE_NUMBER]], "0000000")</f>
        <v>005-0000188</v>
      </c>
    </row>
    <row r="4955" spans="1:7">
      <c r="A4955" s="1">
        <v>5</v>
      </c>
      <c r="B4955">
        <v>193</v>
      </c>
      <c r="C4955">
        <v>6</v>
      </c>
      <c r="D4955" t="s">
        <v>115</v>
      </c>
      <c r="E4955" t="s">
        <v>116</v>
      </c>
      <c r="F4955" t="s">
        <v>19</v>
      </c>
      <c r="G4955" t="str">
        <f>TEXT(MotionsTable[[#This Row],[MOT_COUNTY_NUM]], "000") &amp; "-" &amp; TEXT(MotionsTable[[#This Row],[MOT_CASE_NUMBER]], "0000000")</f>
        <v>005-0000193</v>
      </c>
    </row>
    <row r="4956" spans="1:7">
      <c r="A4956" s="1">
        <v>5</v>
      </c>
      <c r="B4956">
        <v>211</v>
      </c>
      <c r="C4956">
        <v>6</v>
      </c>
      <c r="D4956" t="s">
        <v>115</v>
      </c>
      <c r="E4956" t="s">
        <v>116</v>
      </c>
      <c r="F4956" t="s">
        <v>19</v>
      </c>
      <c r="G4956" t="str">
        <f>TEXT(MotionsTable[[#This Row],[MOT_COUNTY_NUM]], "000") &amp; "-" &amp; TEXT(MotionsTable[[#This Row],[MOT_CASE_NUMBER]], "0000000")</f>
        <v>005-0000211</v>
      </c>
    </row>
    <row r="4957" spans="1:7">
      <c r="A4957" s="1">
        <v>5</v>
      </c>
      <c r="B4957">
        <v>215</v>
      </c>
      <c r="C4957">
        <v>6</v>
      </c>
      <c r="D4957" t="s">
        <v>115</v>
      </c>
      <c r="E4957" t="s">
        <v>116</v>
      </c>
      <c r="F4957" t="s">
        <v>19</v>
      </c>
      <c r="G4957" t="str">
        <f>TEXT(MotionsTable[[#This Row],[MOT_COUNTY_NUM]], "000") &amp; "-" &amp; TEXT(MotionsTable[[#This Row],[MOT_CASE_NUMBER]], "0000000")</f>
        <v>005-0000215</v>
      </c>
    </row>
    <row r="4958" spans="1:7">
      <c r="A4958" s="1">
        <v>5</v>
      </c>
      <c r="B4958">
        <v>222</v>
      </c>
      <c r="C4958">
        <v>6</v>
      </c>
      <c r="D4958" t="s">
        <v>115</v>
      </c>
      <c r="E4958" t="s">
        <v>116</v>
      </c>
      <c r="F4958" t="s">
        <v>19</v>
      </c>
      <c r="G4958" t="str">
        <f>TEXT(MotionsTable[[#This Row],[MOT_COUNTY_NUM]], "000") &amp; "-" &amp; TEXT(MotionsTable[[#This Row],[MOT_CASE_NUMBER]], "0000000")</f>
        <v>005-0000222</v>
      </c>
    </row>
    <row r="4959" spans="1:7">
      <c r="A4959" s="1">
        <v>5</v>
      </c>
      <c r="B4959">
        <v>230</v>
      </c>
      <c r="C4959">
        <v>6</v>
      </c>
      <c r="D4959" t="s">
        <v>115</v>
      </c>
      <c r="E4959" t="s">
        <v>116</v>
      </c>
      <c r="F4959" t="s">
        <v>19</v>
      </c>
      <c r="G4959" t="str">
        <f>TEXT(MotionsTable[[#This Row],[MOT_COUNTY_NUM]], "000") &amp; "-" &amp; TEXT(MotionsTable[[#This Row],[MOT_CASE_NUMBER]], "0000000")</f>
        <v>005-0000230</v>
      </c>
    </row>
    <row r="4960" spans="1:7">
      <c r="A4960" s="1">
        <v>5</v>
      </c>
      <c r="B4960">
        <v>239</v>
      </c>
      <c r="C4960">
        <v>6</v>
      </c>
      <c r="D4960" t="s">
        <v>115</v>
      </c>
      <c r="E4960" t="s">
        <v>116</v>
      </c>
      <c r="F4960" t="s">
        <v>19</v>
      </c>
      <c r="G4960" t="str">
        <f>TEXT(MotionsTable[[#This Row],[MOT_COUNTY_NUM]], "000") &amp; "-" &amp; TEXT(MotionsTable[[#This Row],[MOT_CASE_NUMBER]], "0000000")</f>
        <v>005-0000239</v>
      </c>
    </row>
    <row r="4961" spans="1:7">
      <c r="A4961" s="1">
        <v>5</v>
      </c>
      <c r="B4961">
        <v>266</v>
      </c>
      <c r="C4961">
        <v>6</v>
      </c>
      <c r="D4961" t="s">
        <v>115</v>
      </c>
      <c r="E4961" t="s">
        <v>116</v>
      </c>
      <c r="F4961" t="s">
        <v>19</v>
      </c>
      <c r="G4961" t="str">
        <f>TEXT(MotionsTable[[#This Row],[MOT_COUNTY_NUM]], "000") &amp; "-" &amp; TEXT(MotionsTable[[#This Row],[MOT_CASE_NUMBER]], "0000000")</f>
        <v>005-0000266</v>
      </c>
    </row>
    <row r="4962" spans="1:7">
      <c r="A4962" s="1">
        <v>5</v>
      </c>
      <c r="B4962">
        <v>307</v>
      </c>
      <c r="C4962">
        <v>6</v>
      </c>
      <c r="D4962" t="s">
        <v>115</v>
      </c>
      <c r="E4962" t="s">
        <v>116</v>
      </c>
      <c r="F4962" t="s">
        <v>19</v>
      </c>
      <c r="G4962" t="str">
        <f>TEXT(MotionsTable[[#This Row],[MOT_COUNTY_NUM]], "000") &amp; "-" &amp; TEXT(MotionsTable[[#This Row],[MOT_CASE_NUMBER]], "0000000")</f>
        <v>005-0000307</v>
      </c>
    </row>
    <row r="4963" spans="1:7">
      <c r="A4963" s="1">
        <v>5</v>
      </c>
      <c r="B4963">
        <v>18</v>
      </c>
      <c r="C4963">
        <v>7</v>
      </c>
      <c r="D4963" t="s">
        <v>115</v>
      </c>
      <c r="E4963" t="s">
        <v>116</v>
      </c>
      <c r="F4963" t="s">
        <v>19</v>
      </c>
      <c r="G4963" t="str">
        <f>TEXT(MotionsTable[[#This Row],[MOT_COUNTY_NUM]], "000") &amp; "-" &amp; TEXT(MotionsTable[[#This Row],[MOT_CASE_NUMBER]], "0000000")</f>
        <v>005-0000018</v>
      </c>
    </row>
    <row r="4964" spans="1:7">
      <c r="A4964" s="1">
        <v>5</v>
      </c>
      <c r="B4964">
        <v>198</v>
      </c>
      <c r="C4964">
        <v>7</v>
      </c>
      <c r="D4964" t="s">
        <v>115</v>
      </c>
      <c r="E4964" t="s">
        <v>116</v>
      </c>
      <c r="F4964" t="s">
        <v>19</v>
      </c>
      <c r="G4964" t="str">
        <f>TEXT(MotionsTable[[#This Row],[MOT_COUNTY_NUM]], "000") &amp; "-" &amp; TEXT(MotionsTable[[#This Row],[MOT_CASE_NUMBER]], "0000000")</f>
        <v>005-0000198</v>
      </c>
    </row>
    <row r="4965" spans="1:7">
      <c r="A4965" s="1">
        <v>5</v>
      </c>
      <c r="B4965">
        <v>241</v>
      </c>
      <c r="C4965">
        <v>7</v>
      </c>
      <c r="D4965" t="s">
        <v>115</v>
      </c>
      <c r="E4965" t="s">
        <v>116</v>
      </c>
      <c r="F4965" t="s">
        <v>19</v>
      </c>
      <c r="G4965" t="str">
        <f>TEXT(MotionsTable[[#This Row],[MOT_COUNTY_NUM]], "000") &amp; "-" &amp; TEXT(MotionsTable[[#This Row],[MOT_CASE_NUMBER]], "0000000")</f>
        <v>005-0000241</v>
      </c>
    </row>
    <row r="4966" spans="1:7">
      <c r="A4966" s="1">
        <v>5</v>
      </c>
      <c r="B4966">
        <v>279</v>
      </c>
      <c r="C4966">
        <v>7</v>
      </c>
      <c r="D4966" t="s">
        <v>115</v>
      </c>
      <c r="E4966" t="s">
        <v>116</v>
      </c>
      <c r="F4966" t="s">
        <v>19</v>
      </c>
      <c r="G4966" t="str">
        <f>TEXT(MotionsTable[[#This Row],[MOT_COUNTY_NUM]], "000") &amp; "-" &amp; TEXT(MotionsTable[[#This Row],[MOT_CASE_NUMBER]], "0000000")</f>
        <v>005-0000279</v>
      </c>
    </row>
    <row r="4967" spans="1:7">
      <c r="A4967" s="1">
        <v>5</v>
      </c>
      <c r="B4967">
        <v>117</v>
      </c>
      <c r="C4967">
        <v>8</v>
      </c>
      <c r="D4967" t="s">
        <v>115</v>
      </c>
      <c r="E4967" t="s">
        <v>116</v>
      </c>
      <c r="F4967" t="s">
        <v>19</v>
      </c>
      <c r="G4967" t="str">
        <f>TEXT(MotionsTable[[#This Row],[MOT_COUNTY_NUM]], "000") &amp; "-" &amp; TEXT(MotionsTable[[#This Row],[MOT_CASE_NUMBER]], "0000000")</f>
        <v>005-0000117</v>
      </c>
    </row>
    <row r="4968" spans="1:7">
      <c r="A4968" s="1">
        <v>5</v>
      </c>
      <c r="B4968">
        <v>237</v>
      </c>
      <c r="C4968">
        <v>8</v>
      </c>
      <c r="D4968" t="s">
        <v>115</v>
      </c>
      <c r="E4968" t="s">
        <v>116</v>
      </c>
      <c r="F4968" t="s">
        <v>19</v>
      </c>
      <c r="G4968" t="str">
        <f>TEXT(MotionsTable[[#This Row],[MOT_COUNTY_NUM]], "000") &amp; "-" &amp; TEXT(MotionsTable[[#This Row],[MOT_CASE_NUMBER]], "0000000")</f>
        <v>005-0000237</v>
      </c>
    </row>
    <row r="4969" spans="1:7">
      <c r="A4969" s="1">
        <v>5</v>
      </c>
      <c r="B4969">
        <v>290</v>
      </c>
      <c r="C4969">
        <v>10</v>
      </c>
      <c r="D4969" t="s">
        <v>115</v>
      </c>
      <c r="E4969" t="s">
        <v>116</v>
      </c>
      <c r="F4969" t="s">
        <v>19</v>
      </c>
      <c r="G4969" t="str">
        <f>TEXT(MotionsTable[[#This Row],[MOT_COUNTY_NUM]], "000") &amp; "-" &amp; TEXT(MotionsTable[[#This Row],[MOT_CASE_NUMBER]], "0000000")</f>
        <v>005-0000290</v>
      </c>
    </row>
    <row r="4970" spans="1:7">
      <c r="A4970" s="1">
        <v>6</v>
      </c>
      <c r="B4970">
        <v>12</v>
      </c>
      <c r="C4970">
        <v>1</v>
      </c>
      <c r="D4970" t="s">
        <v>115</v>
      </c>
      <c r="E4970" t="s">
        <v>116</v>
      </c>
      <c r="F4970" t="s">
        <v>22</v>
      </c>
      <c r="G4970" t="str">
        <f>TEXT(MotionsTable[[#This Row],[MOT_COUNTY_NUM]], "000") &amp; "-" &amp; TEXT(MotionsTable[[#This Row],[MOT_CASE_NUMBER]], "0000000")</f>
        <v>006-0000012</v>
      </c>
    </row>
    <row r="4971" spans="1:7">
      <c r="A4971" s="1">
        <v>6</v>
      </c>
      <c r="B4971">
        <v>71</v>
      </c>
      <c r="C4971">
        <v>1</v>
      </c>
      <c r="D4971" t="s">
        <v>115</v>
      </c>
      <c r="E4971" t="s">
        <v>116</v>
      </c>
      <c r="F4971" t="s">
        <v>22</v>
      </c>
      <c r="G4971" t="str">
        <f>TEXT(MotionsTable[[#This Row],[MOT_COUNTY_NUM]], "000") &amp; "-" &amp; TEXT(MotionsTable[[#This Row],[MOT_CASE_NUMBER]], "0000000")</f>
        <v>006-0000071</v>
      </c>
    </row>
    <row r="4972" spans="1:7">
      <c r="A4972" s="1">
        <v>6</v>
      </c>
      <c r="B4972">
        <v>16</v>
      </c>
      <c r="C4972">
        <v>2</v>
      </c>
      <c r="D4972" t="s">
        <v>115</v>
      </c>
      <c r="E4972" t="s">
        <v>116</v>
      </c>
      <c r="F4972" t="s">
        <v>22</v>
      </c>
      <c r="G4972" t="str">
        <f>TEXT(MotionsTable[[#This Row],[MOT_COUNTY_NUM]], "000") &amp; "-" &amp; TEXT(MotionsTable[[#This Row],[MOT_CASE_NUMBER]], "0000000")</f>
        <v>006-0000016</v>
      </c>
    </row>
    <row r="4973" spans="1:7">
      <c r="A4973" s="1">
        <v>6</v>
      </c>
      <c r="B4973">
        <v>21</v>
      </c>
      <c r="C4973">
        <v>2</v>
      </c>
      <c r="D4973" t="s">
        <v>115</v>
      </c>
      <c r="E4973" t="s">
        <v>116</v>
      </c>
      <c r="F4973" t="s">
        <v>22</v>
      </c>
      <c r="G4973" t="str">
        <f>TEXT(MotionsTable[[#This Row],[MOT_COUNTY_NUM]], "000") &amp; "-" &amp; TEXT(MotionsTable[[#This Row],[MOT_CASE_NUMBER]], "0000000")</f>
        <v>006-0000021</v>
      </c>
    </row>
    <row r="4974" spans="1:7">
      <c r="A4974" s="1">
        <v>6</v>
      </c>
      <c r="B4974">
        <v>72</v>
      </c>
      <c r="C4974">
        <v>2</v>
      </c>
      <c r="D4974" t="s">
        <v>115</v>
      </c>
      <c r="E4974" t="s">
        <v>116</v>
      </c>
      <c r="F4974" t="s">
        <v>22</v>
      </c>
      <c r="G4974" t="str">
        <f>TEXT(MotionsTable[[#This Row],[MOT_COUNTY_NUM]], "000") &amp; "-" &amp; TEXT(MotionsTable[[#This Row],[MOT_CASE_NUMBER]], "0000000")</f>
        <v>006-0000072</v>
      </c>
    </row>
    <row r="4975" spans="1:7">
      <c r="A4975" s="1">
        <v>6</v>
      </c>
      <c r="B4975">
        <v>10</v>
      </c>
      <c r="C4975">
        <v>3</v>
      </c>
      <c r="D4975" t="s">
        <v>115</v>
      </c>
      <c r="E4975" t="s">
        <v>116</v>
      </c>
      <c r="F4975" t="s">
        <v>22</v>
      </c>
      <c r="G4975" t="str">
        <f>TEXT(MotionsTable[[#This Row],[MOT_COUNTY_NUM]], "000") &amp; "-" &amp; TEXT(MotionsTable[[#This Row],[MOT_CASE_NUMBER]], "0000000")</f>
        <v>006-0000010</v>
      </c>
    </row>
    <row r="4976" spans="1:7">
      <c r="A4976" s="1">
        <v>6</v>
      </c>
      <c r="B4976">
        <v>36</v>
      </c>
      <c r="C4976">
        <v>3</v>
      </c>
      <c r="D4976" t="s">
        <v>115</v>
      </c>
      <c r="E4976" t="s">
        <v>116</v>
      </c>
      <c r="F4976" t="s">
        <v>22</v>
      </c>
      <c r="G4976" t="str">
        <f>TEXT(MotionsTable[[#This Row],[MOT_COUNTY_NUM]], "000") &amp; "-" &amp; TEXT(MotionsTable[[#This Row],[MOT_CASE_NUMBER]], "0000000")</f>
        <v>006-0000036</v>
      </c>
    </row>
    <row r="4977" spans="1:7">
      <c r="A4977" s="1">
        <v>6</v>
      </c>
      <c r="B4977">
        <v>39</v>
      </c>
      <c r="C4977">
        <v>3</v>
      </c>
      <c r="D4977" t="s">
        <v>115</v>
      </c>
      <c r="E4977" t="s">
        <v>116</v>
      </c>
      <c r="F4977" t="s">
        <v>22</v>
      </c>
      <c r="G4977" t="str">
        <f>TEXT(MotionsTable[[#This Row],[MOT_COUNTY_NUM]], "000") &amp; "-" &amp; TEXT(MotionsTable[[#This Row],[MOT_CASE_NUMBER]], "0000000")</f>
        <v>006-0000039</v>
      </c>
    </row>
    <row r="4978" spans="1:7">
      <c r="A4978" s="1">
        <v>6</v>
      </c>
      <c r="B4978">
        <v>49</v>
      </c>
      <c r="C4978">
        <v>3</v>
      </c>
      <c r="D4978" t="s">
        <v>115</v>
      </c>
      <c r="E4978" t="s">
        <v>116</v>
      </c>
      <c r="F4978" t="s">
        <v>22</v>
      </c>
      <c r="G4978" t="str">
        <f>TEXT(MotionsTable[[#This Row],[MOT_COUNTY_NUM]], "000") &amp; "-" &amp; TEXT(MotionsTable[[#This Row],[MOT_CASE_NUMBER]], "0000000")</f>
        <v>006-0000049</v>
      </c>
    </row>
    <row r="4979" spans="1:7">
      <c r="A4979" s="1">
        <v>6</v>
      </c>
      <c r="B4979">
        <v>65</v>
      </c>
      <c r="C4979">
        <v>3</v>
      </c>
      <c r="D4979" t="s">
        <v>115</v>
      </c>
      <c r="E4979" t="s">
        <v>116</v>
      </c>
      <c r="F4979" t="s">
        <v>22</v>
      </c>
      <c r="G4979" t="str">
        <f>TEXT(MotionsTable[[#This Row],[MOT_COUNTY_NUM]], "000") &amp; "-" &amp; TEXT(MotionsTable[[#This Row],[MOT_CASE_NUMBER]], "0000000")</f>
        <v>006-0000065</v>
      </c>
    </row>
    <row r="4980" spans="1:7">
      <c r="A4980" s="1">
        <v>6</v>
      </c>
      <c r="B4980">
        <v>66</v>
      </c>
      <c r="C4980">
        <v>3</v>
      </c>
      <c r="D4980" t="s">
        <v>115</v>
      </c>
      <c r="E4980" t="s">
        <v>116</v>
      </c>
      <c r="F4980" t="s">
        <v>22</v>
      </c>
      <c r="G4980" t="str">
        <f>TEXT(MotionsTable[[#This Row],[MOT_COUNTY_NUM]], "000") &amp; "-" &amp; TEXT(MotionsTable[[#This Row],[MOT_CASE_NUMBER]], "0000000")</f>
        <v>006-0000066</v>
      </c>
    </row>
    <row r="4981" spans="1:7">
      <c r="A4981" s="1">
        <v>6</v>
      </c>
      <c r="B4981">
        <v>16</v>
      </c>
      <c r="C4981">
        <v>4</v>
      </c>
      <c r="D4981" t="s">
        <v>115</v>
      </c>
      <c r="E4981" t="s">
        <v>116</v>
      </c>
      <c r="F4981" t="s">
        <v>22</v>
      </c>
      <c r="G4981" t="str">
        <f>TEXT(MotionsTable[[#This Row],[MOT_COUNTY_NUM]], "000") &amp; "-" &amp; TEXT(MotionsTable[[#This Row],[MOT_CASE_NUMBER]], "0000000")</f>
        <v>006-0000016</v>
      </c>
    </row>
    <row r="4982" spans="1:7">
      <c r="A4982" s="1">
        <v>6</v>
      </c>
      <c r="B4982">
        <v>49</v>
      </c>
      <c r="C4982">
        <v>4</v>
      </c>
      <c r="D4982" t="s">
        <v>115</v>
      </c>
      <c r="E4982" t="s">
        <v>116</v>
      </c>
      <c r="F4982" t="s">
        <v>22</v>
      </c>
      <c r="G4982" t="str">
        <f>TEXT(MotionsTable[[#This Row],[MOT_COUNTY_NUM]], "000") &amp; "-" &amp; TEXT(MotionsTable[[#This Row],[MOT_CASE_NUMBER]], "0000000")</f>
        <v>006-0000049</v>
      </c>
    </row>
    <row r="4983" spans="1:7">
      <c r="A4983" s="1">
        <v>7</v>
      </c>
      <c r="B4983">
        <v>5</v>
      </c>
      <c r="C4983">
        <v>1</v>
      </c>
      <c r="D4983" t="s">
        <v>115</v>
      </c>
      <c r="E4983" t="s">
        <v>116</v>
      </c>
      <c r="F4983" t="s">
        <v>23</v>
      </c>
      <c r="G4983" t="str">
        <f>TEXT(MotionsTable[[#This Row],[MOT_COUNTY_NUM]], "000") &amp; "-" &amp; TEXT(MotionsTable[[#This Row],[MOT_CASE_NUMBER]], "0000000")</f>
        <v>007-0000005</v>
      </c>
    </row>
    <row r="4984" spans="1:7">
      <c r="A4984" s="1">
        <v>7</v>
      </c>
      <c r="B4984">
        <v>20</v>
      </c>
      <c r="C4984">
        <v>1</v>
      </c>
      <c r="D4984" t="s">
        <v>115</v>
      </c>
      <c r="E4984" t="s">
        <v>116</v>
      </c>
      <c r="F4984" t="s">
        <v>23</v>
      </c>
      <c r="G4984" t="str">
        <f>TEXT(MotionsTable[[#This Row],[MOT_COUNTY_NUM]], "000") &amp; "-" &amp; TEXT(MotionsTable[[#This Row],[MOT_CASE_NUMBER]], "0000000")</f>
        <v>007-0000020</v>
      </c>
    </row>
    <row r="4985" spans="1:7">
      <c r="A4985" s="1">
        <v>7</v>
      </c>
      <c r="B4985">
        <v>40</v>
      </c>
      <c r="C4985">
        <v>1</v>
      </c>
      <c r="D4985" t="s">
        <v>115</v>
      </c>
      <c r="E4985" t="s">
        <v>116</v>
      </c>
      <c r="F4985" t="s">
        <v>23</v>
      </c>
      <c r="G4985" t="str">
        <f>TEXT(MotionsTable[[#This Row],[MOT_COUNTY_NUM]], "000") &amp; "-" &amp; TEXT(MotionsTable[[#This Row],[MOT_CASE_NUMBER]], "0000000")</f>
        <v>007-0000040</v>
      </c>
    </row>
    <row r="4986" spans="1:7">
      <c r="A4986" s="1">
        <v>7</v>
      </c>
      <c r="B4986">
        <v>4</v>
      </c>
      <c r="C4986">
        <v>2</v>
      </c>
      <c r="D4986" t="s">
        <v>115</v>
      </c>
      <c r="E4986" t="s">
        <v>116</v>
      </c>
      <c r="F4986" t="s">
        <v>23</v>
      </c>
      <c r="G4986" t="str">
        <f>TEXT(MotionsTable[[#This Row],[MOT_COUNTY_NUM]], "000") &amp; "-" &amp; TEXT(MotionsTable[[#This Row],[MOT_CASE_NUMBER]], "0000000")</f>
        <v>007-0000004</v>
      </c>
    </row>
    <row r="4987" spans="1:7">
      <c r="A4987" s="1">
        <v>7</v>
      </c>
      <c r="B4987">
        <v>19</v>
      </c>
      <c r="C4987">
        <v>2</v>
      </c>
      <c r="D4987" t="s">
        <v>115</v>
      </c>
      <c r="E4987" t="s">
        <v>116</v>
      </c>
      <c r="F4987" t="s">
        <v>23</v>
      </c>
      <c r="G4987" t="str">
        <f>TEXT(MotionsTable[[#This Row],[MOT_COUNTY_NUM]], "000") &amp; "-" &amp; TEXT(MotionsTable[[#This Row],[MOT_CASE_NUMBER]], "0000000")</f>
        <v>007-0000019</v>
      </c>
    </row>
    <row r="4988" spans="1:7">
      <c r="A4988" s="1">
        <v>7</v>
      </c>
      <c r="B4988">
        <v>30</v>
      </c>
      <c r="C4988">
        <v>2</v>
      </c>
      <c r="D4988" t="s">
        <v>115</v>
      </c>
      <c r="E4988" t="s">
        <v>116</v>
      </c>
      <c r="F4988" t="s">
        <v>23</v>
      </c>
      <c r="G4988" t="str">
        <f>TEXT(MotionsTable[[#This Row],[MOT_COUNTY_NUM]], "000") &amp; "-" &amp; TEXT(MotionsTable[[#This Row],[MOT_CASE_NUMBER]], "0000000")</f>
        <v>007-0000030</v>
      </c>
    </row>
    <row r="4989" spans="1:7">
      <c r="A4989" s="1">
        <v>7</v>
      </c>
      <c r="B4989">
        <v>32</v>
      </c>
      <c r="C4989">
        <v>2</v>
      </c>
      <c r="D4989" t="s">
        <v>115</v>
      </c>
      <c r="E4989" t="s">
        <v>116</v>
      </c>
      <c r="F4989" t="s">
        <v>23</v>
      </c>
      <c r="G4989" t="str">
        <f>TEXT(MotionsTable[[#This Row],[MOT_COUNTY_NUM]], "000") &amp; "-" &amp; TEXT(MotionsTable[[#This Row],[MOT_CASE_NUMBER]], "0000000")</f>
        <v>007-0000032</v>
      </c>
    </row>
    <row r="4990" spans="1:7">
      <c r="A4990" s="1">
        <v>7</v>
      </c>
      <c r="B4990">
        <v>34</v>
      </c>
      <c r="C4990">
        <v>2</v>
      </c>
      <c r="D4990" t="s">
        <v>115</v>
      </c>
      <c r="E4990" t="s">
        <v>116</v>
      </c>
      <c r="F4990" t="s">
        <v>23</v>
      </c>
      <c r="G4990" t="str">
        <f>TEXT(MotionsTable[[#This Row],[MOT_COUNTY_NUM]], "000") &amp; "-" &amp; TEXT(MotionsTable[[#This Row],[MOT_CASE_NUMBER]], "0000000")</f>
        <v>007-0000034</v>
      </c>
    </row>
    <row r="4991" spans="1:7">
      <c r="A4991" s="1">
        <v>7</v>
      </c>
      <c r="B4991">
        <v>35</v>
      </c>
      <c r="C4991">
        <v>2</v>
      </c>
      <c r="D4991" t="s">
        <v>115</v>
      </c>
      <c r="E4991" t="s">
        <v>116</v>
      </c>
      <c r="F4991" t="s">
        <v>23</v>
      </c>
      <c r="G4991" t="str">
        <f>TEXT(MotionsTable[[#This Row],[MOT_COUNTY_NUM]], "000") &amp; "-" &amp; TEXT(MotionsTable[[#This Row],[MOT_CASE_NUMBER]], "0000000")</f>
        <v>007-0000035</v>
      </c>
    </row>
    <row r="4992" spans="1:7">
      <c r="A4992" s="1">
        <v>7</v>
      </c>
      <c r="B4992">
        <v>40</v>
      </c>
      <c r="C4992">
        <v>2</v>
      </c>
      <c r="D4992" t="s">
        <v>115</v>
      </c>
      <c r="E4992" t="s">
        <v>116</v>
      </c>
      <c r="F4992" t="s">
        <v>23</v>
      </c>
      <c r="G4992" t="str">
        <f>TEXT(MotionsTable[[#This Row],[MOT_COUNTY_NUM]], "000") &amp; "-" &amp; TEXT(MotionsTable[[#This Row],[MOT_CASE_NUMBER]], "0000000")</f>
        <v>007-0000040</v>
      </c>
    </row>
    <row r="4993" spans="1:7">
      <c r="A4993" s="1">
        <v>7</v>
      </c>
      <c r="B4993">
        <v>44</v>
      </c>
      <c r="C4993">
        <v>2</v>
      </c>
      <c r="D4993" t="s">
        <v>115</v>
      </c>
      <c r="E4993" t="s">
        <v>116</v>
      </c>
      <c r="F4993" t="s">
        <v>23</v>
      </c>
      <c r="G4993" t="str">
        <f>TEXT(MotionsTable[[#This Row],[MOT_COUNTY_NUM]], "000") &amp; "-" &amp; TEXT(MotionsTable[[#This Row],[MOT_CASE_NUMBER]], "0000000")</f>
        <v>007-0000044</v>
      </c>
    </row>
    <row r="4994" spans="1:7">
      <c r="A4994" s="1">
        <v>7</v>
      </c>
      <c r="B4994">
        <v>51</v>
      </c>
      <c r="C4994">
        <v>2</v>
      </c>
      <c r="D4994" t="s">
        <v>115</v>
      </c>
      <c r="E4994" t="s">
        <v>116</v>
      </c>
      <c r="F4994" t="s">
        <v>23</v>
      </c>
      <c r="G4994" t="str">
        <f>TEXT(MotionsTable[[#This Row],[MOT_COUNTY_NUM]], "000") &amp; "-" &amp; TEXT(MotionsTable[[#This Row],[MOT_CASE_NUMBER]], "0000000")</f>
        <v>007-0000051</v>
      </c>
    </row>
    <row r="4995" spans="1:7">
      <c r="A4995" s="1">
        <v>7</v>
      </c>
      <c r="B4995">
        <v>56</v>
      </c>
      <c r="C4995">
        <v>2</v>
      </c>
      <c r="D4995" t="s">
        <v>115</v>
      </c>
      <c r="E4995" t="s">
        <v>116</v>
      </c>
      <c r="F4995" t="s">
        <v>23</v>
      </c>
      <c r="G4995" t="str">
        <f>TEXT(MotionsTable[[#This Row],[MOT_COUNTY_NUM]], "000") &amp; "-" &amp; TEXT(MotionsTable[[#This Row],[MOT_CASE_NUMBER]], "0000000")</f>
        <v>007-0000056</v>
      </c>
    </row>
    <row r="4996" spans="1:7">
      <c r="A4996" s="1">
        <v>7</v>
      </c>
      <c r="B4996">
        <v>63</v>
      </c>
      <c r="C4996">
        <v>2</v>
      </c>
      <c r="D4996" t="s">
        <v>115</v>
      </c>
      <c r="E4996" t="s">
        <v>116</v>
      </c>
      <c r="F4996" t="s">
        <v>23</v>
      </c>
      <c r="G4996" t="str">
        <f>TEXT(MotionsTable[[#This Row],[MOT_COUNTY_NUM]], "000") &amp; "-" &amp; TEXT(MotionsTable[[#This Row],[MOT_CASE_NUMBER]], "0000000")</f>
        <v>007-0000063</v>
      </c>
    </row>
    <row r="4997" spans="1:7">
      <c r="A4997" s="1">
        <v>7</v>
      </c>
      <c r="B4997">
        <v>19</v>
      </c>
      <c r="C4997">
        <v>3</v>
      </c>
      <c r="D4997" t="s">
        <v>115</v>
      </c>
      <c r="E4997" t="s">
        <v>116</v>
      </c>
      <c r="F4997" t="s">
        <v>23</v>
      </c>
      <c r="G4997" t="str">
        <f>TEXT(MotionsTable[[#This Row],[MOT_COUNTY_NUM]], "000") &amp; "-" &amp; TEXT(MotionsTable[[#This Row],[MOT_CASE_NUMBER]], "0000000")</f>
        <v>007-0000019</v>
      </c>
    </row>
    <row r="4998" spans="1:7">
      <c r="A4998" s="1">
        <v>7</v>
      </c>
      <c r="B4998">
        <v>20</v>
      </c>
      <c r="C4998">
        <v>3</v>
      </c>
      <c r="D4998" t="s">
        <v>115</v>
      </c>
      <c r="E4998" t="s">
        <v>116</v>
      </c>
      <c r="F4998" t="s">
        <v>23</v>
      </c>
      <c r="G4998" t="str">
        <f>TEXT(MotionsTable[[#This Row],[MOT_COUNTY_NUM]], "000") &amp; "-" &amp; TEXT(MotionsTable[[#This Row],[MOT_CASE_NUMBER]], "0000000")</f>
        <v>007-0000020</v>
      </c>
    </row>
    <row r="4999" spans="1:7">
      <c r="A4999" s="1">
        <v>7</v>
      </c>
      <c r="B4999">
        <v>26</v>
      </c>
      <c r="C4999">
        <v>3</v>
      </c>
      <c r="D4999" t="s">
        <v>115</v>
      </c>
      <c r="E4999" t="s">
        <v>116</v>
      </c>
      <c r="F4999" t="s">
        <v>23</v>
      </c>
      <c r="G4999" t="str">
        <f>TEXT(MotionsTable[[#This Row],[MOT_COUNTY_NUM]], "000") &amp; "-" &amp; TEXT(MotionsTable[[#This Row],[MOT_CASE_NUMBER]], "0000000")</f>
        <v>007-0000026</v>
      </c>
    </row>
    <row r="5000" spans="1:7">
      <c r="A5000" s="1">
        <v>7</v>
      </c>
      <c r="B5000">
        <v>41</v>
      </c>
      <c r="C5000">
        <v>3</v>
      </c>
      <c r="D5000" t="s">
        <v>115</v>
      </c>
      <c r="E5000" t="s">
        <v>116</v>
      </c>
      <c r="F5000" t="s">
        <v>23</v>
      </c>
      <c r="G5000" t="str">
        <f>TEXT(MotionsTable[[#This Row],[MOT_COUNTY_NUM]], "000") &amp; "-" &amp; TEXT(MotionsTable[[#This Row],[MOT_CASE_NUMBER]], "0000000")</f>
        <v>007-0000041</v>
      </c>
    </row>
    <row r="5001" spans="1:7">
      <c r="A5001" s="1">
        <v>7</v>
      </c>
      <c r="B5001">
        <v>54</v>
      </c>
      <c r="C5001">
        <v>3</v>
      </c>
      <c r="D5001" t="s">
        <v>115</v>
      </c>
      <c r="E5001" t="s">
        <v>116</v>
      </c>
      <c r="F5001" t="s">
        <v>23</v>
      </c>
      <c r="G5001" t="str">
        <f>TEXT(MotionsTable[[#This Row],[MOT_COUNTY_NUM]], "000") &amp; "-" &amp; TEXT(MotionsTable[[#This Row],[MOT_CASE_NUMBER]], "0000000")</f>
        <v>007-0000054</v>
      </c>
    </row>
    <row r="5002" spans="1:7">
      <c r="A5002" s="1">
        <v>7</v>
      </c>
      <c r="B5002">
        <v>58</v>
      </c>
      <c r="C5002">
        <v>3</v>
      </c>
      <c r="D5002" t="s">
        <v>115</v>
      </c>
      <c r="E5002" t="s">
        <v>116</v>
      </c>
      <c r="F5002" t="s">
        <v>23</v>
      </c>
      <c r="G5002" t="str">
        <f>TEXT(MotionsTable[[#This Row],[MOT_COUNTY_NUM]], "000") &amp; "-" &amp; TEXT(MotionsTable[[#This Row],[MOT_CASE_NUMBER]], "0000000")</f>
        <v>007-0000058</v>
      </c>
    </row>
    <row r="5003" spans="1:7">
      <c r="A5003" s="1">
        <v>7</v>
      </c>
      <c r="B5003">
        <v>34</v>
      </c>
      <c r="C5003">
        <v>4</v>
      </c>
      <c r="D5003" t="s">
        <v>115</v>
      </c>
      <c r="E5003" t="s">
        <v>116</v>
      </c>
      <c r="F5003" t="s">
        <v>23</v>
      </c>
      <c r="G5003" t="str">
        <f>TEXT(MotionsTable[[#This Row],[MOT_COUNTY_NUM]], "000") &amp; "-" &amp; TEXT(MotionsTable[[#This Row],[MOT_CASE_NUMBER]], "0000000")</f>
        <v>007-0000034</v>
      </c>
    </row>
    <row r="5004" spans="1:7">
      <c r="A5004" s="1">
        <v>7</v>
      </c>
      <c r="B5004">
        <v>45</v>
      </c>
      <c r="C5004">
        <v>4</v>
      </c>
      <c r="D5004" t="s">
        <v>115</v>
      </c>
      <c r="E5004" t="s">
        <v>116</v>
      </c>
      <c r="F5004" t="s">
        <v>23</v>
      </c>
      <c r="G5004" t="str">
        <f>TEXT(MotionsTable[[#This Row],[MOT_COUNTY_NUM]], "000") &amp; "-" &amp; TEXT(MotionsTable[[#This Row],[MOT_CASE_NUMBER]], "0000000")</f>
        <v>007-0000045</v>
      </c>
    </row>
    <row r="5005" spans="1:7">
      <c r="A5005" s="1">
        <v>7</v>
      </c>
      <c r="B5005">
        <v>56</v>
      </c>
      <c r="C5005">
        <v>4</v>
      </c>
      <c r="D5005" t="s">
        <v>115</v>
      </c>
      <c r="E5005" t="s">
        <v>116</v>
      </c>
      <c r="F5005" t="s">
        <v>23</v>
      </c>
      <c r="G5005" t="str">
        <f>TEXT(MotionsTable[[#This Row],[MOT_COUNTY_NUM]], "000") &amp; "-" &amp; TEXT(MotionsTable[[#This Row],[MOT_CASE_NUMBER]], "0000000")</f>
        <v>007-0000056</v>
      </c>
    </row>
    <row r="5006" spans="1:7">
      <c r="A5006" s="1">
        <v>7</v>
      </c>
      <c r="B5006">
        <v>19</v>
      </c>
      <c r="C5006">
        <v>5</v>
      </c>
      <c r="D5006" t="s">
        <v>115</v>
      </c>
      <c r="E5006" t="s">
        <v>116</v>
      </c>
      <c r="F5006" t="s">
        <v>23</v>
      </c>
      <c r="G5006" t="str">
        <f>TEXT(MotionsTable[[#This Row],[MOT_COUNTY_NUM]], "000") &amp; "-" &amp; TEXT(MotionsTable[[#This Row],[MOT_CASE_NUMBER]], "0000000")</f>
        <v>007-0000019</v>
      </c>
    </row>
    <row r="5007" spans="1:7">
      <c r="A5007" s="1">
        <v>7</v>
      </c>
      <c r="B5007">
        <v>21</v>
      </c>
      <c r="C5007">
        <v>5</v>
      </c>
      <c r="D5007" t="s">
        <v>115</v>
      </c>
      <c r="E5007" t="s">
        <v>116</v>
      </c>
      <c r="F5007" t="s">
        <v>23</v>
      </c>
      <c r="G5007" t="str">
        <f>TEXT(MotionsTable[[#This Row],[MOT_COUNTY_NUM]], "000") &amp; "-" &amp; TEXT(MotionsTable[[#This Row],[MOT_CASE_NUMBER]], "0000000")</f>
        <v>007-0000021</v>
      </c>
    </row>
    <row r="5008" spans="1:7">
      <c r="A5008" s="1">
        <v>7</v>
      </c>
      <c r="B5008">
        <v>33</v>
      </c>
      <c r="C5008">
        <v>5</v>
      </c>
      <c r="D5008" t="s">
        <v>115</v>
      </c>
      <c r="E5008" t="s">
        <v>116</v>
      </c>
      <c r="F5008" t="s">
        <v>23</v>
      </c>
      <c r="G5008" t="str">
        <f>TEXT(MotionsTable[[#This Row],[MOT_COUNTY_NUM]], "000") &amp; "-" &amp; TEXT(MotionsTable[[#This Row],[MOT_CASE_NUMBER]], "0000000")</f>
        <v>007-0000033</v>
      </c>
    </row>
    <row r="5009" spans="1:7">
      <c r="A5009" s="1">
        <v>7</v>
      </c>
      <c r="B5009">
        <v>41</v>
      </c>
      <c r="C5009">
        <v>5</v>
      </c>
      <c r="D5009" t="s">
        <v>115</v>
      </c>
      <c r="E5009" t="s">
        <v>116</v>
      </c>
      <c r="F5009" t="s">
        <v>23</v>
      </c>
      <c r="G5009" t="str">
        <f>TEXT(MotionsTable[[#This Row],[MOT_COUNTY_NUM]], "000") &amp; "-" &amp; TEXT(MotionsTable[[#This Row],[MOT_CASE_NUMBER]], "0000000")</f>
        <v>007-0000041</v>
      </c>
    </row>
    <row r="5010" spans="1:7">
      <c r="A5010" s="1">
        <v>7</v>
      </c>
      <c r="B5010">
        <v>51</v>
      </c>
      <c r="C5010">
        <v>5</v>
      </c>
      <c r="D5010" t="s">
        <v>115</v>
      </c>
      <c r="E5010" t="s">
        <v>116</v>
      </c>
      <c r="F5010" t="s">
        <v>23</v>
      </c>
      <c r="G5010" t="str">
        <f>TEXT(MotionsTable[[#This Row],[MOT_COUNTY_NUM]], "000") &amp; "-" &amp; TEXT(MotionsTable[[#This Row],[MOT_CASE_NUMBER]], "0000000")</f>
        <v>007-0000051</v>
      </c>
    </row>
    <row r="5011" spans="1:7">
      <c r="A5011" s="1">
        <v>7</v>
      </c>
      <c r="B5011">
        <v>6</v>
      </c>
      <c r="C5011">
        <v>6</v>
      </c>
      <c r="D5011" t="s">
        <v>115</v>
      </c>
      <c r="E5011" t="s">
        <v>116</v>
      </c>
      <c r="F5011" t="s">
        <v>23</v>
      </c>
      <c r="G5011" t="str">
        <f>TEXT(MotionsTable[[#This Row],[MOT_COUNTY_NUM]], "000") &amp; "-" &amp; TEXT(MotionsTable[[#This Row],[MOT_CASE_NUMBER]], "0000000")</f>
        <v>007-0000006</v>
      </c>
    </row>
    <row r="5012" spans="1:7">
      <c r="A5012" s="1">
        <v>7</v>
      </c>
      <c r="B5012">
        <v>17</v>
      </c>
      <c r="C5012">
        <v>6</v>
      </c>
      <c r="D5012" t="s">
        <v>115</v>
      </c>
      <c r="E5012" t="s">
        <v>116</v>
      </c>
      <c r="F5012" t="s">
        <v>23</v>
      </c>
      <c r="G5012" t="str">
        <f>TEXT(MotionsTable[[#This Row],[MOT_COUNTY_NUM]], "000") &amp; "-" &amp; TEXT(MotionsTable[[#This Row],[MOT_CASE_NUMBER]], "0000000")</f>
        <v>007-0000017</v>
      </c>
    </row>
    <row r="5013" spans="1:7">
      <c r="A5013" s="1">
        <v>7</v>
      </c>
      <c r="B5013">
        <v>40</v>
      </c>
      <c r="C5013">
        <v>6</v>
      </c>
      <c r="D5013" t="s">
        <v>115</v>
      </c>
      <c r="E5013" t="s">
        <v>116</v>
      </c>
      <c r="F5013" t="s">
        <v>23</v>
      </c>
      <c r="G5013" t="str">
        <f>TEXT(MotionsTable[[#This Row],[MOT_COUNTY_NUM]], "000") &amp; "-" &amp; TEXT(MotionsTable[[#This Row],[MOT_CASE_NUMBER]], "0000000")</f>
        <v>007-0000040</v>
      </c>
    </row>
    <row r="5014" spans="1:7">
      <c r="A5014" s="1">
        <v>7</v>
      </c>
      <c r="B5014">
        <v>41</v>
      </c>
      <c r="C5014">
        <v>6</v>
      </c>
      <c r="D5014" t="s">
        <v>115</v>
      </c>
      <c r="E5014" t="s">
        <v>116</v>
      </c>
      <c r="F5014" t="s">
        <v>23</v>
      </c>
      <c r="G5014" t="str">
        <f>TEXT(MotionsTable[[#This Row],[MOT_COUNTY_NUM]], "000") &amp; "-" &amp; TEXT(MotionsTable[[#This Row],[MOT_CASE_NUMBER]], "0000000")</f>
        <v>007-0000041</v>
      </c>
    </row>
    <row r="5015" spans="1:7">
      <c r="A5015" s="1">
        <v>7</v>
      </c>
      <c r="B5015">
        <v>47</v>
      </c>
      <c r="C5015">
        <v>6</v>
      </c>
      <c r="D5015" t="s">
        <v>115</v>
      </c>
      <c r="E5015" t="s">
        <v>116</v>
      </c>
      <c r="F5015" t="s">
        <v>23</v>
      </c>
      <c r="G5015" t="str">
        <f>TEXT(MotionsTable[[#This Row],[MOT_COUNTY_NUM]], "000") &amp; "-" &amp; TEXT(MotionsTable[[#This Row],[MOT_CASE_NUMBER]], "0000000")</f>
        <v>007-0000047</v>
      </c>
    </row>
    <row r="5016" spans="1:7">
      <c r="A5016" s="1">
        <v>7</v>
      </c>
      <c r="B5016">
        <v>64</v>
      </c>
      <c r="C5016">
        <v>6</v>
      </c>
      <c r="D5016" t="s">
        <v>115</v>
      </c>
      <c r="E5016" t="s">
        <v>116</v>
      </c>
      <c r="F5016" t="s">
        <v>23</v>
      </c>
      <c r="G5016" t="str">
        <f>TEXT(MotionsTable[[#This Row],[MOT_COUNTY_NUM]], "000") &amp; "-" &amp; TEXT(MotionsTable[[#This Row],[MOT_CASE_NUMBER]], "0000000")</f>
        <v>007-0000064</v>
      </c>
    </row>
    <row r="5017" spans="1:7">
      <c r="A5017" s="1">
        <v>7</v>
      </c>
      <c r="B5017">
        <v>26</v>
      </c>
      <c r="C5017">
        <v>7</v>
      </c>
      <c r="D5017" t="s">
        <v>115</v>
      </c>
      <c r="E5017" t="s">
        <v>116</v>
      </c>
      <c r="F5017" t="s">
        <v>23</v>
      </c>
      <c r="G5017" t="str">
        <f>TEXT(MotionsTable[[#This Row],[MOT_COUNTY_NUM]], "000") &amp; "-" &amp; TEXT(MotionsTable[[#This Row],[MOT_CASE_NUMBER]], "0000000")</f>
        <v>007-0000026</v>
      </c>
    </row>
    <row r="5018" spans="1:7">
      <c r="A5018" s="1">
        <v>8</v>
      </c>
      <c r="B5018">
        <v>6</v>
      </c>
      <c r="C5018">
        <v>2</v>
      </c>
      <c r="D5018" t="s">
        <v>115</v>
      </c>
      <c r="E5018" t="s">
        <v>116</v>
      </c>
      <c r="F5018" t="s">
        <v>24</v>
      </c>
      <c r="G5018" t="str">
        <f>TEXT(MotionsTable[[#This Row],[MOT_COUNTY_NUM]], "000") &amp; "-" &amp; TEXT(MotionsTable[[#This Row],[MOT_CASE_NUMBER]], "0000000")</f>
        <v>008-0000006</v>
      </c>
    </row>
    <row r="5019" spans="1:7">
      <c r="A5019" s="1">
        <v>8</v>
      </c>
      <c r="B5019">
        <v>32</v>
      </c>
      <c r="C5019">
        <v>2</v>
      </c>
      <c r="D5019" t="s">
        <v>115</v>
      </c>
      <c r="E5019" t="s">
        <v>116</v>
      </c>
      <c r="F5019" t="s">
        <v>24</v>
      </c>
      <c r="G5019" t="str">
        <f>TEXT(MotionsTable[[#This Row],[MOT_COUNTY_NUM]], "000") &amp; "-" &amp; TEXT(MotionsTable[[#This Row],[MOT_CASE_NUMBER]], "0000000")</f>
        <v>008-0000032</v>
      </c>
    </row>
    <row r="5020" spans="1:7">
      <c r="A5020" s="1">
        <v>8</v>
      </c>
      <c r="B5020">
        <v>40</v>
      </c>
      <c r="C5020">
        <v>2</v>
      </c>
      <c r="D5020" t="s">
        <v>115</v>
      </c>
      <c r="E5020" t="s">
        <v>116</v>
      </c>
      <c r="F5020" t="s">
        <v>24</v>
      </c>
      <c r="G5020" t="str">
        <f>TEXT(MotionsTable[[#This Row],[MOT_COUNTY_NUM]], "000") &amp; "-" &amp; TEXT(MotionsTable[[#This Row],[MOT_CASE_NUMBER]], "0000000")</f>
        <v>008-0000040</v>
      </c>
    </row>
    <row r="5021" spans="1:7">
      <c r="A5021" s="1">
        <v>8</v>
      </c>
      <c r="B5021">
        <v>50</v>
      </c>
      <c r="C5021">
        <v>2</v>
      </c>
      <c r="D5021" t="s">
        <v>115</v>
      </c>
      <c r="E5021" t="s">
        <v>116</v>
      </c>
      <c r="F5021" t="s">
        <v>24</v>
      </c>
      <c r="G5021" t="str">
        <f>TEXT(MotionsTable[[#This Row],[MOT_COUNTY_NUM]], "000") &amp; "-" &amp; TEXT(MotionsTable[[#This Row],[MOT_CASE_NUMBER]], "0000000")</f>
        <v>008-0000050</v>
      </c>
    </row>
    <row r="5022" spans="1:7">
      <c r="A5022" s="1">
        <v>8</v>
      </c>
      <c r="B5022">
        <v>60</v>
      </c>
      <c r="C5022">
        <v>2</v>
      </c>
      <c r="D5022" t="s">
        <v>115</v>
      </c>
      <c r="E5022" t="s">
        <v>116</v>
      </c>
      <c r="F5022" t="s">
        <v>24</v>
      </c>
      <c r="G5022" t="str">
        <f>TEXT(MotionsTable[[#This Row],[MOT_COUNTY_NUM]], "000") &amp; "-" &amp; TEXT(MotionsTable[[#This Row],[MOT_CASE_NUMBER]], "0000000")</f>
        <v>008-0000060</v>
      </c>
    </row>
    <row r="5023" spans="1:7">
      <c r="A5023" s="1">
        <v>8</v>
      </c>
      <c r="B5023">
        <v>62</v>
      </c>
      <c r="C5023">
        <v>2</v>
      </c>
      <c r="D5023" t="s">
        <v>115</v>
      </c>
      <c r="E5023" t="s">
        <v>116</v>
      </c>
      <c r="F5023" t="s">
        <v>24</v>
      </c>
      <c r="G5023" t="str">
        <f>TEXT(MotionsTable[[#This Row],[MOT_COUNTY_NUM]], "000") &amp; "-" &amp; TEXT(MotionsTable[[#This Row],[MOT_CASE_NUMBER]], "0000000")</f>
        <v>008-0000062</v>
      </c>
    </row>
    <row r="5024" spans="1:7">
      <c r="A5024" s="1">
        <v>8</v>
      </c>
      <c r="B5024">
        <v>67</v>
      </c>
      <c r="C5024">
        <v>2</v>
      </c>
      <c r="D5024" t="s">
        <v>115</v>
      </c>
      <c r="E5024" t="s">
        <v>116</v>
      </c>
      <c r="F5024" t="s">
        <v>24</v>
      </c>
      <c r="G5024" t="str">
        <f>TEXT(MotionsTable[[#This Row],[MOT_COUNTY_NUM]], "000") &amp; "-" &amp; TEXT(MotionsTable[[#This Row],[MOT_CASE_NUMBER]], "0000000")</f>
        <v>008-0000067</v>
      </c>
    </row>
    <row r="5025" spans="1:7">
      <c r="A5025" s="1">
        <v>8</v>
      </c>
      <c r="B5025">
        <v>70</v>
      </c>
      <c r="C5025">
        <v>2</v>
      </c>
      <c r="D5025" t="s">
        <v>115</v>
      </c>
      <c r="E5025" t="s">
        <v>116</v>
      </c>
      <c r="F5025" t="s">
        <v>24</v>
      </c>
      <c r="G5025" t="str">
        <f>TEXT(MotionsTable[[#This Row],[MOT_COUNTY_NUM]], "000") &amp; "-" &amp; TEXT(MotionsTable[[#This Row],[MOT_CASE_NUMBER]], "0000000")</f>
        <v>008-0000070</v>
      </c>
    </row>
    <row r="5026" spans="1:7">
      <c r="A5026" s="1">
        <v>8</v>
      </c>
      <c r="B5026">
        <v>89</v>
      </c>
      <c r="C5026">
        <v>2</v>
      </c>
      <c r="D5026" t="s">
        <v>115</v>
      </c>
      <c r="E5026" t="s">
        <v>116</v>
      </c>
      <c r="F5026" t="s">
        <v>24</v>
      </c>
      <c r="G5026" t="str">
        <f>TEXT(MotionsTable[[#This Row],[MOT_COUNTY_NUM]], "000") &amp; "-" &amp; TEXT(MotionsTable[[#This Row],[MOT_CASE_NUMBER]], "0000000")</f>
        <v>008-0000089</v>
      </c>
    </row>
    <row r="5027" spans="1:7">
      <c r="A5027" s="1">
        <v>8</v>
      </c>
      <c r="B5027">
        <v>90</v>
      </c>
      <c r="C5027">
        <v>2</v>
      </c>
      <c r="D5027" t="s">
        <v>115</v>
      </c>
      <c r="E5027" t="s">
        <v>116</v>
      </c>
      <c r="F5027" t="s">
        <v>24</v>
      </c>
      <c r="G5027" t="str">
        <f>TEXT(MotionsTable[[#This Row],[MOT_COUNTY_NUM]], "000") &amp; "-" &amp; TEXT(MotionsTable[[#This Row],[MOT_CASE_NUMBER]], "0000000")</f>
        <v>008-0000090</v>
      </c>
    </row>
    <row r="5028" spans="1:7">
      <c r="A5028" s="1">
        <v>8</v>
      </c>
      <c r="B5028">
        <v>94</v>
      </c>
      <c r="C5028">
        <v>2</v>
      </c>
      <c r="D5028" t="s">
        <v>115</v>
      </c>
      <c r="E5028" t="s">
        <v>116</v>
      </c>
      <c r="F5028" t="s">
        <v>24</v>
      </c>
      <c r="G5028" t="str">
        <f>TEXT(MotionsTable[[#This Row],[MOT_COUNTY_NUM]], "000") &amp; "-" &amp; TEXT(MotionsTable[[#This Row],[MOT_CASE_NUMBER]], "0000000")</f>
        <v>008-0000094</v>
      </c>
    </row>
    <row r="5029" spans="1:7">
      <c r="A5029" s="1">
        <v>8</v>
      </c>
      <c r="B5029">
        <v>101</v>
      </c>
      <c r="C5029">
        <v>2</v>
      </c>
      <c r="D5029" t="s">
        <v>115</v>
      </c>
      <c r="E5029" t="s">
        <v>116</v>
      </c>
      <c r="F5029" t="s">
        <v>24</v>
      </c>
      <c r="G5029" t="str">
        <f>TEXT(MotionsTable[[#This Row],[MOT_COUNTY_NUM]], "000") &amp; "-" &amp; TEXT(MotionsTable[[#This Row],[MOT_CASE_NUMBER]], "0000000")</f>
        <v>008-0000101</v>
      </c>
    </row>
    <row r="5030" spans="1:7">
      <c r="A5030" s="1">
        <v>8</v>
      </c>
      <c r="B5030">
        <v>109</v>
      </c>
      <c r="C5030">
        <v>2</v>
      </c>
      <c r="D5030" t="s">
        <v>115</v>
      </c>
      <c r="E5030" t="s">
        <v>116</v>
      </c>
      <c r="F5030" t="s">
        <v>24</v>
      </c>
      <c r="G5030" t="str">
        <f>TEXT(MotionsTable[[#This Row],[MOT_COUNTY_NUM]], "000") &amp; "-" &amp; TEXT(MotionsTable[[#This Row],[MOT_CASE_NUMBER]], "0000000")</f>
        <v>008-0000109</v>
      </c>
    </row>
    <row r="5031" spans="1:7">
      <c r="A5031" s="1">
        <v>8</v>
      </c>
      <c r="B5031">
        <v>110</v>
      </c>
      <c r="C5031">
        <v>2</v>
      </c>
      <c r="D5031" t="s">
        <v>115</v>
      </c>
      <c r="E5031" t="s">
        <v>116</v>
      </c>
      <c r="F5031" t="s">
        <v>24</v>
      </c>
      <c r="G5031" t="str">
        <f>TEXT(MotionsTable[[#This Row],[MOT_COUNTY_NUM]], "000") &amp; "-" &amp; TEXT(MotionsTable[[#This Row],[MOT_CASE_NUMBER]], "0000000")</f>
        <v>008-0000110</v>
      </c>
    </row>
    <row r="5032" spans="1:7">
      <c r="A5032" s="1">
        <v>8</v>
      </c>
      <c r="B5032">
        <v>113</v>
      </c>
      <c r="C5032">
        <v>2</v>
      </c>
      <c r="D5032" t="s">
        <v>115</v>
      </c>
      <c r="E5032" t="s">
        <v>116</v>
      </c>
      <c r="F5032" t="s">
        <v>24</v>
      </c>
      <c r="G5032" t="str">
        <f>TEXT(MotionsTable[[#This Row],[MOT_COUNTY_NUM]], "000") &amp; "-" &amp; TEXT(MotionsTable[[#This Row],[MOT_CASE_NUMBER]], "0000000")</f>
        <v>008-0000113</v>
      </c>
    </row>
    <row r="5033" spans="1:7">
      <c r="A5033" s="1">
        <v>8</v>
      </c>
      <c r="B5033">
        <v>115</v>
      </c>
      <c r="C5033">
        <v>2</v>
      </c>
      <c r="D5033" t="s">
        <v>115</v>
      </c>
      <c r="E5033" t="s">
        <v>116</v>
      </c>
      <c r="F5033" t="s">
        <v>24</v>
      </c>
      <c r="G5033" t="str">
        <f>TEXT(MotionsTable[[#This Row],[MOT_COUNTY_NUM]], "000") &amp; "-" &amp; TEXT(MotionsTable[[#This Row],[MOT_CASE_NUMBER]], "0000000")</f>
        <v>008-0000115</v>
      </c>
    </row>
    <row r="5034" spans="1:7">
      <c r="A5034" s="1">
        <v>8</v>
      </c>
      <c r="B5034">
        <v>116</v>
      </c>
      <c r="C5034">
        <v>2</v>
      </c>
      <c r="D5034" t="s">
        <v>115</v>
      </c>
      <c r="E5034" t="s">
        <v>116</v>
      </c>
      <c r="F5034" t="s">
        <v>24</v>
      </c>
      <c r="G5034" t="str">
        <f>TEXT(MotionsTable[[#This Row],[MOT_COUNTY_NUM]], "000") &amp; "-" &amp; TEXT(MotionsTable[[#This Row],[MOT_CASE_NUMBER]], "0000000")</f>
        <v>008-0000116</v>
      </c>
    </row>
    <row r="5035" spans="1:7">
      <c r="A5035" s="1">
        <v>8</v>
      </c>
      <c r="B5035">
        <v>123</v>
      </c>
      <c r="C5035">
        <v>2</v>
      </c>
      <c r="D5035" t="s">
        <v>115</v>
      </c>
      <c r="E5035" t="s">
        <v>116</v>
      </c>
      <c r="F5035" t="s">
        <v>24</v>
      </c>
      <c r="G5035" t="str">
        <f>TEXT(MotionsTable[[#This Row],[MOT_COUNTY_NUM]], "000") &amp; "-" &amp; TEXT(MotionsTable[[#This Row],[MOT_CASE_NUMBER]], "0000000")</f>
        <v>008-0000123</v>
      </c>
    </row>
    <row r="5036" spans="1:7">
      <c r="A5036" s="1">
        <v>8</v>
      </c>
      <c r="B5036">
        <v>126</v>
      </c>
      <c r="C5036">
        <v>2</v>
      </c>
      <c r="D5036" t="s">
        <v>115</v>
      </c>
      <c r="E5036" t="s">
        <v>116</v>
      </c>
      <c r="F5036" t="s">
        <v>24</v>
      </c>
      <c r="G5036" t="str">
        <f>TEXT(MotionsTable[[#This Row],[MOT_COUNTY_NUM]], "000") &amp; "-" &amp; TEXT(MotionsTable[[#This Row],[MOT_CASE_NUMBER]], "0000000")</f>
        <v>008-0000126</v>
      </c>
    </row>
    <row r="5037" spans="1:7">
      <c r="A5037" s="1">
        <v>8</v>
      </c>
      <c r="B5037">
        <v>1</v>
      </c>
      <c r="C5037">
        <v>3</v>
      </c>
      <c r="D5037" t="s">
        <v>115</v>
      </c>
      <c r="E5037" t="s">
        <v>116</v>
      </c>
      <c r="F5037" t="s">
        <v>24</v>
      </c>
      <c r="G5037" t="str">
        <f>TEXT(MotionsTable[[#This Row],[MOT_COUNTY_NUM]], "000") &amp; "-" &amp; TEXT(MotionsTable[[#This Row],[MOT_CASE_NUMBER]], "0000000")</f>
        <v>008-0000001</v>
      </c>
    </row>
    <row r="5038" spans="1:7">
      <c r="A5038" s="1">
        <v>8</v>
      </c>
      <c r="B5038">
        <v>9</v>
      </c>
      <c r="C5038">
        <v>3</v>
      </c>
      <c r="D5038" t="s">
        <v>115</v>
      </c>
      <c r="E5038" t="s">
        <v>116</v>
      </c>
      <c r="F5038" t="s">
        <v>24</v>
      </c>
      <c r="G5038" t="str">
        <f>TEXT(MotionsTable[[#This Row],[MOT_COUNTY_NUM]], "000") &amp; "-" &amp; TEXT(MotionsTable[[#This Row],[MOT_CASE_NUMBER]], "0000000")</f>
        <v>008-0000009</v>
      </c>
    </row>
    <row r="5039" spans="1:7">
      <c r="A5039" s="1">
        <v>8</v>
      </c>
      <c r="B5039">
        <v>11</v>
      </c>
      <c r="C5039">
        <v>3</v>
      </c>
      <c r="D5039" t="s">
        <v>115</v>
      </c>
      <c r="E5039" t="s">
        <v>116</v>
      </c>
      <c r="F5039" t="s">
        <v>24</v>
      </c>
      <c r="G5039" t="str">
        <f>TEXT(MotionsTable[[#This Row],[MOT_COUNTY_NUM]], "000") &amp; "-" &amp; TEXT(MotionsTable[[#This Row],[MOT_CASE_NUMBER]], "0000000")</f>
        <v>008-0000011</v>
      </c>
    </row>
    <row r="5040" spans="1:7">
      <c r="A5040" s="1">
        <v>8</v>
      </c>
      <c r="B5040">
        <v>13</v>
      </c>
      <c r="C5040">
        <v>3</v>
      </c>
      <c r="D5040" t="s">
        <v>115</v>
      </c>
      <c r="E5040" t="s">
        <v>116</v>
      </c>
      <c r="F5040" t="s">
        <v>24</v>
      </c>
      <c r="G5040" t="str">
        <f>TEXT(MotionsTable[[#This Row],[MOT_COUNTY_NUM]], "000") &amp; "-" &amp; TEXT(MotionsTable[[#This Row],[MOT_CASE_NUMBER]], "0000000")</f>
        <v>008-0000013</v>
      </c>
    </row>
    <row r="5041" spans="1:7">
      <c r="A5041" s="1">
        <v>8</v>
      </c>
      <c r="B5041">
        <v>14</v>
      </c>
      <c r="C5041">
        <v>3</v>
      </c>
      <c r="D5041" t="s">
        <v>115</v>
      </c>
      <c r="E5041" t="s">
        <v>116</v>
      </c>
      <c r="F5041" t="s">
        <v>24</v>
      </c>
      <c r="G5041" t="str">
        <f>TEXT(MotionsTable[[#This Row],[MOT_COUNTY_NUM]], "000") &amp; "-" &amp; TEXT(MotionsTable[[#This Row],[MOT_CASE_NUMBER]], "0000000")</f>
        <v>008-0000014</v>
      </c>
    </row>
    <row r="5042" spans="1:7">
      <c r="A5042" s="1">
        <v>8</v>
      </c>
      <c r="B5042">
        <v>30</v>
      </c>
      <c r="C5042">
        <v>3</v>
      </c>
      <c r="D5042" t="s">
        <v>115</v>
      </c>
      <c r="E5042" t="s">
        <v>116</v>
      </c>
      <c r="F5042" t="s">
        <v>24</v>
      </c>
      <c r="G5042" t="str">
        <f>TEXT(MotionsTable[[#This Row],[MOT_COUNTY_NUM]], "000") &amp; "-" &amp; TEXT(MotionsTable[[#This Row],[MOT_CASE_NUMBER]], "0000000")</f>
        <v>008-0000030</v>
      </c>
    </row>
    <row r="5043" spans="1:7">
      <c r="A5043" s="1">
        <v>8</v>
      </c>
      <c r="B5043">
        <v>44</v>
      </c>
      <c r="C5043">
        <v>3</v>
      </c>
      <c r="D5043" t="s">
        <v>115</v>
      </c>
      <c r="E5043" t="s">
        <v>116</v>
      </c>
      <c r="F5043" t="s">
        <v>24</v>
      </c>
      <c r="G5043" t="str">
        <f>TEXT(MotionsTable[[#This Row],[MOT_COUNTY_NUM]], "000") &amp; "-" &amp; TEXT(MotionsTable[[#This Row],[MOT_CASE_NUMBER]], "0000000")</f>
        <v>008-0000044</v>
      </c>
    </row>
    <row r="5044" spans="1:7">
      <c r="A5044" s="1">
        <v>8</v>
      </c>
      <c r="B5044">
        <v>54</v>
      </c>
      <c r="C5044">
        <v>3</v>
      </c>
      <c r="D5044" t="s">
        <v>115</v>
      </c>
      <c r="E5044" t="s">
        <v>116</v>
      </c>
      <c r="F5044" t="s">
        <v>24</v>
      </c>
      <c r="G5044" t="str">
        <f>TEXT(MotionsTable[[#This Row],[MOT_COUNTY_NUM]], "000") &amp; "-" &amp; TEXT(MotionsTable[[#This Row],[MOT_CASE_NUMBER]], "0000000")</f>
        <v>008-0000054</v>
      </c>
    </row>
    <row r="5045" spans="1:7">
      <c r="A5045" s="1">
        <v>8</v>
      </c>
      <c r="B5045">
        <v>55</v>
      </c>
      <c r="C5045">
        <v>3</v>
      </c>
      <c r="D5045" t="s">
        <v>115</v>
      </c>
      <c r="E5045" t="s">
        <v>116</v>
      </c>
      <c r="F5045" t="s">
        <v>24</v>
      </c>
      <c r="G5045" t="str">
        <f>TEXT(MotionsTable[[#This Row],[MOT_COUNTY_NUM]], "000") &amp; "-" &amp; TEXT(MotionsTable[[#This Row],[MOT_CASE_NUMBER]], "0000000")</f>
        <v>008-0000055</v>
      </c>
    </row>
    <row r="5046" spans="1:7">
      <c r="A5046" s="1">
        <v>8</v>
      </c>
      <c r="B5046">
        <v>56</v>
      </c>
      <c r="C5046">
        <v>3</v>
      </c>
      <c r="D5046" t="s">
        <v>115</v>
      </c>
      <c r="E5046" t="s">
        <v>116</v>
      </c>
      <c r="F5046" t="s">
        <v>24</v>
      </c>
      <c r="G5046" t="str">
        <f>TEXT(MotionsTable[[#This Row],[MOT_COUNTY_NUM]], "000") &amp; "-" &amp; TEXT(MotionsTable[[#This Row],[MOT_CASE_NUMBER]], "0000000")</f>
        <v>008-0000056</v>
      </c>
    </row>
    <row r="5047" spans="1:7">
      <c r="A5047" s="1">
        <v>8</v>
      </c>
      <c r="B5047">
        <v>69</v>
      </c>
      <c r="C5047">
        <v>3</v>
      </c>
      <c r="D5047" t="s">
        <v>115</v>
      </c>
      <c r="E5047" t="s">
        <v>116</v>
      </c>
      <c r="F5047" t="s">
        <v>24</v>
      </c>
      <c r="G5047" t="str">
        <f>TEXT(MotionsTable[[#This Row],[MOT_COUNTY_NUM]], "000") &amp; "-" &amp; TEXT(MotionsTable[[#This Row],[MOT_CASE_NUMBER]], "0000000")</f>
        <v>008-0000069</v>
      </c>
    </row>
    <row r="5048" spans="1:7">
      <c r="A5048" s="1">
        <v>8</v>
      </c>
      <c r="B5048">
        <v>72</v>
      </c>
      <c r="C5048">
        <v>3</v>
      </c>
      <c r="D5048" t="s">
        <v>115</v>
      </c>
      <c r="E5048" t="s">
        <v>116</v>
      </c>
      <c r="F5048" t="s">
        <v>24</v>
      </c>
      <c r="G5048" t="str">
        <f>TEXT(MotionsTable[[#This Row],[MOT_COUNTY_NUM]], "000") &amp; "-" &amp; TEXT(MotionsTable[[#This Row],[MOT_CASE_NUMBER]], "0000000")</f>
        <v>008-0000072</v>
      </c>
    </row>
    <row r="5049" spans="1:7">
      <c r="A5049" s="1">
        <v>8</v>
      </c>
      <c r="B5049">
        <v>75</v>
      </c>
      <c r="C5049">
        <v>3</v>
      </c>
      <c r="D5049" t="s">
        <v>115</v>
      </c>
      <c r="E5049" t="s">
        <v>116</v>
      </c>
      <c r="F5049" t="s">
        <v>24</v>
      </c>
      <c r="G5049" t="str">
        <f>TEXT(MotionsTable[[#This Row],[MOT_COUNTY_NUM]], "000") &amp; "-" &amp; TEXT(MotionsTable[[#This Row],[MOT_CASE_NUMBER]], "0000000")</f>
        <v>008-0000075</v>
      </c>
    </row>
    <row r="5050" spans="1:7">
      <c r="A5050" s="1">
        <v>8</v>
      </c>
      <c r="B5050">
        <v>76</v>
      </c>
      <c r="C5050">
        <v>3</v>
      </c>
      <c r="D5050" t="s">
        <v>115</v>
      </c>
      <c r="E5050" t="s">
        <v>116</v>
      </c>
      <c r="F5050" t="s">
        <v>24</v>
      </c>
      <c r="G5050" t="str">
        <f>TEXT(MotionsTable[[#This Row],[MOT_COUNTY_NUM]], "000") &amp; "-" &amp; TEXT(MotionsTable[[#This Row],[MOT_CASE_NUMBER]], "0000000")</f>
        <v>008-0000076</v>
      </c>
    </row>
    <row r="5051" spans="1:7">
      <c r="A5051" s="1">
        <v>8</v>
      </c>
      <c r="B5051">
        <v>83</v>
      </c>
      <c r="C5051">
        <v>3</v>
      </c>
      <c r="D5051" t="s">
        <v>115</v>
      </c>
      <c r="E5051" t="s">
        <v>116</v>
      </c>
      <c r="F5051" t="s">
        <v>24</v>
      </c>
      <c r="G5051" t="str">
        <f>TEXT(MotionsTable[[#This Row],[MOT_COUNTY_NUM]], "000") &amp; "-" &amp; TEXT(MotionsTable[[#This Row],[MOT_CASE_NUMBER]], "0000000")</f>
        <v>008-0000083</v>
      </c>
    </row>
    <row r="5052" spans="1:7">
      <c r="A5052" s="1">
        <v>8</v>
      </c>
      <c r="B5052">
        <v>88</v>
      </c>
      <c r="C5052">
        <v>3</v>
      </c>
      <c r="D5052" t="s">
        <v>115</v>
      </c>
      <c r="E5052" t="s">
        <v>116</v>
      </c>
      <c r="F5052" t="s">
        <v>24</v>
      </c>
      <c r="G5052" t="str">
        <f>TEXT(MotionsTable[[#This Row],[MOT_COUNTY_NUM]], "000") &amp; "-" &amp; TEXT(MotionsTable[[#This Row],[MOT_CASE_NUMBER]], "0000000")</f>
        <v>008-0000088</v>
      </c>
    </row>
    <row r="5053" spans="1:7">
      <c r="A5053" s="1">
        <v>8</v>
      </c>
      <c r="B5053">
        <v>95</v>
      </c>
      <c r="C5053">
        <v>3</v>
      </c>
      <c r="D5053" t="s">
        <v>115</v>
      </c>
      <c r="E5053" t="s">
        <v>116</v>
      </c>
      <c r="F5053" t="s">
        <v>24</v>
      </c>
      <c r="G5053" t="str">
        <f>TEXT(MotionsTable[[#This Row],[MOT_COUNTY_NUM]], "000") &amp; "-" &amp; TEXT(MotionsTable[[#This Row],[MOT_CASE_NUMBER]], "0000000")</f>
        <v>008-0000095</v>
      </c>
    </row>
    <row r="5054" spans="1:7">
      <c r="A5054" s="1">
        <v>8</v>
      </c>
      <c r="B5054">
        <v>98</v>
      </c>
      <c r="C5054">
        <v>3</v>
      </c>
      <c r="D5054" t="s">
        <v>115</v>
      </c>
      <c r="E5054" t="s">
        <v>116</v>
      </c>
      <c r="F5054" t="s">
        <v>24</v>
      </c>
      <c r="G5054" t="str">
        <f>TEXT(MotionsTable[[#This Row],[MOT_COUNTY_NUM]], "000") &amp; "-" &amp; TEXT(MotionsTable[[#This Row],[MOT_CASE_NUMBER]], "0000000")</f>
        <v>008-0000098</v>
      </c>
    </row>
    <row r="5055" spans="1:7">
      <c r="A5055" s="1">
        <v>8</v>
      </c>
      <c r="B5055">
        <v>110</v>
      </c>
      <c r="C5055">
        <v>3</v>
      </c>
      <c r="D5055" t="s">
        <v>115</v>
      </c>
      <c r="E5055" t="s">
        <v>116</v>
      </c>
      <c r="F5055" t="s">
        <v>24</v>
      </c>
      <c r="G5055" t="str">
        <f>TEXT(MotionsTable[[#This Row],[MOT_COUNTY_NUM]], "000") &amp; "-" &amp; TEXT(MotionsTable[[#This Row],[MOT_CASE_NUMBER]], "0000000")</f>
        <v>008-0000110</v>
      </c>
    </row>
    <row r="5056" spans="1:7">
      <c r="A5056" s="1">
        <v>8</v>
      </c>
      <c r="B5056">
        <v>111</v>
      </c>
      <c r="C5056">
        <v>3</v>
      </c>
      <c r="D5056" t="s">
        <v>115</v>
      </c>
      <c r="E5056" t="s">
        <v>116</v>
      </c>
      <c r="F5056" t="s">
        <v>24</v>
      </c>
      <c r="G5056" t="str">
        <f>TEXT(MotionsTable[[#This Row],[MOT_COUNTY_NUM]], "000") &amp; "-" &amp; TEXT(MotionsTable[[#This Row],[MOT_CASE_NUMBER]], "0000000")</f>
        <v>008-0000111</v>
      </c>
    </row>
    <row r="5057" spans="1:7">
      <c r="A5057" s="1">
        <v>8</v>
      </c>
      <c r="B5057">
        <v>115</v>
      </c>
      <c r="C5057">
        <v>3</v>
      </c>
      <c r="D5057" t="s">
        <v>115</v>
      </c>
      <c r="E5057" t="s">
        <v>116</v>
      </c>
      <c r="F5057" t="s">
        <v>24</v>
      </c>
      <c r="G5057" t="str">
        <f>TEXT(MotionsTable[[#This Row],[MOT_COUNTY_NUM]], "000") &amp; "-" &amp; TEXT(MotionsTable[[#This Row],[MOT_CASE_NUMBER]], "0000000")</f>
        <v>008-0000115</v>
      </c>
    </row>
    <row r="5058" spans="1:7">
      <c r="A5058" s="1">
        <v>8</v>
      </c>
      <c r="B5058">
        <v>119</v>
      </c>
      <c r="C5058">
        <v>3</v>
      </c>
      <c r="D5058" t="s">
        <v>115</v>
      </c>
      <c r="E5058" t="s">
        <v>116</v>
      </c>
      <c r="F5058" t="s">
        <v>24</v>
      </c>
      <c r="G5058" t="str">
        <f>TEXT(MotionsTable[[#This Row],[MOT_COUNTY_NUM]], "000") &amp; "-" &amp; TEXT(MotionsTable[[#This Row],[MOT_CASE_NUMBER]], "0000000")</f>
        <v>008-0000119</v>
      </c>
    </row>
    <row r="5059" spans="1:7">
      <c r="A5059" s="1">
        <v>8</v>
      </c>
      <c r="B5059">
        <v>129</v>
      </c>
      <c r="C5059">
        <v>3</v>
      </c>
      <c r="D5059" t="s">
        <v>115</v>
      </c>
      <c r="E5059" t="s">
        <v>116</v>
      </c>
      <c r="F5059" t="s">
        <v>24</v>
      </c>
      <c r="G5059" t="str">
        <f>TEXT(MotionsTable[[#This Row],[MOT_COUNTY_NUM]], "000") &amp; "-" &amp; TEXT(MotionsTable[[#This Row],[MOT_CASE_NUMBER]], "0000000")</f>
        <v>008-0000129</v>
      </c>
    </row>
    <row r="5060" spans="1:7">
      <c r="A5060" s="1">
        <v>8</v>
      </c>
      <c r="B5060">
        <v>5</v>
      </c>
      <c r="C5060">
        <v>4</v>
      </c>
      <c r="D5060" t="s">
        <v>115</v>
      </c>
      <c r="E5060" t="s">
        <v>116</v>
      </c>
      <c r="F5060" t="s">
        <v>24</v>
      </c>
      <c r="G5060" t="str">
        <f>TEXT(MotionsTable[[#This Row],[MOT_COUNTY_NUM]], "000") &amp; "-" &amp; TEXT(MotionsTable[[#This Row],[MOT_CASE_NUMBER]], "0000000")</f>
        <v>008-0000005</v>
      </c>
    </row>
    <row r="5061" spans="1:7">
      <c r="A5061" s="1">
        <v>8</v>
      </c>
      <c r="B5061">
        <v>6</v>
      </c>
      <c r="C5061">
        <v>4</v>
      </c>
      <c r="D5061" t="s">
        <v>115</v>
      </c>
      <c r="E5061" t="s">
        <v>116</v>
      </c>
      <c r="F5061" t="s">
        <v>24</v>
      </c>
      <c r="G5061" t="str">
        <f>TEXT(MotionsTable[[#This Row],[MOT_COUNTY_NUM]], "000") &amp; "-" &amp; TEXT(MotionsTable[[#This Row],[MOT_CASE_NUMBER]], "0000000")</f>
        <v>008-0000006</v>
      </c>
    </row>
    <row r="5062" spans="1:7">
      <c r="A5062" s="1">
        <v>8</v>
      </c>
      <c r="B5062">
        <v>27</v>
      </c>
      <c r="C5062">
        <v>4</v>
      </c>
      <c r="D5062" t="s">
        <v>115</v>
      </c>
      <c r="E5062" t="s">
        <v>116</v>
      </c>
      <c r="F5062" t="s">
        <v>24</v>
      </c>
      <c r="G5062" t="str">
        <f>TEXT(MotionsTable[[#This Row],[MOT_COUNTY_NUM]], "000") &amp; "-" &amp; TEXT(MotionsTable[[#This Row],[MOT_CASE_NUMBER]], "0000000")</f>
        <v>008-0000027</v>
      </c>
    </row>
    <row r="5063" spans="1:7">
      <c r="A5063" s="1">
        <v>8</v>
      </c>
      <c r="B5063">
        <v>33</v>
      </c>
      <c r="C5063">
        <v>4</v>
      </c>
      <c r="D5063" t="s">
        <v>115</v>
      </c>
      <c r="E5063" t="s">
        <v>116</v>
      </c>
      <c r="F5063" t="s">
        <v>24</v>
      </c>
      <c r="G5063" t="str">
        <f>TEXT(MotionsTable[[#This Row],[MOT_COUNTY_NUM]], "000") &amp; "-" &amp; TEXT(MotionsTable[[#This Row],[MOT_CASE_NUMBER]], "0000000")</f>
        <v>008-0000033</v>
      </c>
    </row>
    <row r="5064" spans="1:7">
      <c r="A5064" s="1">
        <v>8</v>
      </c>
      <c r="B5064">
        <v>34</v>
      </c>
      <c r="C5064">
        <v>4</v>
      </c>
      <c r="D5064" t="s">
        <v>115</v>
      </c>
      <c r="E5064" t="s">
        <v>116</v>
      </c>
      <c r="F5064" t="s">
        <v>24</v>
      </c>
      <c r="G5064" t="str">
        <f>TEXT(MotionsTable[[#This Row],[MOT_COUNTY_NUM]], "000") &amp; "-" &amp; TEXT(MotionsTable[[#This Row],[MOT_CASE_NUMBER]], "0000000")</f>
        <v>008-0000034</v>
      </c>
    </row>
    <row r="5065" spans="1:7">
      <c r="A5065" s="1">
        <v>8</v>
      </c>
      <c r="B5065">
        <v>38</v>
      </c>
      <c r="C5065">
        <v>4</v>
      </c>
      <c r="D5065" t="s">
        <v>115</v>
      </c>
      <c r="E5065" t="s">
        <v>116</v>
      </c>
      <c r="F5065" t="s">
        <v>24</v>
      </c>
      <c r="G5065" t="str">
        <f>TEXT(MotionsTable[[#This Row],[MOT_COUNTY_NUM]], "000") &amp; "-" &amp; TEXT(MotionsTable[[#This Row],[MOT_CASE_NUMBER]], "0000000")</f>
        <v>008-0000038</v>
      </c>
    </row>
    <row r="5066" spans="1:7">
      <c r="A5066" s="1">
        <v>8</v>
      </c>
      <c r="B5066">
        <v>40</v>
      </c>
      <c r="C5066">
        <v>4</v>
      </c>
      <c r="D5066" t="s">
        <v>115</v>
      </c>
      <c r="E5066" t="s">
        <v>116</v>
      </c>
      <c r="F5066" t="s">
        <v>24</v>
      </c>
      <c r="G5066" t="str">
        <f>TEXT(MotionsTable[[#This Row],[MOT_COUNTY_NUM]], "000") &amp; "-" &amp; TEXT(MotionsTable[[#This Row],[MOT_CASE_NUMBER]], "0000000")</f>
        <v>008-0000040</v>
      </c>
    </row>
    <row r="5067" spans="1:7">
      <c r="A5067" s="1">
        <v>8</v>
      </c>
      <c r="B5067">
        <v>41</v>
      </c>
      <c r="C5067">
        <v>4</v>
      </c>
      <c r="D5067" t="s">
        <v>115</v>
      </c>
      <c r="E5067" t="s">
        <v>116</v>
      </c>
      <c r="F5067" t="s">
        <v>24</v>
      </c>
      <c r="G5067" t="str">
        <f>TEXT(MotionsTable[[#This Row],[MOT_COUNTY_NUM]], "000") &amp; "-" &amp; TEXT(MotionsTable[[#This Row],[MOT_CASE_NUMBER]], "0000000")</f>
        <v>008-0000041</v>
      </c>
    </row>
    <row r="5068" spans="1:7">
      <c r="A5068" s="1">
        <v>8</v>
      </c>
      <c r="B5068">
        <v>54</v>
      </c>
      <c r="C5068">
        <v>4</v>
      </c>
      <c r="D5068" t="s">
        <v>115</v>
      </c>
      <c r="E5068" t="s">
        <v>116</v>
      </c>
      <c r="F5068" t="s">
        <v>24</v>
      </c>
      <c r="G5068" t="str">
        <f>TEXT(MotionsTable[[#This Row],[MOT_COUNTY_NUM]], "000") &amp; "-" &amp; TEXT(MotionsTable[[#This Row],[MOT_CASE_NUMBER]], "0000000")</f>
        <v>008-0000054</v>
      </c>
    </row>
    <row r="5069" spans="1:7">
      <c r="A5069" s="1">
        <v>8</v>
      </c>
      <c r="B5069">
        <v>61</v>
      </c>
      <c r="C5069">
        <v>4</v>
      </c>
      <c r="D5069" t="s">
        <v>115</v>
      </c>
      <c r="E5069" t="s">
        <v>116</v>
      </c>
      <c r="F5069" t="s">
        <v>24</v>
      </c>
      <c r="G5069" t="str">
        <f>TEXT(MotionsTable[[#This Row],[MOT_COUNTY_NUM]], "000") &amp; "-" &amp; TEXT(MotionsTable[[#This Row],[MOT_CASE_NUMBER]], "0000000")</f>
        <v>008-0000061</v>
      </c>
    </row>
    <row r="5070" spans="1:7">
      <c r="A5070" s="1">
        <v>8</v>
      </c>
      <c r="B5070">
        <v>66</v>
      </c>
      <c r="C5070">
        <v>4</v>
      </c>
      <c r="D5070" t="s">
        <v>115</v>
      </c>
      <c r="E5070" t="s">
        <v>116</v>
      </c>
      <c r="F5070" t="s">
        <v>24</v>
      </c>
      <c r="G5070" t="str">
        <f>TEXT(MotionsTable[[#This Row],[MOT_COUNTY_NUM]], "000") &amp; "-" &amp; TEXT(MotionsTable[[#This Row],[MOT_CASE_NUMBER]], "0000000")</f>
        <v>008-0000066</v>
      </c>
    </row>
    <row r="5071" spans="1:7">
      <c r="A5071" s="1">
        <v>8</v>
      </c>
      <c r="B5071">
        <v>72</v>
      </c>
      <c r="C5071">
        <v>4</v>
      </c>
      <c r="D5071" t="s">
        <v>115</v>
      </c>
      <c r="E5071" t="s">
        <v>116</v>
      </c>
      <c r="F5071" t="s">
        <v>24</v>
      </c>
      <c r="G5071" t="str">
        <f>TEXT(MotionsTable[[#This Row],[MOT_COUNTY_NUM]], "000") &amp; "-" &amp; TEXT(MotionsTable[[#This Row],[MOT_CASE_NUMBER]], "0000000")</f>
        <v>008-0000072</v>
      </c>
    </row>
    <row r="5072" spans="1:7">
      <c r="A5072" s="1">
        <v>8</v>
      </c>
      <c r="B5072">
        <v>104</v>
      </c>
      <c r="C5072">
        <v>4</v>
      </c>
      <c r="D5072" t="s">
        <v>115</v>
      </c>
      <c r="E5072" t="s">
        <v>116</v>
      </c>
      <c r="F5072" t="s">
        <v>24</v>
      </c>
      <c r="G5072" t="str">
        <f>TEXT(MotionsTable[[#This Row],[MOT_COUNTY_NUM]], "000") &amp; "-" &amp; TEXT(MotionsTable[[#This Row],[MOT_CASE_NUMBER]], "0000000")</f>
        <v>008-0000104</v>
      </c>
    </row>
    <row r="5073" spans="1:7">
      <c r="A5073" s="1">
        <v>8</v>
      </c>
      <c r="B5073">
        <v>116</v>
      </c>
      <c r="C5073">
        <v>4</v>
      </c>
      <c r="D5073" t="s">
        <v>115</v>
      </c>
      <c r="E5073" t="s">
        <v>116</v>
      </c>
      <c r="F5073" t="s">
        <v>24</v>
      </c>
      <c r="G5073" t="str">
        <f>TEXT(MotionsTable[[#This Row],[MOT_COUNTY_NUM]], "000") &amp; "-" &amp; TEXT(MotionsTable[[#This Row],[MOT_CASE_NUMBER]], "0000000")</f>
        <v>008-0000116</v>
      </c>
    </row>
    <row r="5074" spans="1:7">
      <c r="A5074" s="1">
        <v>8</v>
      </c>
      <c r="B5074">
        <v>119</v>
      </c>
      <c r="C5074">
        <v>4</v>
      </c>
      <c r="D5074" t="s">
        <v>115</v>
      </c>
      <c r="E5074" t="s">
        <v>116</v>
      </c>
      <c r="F5074" t="s">
        <v>24</v>
      </c>
      <c r="G5074" t="str">
        <f>TEXT(MotionsTable[[#This Row],[MOT_COUNTY_NUM]], "000") &amp; "-" &amp; TEXT(MotionsTable[[#This Row],[MOT_CASE_NUMBER]], "0000000")</f>
        <v>008-0000119</v>
      </c>
    </row>
    <row r="5075" spans="1:7">
      <c r="A5075" s="1">
        <v>8</v>
      </c>
      <c r="B5075">
        <v>131</v>
      </c>
      <c r="C5075">
        <v>4</v>
      </c>
      <c r="D5075" t="s">
        <v>115</v>
      </c>
      <c r="E5075" t="s">
        <v>116</v>
      </c>
      <c r="F5075" t="s">
        <v>24</v>
      </c>
      <c r="G5075" t="str">
        <f>TEXT(MotionsTable[[#This Row],[MOT_COUNTY_NUM]], "000") &amp; "-" &amp; TEXT(MotionsTable[[#This Row],[MOT_CASE_NUMBER]], "0000000")</f>
        <v>008-0000131</v>
      </c>
    </row>
    <row r="5076" spans="1:7">
      <c r="A5076" s="1">
        <v>8</v>
      </c>
      <c r="B5076">
        <v>133</v>
      </c>
      <c r="C5076">
        <v>4</v>
      </c>
      <c r="D5076" t="s">
        <v>115</v>
      </c>
      <c r="E5076" t="s">
        <v>116</v>
      </c>
      <c r="F5076" t="s">
        <v>24</v>
      </c>
      <c r="G5076" t="str">
        <f>TEXT(MotionsTable[[#This Row],[MOT_COUNTY_NUM]], "000") &amp; "-" &amp; TEXT(MotionsTable[[#This Row],[MOT_CASE_NUMBER]], "0000000")</f>
        <v>008-0000133</v>
      </c>
    </row>
    <row r="5077" spans="1:7">
      <c r="A5077" s="1">
        <v>8</v>
      </c>
      <c r="B5077">
        <v>134</v>
      </c>
      <c r="C5077">
        <v>4</v>
      </c>
      <c r="D5077" t="s">
        <v>115</v>
      </c>
      <c r="E5077" t="s">
        <v>116</v>
      </c>
      <c r="F5077" t="s">
        <v>24</v>
      </c>
      <c r="G5077" t="str">
        <f>TEXT(MotionsTable[[#This Row],[MOT_COUNTY_NUM]], "000") &amp; "-" &amp; TEXT(MotionsTable[[#This Row],[MOT_CASE_NUMBER]], "0000000")</f>
        <v>008-0000134</v>
      </c>
    </row>
    <row r="5078" spans="1:7">
      <c r="A5078" s="1">
        <v>8</v>
      </c>
      <c r="B5078">
        <v>20</v>
      </c>
      <c r="C5078">
        <v>5</v>
      </c>
      <c r="D5078" t="s">
        <v>115</v>
      </c>
      <c r="E5078" t="s">
        <v>116</v>
      </c>
      <c r="F5078" t="s">
        <v>24</v>
      </c>
      <c r="G5078" t="str">
        <f>TEXT(MotionsTable[[#This Row],[MOT_COUNTY_NUM]], "000") &amp; "-" &amp; TEXT(MotionsTable[[#This Row],[MOT_CASE_NUMBER]], "0000000")</f>
        <v>008-0000020</v>
      </c>
    </row>
    <row r="5079" spans="1:7">
      <c r="A5079" s="1">
        <v>8</v>
      </c>
      <c r="B5079">
        <v>21</v>
      </c>
      <c r="C5079">
        <v>5</v>
      </c>
      <c r="D5079" t="s">
        <v>115</v>
      </c>
      <c r="E5079" t="s">
        <v>116</v>
      </c>
      <c r="F5079" t="s">
        <v>24</v>
      </c>
      <c r="G5079" t="str">
        <f>TEXT(MotionsTable[[#This Row],[MOT_COUNTY_NUM]], "000") &amp; "-" &amp; TEXT(MotionsTable[[#This Row],[MOT_CASE_NUMBER]], "0000000")</f>
        <v>008-0000021</v>
      </c>
    </row>
    <row r="5080" spans="1:7">
      <c r="A5080" s="1">
        <v>8</v>
      </c>
      <c r="B5080">
        <v>26</v>
      </c>
      <c r="C5080">
        <v>5</v>
      </c>
      <c r="D5080" t="s">
        <v>115</v>
      </c>
      <c r="E5080" t="s">
        <v>116</v>
      </c>
      <c r="F5080" t="s">
        <v>24</v>
      </c>
      <c r="G5080" t="str">
        <f>TEXT(MotionsTable[[#This Row],[MOT_COUNTY_NUM]], "000") &amp; "-" &amp; TEXT(MotionsTable[[#This Row],[MOT_CASE_NUMBER]], "0000000")</f>
        <v>008-0000026</v>
      </c>
    </row>
    <row r="5081" spans="1:7">
      <c r="A5081" s="1">
        <v>8</v>
      </c>
      <c r="B5081">
        <v>37</v>
      </c>
      <c r="C5081">
        <v>5</v>
      </c>
      <c r="D5081" t="s">
        <v>115</v>
      </c>
      <c r="E5081" t="s">
        <v>116</v>
      </c>
      <c r="F5081" t="s">
        <v>24</v>
      </c>
      <c r="G5081" t="str">
        <f>TEXT(MotionsTable[[#This Row],[MOT_COUNTY_NUM]], "000") &amp; "-" &amp; TEXT(MotionsTable[[#This Row],[MOT_CASE_NUMBER]], "0000000")</f>
        <v>008-0000037</v>
      </c>
    </row>
    <row r="5082" spans="1:7">
      <c r="A5082" s="1">
        <v>8</v>
      </c>
      <c r="B5082">
        <v>38</v>
      </c>
      <c r="C5082">
        <v>5</v>
      </c>
      <c r="D5082" t="s">
        <v>115</v>
      </c>
      <c r="E5082" t="s">
        <v>116</v>
      </c>
      <c r="F5082" t="s">
        <v>24</v>
      </c>
      <c r="G5082" t="str">
        <f>TEXT(MotionsTable[[#This Row],[MOT_COUNTY_NUM]], "000") &amp; "-" &amp; TEXT(MotionsTable[[#This Row],[MOT_CASE_NUMBER]], "0000000")</f>
        <v>008-0000038</v>
      </c>
    </row>
    <row r="5083" spans="1:7">
      <c r="A5083" s="1">
        <v>8</v>
      </c>
      <c r="B5083">
        <v>56</v>
      </c>
      <c r="C5083">
        <v>5</v>
      </c>
      <c r="D5083" t="s">
        <v>115</v>
      </c>
      <c r="E5083" t="s">
        <v>116</v>
      </c>
      <c r="F5083" t="s">
        <v>24</v>
      </c>
      <c r="G5083" t="str">
        <f>TEXT(MotionsTable[[#This Row],[MOT_COUNTY_NUM]], "000") &amp; "-" &amp; TEXT(MotionsTable[[#This Row],[MOT_CASE_NUMBER]], "0000000")</f>
        <v>008-0000056</v>
      </c>
    </row>
    <row r="5084" spans="1:7">
      <c r="A5084" s="1">
        <v>8</v>
      </c>
      <c r="B5084">
        <v>67</v>
      </c>
      <c r="C5084">
        <v>5</v>
      </c>
      <c r="D5084" t="s">
        <v>115</v>
      </c>
      <c r="E5084" t="s">
        <v>116</v>
      </c>
      <c r="F5084" t="s">
        <v>24</v>
      </c>
      <c r="G5084" t="str">
        <f>TEXT(MotionsTable[[#This Row],[MOT_COUNTY_NUM]], "000") &amp; "-" &amp; TEXT(MotionsTable[[#This Row],[MOT_CASE_NUMBER]], "0000000")</f>
        <v>008-0000067</v>
      </c>
    </row>
    <row r="5085" spans="1:7">
      <c r="A5085" s="1">
        <v>8</v>
      </c>
      <c r="B5085">
        <v>72</v>
      </c>
      <c r="C5085">
        <v>5</v>
      </c>
      <c r="D5085" t="s">
        <v>115</v>
      </c>
      <c r="E5085" t="s">
        <v>116</v>
      </c>
      <c r="F5085" t="s">
        <v>24</v>
      </c>
      <c r="G5085" t="str">
        <f>TEXT(MotionsTable[[#This Row],[MOT_COUNTY_NUM]], "000") &amp; "-" &amp; TEXT(MotionsTable[[#This Row],[MOT_CASE_NUMBER]], "0000000")</f>
        <v>008-0000072</v>
      </c>
    </row>
    <row r="5086" spans="1:7">
      <c r="A5086" s="1">
        <v>8</v>
      </c>
      <c r="B5086">
        <v>75</v>
      </c>
      <c r="C5086">
        <v>5</v>
      </c>
      <c r="D5086" t="s">
        <v>115</v>
      </c>
      <c r="E5086" t="s">
        <v>116</v>
      </c>
      <c r="F5086" t="s">
        <v>24</v>
      </c>
      <c r="G5086" t="str">
        <f>TEXT(MotionsTable[[#This Row],[MOT_COUNTY_NUM]], "000") &amp; "-" &amp; TEXT(MotionsTable[[#This Row],[MOT_CASE_NUMBER]], "0000000")</f>
        <v>008-0000075</v>
      </c>
    </row>
    <row r="5087" spans="1:7">
      <c r="A5087" s="1">
        <v>8</v>
      </c>
      <c r="B5087">
        <v>78</v>
      </c>
      <c r="C5087">
        <v>5</v>
      </c>
      <c r="D5087" t="s">
        <v>115</v>
      </c>
      <c r="E5087" t="s">
        <v>116</v>
      </c>
      <c r="F5087" t="s">
        <v>24</v>
      </c>
      <c r="G5087" t="str">
        <f>TEXT(MotionsTable[[#This Row],[MOT_COUNTY_NUM]], "000") &amp; "-" &amp; TEXT(MotionsTable[[#This Row],[MOT_CASE_NUMBER]], "0000000")</f>
        <v>008-0000078</v>
      </c>
    </row>
    <row r="5088" spans="1:7">
      <c r="A5088" s="1">
        <v>8</v>
      </c>
      <c r="B5088">
        <v>79</v>
      </c>
      <c r="C5088">
        <v>5</v>
      </c>
      <c r="D5088" t="s">
        <v>115</v>
      </c>
      <c r="E5088" t="s">
        <v>116</v>
      </c>
      <c r="F5088" t="s">
        <v>24</v>
      </c>
      <c r="G5088" t="str">
        <f>TEXT(MotionsTable[[#This Row],[MOT_COUNTY_NUM]], "000") &amp; "-" &amp; TEXT(MotionsTable[[#This Row],[MOT_CASE_NUMBER]], "0000000")</f>
        <v>008-0000079</v>
      </c>
    </row>
    <row r="5089" spans="1:7">
      <c r="A5089" s="1">
        <v>8</v>
      </c>
      <c r="B5089">
        <v>80</v>
      </c>
      <c r="C5089">
        <v>5</v>
      </c>
      <c r="D5089" t="s">
        <v>115</v>
      </c>
      <c r="E5089" t="s">
        <v>116</v>
      </c>
      <c r="F5089" t="s">
        <v>24</v>
      </c>
      <c r="G5089" t="str">
        <f>TEXT(MotionsTable[[#This Row],[MOT_COUNTY_NUM]], "000") &amp; "-" &amp; TEXT(MotionsTable[[#This Row],[MOT_CASE_NUMBER]], "0000000")</f>
        <v>008-0000080</v>
      </c>
    </row>
    <row r="5090" spans="1:7">
      <c r="A5090" s="1">
        <v>8</v>
      </c>
      <c r="B5090">
        <v>85</v>
      </c>
      <c r="C5090">
        <v>5</v>
      </c>
      <c r="D5090" t="s">
        <v>115</v>
      </c>
      <c r="E5090" t="s">
        <v>116</v>
      </c>
      <c r="F5090" t="s">
        <v>24</v>
      </c>
      <c r="G5090" t="str">
        <f>TEXT(MotionsTable[[#This Row],[MOT_COUNTY_NUM]], "000") &amp; "-" &amp; TEXT(MotionsTable[[#This Row],[MOT_CASE_NUMBER]], "0000000")</f>
        <v>008-0000085</v>
      </c>
    </row>
    <row r="5091" spans="1:7">
      <c r="A5091" s="1">
        <v>8</v>
      </c>
      <c r="B5091">
        <v>86</v>
      </c>
      <c r="C5091">
        <v>5</v>
      </c>
      <c r="D5091" t="s">
        <v>115</v>
      </c>
      <c r="E5091" t="s">
        <v>116</v>
      </c>
      <c r="F5091" t="s">
        <v>24</v>
      </c>
      <c r="G5091" t="str">
        <f>TEXT(MotionsTable[[#This Row],[MOT_COUNTY_NUM]], "000") &amp; "-" &amp; TEXT(MotionsTable[[#This Row],[MOT_CASE_NUMBER]], "0000000")</f>
        <v>008-0000086</v>
      </c>
    </row>
    <row r="5092" spans="1:7">
      <c r="A5092" s="1">
        <v>8</v>
      </c>
      <c r="B5092">
        <v>92</v>
      </c>
      <c r="C5092">
        <v>5</v>
      </c>
      <c r="D5092" t="s">
        <v>115</v>
      </c>
      <c r="E5092" t="s">
        <v>116</v>
      </c>
      <c r="F5092" t="s">
        <v>24</v>
      </c>
      <c r="G5092" t="str">
        <f>TEXT(MotionsTable[[#This Row],[MOT_COUNTY_NUM]], "000") &amp; "-" &amp; TEXT(MotionsTable[[#This Row],[MOT_CASE_NUMBER]], "0000000")</f>
        <v>008-0000092</v>
      </c>
    </row>
    <row r="5093" spans="1:7">
      <c r="A5093" s="1">
        <v>8</v>
      </c>
      <c r="B5093">
        <v>98</v>
      </c>
      <c r="C5093">
        <v>5</v>
      </c>
      <c r="D5093" t="s">
        <v>115</v>
      </c>
      <c r="E5093" t="s">
        <v>116</v>
      </c>
      <c r="F5093" t="s">
        <v>24</v>
      </c>
      <c r="G5093" t="str">
        <f>TEXT(MotionsTable[[#This Row],[MOT_COUNTY_NUM]], "000") &amp; "-" &amp; TEXT(MotionsTable[[#This Row],[MOT_CASE_NUMBER]], "0000000")</f>
        <v>008-0000098</v>
      </c>
    </row>
    <row r="5094" spans="1:7">
      <c r="A5094" s="1">
        <v>8</v>
      </c>
      <c r="B5094">
        <v>105</v>
      </c>
      <c r="C5094">
        <v>5</v>
      </c>
      <c r="D5094" t="s">
        <v>115</v>
      </c>
      <c r="E5094" t="s">
        <v>116</v>
      </c>
      <c r="F5094" t="s">
        <v>24</v>
      </c>
      <c r="G5094" t="str">
        <f>TEXT(MotionsTable[[#This Row],[MOT_COUNTY_NUM]], "000") &amp; "-" &amp; TEXT(MotionsTable[[#This Row],[MOT_CASE_NUMBER]], "0000000")</f>
        <v>008-0000105</v>
      </c>
    </row>
    <row r="5095" spans="1:7">
      <c r="A5095" s="1">
        <v>8</v>
      </c>
      <c r="B5095">
        <v>106</v>
      </c>
      <c r="C5095">
        <v>5</v>
      </c>
      <c r="D5095" t="s">
        <v>115</v>
      </c>
      <c r="E5095" t="s">
        <v>116</v>
      </c>
      <c r="F5095" t="s">
        <v>24</v>
      </c>
      <c r="G5095" t="str">
        <f>TEXT(MotionsTable[[#This Row],[MOT_COUNTY_NUM]], "000") &amp; "-" &amp; TEXT(MotionsTable[[#This Row],[MOT_CASE_NUMBER]], "0000000")</f>
        <v>008-0000106</v>
      </c>
    </row>
    <row r="5096" spans="1:7">
      <c r="A5096" s="1">
        <v>8</v>
      </c>
      <c r="B5096">
        <v>109</v>
      </c>
      <c r="C5096">
        <v>5</v>
      </c>
      <c r="D5096" t="s">
        <v>115</v>
      </c>
      <c r="E5096" t="s">
        <v>116</v>
      </c>
      <c r="F5096" t="s">
        <v>24</v>
      </c>
      <c r="G5096" t="str">
        <f>TEXT(MotionsTable[[#This Row],[MOT_COUNTY_NUM]], "000") &amp; "-" &amp; TEXT(MotionsTable[[#This Row],[MOT_CASE_NUMBER]], "0000000")</f>
        <v>008-0000109</v>
      </c>
    </row>
    <row r="5097" spans="1:7">
      <c r="A5097" s="1">
        <v>8</v>
      </c>
      <c r="B5097">
        <v>113</v>
      </c>
      <c r="C5097">
        <v>5</v>
      </c>
      <c r="D5097" t="s">
        <v>115</v>
      </c>
      <c r="E5097" t="s">
        <v>116</v>
      </c>
      <c r="F5097" t="s">
        <v>24</v>
      </c>
      <c r="G5097" t="str">
        <f>TEXT(MotionsTable[[#This Row],[MOT_COUNTY_NUM]], "000") &amp; "-" &amp; TEXT(MotionsTable[[#This Row],[MOT_CASE_NUMBER]], "0000000")</f>
        <v>008-0000113</v>
      </c>
    </row>
    <row r="5098" spans="1:7">
      <c r="A5098" s="1">
        <v>8</v>
      </c>
      <c r="B5098">
        <v>121</v>
      </c>
      <c r="C5098">
        <v>5</v>
      </c>
      <c r="D5098" t="s">
        <v>115</v>
      </c>
      <c r="E5098" t="s">
        <v>116</v>
      </c>
      <c r="F5098" t="s">
        <v>24</v>
      </c>
      <c r="G5098" t="str">
        <f>TEXT(MotionsTable[[#This Row],[MOT_COUNTY_NUM]], "000") &amp; "-" &amp; TEXT(MotionsTable[[#This Row],[MOT_CASE_NUMBER]], "0000000")</f>
        <v>008-0000121</v>
      </c>
    </row>
    <row r="5099" spans="1:7">
      <c r="A5099" s="1">
        <v>8</v>
      </c>
      <c r="B5099">
        <v>122</v>
      </c>
      <c r="C5099">
        <v>5</v>
      </c>
      <c r="D5099" t="s">
        <v>115</v>
      </c>
      <c r="E5099" t="s">
        <v>116</v>
      </c>
      <c r="F5099" t="s">
        <v>24</v>
      </c>
      <c r="G5099" t="str">
        <f>TEXT(MotionsTable[[#This Row],[MOT_COUNTY_NUM]], "000") &amp; "-" &amp; TEXT(MotionsTable[[#This Row],[MOT_CASE_NUMBER]], "0000000")</f>
        <v>008-0000122</v>
      </c>
    </row>
    <row r="5100" spans="1:7">
      <c r="A5100" s="1">
        <v>8</v>
      </c>
      <c r="B5100">
        <v>123</v>
      </c>
      <c r="C5100">
        <v>5</v>
      </c>
      <c r="D5100" t="s">
        <v>115</v>
      </c>
      <c r="E5100" t="s">
        <v>116</v>
      </c>
      <c r="F5100" t="s">
        <v>24</v>
      </c>
      <c r="G5100" t="str">
        <f>TEXT(MotionsTable[[#This Row],[MOT_COUNTY_NUM]], "000") &amp; "-" &amp; TEXT(MotionsTable[[#This Row],[MOT_CASE_NUMBER]], "0000000")</f>
        <v>008-0000123</v>
      </c>
    </row>
    <row r="5101" spans="1:7">
      <c r="A5101" s="1">
        <v>8</v>
      </c>
      <c r="B5101">
        <v>134</v>
      </c>
      <c r="C5101">
        <v>5</v>
      </c>
      <c r="D5101" t="s">
        <v>115</v>
      </c>
      <c r="E5101" t="s">
        <v>116</v>
      </c>
      <c r="F5101" t="s">
        <v>24</v>
      </c>
      <c r="G5101" t="str">
        <f>TEXT(MotionsTable[[#This Row],[MOT_COUNTY_NUM]], "000") &amp; "-" &amp; TEXT(MotionsTable[[#This Row],[MOT_CASE_NUMBER]], "0000000")</f>
        <v>008-0000134</v>
      </c>
    </row>
    <row r="5102" spans="1:7">
      <c r="A5102" s="1">
        <v>8</v>
      </c>
      <c r="B5102">
        <v>15</v>
      </c>
      <c r="C5102">
        <v>6</v>
      </c>
      <c r="D5102" t="s">
        <v>115</v>
      </c>
      <c r="E5102" t="s">
        <v>116</v>
      </c>
      <c r="F5102" t="s">
        <v>24</v>
      </c>
      <c r="G5102" t="str">
        <f>TEXT(MotionsTable[[#This Row],[MOT_COUNTY_NUM]], "000") &amp; "-" &amp; TEXT(MotionsTable[[#This Row],[MOT_CASE_NUMBER]], "0000000")</f>
        <v>008-0000015</v>
      </c>
    </row>
    <row r="5103" spans="1:7">
      <c r="A5103" s="1">
        <v>8</v>
      </c>
      <c r="B5103">
        <v>22</v>
      </c>
      <c r="C5103">
        <v>6</v>
      </c>
      <c r="D5103" t="s">
        <v>115</v>
      </c>
      <c r="E5103" t="s">
        <v>116</v>
      </c>
      <c r="F5103" t="s">
        <v>24</v>
      </c>
      <c r="G5103" t="str">
        <f>TEXT(MotionsTable[[#This Row],[MOT_COUNTY_NUM]], "000") &amp; "-" &amp; TEXT(MotionsTable[[#This Row],[MOT_CASE_NUMBER]], "0000000")</f>
        <v>008-0000022</v>
      </c>
    </row>
    <row r="5104" spans="1:7">
      <c r="A5104" s="1">
        <v>8</v>
      </c>
      <c r="B5104">
        <v>26</v>
      </c>
      <c r="C5104">
        <v>6</v>
      </c>
      <c r="D5104" t="s">
        <v>115</v>
      </c>
      <c r="E5104" t="s">
        <v>116</v>
      </c>
      <c r="F5104" t="s">
        <v>24</v>
      </c>
      <c r="G5104" t="str">
        <f>TEXT(MotionsTable[[#This Row],[MOT_COUNTY_NUM]], "000") &amp; "-" &amp; TEXT(MotionsTable[[#This Row],[MOT_CASE_NUMBER]], "0000000")</f>
        <v>008-0000026</v>
      </c>
    </row>
    <row r="5105" spans="1:7">
      <c r="A5105" s="1">
        <v>8</v>
      </c>
      <c r="B5105">
        <v>42</v>
      </c>
      <c r="C5105">
        <v>6</v>
      </c>
      <c r="D5105" t="s">
        <v>115</v>
      </c>
      <c r="E5105" t="s">
        <v>116</v>
      </c>
      <c r="F5105" t="s">
        <v>24</v>
      </c>
      <c r="G5105" t="str">
        <f>TEXT(MotionsTable[[#This Row],[MOT_COUNTY_NUM]], "000") &amp; "-" &amp; TEXT(MotionsTable[[#This Row],[MOT_CASE_NUMBER]], "0000000")</f>
        <v>008-0000042</v>
      </c>
    </row>
    <row r="5106" spans="1:7">
      <c r="A5106" s="1">
        <v>8</v>
      </c>
      <c r="B5106">
        <v>50</v>
      </c>
      <c r="C5106">
        <v>6</v>
      </c>
      <c r="D5106" t="s">
        <v>115</v>
      </c>
      <c r="E5106" t="s">
        <v>116</v>
      </c>
      <c r="F5106" t="s">
        <v>24</v>
      </c>
      <c r="G5106" t="str">
        <f>TEXT(MotionsTable[[#This Row],[MOT_COUNTY_NUM]], "000") &amp; "-" &amp; TEXT(MotionsTable[[#This Row],[MOT_CASE_NUMBER]], "0000000")</f>
        <v>008-0000050</v>
      </c>
    </row>
    <row r="5107" spans="1:7">
      <c r="A5107" s="1">
        <v>8</v>
      </c>
      <c r="B5107">
        <v>60</v>
      </c>
      <c r="C5107">
        <v>6</v>
      </c>
      <c r="D5107" t="s">
        <v>115</v>
      </c>
      <c r="E5107" t="s">
        <v>116</v>
      </c>
      <c r="F5107" t="s">
        <v>24</v>
      </c>
      <c r="G5107" t="str">
        <f>TEXT(MotionsTable[[#This Row],[MOT_COUNTY_NUM]], "000") &amp; "-" &amp; TEXT(MotionsTable[[#This Row],[MOT_CASE_NUMBER]], "0000000")</f>
        <v>008-0000060</v>
      </c>
    </row>
    <row r="5108" spans="1:7">
      <c r="A5108" s="1">
        <v>8</v>
      </c>
      <c r="B5108">
        <v>64</v>
      </c>
      <c r="C5108">
        <v>6</v>
      </c>
      <c r="D5108" t="s">
        <v>115</v>
      </c>
      <c r="E5108" t="s">
        <v>116</v>
      </c>
      <c r="F5108" t="s">
        <v>24</v>
      </c>
      <c r="G5108" t="str">
        <f>TEXT(MotionsTable[[#This Row],[MOT_COUNTY_NUM]], "000") &amp; "-" &amp; TEXT(MotionsTable[[#This Row],[MOT_CASE_NUMBER]], "0000000")</f>
        <v>008-0000064</v>
      </c>
    </row>
    <row r="5109" spans="1:7">
      <c r="A5109" s="1">
        <v>8</v>
      </c>
      <c r="B5109">
        <v>67</v>
      </c>
      <c r="C5109">
        <v>6</v>
      </c>
      <c r="D5109" t="s">
        <v>115</v>
      </c>
      <c r="E5109" t="s">
        <v>116</v>
      </c>
      <c r="F5109" t="s">
        <v>24</v>
      </c>
      <c r="G5109" t="str">
        <f>TEXT(MotionsTable[[#This Row],[MOT_COUNTY_NUM]], "000") &amp; "-" &amp; TEXT(MotionsTable[[#This Row],[MOT_CASE_NUMBER]], "0000000")</f>
        <v>008-0000067</v>
      </c>
    </row>
    <row r="5110" spans="1:7">
      <c r="A5110" s="1">
        <v>8</v>
      </c>
      <c r="B5110">
        <v>71</v>
      </c>
      <c r="C5110">
        <v>6</v>
      </c>
      <c r="D5110" t="s">
        <v>115</v>
      </c>
      <c r="E5110" t="s">
        <v>116</v>
      </c>
      <c r="F5110" t="s">
        <v>24</v>
      </c>
      <c r="G5110" t="str">
        <f>TEXT(MotionsTable[[#This Row],[MOT_COUNTY_NUM]], "000") &amp; "-" &amp; TEXT(MotionsTable[[#This Row],[MOT_CASE_NUMBER]], "0000000")</f>
        <v>008-0000071</v>
      </c>
    </row>
    <row r="5111" spans="1:7">
      <c r="A5111" s="1">
        <v>8</v>
      </c>
      <c r="B5111">
        <v>78</v>
      </c>
      <c r="C5111">
        <v>6</v>
      </c>
      <c r="D5111" t="s">
        <v>115</v>
      </c>
      <c r="E5111" t="s">
        <v>116</v>
      </c>
      <c r="F5111" t="s">
        <v>24</v>
      </c>
      <c r="G5111" t="str">
        <f>TEXT(MotionsTable[[#This Row],[MOT_COUNTY_NUM]], "000") &amp; "-" &amp; TEXT(MotionsTable[[#This Row],[MOT_CASE_NUMBER]], "0000000")</f>
        <v>008-0000078</v>
      </c>
    </row>
    <row r="5112" spans="1:7">
      <c r="A5112" s="1">
        <v>8</v>
      </c>
      <c r="B5112">
        <v>79</v>
      </c>
      <c r="C5112">
        <v>6</v>
      </c>
      <c r="D5112" t="s">
        <v>115</v>
      </c>
      <c r="E5112" t="s">
        <v>116</v>
      </c>
      <c r="F5112" t="s">
        <v>24</v>
      </c>
      <c r="G5112" t="str">
        <f>TEXT(MotionsTable[[#This Row],[MOT_COUNTY_NUM]], "000") &amp; "-" &amp; TEXT(MotionsTable[[#This Row],[MOT_CASE_NUMBER]], "0000000")</f>
        <v>008-0000079</v>
      </c>
    </row>
    <row r="5113" spans="1:7">
      <c r="A5113" s="1">
        <v>8</v>
      </c>
      <c r="B5113">
        <v>80</v>
      </c>
      <c r="C5113">
        <v>6</v>
      </c>
      <c r="D5113" t="s">
        <v>115</v>
      </c>
      <c r="E5113" t="s">
        <v>116</v>
      </c>
      <c r="F5113" t="s">
        <v>24</v>
      </c>
      <c r="G5113" t="str">
        <f>TEXT(MotionsTable[[#This Row],[MOT_COUNTY_NUM]], "000") &amp; "-" &amp; TEXT(MotionsTable[[#This Row],[MOT_CASE_NUMBER]], "0000000")</f>
        <v>008-0000080</v>
      </c>
    </row>
    <row r="5114" spans="1:7">
      <c r="A5114" s="1">
        <v>8</v>
      </c>
      <c r="B5114">
        <v>89</v>
      </c>
      <c r="C5114">
        <v>6</v>
      </c>
      <c r="D5114" t="s">
        <v>115</v>
      </c>
      <c r="E5114" t="s">
        <v>116</v>
      </c>
      <c r="F5114" t="s">
        <v>24</v>
      </c>
      <c r="G5114" t="str">
        <f>TEXT(MotionsTable[[#This Row],[MOT_COUNTY_NUM]], "000") &amp; "-" &amp; TEXT(MotionsTable[[#This Row],[MOT_CASE_NUMBER]], "0000000")</f>
        <v>008-0000089</v>
      </c>
    </row>
    <row r="5115" spans="1:7">
      <c r="A5115" s="1">
        <v>8</v>
      </c>
      <c r="B5115">
        <v>91</v>
      </c>
      <c r="C5115">
        <v>6</v>
      </c>
      <c r="D5115" t="s">
        <v>115</v>
      </c>
      <c r="E5115" t="s">
        <v>116</v>
      </c>
      <c r="F5115" t="s">
        <v>24</v>
      </c>
      <c r="G5115" t="str">
        <f>TEXT(MotionsTable[[#This Row],[MOT_COUNTY_NUM]], "000") &amp; "-" &amp; TEXT(MotionsTable[[#This Row],[MOT_CASE_NUMBER]], "0000000")</f>
        <v>008-0000091</v>
      </c>
    </row>
    <row r="5116" spans="1:7">
      <c r="A5116" s="1">
        <v>8</v>
      </c>
      <c r="B5116">
        <v>95</v>
      </c>
      <c r="C5116">
        <v>6</v>
      </c>
      <c r="D5116" t="s">
        <v>115</v>
      </c>
      <c r="E5116" t="s">
        <v>116</v>
      </c>
      <c r="F5116" t="s">
        <v>24</v>
      </c>
      <c r="G5116" t="str">
        <f>TEXT(MotionsTable[[#This Row],[MOT_COUNTY_NUM]], "000") &amp; "-" &amp; TEXT(MotionsTable[[#This Row],[MOT_CASE_NUMBER]], "0000000")</f>
        <v>008-0000095</v>
      </c>
    </row>
    <row r="5117" spans="1:7">
      <c r="A5117" s="1">
        <v>8</v>
      </c>
      <c r="B5117">
        <v>100</v>
      </c>
      <c r="C5117">
        <v>6</v>
      </c>
      <c r="D5117" t="s">
        <v>115</v>
      </c>
      <c r="E5117" t="s">
        <v>116</v>
      </c>
      <c r="F5117" t="s">
        <v>24</v>
      </c>
      <c r="G5117" t="str">
        <f>TEXT(MotionsTable[[#This Row],[MOT_COUNTY_NUM]], "000") &amp; "-" &amp; TEXT(MotionsTable[[#This Row],[MOT_CASE_NUMBER]], "0000000")</f>
        <v>008-0000100</v>
      </c>
    </row>
    <row r="5118" spans="1:7">
      <c r="A5118" s="1">
        <v>8</v>
      </c>
      <c r="B5118">
        <v>103</v>
      </c>
      <c r="C5118">
        <v>6</v>
      </c>
      <c r="D5118" t="s">
        <v>115</v>
      </c>
      <c r="E5118" t="s">
        <v>116</v>
      </c>
      <c r="F5118" t="s">
        <v>24</v>
      </c>
      <c r="G5118" t="str">
        <f>TEXT(MotionsTable[[#This Row],[MOT_COUNTY_NUM]], "000") &amp; "-" &amp; TEXT(MotionsTable[[#This Row],[MOT_CASE_NUMBER]], "0000000")</f>
        <v>008-0000103</v>
      </c>
    </row>
    <row r="5119" spans="1:7">
      <c r="A5119" s="1">
        <v>8</v>
      </c>
      <c r="B5119">
        <v>105</v>
      </c>
      <c r="C5119">
        <v>6</v>
      </c>
      <c r="D5119" t="s">
        <v>115</v>
      </c>
      <c r="E5119" t="s">
        <v>116</v>
      </c>
      <c r="F5119" t="s">
        <v>24</v>
      </c>
      <c r="G5119" t="str">
        <f>TEXT(MotionsTable[[#This Row],[MOT_COUNTY_NUM]], "000") &amp; "-" &amp; TEXT(MotionsTable[[#This Row],[MOT_CASE_NUMBER]], "0000000")</f>
        <v>008-0000105</v>
      </c>
    </row>
    <row r="5120" spans="1:7">
      <c r="A5120" s="1">
        <v>8</v>
      </c>
      <c r="B5120">
        <v>111</v>
      </c>
      <c r="C5120">
        <v>6</v>
      </c>
      <c r="D5120" t="s">
        <v>115</v>
      </c>
      <c r="E5120" t="s">
        <v>116</v>
      </c>
      <c r="F5120" t="s">
        <v>24</v>
      </c>
      <c r="G5120" t="str">
        <f>TEXT(MotionsTable[[#This Row],[MOT_COUNTY_NUM]], "000") &amp; "-" &amp; TEXT(MotionsTable[[#This Row],[MOT_CASE_NUMBER]], "0000000")</f>
        <v>008-0000111</v>
      </c>
    </row>
    <row r="5121" spans="1:7">
      <c r="A5121" s="1">
        <v>8</v>
      </c>
      <c r="B5121">
        <v>115</v>
      </c>
      <c r="C5121">
        <v>6</v>
      </c>
      <c r="D5121" t="s">
        <v>115</v>
      </c>
      <c r="E5121" t="s">
        <v>116</v>
      </c>
      <c r="F5121" t="s">
        <v>24</v>
      </c>
      <c r="G5121" t="str">
        <f>TEXT(MotionsTable[[#This Row],[MOT_COUNTY_NUM]], "000") &amp; "-" &amp; TEXT(MotionsTable[[#This Row],[MOT_CASE_NUMBER]], "0000000")</f>
        <v>008-0000115</v>
      </c>
    </row>
    <row r="5122" spans="1:7">
      <c r="A5122" s="1">
        <v>8</v>
      </c>
      <c r="B5122">
        <v>128</v>
      </c>
      <c r="C5122">
        <v>6</v>
      </c>
      <c r="D5122" t="s">
        <v>115</v>
      </c>
      <c r="E5122" t="s">
        <v>116</v>
      </c>
      <c r="F5122" t="s">
        <v>24</v>
      </c>
      <c r="G5122" t="str">
        <f>TEXT(MotionsTable[[#This Row],[MOT_COUNTY_NUM]], "000") &amp; "-" &amp; TEXT(MotionsTable[[#This Row],[MOT_CASE_NUMBER]], "0000000")</f>
        <v>008-0000128</v>
      </c>
    </row>
    <row r="5123" spans="1:7">
      <c r="A5123" s="1">
        <v>8</v>
      </c>
      <c r="B5123">
        <v>134</v>
      </c>
      <c r="C5123">
        <v>6</v>
      </c>
      <c r="D5123" t="s">
        <v>115</v>
      </c>
      <c r="E5123" t="s">
        <v>116</v>
      </c>
      <c r="F5123" t="s">
        <v>24</v>
      </c>
      <c r="G5123" t="str">
        <f>TEXT(MotionsTable[[#This Row],[MOT_COUNTY_NUM]], "000") &amp; "-" &amp; TEXT(MotionsTable[[#This Row],[MOT_CASE_NUMBER]], "0000000")</f>
        <v>008-0000134</v>
      </c>
    </row>
    <row r="5124" spans="1:7">
      <c r="A5124" s="1">
        <v>8</v>
      </c>
      <c r="B5124">
        <v>1</v>
      </c>
      <c r="C5124">
        <v>7</v>
      </c>
      <c r="D5124" t="s">
        <v>115</v>
      </c>
      <c r="E5124" t="s">
        <v>116</v>
      </c>
      <c r="F5124" t="s">
        <v>24</v>
      </c>
      <c r="G5124" t="str">
        <f>TEXT(MotionsTable[[#This Row],[MOT_COUNTY_NUM]], "000") &amp; "-" &amp; TEXT(MotionsTable[[#This Row],[MOT_CASE_NUMBER]], "0000000")</f>
        <v>008-0000001</v>
      </c>
    </row>
    <row r="5125" spans="1:7">
      <c r="A5125" s="1">
        <v>8</v>
      </c>
      <c r="B5125">
        <v>4</v>
      </c>
      <c r="C5125">
        <v>7</v>
      </c>
      <c r="D5125" t="s">
        <v>115</v>
      </c>
      <c r="E5125" t="s">
        <v>116</v>
      </c>
      <c r="F5125" t="s">
        <v>24</v>
      </c>
      <c r="G5125" t="str">
        <f>TEXT(MotionsTable[[#This Row],[MOT_COUNTY_NUM]], "000") &amp; "-" &amp; TEXT(MotionsTable[[#This Row],[MOT_CASE_NUMBER]], "0000000")</f>
        <v>008-0000004</v>
      </c>
    </row>
    <row r="5126" spans="1:7">
      <c r="A5126" s="1">
        <v>8</v>
      </c>
      <c r="B5126">
        <v>10</v>
      </c>
      <c r="C5126">
        <v>7</v>
      </c>
      <c r="D5126" t="s">
        <v>115</v>
      </c>
      <c r="E5126" t="s">
        <v>116</v>
      </c>
      <c r="F5126" t="s">
        <v>24</v>
      </c>
      <c r="G5126" t="str">
        <f>TEXT(MotionsTable[[#This Row],[MOT_COUNTY_NUM]], "000") &amp; "-" &amp; TEXT(MotionsTable[[#This Row],[MOT_CASE_NUMBER]], "0000000")</f>
        <v>008-0000010</v>
      </c>
    </row>
    <row r="5127" spans="1:7">
      <c r="A5127" s="1">
        <v>8</v>
      </c>
      <c r="B5127">
        <v>13</v>
      </c>
      <c r="C5127">
        <v>7</v>
      </c>
      <c r="D5127" t="s">
        <v>115</v>
      </c>
      <c r="E5127" t="s">
        <v>116</v>
      </c>
      <c r="F5127" t="s">
        <v>24</v>
      </c>
      <c r="G5127" t="str">
        <f>TEXT(MotionsTable[[#This Row],[MOT_COUNTY_NUM]], "000") &amp; "-" &amp; TEXT(MotionsTable[[#This Row],[MOT_CASE_NUMBER]], "0000000")</f>
        <v>008-0000013</v>
      </c>
    </row>
    <row r="5128" spans="1:7">
      <c r="A5128" s="1">
        <v>8</v>
      </c>
      <c r="B5128">
        <v>45</v>
      </c>
      <c r="C5128">
        <v>7</v>
      </c>
      <c r="D5128" t="s">
        <v>115</v>
      </c>
      <c r="E5128" t="s">
        <v>116</v>
      </c>
      <c r="F5128" t="s">
        <v>24</v>
      </c>
      <c r="G5128" t="str">
        <f>TEXT(MotionsTable[[#This Row],[MOT_COUNTY_NUM]], "000") &amp; "-" &amp; TEXT(MotionsTable[[#This Row],[MOT_CASE_NUMBER]], "0000000")</f>
        <v>008-0000045</v>
      </c>
    </row>
    <row r="5129" spans="1:7">
      <c r="A5129" s="1">
        <v>8</v>
      </c>
      <c r="B5129">
        <v>47</v>
      </c>
      <c r="C5129">
        <v>7</v>
      </c>
      <c r="D5129" t="s">
        <v>115</v>
      </c>
      <c r="E5129" t="s">
        <v>116</v>
      </c>
      <c r="F5129" t="s">
        <v>24</v>
      </c>
      <c r="G5129" t="str">
        <f>TEXT(MotionsTable[[#This Row],[MOT_COUNTY_NUM]], "000") &amp; "-" &amp; TEXT(MotionsTable[[#This Row],[MOT_CASE_NUMBER]], "0000000")</f>
        <v>008-0000047</v>
      </c>
    </row>
    <row r="5130" spans="1:7">
      <c r="A5130" s="1">
        <v>8</v>
      </c>
      <c r="B5130">
        <v>48</v>
      </c>
      <c r="C5130">
        <v>7</v>
      </c>
      <c r="D5130" t="s">
        <v>115</v>
      </c>
      <c r="E5130" t="s">
        <v>116</v>
      </c>
      <c r="F5130" t="s">
        <v>24</v>
      </c>
      <c r="G5130" t="str">
        <f>TEXT(MotionsTable[[#This Row],[MOT_COUNTY_NUM]], "000") &amp; "-" &amp; TEXT(MotionsTable[[#This Row],[MOT_CASE_NUMBER]], "0000000")</f>
        <v>008-0000048</v>
      </c>
    </row>
    <row r="5131" spans="1:7">
      <c r="A5131" s="1">
        <v>8</v>
      </c>
      <c r="B5131">
        <v>53</v>
      </c>
      <c r="C5131">
        <v>7</v>
      </c>
      <c r="D5131" t="s">
        <v>115</v>
      </c>
      <c r="E5131" t="s">
        <v>116</v>
      </c>
      <c r="F5131" t="s">
        <v>24</v>
      </c>
      <c r="G5131" t="str">
        <f>TEXT(MotionsTable[[#This Row],[MOT_COUNTY_NUM]], "000") &amp; "-" &amp; TEXT(MotionsTable[[#This Row],[MOT_CASE_NUMBER]], "0000000")</f>
        <v>008-0000053</v>
      </c>
    </row>
    <row r="5132" spans="1:7">
      <c r="A5132" s="1">
        <v>8</v>
      </c>
      <c r="B5132">
        <v>56</v>
      </c>
      <c r="C5132">
        <v>7</v>
      </c>
      <c r="D5132" t="s">
        <v>115</v>
      </c>
      <c r="E5132" t="s">
        <v>116</v>
      </c>
      <c r="F5132" t="s">
        <v>24</v>
      </c>
      <c r="G5132" t="str">
        <f>TEXT(MotionsTable[[#This Row],[MOT_COUNTY_NUM]], "000") &amp; "-" &amp; TEXT(MotionsTable[[#This Row],[MOT_CASE_NUMBER]], "0000000")</f>
        <v>008-0000056</v>
      </c>
    </row>
    <row r="5133" spans="1:7">
      <c r="A5133" s="1">
        <v>8</v>
      </c>
      <c r="B5133">
        <v>64</v>
      </c>
      <c r="C5133">
        <v>7</v>
      </c>
      <c r="D5133" t="s">
        <v>115</v>
      </c>
      <c r="E5133" t="s">
        <v>116</v>
      </c>
      <c r="F5133" t="s">
        <v>24</v>
      </c>
      <c r="G5133" t="str">
        <f>TEXT(MotionsTable[[#This Row],[MOT_COUNTY_NUM]], "000") &amp; "-" &amp; TEXT(MotionsTable[[#This Row],[MOT_CASE_NUMBER]], "0000000")</f>
        <v>008-0000064</v>
      </c>
    </row>
    <row r="5134" spans="1:7">
      <c r="A5134" s="1">
        <v>8</v>
      </c>
      <c r="B5134">
        <v>65</v>
      </c>
      <c r="C5134">
        <v>7</v>
      </c>
      <c r="D5134" t="s">
        <v>115</v>
      </c>
      <c r="E5134" t="s">
        <v>116</v>
      </c>
      <c r="F5134" t="s">
        <v>24</v>
      </c>
      <c r="G5134" t="str">
        <f>TEXT(MotionsTable[[#This Row],[MOT_COUNTY_NUM]], "000") &amp; "-" &amp; TEXT(MotionsTable[[#This Row],[MOT_CASE_NUMBER]], "0000000")</f>
        <v>008-0000065</v>
      </c>
    </row>
    <row r="5135" spans="1:7">
      <c r="A5135" s="1">
        <v>8</v>
      </c>
      <c r="B5135">
        <v>74</v>
      </c>
      <c r="C5135">
        <v>7</v>
      </c>
      <c r="D5135" t="s">
        <v>115</v>
      </c>
      <c r="E5135" t="s">
        <v>116</v>
      </c>
      <c r="F5135" t="s">
        <v>24</v>
      </c>
      <c r="G5135" t="str">
        <f>TEXT(MotionsTable[[#This Row],[MOT_COUNTY_NUM]], "000") &amp; "-" &amp; TEXT(MotionsTable[[#This Row],[MOT_CASE_NUMBER]], "0000000")</f>
        <v>008-0000074</v>
      </c>
    </row>
    <row r="5136" spans="1:7">
      <c r="A5136" s="1">
        <v>8</v>
      </c>
      <c r="B5136">
        <v>77</v>
      </c>
      <c r="C5136">
        <v>7</v>
      </c>
      <c r="D5136" t="s">
        <v>115</v>
      </c>
      <c r="E5136" t="s">
        <v>116</v>
      </c>
      <c r="F5136" t="s">
        <v>24</v>
      </c>
      <c r="G5136" t="str">
        <f>TEXT(MotionsTable[[#This Row],[MOT_COUNTY_NUM]], "000") &amp; "-" &amp; TEXT(MotionsTable[[#This Row],[MOT_CASE_NUMBER]], "0000000")</f>
        <v>008-0000077</v>
      </c>
    </row>
    <row r="5137" spans="1:7">
      <c r="A5137" s="1">
        <v>8</v>
      </c>
      <c r="B5137">
        <v>82</v>
      </c>
      <c r="C5137">
        <v>7</v>
      </c>
      <c r="D5137" t="s">
        <v>115</v>
      </c>
      <c r="E5137" t="s">
        <v>116</v>
      </c>
      <c r="F5137" t="s">
        <v>24</v>
      </c>
      <c r="G5137" t="str">
        <f>TEXT(MotionsTable[[#This Row],[MOT_COUNTY_NUM]], "000") &amp; "-" &amp; TEXT(MotionsTable[[#This Row],[MOT_CASE_NUMBER]], "0000000")</f>
        <v>008-0000082</v>
      </c>
    </row>
    <row r="5138" spans="1:7">
      <c r="A5138" s="1">
        <v>8</v>
      </c>
      <c r="B5138">
        <v>83</v>
      </c>
      <c r="C5138">
        <v>7</v>
      </c>
      <c r="D5138" t="s">
        <v>115</v>
      </c>
      <c r="E5138" t="s">
        <v>116</v>
      </c>
      <c r="F5138" t="s">
        <v>24</v>
      </c>
      <c r="G5138" t="str">
        <f>TEXT(MotionsTable[[#This Row],[MOT_COUNTY_NUM]], "000") &amp; "-" &amp; TEXT(MotionsTable[[#This Row],[MOT_CASE_NUMBER]], "0000000")</f>
        <v>008-0000083</v>
      </c>
    </row>
    <row r="5139" spans="1:7">
      <c r="A5139" s="1">
        <v>8</v>
      </c>
      <c r="B5139">
        <v>84</v>
      </c>
      <c r="C5139">
        <v>7</v>
      </c>
      <c r="D5139" t="s">
        <v>115</v>
      </c>
      <c r="E5139" t="s">
        <v>116</v>
      </c>
      <c r="F5139" t="s">
        <v>24</v>
      </c>
      <c r="G5139" t="str">
        <f>TEXT(MotionsTable[[#This Row],[MOT_COUNTY_NUM]], "000") &amp; "-" &amp; TEXT(MotionsTable[[#This Row],[MOT_CASE_NUMBER]], "0000000")</f>
        <v>008-0000084</v>
      </c>
    </row>
    <row r="5140" spans="1:7">
      <c r="A5140" s="1">
        <v>8</v>
      </c>
      <c r="B5140">
        <v>92</v>
      </c>
      <c r="C5140">
        <v>7</v>
      </c>
      <c r="D5140" t="s">
        <v>115</v>
      </c>
      <c r="E5140" t="s">
        <v>116</v>
      </c>
      <c r="F5140" t="s">
        <v>24</v>
      </c>
      <c r="G5140" t="str">
        <f>TEXT(MotionsTable[[#This Row],[MOT_COUNTY_NUM]], "000") &amp; "-" &amp; TEXT(MotionsTable[[#This Row],[MOT_CASE_NUMBER]], "0000000")</f>
        <v>008-0000092</v>
      </c>
    </row>
    <row r="5141" spans="1:7">
      <c r="A5141" s="1">
        <v>8</v>
      </c>
      <c r="B5141">
        <v>102</v>
      </c>
      <c r="C5141">
        <v>7</v>
      </c>
      <c r="D5141" t="s">
        <v>115</v>
      </c>
      <c r="E5141" t="s">
        <v>116</v>
      </c>
      <c r="F5141" t="s">
        <v>24</v>
      </c>
      <c r="G5141" t="str">
        <f>TEXT(MotionsTable[[#This Row],[MOT_COUNTY_NUM]], "000") &amp; "-" &amp; TEXT(MotionsTable[[#This Row],[MOT_CASE_NUMBER]], "0000000")</f>
        <v>008-0000102</v>
      </c>
    </row>
    <row r="5142" spans="1:7">
      <c r="A5142" s="1">
        <v>8</v>
      </c>
      <c r="B5142">
        <v>111</v>
      </c>
      <c r="C5142">
        <v>7</v>
      </c>
      <c r="D5142" t="s">
        <v>115</v>
      </c>
      <c r="E5142" t="s">
        <v>116</v>
      </c>
      <c r="F5142" t="s">
        <v>24</v>
      </c>
      <c r="G5142" t="str">
        <f>TEXT(MotionsTable[[#This Row],[MOT_COUNTY_NUM]], "000") &amp; "-" &amp; TEXT(MotionsTable[[#This Row],[MOT_CASE_NUMBER]], "0000000")</f>
        <v>008-0000111</v>
      </c>
    </row>
    <row r="5143" spans="1:7">
      <c r="A5143" s="1">
        <v>8</v>
      </c>
      <c r="B5143">
        <v>119</v>
      </c>
      <c r="C5143">
        <v>7</v>
      </c>
      <c r="D5143" t="s">
        <v>115</v>
      </c>
      <c r="E5143" t="s">
        <v>116</v>
      </c>
      <c r="F5143" t="s">
        <v>24</v>
      </c>
      <c r="G5143" t="str">
        <f>TEXT(MotionsTable[[#This Row],[MOT_COUNTY_NUM]], "000") &amp; "-" &amp; TEXT(MotionsTable[[#This Row],[MOT_CASE_NUMBER]], "0000000")</f>
        <v>008-0000119</v>
      </c>
    </row>
    <row r="5144" spans="1:7">
      <c r="A5144" s="1">
        <v>8</v>
      </c>
      <c r="B5144">
        <v>129</v>
      </c>
      <c r="C5144">
        <v>7</v>
      </c>
      <c r="D5144" t="s">
        <v>115</v>
      </c>
      <c r="E5144" t="s">
        <v>116</v>
      </c>
      <c r="F5144" t="s">
        <v>24</v>
      </c>
      <c r="G5144" t="str">
        <f>TEXT(MotionsTable[[#This Row],[MOT_COUNTY_NUM]], "000") &amp; "-" &amp; TEXT(MotionsTable[[#This Row],[MOT_CASE_NUMBER]], "0000000")</f>
        <v>008-0000129</v>
      </c>
    </row>
    <row r="5145" spans="1:7">
      <c r="A5145" s="1">
        <v>8</v>
      </c>
      <c r="B5145">
        <v>131</v>
      </c>
      <c r="C5145">
        <v>7</v>
      </c>
      <c r="D5145" t="s">
        <v>115</v>
      </c>
      <c r="E5145" t="s">
        <v>116</v>
      </c>
      <c r="F5145" t="s">
        <v>24</v>
      </c>
      <c r="G5145" t="str">
        <f>TEXT(MotionsTable[[#This Row],[MOT_COUNTY_NUM]], "000") &amp; "-" &amp; TEXT(MotionsTable[[#This Row],[MOT_CASE_NUMBER]], "0000000")</f>
        <v>008-0000131</v>
      </c>
    </row>
    <row r="5146" spans="1:7">
      <c r="A5146" s="1">
        <v>8</v>
      </c>
      <c r="B5146">
        <v>133</v>
      </c>
      <c r="C5146">
        <v>7</v>
      </c>
      <c r="D5146" t="s">
        <v>115</v>
      </c>
      <c r="E5146" t="s">
        <v>116</v>
      </c>
      <c r="F5146" t="s">
        <v>24</v>
      </c>
      <c r="G5146" t="str">
        <f>TEXT(MotionsTable[[#This Row],[MOT_COUNTY_NUM]], "000") &amp; "-" &amp; TEXT(MotionsTable[[#This Row],[MOT_CASE_NUMBER]], "0000000")</f>
        <v>008-0000133</v>
      </c>
    </row>
    <row r="5147" spans="1:7">
      <c r="A5147" s="1">
        <v>8</v>
      </c>
      <c r="B5147">
        <v>5</v>
      </c>
      <c r="C5147">
        <v>8</v>
      </c>
      <c r="D5147" t="s">
        <v>115</v>
      </c>
      <c r="E5147" t="s">
        <v>116</v>
      </c>
      <c r="F5147" t="s">
        <v>24</v>
      </c>
      <c r="G5147" t="str">
        <f>TEXT(MotionsTable[[#This Row],[MOT_COUNTY_NUM]], "000") &amp; "-" &amp; TEXT(MotionsTable[[#This Row],[MOT_CASE_NUMBER]], "0000000")</f>
        <v>008-0000005</v>
      </c>
    </row>
    <row r="5148" spans="1:7">
      <c r="A5148" s="1">
        <v>8</v>
      </c>
      <c r="B5148">
        <v>14</v>
      </c>
      <c r="C5148">
        <v>8</v>
      </c>
      <c r="D5148" t="s">
        <v>115</v>
      </c>
      <c r="E5148" t="s">
        <v>116</v>
      </c>
      <c r="F5148" t="s">
        <v>24</v>
      </c>
      <c r="G5148" t="str">
        <f>TEXT(MotionsTable[[#This Row],[MOT_COUNTY_NUM]], "000") &amp; "-" &amp; TEXT(MotionsTable[[#This Row],[MOT_CASE_NUMBER]], "0000000")</f>
        <v>008-0000014</v>
      </c>
    </row>
    <row r="5149" spans="1:7">
      <c r="A5149" s="1">
        <v>8</v>
      </c>
      <c r="B5149">
        <v>16</v>
      </c>
      <c r="C5149">
        <v>8</v>
      </c>
      <c r="D5149" t="s">
        <v>115</v>
      </c>
      <c r="E5149" t="s">
        <v>116</v>
      </c>
      <c r="F5149" t="s">
        <v>24</v>
      </c>
      <c r="G5149" t="str">
        <f>TEXT(MotionsTable[[#This Row],[MOT_COUNTY_NUM]], "000") &amp; "-" &amp; TEXT(MotionsTable[[#This Row],[MOT_CASE_NUMBER]], "0000000")</f>
        <v>008-0000016</v>
      </c>
    </row>
    <row r="5150" spans="1:7">
      <c r="A5150" s="1">
        <v>8</v>
      </c>
      <c r="B5150">
        <v>22</v>
      </c>
      <c r="C5150">
        <v>8</v>
      </c>
      <c r="D5150" t="s">
        <v>115</v>
      </c>
      <c r="E5150" t="s">
        <v>116</v>
      </c>
      <c r="F5150" t="s">
        <v>24</v>
      </c>
      <c r="G5150" t="str">
        <f>TEXT(MotionsTable[[#This Row],[MOT_COUNTY_NUM]], "000") &amp; "-" &amp; TEXT(MotionsTable[[#This Row],[MOT_CASE_NUMBER]], "0000000")</f>
        <v>008-0000022</v>
      </c>
    </row>
    <row r="5151" spans="1:7">
      <c r="A5151" s="1">
        <v>8</v>
      </c>
      <c r="B5151">
        <v>27</v>
      </c>
      <c r="C5151">
        <v>8</v>
      </c>
      <c r="D5151" t="s">
        <v>115</v>
      </c>
      <c r="E5151" t="s">
        <v>116</v>
      </c>
      <c r="F5151" t="s">
        <v>24</v>
      </c>
      <c r="G5151" t="str">
        <f>TEXT(MotionsTable[[#This Row],[MOT_COUNTY_NUM]], "000") &amp; "-" &amp; TEXT(MotionsTable[[#This Row],[MOT_CASE_NUMBER]], "0000000")</f>
        <v>008-0000027</v>
      </c>
    </row>
    <row r="5152" spans="1:7">
      <c r="A5152" s="1">
        <v>8</v>
      </c>
      <c r="B5152">
        <v>28</v>
      </c>
      <c r="C5152">
        <v>8</v>
      </c>
      <c r="D5152" t="s">
        <v>115</v>
      </c>
      <c r="E5152" t="s">
        <v>116</v>
      </c>
      <c r="F5152" t="s">
        <v>24</v>
      </c>
      <c r="G5152" t="str">
        <f>TEXT(MotionsTable[[#This Row],[MOT_COUNTY_NUM]], "000") &amp; "-" &amp; TEXT(MotionsTable[[#This Row],[MOT_CASE_NUMBER]], "0000000")</f>
        <v>008-0000028</v>
      </c>
    </row>
    <row r="5153" spans="1:7">
      <c r="A5153" s="1">
        <v>8</v>
      </c>
      <c r="B5153">
        <v>33</v>
      </c>
      <c r="C5153">
        <v>8</v>
      </c>
      <c r="D5153" t="s">
        <v>115</v>
      </c>
      <c r="E5153" t="s">
        <v>116</v>
      </c>
      <c r="F5153" t="s">
        <v>24</v>
      </c>
      <c r="G5153" t="str">
        <f>TEXT(MotionsTable[[#This Row],[MOT_COUNTY_NUM]], "000") &amp; "-" &amp; TEXT(MotionsTable[[#This Row],[MOT_CASE_NUMBER]], "0000000")</f>
        <v>008-0000033</v>
      </c>
    </row>
    <row r="5154" spans="1:7">
      <c r="A5154" s="1">
        <v>8</v>
      </c>
      <c r="B5154">
        <v>37</v>
      </c>
      <c r="C5154">
        <v>8</v>
      </c>
      <c r="D5154" t="s">
        <v>115</v>
      </c>
      <c r="E5154" t="s">
        <v>116</v>
      </c>
      <c r="F5154" t="s">
        <v>24</v>
      </c>
      <c r="G5154" t="str">
        <f>TEXT(MotionsTable[[#This Row],[MOT_COUNTY_NUM]], "000") &amp; "-" &amp; TEXT(MotionsTable[[#This Row],[MOT_CASE_NUMBER]], "0000000")</f>
        <v>008-0000037</v>
      </c>
    </row>
    <row r="5155" spans="1:7">
      <c r="A5155" s="1">
        <v>8</v>
      </c>
      <c r="B5155">
        <v>48</v>
      </c>
      <c r="C5155">
        <v>8</v>
      </c>
      <c r="D5155" t="s">
        <v>115</v>
      </c>
      <c r="E5155" t="s">
        <v>116</v>
      </c>
      <c r="F5155" t="s">
        <v>24</v>
      </c>
      <c r="G5155" t="str">
        <f>TEXT(MotionsTable[[#This Row],[MOT_COUNTY_NUM]], "000") &amp; "-" &amp; TEXT(MotionsTable[[#This Row],[MOT_CASE_NUMBER]], "0000000")</f>
        <v>008-0000048</v>
      </c>
    </row>
    <row r="5156" spans="1:7">
      <c r="A5156" s="1">
        <v>8</v>
      </c>
      <c r="B5156">
        <v>49</v>
      </c>
      <c r="C5156">
        <v>8</v>
      </c>
      <c r="D5156" t="s">
        <v>115</v>
      </c>
      <c r="E5156" t="s">
        <v>116</v>
      </c>
      <c r="F5156" t="s">
        <v>24</v>
      </c>
      <c r="G5156" t="str">
        <f>TEXT(MotionsTable[[#This Row],[MOT_COUNTY_NUM]], "000") &amp; "-" &amp; TEXT(MotionsTable[[#This Row],[MOT_CASE_NUMBER]], "0000000")</f>
        <v>008-0000049</v>
      </c>
    </row>
    <row r="5157" spans="1:7">
      <c r="A5157" s="1">
        <v>8</v>
      </c>
      <c r="B5157">
        <v>67</v>
      </c>
      <c r="C5157">
        <v>8</v>
      </c>
      <c r="D5157" t="s">
        <v>115</v>
      </c>
      <c r="E5157" t="s">
        <v>116</v>
      </c>
      <c r="F5157" t="s">
        <v>24</v>
      </c>
      <c r="G5157" t="str">
        <f>TEXT(MotionsTable[[#This Row],[MOT_COUNTY_NUM]], "000") &amp; "-" &amp; TEXT(MotionsTable[[#This Row],[MOT_CASE_NUMBER]], "0000000")</f>
        <v>008-0000067</v>
      </c>
    </row>
    <row r="5158" spans="1:7">
      <c r="A5158" s="1">
        <v>8</v>
      </c>
      <c r="B5158">
        <v>75</v>
      </c>
      <c r="C5158">
        <v>8</v>
      </c>
      <c r="D5158" t="s">
        <v>115</v>
      </c>
      <c r="E5158" t="s">
        <v>116</v>
      </c>
      <c r="F5158" t="s">
        <v>24</v>
      </c>
      <c r="G5158" t="str">
        <f>TEXT(MotionsTable[[#This Row],[MOT_COUNTY_NUM]], "000") &amp; "-" &amp; TEXT(MotionsTable[[#This Row],[MOT_CASE_NUMBER]], "0000000")</f>
        <v>008-0000075</v>
      </c>
    </row>
    <row r="5159" spans="1:7">
      <c r="A5159" s="1">
        <v>8</v>
      </c>
      <c r="B5159">
        <v>77</v>
      </c>
      <c r="C5159">
        <v>8</v>
      </c>
      <c r="D5159" t="s">
        <v>115</v>
      </c>
      <c r="E5159" t="s">
        <v>116</v>
      </c>
      <c r="F5159" t="s">
        <v>24</v>
      </c>
      <c r="G5159" t="str">
        <f>TEXT(MotionsTable[[#This Row],[MOT_COUNTY_NUM]], "000") &amp; "-" &amp; TEXT(MotionsTable[[#This Row],[MOT_CASE_NUMBER]], "0000000")</f>
        <v>008-0000077</v>
      </c>
    </row>
    <row r="5160" spans="1:7">
      <c r="A5160" s="1">
        <v>8</v>
      </c>
      <c r="B5160">
        <v>82</v>
      </c>
      <c r="C5160">
        <v>8</v>
      </c>
      <c r="D5160" t="s">
        <v>115</v>
      </c>
      <c r="E5160" t="s">
        <v>116</v>
      </c>
      <c r="F5160" t="s">
        <v>24</v>
      </c>
      <c r="G5160" t="str">
        <f>TEXT(MotionsTable[[#This Row],[MOT_COUNTY_NUM]], "000") &amp; "-" &amp; TEXT(MotionsTable[[#This Row],[MOT_CASE_NUMBER]], "0000000")</f>
        <v>008-0000082</v>
      </c>
    </row>
    <row r="5161" spans="1:7">
      <c r="A5161" s="1">
        <v>8</v>
      </c>
      <c r="B5161">
        <v>91</v>
      </c>
      <c r="C5161">
        <v>8</v>
      </c>
      <c r="D5161" t="s">
        <v>115</v>
      </c>
      <c r="E5161" t="s">
        <v>116</v>
      </c>
      <c r="F5161" t="s">
        <v>24</v>
      </c>
      <c r="G5161" t="str">
        <f>TEXT(MotionsTable[[#This Row],[MOT_COUNTY_NUM]], "000") &amp; "-" &amp; TEXT(MotionsTable[[#This Row],[MOT_CASE_NUMBER]], "0000000")</f>
        <v>008-0000091</v>
      </c>
    </row>
    <row r="5162" spans="1:7">
      <c r="A5162" s="1">
        <v>8</v>
      </c>
      <c r="B5162">
        <v>111</v>
      </c>
      <c r="C5162">
        <v>8</v>
      </c>
      <c r="D5162" t="s">
        <v>115</v>
      </c>
      <c r="E5162" t="s">
        <v>116</v>
      </c>
      <c r="F5162" t="s">
        <v>24</v>
      </c>
      <c r="G5162" t="str">
        <f>TEXT(MotionsTable[[#This Row],[MOT_COUNTY_NUM]], "000") &amp; "-" &amp; TEXT(MotionsTable[[#This Row],[MOT_CASE_NUMBER]], "0000000")</f>
        <v>008-0000111</v>
      </c>
    </row>
    <row r="5163" spans="1:7">
      <c r="A5163" s="1">
        <v>8</v>
      </c>
      <c r="B5163">
        <v>116</v>
      </c>
      <c r="C5163">
        <v>8</v>
      </c>
      <c r="D5163" t="s">
        <v>115</v>
      </c>
      <c r="E5163" t="s">
        <v>116</v>
      </c>
      <c r="F5163" t="s">
        <v>24</v>
      </c>
      <c r="G5163" t="str">
        <f>TEXT(MotionsTable[[#This Row],[MOT_COUNTY_NUM]], "000") &amp; "-" &amp; TEXT(MotionsTable[[#This Row],[MOT_CASE_NUMBER]], "0000000")</f>
        <v>008-0000116</v>
      </c>
    </row>
    <row r="5164" spans="1:7">
      <c r="A5164" s="1">
        <v>8</v>
      </c>
      <c r="B5164">
        <v>133</v>
      </c>
      <c r="C5164">
        <v>8</v>
      </c>
      <c r="D5164" t="s">
        <v>115</v>
      </c>
      <c r="E5164" t="s">
        <v>116</v>
      </c>
      <c r="F5164" t="s">
        <v>24</v>
      </c>
      <c r="G5164" t="str">
        <f>TEXT(MotionsTable[[#This Row],[MOT_COUNTY_NUM]], "000") &amp; "-" &amp; TEXT(MotionsTable[[#This Row],[MOT_CASE_NUMBER]], "0000000")</f>
        <v>008-0000133</v>
      </c>
    </row>
    <row r="5165" spans="1:7">
      <c r="A5165" s="1">
        <v>8</v>
      </c>
      <c r="B5165">
        <v>1</v>
      </c>
      <c r="C5165">
        <v>9</v>
      </c>
      <c r="D5165" t="s">
        <v>115</v>
      </c>
      <c r="E5165" t="s">
        <v>116</v>
      </c>
      <c r="F5165" t="s">
        <v>24</v>
      </c>
      <c r="G5165" t="str">
        <f>TEXT(MotionsTable[[#This Row],[MOT_COUNTY_NUM]], "000") &amp; "-" &amp; TEXT(MotionsTable[[#This Row],[MOT_CASE_NUMBER]], "0000000")</f>
        <v>008-0000001</v>
      </c>
    </row>
    <row r="5166" spans="1:7">
      <c r="A5166" s="1">
        <v>8</v>
      </c>
      <c r="B5166">
        <v>20</v>
      </c>
      <c r="C5166">
        <v>9</v>
      </c>
      <c r="D5166" t="s">
        <v>115</v>
      </c>
      <c r="E5166" t="s">
        <v>116</v>
      </c>
      <c r="F5166" t="s">
        <v>24</v>
      </c>
      <c r="G5166" t="str">
        <f>TEXT(MotionsTable[[#This Row],[MOT_COUNTY_NUM]], "000") &amp; "-" &amp; TEXT(MotionsTable[[#This Row],[MOT_CASE_NUMBER]], "0000000")</f>
        <v>008-0000020</v>
      </c>
    </row>
    <row r="5167" spans="1:7">
      <c r="A5167" s="1">
        <v>8</v>
      </c>
      <c r="B5167">
        <v>37</v>
      </c>
      <c r="C5167">
        <v>9</v>
      </c>
      <c r="D5167" t="s">
        <v>115</v>
      </c>
      <c r="E5167" t="s">
        <v>116</v>
      </c>
      <c r="F5167" t="s">
        <v>24</v>
      </c>
      <c r="G5167" t="str">
        <f>TEXT(MotionsTable[[#This Row],[MOT_COUNTY_NUM]], "000") &amp; "-" &amp; TEXT(MotionsTable[[#This Row],[MOT_CASE_NUMBER]], "0000000")</f>
        <v>008-0000037</v>
      </c>
    </row>
    <row r="5168" spans="1:7">
      <c r="A5168" s="1">
        <v>8</v>
      </c>
      <c r="B5168">
        <v>48</v>
      </c>
      <c r="C5168">
        <v>9</v>
      </c>
      <c r="D5168" t="s">
        <v>115</v>
      </c>
      <c r="E5168" t="s">
        <v>116</v>
      </c>
      <c r="F5168" t="s">
        <v>24</v>
      </c>
      <c r="G5168" t="str">
        <f>TEXT(MotionsTable[[#This Row],[MOT_COUNTY_NUM]], "000") &amp; "-" &amp; TEXT(MotionsTable[[#This Row],[MOT_CASE_NUMBER]], "0000000")</f>
        <v>008-0000048</v>
      </c>
    </row>
    <row r="5169" spans="1:7">
      <c r="A5169" s="1">
        <v>8</v>
      </c>
      <c r="B5169">
        <v>65</v>
      </c>
      <c r="C5169">
        <v>9</v>
      </c>
      <c r="D5169" t="s">
        <v>115</v>
      </c>
      <c r="E5169" t="s">
        <v>116</v>
      </c>
      <c r="F5169" t="s">
        <v>24</v>
      </c>
      <c r="G5169" t="str">
        <f>TEXT(MotionsTable[[#This Row],[MOT_COUNTY_NUM]], "000") &amp; "-" &amp; TEXT(MotionsTable[[#This Row],[MOT_CASE_NUMBER]], "0000000")</f>
        <v>008-0000065</v>
      </c>
    </row>
    <row r="5170" spans="1:7">
      <c r="A5170" s="1">
        <v>8</v>
      </c>
      <c r="B5170">
        <v>66</v>
      </c>
      <c r="C5170">
        <v>9</v>
      </c>
      <c r="D5170" t="s">
        <v>115</v>
      </c>
      <c r="E5170" t="s">
        <v>116</v>
      </c>
      <c r="F5170" t="s">
        <v>24</v>
      </c>
      <c r="G5170" t="str">
        <f>TEXT(MotionsTable[[#This Row],[MOT_COUNTY_NUM]], "000") &amp; "-" &amp; TEXT(MotionsTable[[#This Row],[MOT_CASE_NUMBER]], "0000000")</f>
        <v>008-0000066</v>
      </c>
    </row>
    <row r="5171" spans="1:7">
      <c r="A5171" s="1">
        <v>8</v>
      </c>
      <c r="B5171">
        <v>76</v>
      </c>
      <c r="C5171">
        <v>9</v>
      </c>
      <c r="D5171" t="s">
        <v>115</v>
      </c>
      <c r="E5171" t="s">
        <v>116</v>
      </c>
      <c r="F5171" t="s">
        <v>24</v>
      </c>
      <c r="G5171" t="str">
        <f>TEXT(MotionsTable[[#This Row],[MOT_COUNTY_NUM]], "000") &amp; "-" &amp; TEXT(MotionsTable[[#This Row],[MOT_CASE_NUMBER]], "0000000")</f>
        <v>008-0000076</v>
      </c>
    </row>
    <row r="5172" spans="1:7">
      <c r="A5172" s="1">
        <v>8</v>
      </c>
      <c r="B5172">
        <v>95</v>
      </c>
      <c r="C5172">
        <v>9</v>
      </c>
      <c r="D5172" t="s">
        <v>115</v>
      </c>
      <c r="E5172" t="s">
        <v>116</v>
      </c>
      <c r="F5172" t="s">
        <v>24</v>
      </c>
      <c r="G5172" t="str">
        <f>TEXT(MotionsTable[[#This Row],[MOT_COUNTY_NUM]], "000") &amp; "-" &amp; TEXT(MotionsTable[[#This Row],[MOT_CASE_NUMBER]], "0000000")</f>
        <v>008-0000095</v>
      </c>
    </row>
    <row r="5173" spans="1:7">
      <c r="A5173" s="1">
        <v>8</v>
      </c>
      <c r="B5173">
        <v>119</v>
      </c>
      <c r="C5173">
        <v>9</v>
      </c>
      <c r="D5173" t="s">
        <v>115</v>
      </c>
      <c r="E5173" t="s">
        <v>116</v>
      </c>
      <c r="F5173" t="s">
        <v>24</v>
      </c>
      <c r="G5173" t="str">
        <f>TEXT(MotionsTable[[#This Row],[MOT_COUNTY_NUM]], "000") &amp; "-" &amp; TEXT(MotionsTable[[#This Row],[MOT_CASE_NUMBER]], "0000000")</f>
        <v>008-0000119</v>
      </c>
    </row>
    <row r="5174" spans="1:7">
      <c r="A5174" s="1">
        <v>8</v>
      </c>
      <c r="B5174">
        <v>2</v>
      </c>
      <c r="C5174">
        <v>10</v>
      </c>
      <c r="D5174" t="s">
        <v>115</v>
      </c>
      <c r="E5174" t="s">
        <v>116</v>
      </c>
      <c r="F5174" t="s">
        <v>24</v>
      </c>
      <c r="G5174" t="str">
        <f>TEXT(MotionsTable[[#This Row],[MOT_COUNTY_NUM]], "000") &amp; "-" &amp; TEXT(MotionsTable[[#This Row],[MOT_CASE_NUMBER]], "0000000")</f>
        <v>008-0000002</v>
      </c>
    </row>
    <row r="5175" spans="1:7">
      <c r="A5175" s="1">
        <v>8</v>
      </c>
      <c r="B5175">
        <v>54</v>
      </c>
      <c r="C5175">
        <v>10</v>
      </c>
      <c r="D5175" t="s">
        <v>115</v>
      </c>
      <c r="E5175" t="s">
        <v>116</v>
      </c>
      <c r="F5175" t="s">
        <v>24</v>
      </c>
      <c r="G5175" t="str">
        <f>TEXT(MotionsTable[[#This Row],[MOT_COUNTY_NUM]], "000") &amp; "-" &amp; TEXT(MotionsTable[[#This Row],[MOT_CASE_NUMBER]], "0000000")</f>
        <v>008-0000054</v>
      </c>
    </row>
    <row r="5176" spans="1:7">
      <c r="A5176" s="1">
        <v>8</v>
      </c>
      <c r="B5176">
        <v>59</v>
      </c>
      <c r="C5176">
        <v>10</v>
      </c>
      <c r="D5176" t="s">
        <v>115</v>
      </c>
      <c r="E5176" t="s">
        <v>116</v>
      </c>
      <c r="F5176" t="s">
        <v>24</v>
      </c>
      <c r="G5176" t="str">
        <f>TEXT(MotionsTable[[#This Row],[MOT_COUNTY_NUM]], "000") &amp; "-" &amp; TEXT(MotionsTable[[#This Row],[MOT_CASE_NUMBER]], "0000000")</f>
        <v>008-0000059</v>
      </c>
    </row>
    <row r="5177" spans="1:7">
      <c r="A5177" s="1">
        <v>8</v>
      </c>
      <c r="B5177">
        <v>70</v>
      </c>
      <c r="C5177">
        <v>10</v>
      </c>
      <c r="D5177" t="s">
        <v>115</v>
      </c>
      <c r="E5177" t="s">
        <v>116</v>
      </c>
      <c r="F5177" t="s">
        <v>24</v>
      </c>
      <c r="G5177" t="str">
        <f>TEXT(MotionsTable[[#This Row],[MOT_COUNTY_NUM]], "000") &amp; "-" &amp; TEXT(MotionsTable[[#This Row],[MOT_CASE_NUMBER]], "0000000")</f>
        <v>008-0000070</v>
      </c>
    </row>
    <row r="5178" spans="1:7">
      <c r="A5178" s="1">
        <v>8</v>
      </c>
      <c r="B5178">
        <v>82</v>
      </c>
      <c r="C5178">
        <v>10</v>
      </c>
      <c r="D5178" t="s">
        <v>115</v>
      </c>
      <c r="E5178" t="s">
        <v>116</v>
      </c>
      <c r="F5178" t="s">
        <v>24</v>
      </c>
      <c r="G5178" t="str">
        <f>TEXT(MotionsTable[[#This Row],[MOT_COUNTY_NUM]], "000") &amp; "-" &amp; TEXT(MotionsTable[[#This Row],[MOT_CASE_NUMBER]], "0000000")</f>
        <v>008-0000082</v>
      </c>
    </row>
    <row r="5179" spans="1:7">
      <c r="A5179" s="1">
        <v>8</v>
      </c>
      <c r="B5179">
        <v>92</v>
      </c>
      <c r="C5179">
        <v>10</v>
      </c>
      <c r="D5179" t="s">
        <v>115</v>
      </c>
      <c r="E5179" t="s">
        <v>116</v>
      </c>
      <c r="F5179" t="s">
        <v>24</v>
      </c>
      <c r="G5179" t="str">
        <f>TEXT(MotionsTable[[#This Row],[MOT_COUNTY_NUM]], "000") &amp; "-" &amp; TEXT(MotionsTable[[#This Row],[MOT_CASE_NUMBER]], "0000000")</f>
        <v>008-0000092</v>
      </c>
    </row>
    <row r="5180" spans="1:7">
      <c r="A5180" s="1">
        <v>8</v>
      </c>
      <c r="B5180">
        <v>102</v>
      </c>
      <c r="C5180">
        <v>10</v>
      </c>
      <c r="D5180" t="s">
        <v>115</v>
      </c>
      <c r="E5180" t="s">
        <v>116</v>
      </c>
      <c r="F5180" t="s">
        <v>24</v>
      </c>
      <c r="G5180" t="str">
        <f>TEXT(MotionsTable[[#This Row],[MOT_COUNTY_NUM]], "000") &amp; "-" &amp; TEXT(MotionsTable[[#This Row],[MOT_CASE_NUMBER]], "0000000")</f>
        <v>008-0000102</v>
      </c>
    </row>
    <row r="5181" spans="1:7">
      <c r="A5181" s="1">
        <v>8</v>
      </c>
      <c r="B5181">
        <v>106</v>
      </c>
      <c r="C5181">
        <v>10</v>
      </c>
      <c r="D5181" t="s">
        <v>115</v>
      </c>
      <c r="E5181" t="s">
        <v>116</v>
      </c>
      <c r="F5181" t="s">
        <v>24</v>
      </c>
      <c r="G5181" t="str">
        <f>TEXT(MotionsTable[[#This Row],[MOT_COUNTY_NUM]], "000") &amp; "-" &amp; TEXT(MotionsTable[[#This Row],[MOT_CASE_NUMBER]], "0000000")</f>
        <v>008-0000106</v>
      </c>
    </row>
    <row r="5182" spans="1:7">
      <c r="A5182" s="1">
        <v>8</v>
      </c>
      <c r="B5182">
        <v>122</v>
      </c>
      <c r="C5182">
        <v>10</v>
      </c>
      <c r="D5182" t="s">
        <v>115</v>
      </c>
      <c r="E5182" t="s">
        <v>116</v>
      </c>
      <c r="F5182" t="s">
        <v>24</v>
      </c>
      <c r="G5182" t="str">
        <f>TEXT(MotionsTable[[#This Row],[MOT_COUNTY_NUM]], "000") &amp; "-" &amp; TEXT(MotionsTable[[#This Row],[MOT_CASE_NUMBER]], "0000000")</f>
        <v>008-0000122</v>
      </c>
    </row>
    <row r="5183" spans="1:7">
      <c r="A5183" s="1">
        <v>8</v>
      </c>
      <c r="B5183">
        <v>131</v>
      </c>
      <c r="C5183">
        <v>10</v>
      </c>
      <c r="D5183" t="s">
        <v>115</v>
      </c>
      <c r="E5183" t="s">
        <v>116</v>
      </c>
      <c r="F5183" t="s">
        <v>24</v>
      </c>
      <c r="G5183" t="str">
        <f>TEXT(MotionsTable[[#This Row],[MOT_COUNTY_NUM]], "000") &amp; "-" &amp; TEXT(MotionsTable[[#This Row],[MOT_CASE_NUMBER]], "0000000")</f>
        <v>008-0000131</v>
      </c>
    </row>
    <row r="5184" spans="1:7">
      <c r="A5184" s="1">
        <v>8</v>
      </c>
      <c r="B5184">
        <v>73</v>
      </c>
      <c r="C5184">
        <v>12</v>
      </c>
      <c r="D5184" t="s">
        <v>115</v>
      </c>
      <c r="E5184" t="s">
        <v>116</v>
      </c>
      <c r="F5184" t="s">
        <v>24</v>
      </c>
      <c r="G5184" t="str">
        <f>TEXT(MotionsTable[[#This Row],[MOT_COUNTY_NUM]], "000") &amp; "-" &amp; TEXT(MotionsTable[[#This Row],[MOT_CASE_NUMBER]], "0000000")</f>
        <v>008-0000073</v>
      </c>
    </row>
    <row r="5185" spans="1:7">
      <c r="A5185" s="1">
        <v>8</v>
      </c>
      <c r="B5185">
        <v>122</v>
      </c>
      <c r="C5185">
        <v>12</v>
      </c>
      <c r="D5185" t="s">
        <v>115</v>
      </c>
      <c r="E5185" t="s">
        <v>116</v>
      </c>
      <c r="F5185" t="s">
        <v>24</v>
      </c>
      <c r="G5185" t="str">
        <f>TEXT(MotionsTable[[#This Row],[MOT_COUNTY_NUM]], "000") &amp; "-" &amp; TEXT(MotionsTable[[#This Row],[MOT_CASE_NUMBER]], "0000000")</f>
        <v>008-0000122</v>
      </c>
    </row>
    <row r="5186" spans="1:7">
      <c r="A5186" s="1">
        <v>1</v>
      </c>
      <c r="B5186">
        <v>4</v>
      </c>
      <c r="C5186">
        <v>2</v>
      </c>
      <c r="D5186" t="s">
        <v>111</v>
      </c>
      <c r="E5186" t="s">
        <v>112</v>
      </c>
      <c r="F5186" t="s">
        <v>9</v>
      </c>
      <c r="G5186" t="str">
        <f>TEXT(MotionsTable[[#This Row],[MOT_COUNTY_NUM]], "000") &amp; "-" &amp; TEXT(MotionsTable[[#This Row],[MOT_CASE_NUMBER]], "0000000")</f>
        <v>001-0000004</v>
      </c>
    </row>
    <row r="5187" spans="1:7">
      <c r="A5187" s="1">
        <v>1</v>
      </c>
      <c r="B5187">
        <v>26</v>
      </c>
      <c r="C5187">
        <v>2</v>
      </c>
      <c r="D5187" t="s">
        <v>111</v>
      </c>
      <c r="E5187" t="s">
        <v>112</v>
      </c>
      <c r="F5187" t="s">
        <v>9</v>
      </c>
      <c r="G5187" t="str">
        <f>TEXT(MotionsTable[[#This Row],[MOT_COUNTY_NUM]], "000") &amp; "-" &amp; TEXT(MotionsTable[[#This Row],[MOT_CASE_NUMBER]], "0000000")</f>
        <v>001-0000026</v>
      </c>
    </row>
    <row r="5188" spans="1:7">
      <c r="A5188" s="1">
        <v>1</v>
      </c>
      <c r="B5188">
        <v>49</v>
      </c>
      <c r="C5188">
        <v>2</v>
      </c>
      <c r="D5188" t="s">
        <v>111</v>
      </c>
      <c r="E5188" t="s">
        <v>112</v>
      </c>
      <c r="F5188" t="s">
        <v>9</v>
      </c>
      <c r="G5188" t="str">
        <f>TEXT(MotionsTable[[#This Row],[MOT_COUNTY_NUM]], "000") &amp; "-" &amp; TEXT(MotionsTable[[#This Row],[MOT_CASE_NUMBER]], "0000000")</f>
        <v>001-0000049</v>
      </c>
    </row>
    <row r="5189" spans="1:7">
      <c r="A5189" s="1">
        <v>1</v>
      </c>
      <c r="B5189">
        <v>50</v>
      </c>
      <c r="C5189">
        <v>2</v>
      </c>
      <c r="D5189" t="s">
        <v>111</v>
      </c>
      <c r="E5189" t="s">
        <v>112</v>
      </c>
      <c r="F5189" t="s">
        <v>9</v>
      </c>
      <c r="G5189" t="str">
        <f>TEXT(MotionsTable[[#This Row],[MOT_COUNTY_NUM]], "000") &amp; "-" &amp; TEXT(MotionsTable[[#This Row],[MOT_CASE_NUMBER]], "0000000")</f>
        <v>001-0000050</v>
      </c>
    </row>
    <row r="5190" spans="1:7">
      <c r="A5190" s="1">
        <v>1</v>
      </c>
      <c r="B5190">
        <v>52</v>
      </c>
      <c r="C5190">
        <v>2</v>
      </c>
      <c r="D5190" t="s">
        <v>111</v>
      </c>
      <c r="E5190" t="s">
        <v>112</v>
      </c>
      <c r="F5190" t="s">
        <v>9</v>
      </c>
      <c r="G5190" t="str">
        <f>TEXT(MotionsTable[[#This Row],[MOT_COUNTY_NUM]], "000") &amp; "-" &amp; TEXT(MotionsTable[[#This Row],[MOT_CASE_NUMBER]], "0000000")</f>
        <v>001-0000052</v>
      </c>
    </row>
    <row r="5191" spans="1:7">
      <c r="A5191" s="1">
        <v>1</v>
      </c>
      <c r="B5191">
        <v>60</v>
      </c>
      <c r="C5191">
        <v>2</v>
      </c>
      <c r="D5191" t="s">
        <v>111</v>
      </c>
      <c r="E5191" t="s">
        <v>112</v>
      </c>
      <c r="F5191" t="s">
        <v>9</v>
      </c>
      <c r="G5191" t="str">
        <f>TEXT(MotionsTable[[#This Row],[MOT_COUNTY_NUM]], "000") &amp; "-" &amp; TEXT(MotionsTable[[#This Row],[MOT_CASE_NUMBER]], "0000000")</f>
        <v>001-0000060</v>
      </c>
    </row>
    <row r="5192" spans="1:7">
      <c r="A5192" s="1">
        <v>1</v>
      </c>
      <c r="B5192">
        <v>73</v>
      </c>
      <c r="C5192">
        <v>2</v>
      </c>
      <c r="D5192" t="s">
        <v>111</v>
      </c>
      <c r="E5192" t="s">
        <v>112</v>
      </c>
      <c r="F5192" t="s">
        <v>9</v>
      </c>
      <c r="G5192" t="str">
        <f>TEXT(MotionsTable[[#This Row],[MOT_COUNTY_NUM]], "000") &amp; "-" &amp; TEXT(MotionsTable[[#This Row],[MOT_CASE_NUMBER]], "0000000")</f>
        <v>001-0000073</v>
      </c>
    </row>
    <row r="5193" spans="1:7">
      <c r="A5193" s="1">
        <v>1</v>
      </c>
      <c r="B5193">
        <v>120</v>
      </c>
      <c r="C5193">
        <v>2</v>
      </c>
      <c r="D5193" t="s">
        <v>111</v>
      </c>
      <c r="E5193" t="s">
        <v>112</v>
      </c>
      <c r="F5193" t="s">
        <v>9</v>
      </c>
      <c r="G5193" t="str">
        <f>TEXT(MotionsTable[[#This Row],[MOT_COUNTY_NUM]], "000") &amp; "-" &amp; TEXT(MotionsTable[[#This Row],[MOT_CASE_NUMBER]], "0000000")</f>
        <v>001-0000120</v>
      </c>
    </row>
    <row r="5194" spans="1:7">
      <c r="A5194" s="1">
        <v>1</v>
      </c>
      <c r="B5194">
        <v>176</v>
      </c>
      <c r="C5194">
        <v>2</v>
      </c>
      <c r="D5194" t="s">
        <v>111</v>
      </c>
      <c r="E5194" t="s">
        <v>112</v>
      </c>
      <c r="F5194" t="s">
        <v>9</v>
      </c>
      <c r="G5194" t="str">
        <f>TEXT(MotionsTable[[#This Row],[MOT_COUNTY_NUM]], "000") &amp; "-" &amp; TEXT(MotionsTable[[#This Row],[MOT_CASE_NUMBER]], "0000000")</f>
        <v>001-0000176</v>
      </c>
    </row>
    <row r="5195" spans="1:7">
      <c r="A5195" s="1">
        <v>1</v>
      </c>
      <c r="B5195">
        <v>213</v>
      </c>
      <c r="C5195">
        <v>2</v>
      </c>
      <c r="D5195" t="s">
        <v>111</v>
      </c>
      <c r="E5195" t="s">
        <v>112</v>
      </c>
      <c r="F5195" t="s">
        <v>9</v>
      </c>
      <c r="G5195" t="str">
        <f>TEXT(MotionsTable[[#This Row],[MOT_COUNTY_NUM]], "000") &amp; "-" &amp; TEXT(MotionsTable[[#This Row],[MOT_CASE_NUMBER]], "0000000")</f>
        <v>001-0000213</v>
      </c>
    </row>
    <row r="5196" spans="1:7">
      <c r="A5196" s="1">
        <v>1</v>
      </c>
      <c r="B5196">
        <v>6</v>
      </c>
      <c r="C5196">
        <v>3</v>
      </c>
      <c r="D5196" t="s">
        <v>111</v>
      </c>
      <c r="E5196" t="s">
        <v>112</v>
      </c>
      <c r="F5196" t="s">
        <v>9</v>
      </c>
      <c r="G5196" t="str">
        <f>TEXT(MotionsTable[[#This Row],[MOT_COUNTY_NUM]], "000") &amp; "-" &amp; TEXT(MotionsTable[[#This Row],[MOT_CASE_NUMBER]], "0000000")</f>
        <v>001-0000006</v>
      </c>
    </row>
    <row r="5197" spans="1:7">
      <c r="A5197" s="1">
        <v>1</v>
      </c>
      <c r="B5197">
        <v>19</v>
      </c>
      <c r="C5197">
        <v>3</v>
      </c>
      <c r="D5197" t="s">
        <v>111</v>
      </c>
      <c r="E5197" t="s">
        <v>112</v>
      </c>
      <c r="F5197" t="s">
        <v>9</v>
      </c>
      <c r="G5197" t="str">
        <f>TEXT(MotionsTable[[#This Row],[MOT_COUNTY_NUM]], "000") &amp; "-" &amp; TEXT(MotionsTable[[#This Row],[MOT_CASE_NUMBER]], "0000000")</f>
        <v>001-0000019</v>
      </c>
    </row>
    <row r="5198" spans="1:7">
      <c r="A5198" s="1">
        <v>1</v>
      </c>
      <c r="B5198">
        <v>26</v>
      </c>
      <c r="C5198">
        <v>3</v>
      </c>
      <c r="D5198" t="s">
        <v>111</v>
      </c>
      <c r="E5198" t="s">
        <v>112</v>
      </c>
      <c r="F5198" t="s">
        <v>9</v>
      </c>
      <c r="G5198" t="str">
        <f>TEXT(MotionsTable[[#This Row],[MOT_COUNTY_NUM]], "000") &amp; "-" &amp; TEXT(MotionsTable[[#This Row],[MOT_CASE_NUMBER]], "0000000")</f>
        <v>001-0000026</v>
      </c>
    </row>
    <row r="5199" spans="1:7">
      <c r="A5199" s="1">
        <v>1</v>
      </c>
      <c r="B5199">
        <v>29</v>
      </c>
      <c r="C5199">
        <v>3</v>
      </c>
      <c r="D5199" t="s">
        <v>111</v>
      </c>
      <c r="E5199" t="s">
        <v>112</v>
      </c>
      <c r="F5199" t="s">
        <v>9</v>
      </c>
      <c r="G5199" t="str">
        <f>TEXT(MotionsTable[[#This Row],[MOT_COUNTY_NUM]], "000") &amp; "-" &amp; TEXT(MotionsTable[[#This Row],[MOT_CASE_NUMBER]], "0000000")</f>
        <v>001-0000029</v>
      </c>
    </row>
    <row r="5200" spans="1:7">
      <c r="A5200" s="1">
        <v>1</v>
      </c>
      <c r="B5200">
        <v>34</v>
      </c>
      <c r="C5200">
        <v>3</v>
      </c>
      <c r="D5200" t="s">
        <v>111</v>
      </c>
      <c r="E5200" t="s">
        <v>112</v>
      </c>
      <c r="F5200" t="s">
        <v>9</v>
      </c>
      <c r="G5200" t="str">
        <f>TEXT(MotionsTable[[#This Row],[MOT_COUNTY_NUM]], "000") &amp; "-" &amp; TEXT(MotionsTable[[#This Row],[MOT_CASE_NUMBER]], "0000000")</f>
        <v>001-0000034</v>
      </c>
    </row>
    <row r="5201" spans="1:7">
      <c r="A5201" s="1">
        <v>1</v>
      </c>
      <c r="B5201">
        <v>42</v>
      </c>
      <c r="C5201">
        <v>3</v>
      </c>
      <c r="D5201" t="s">
        <v>111</v>
      </c>
      <c r="E5201" t="s">
        <v>112</v>
      </c>
      <c r="F5201" t="s">
        <v>9</v>
      </c>
      <c r="G5201" t="str">
        <f>TEXT(MotionsTable[[#This Row],[MOT_COUNTY_NUM]], "000") &amp; "-" &amp; TEXT(MotionsTable[[#This Row],[MOT_CASE_NUMBER]], "0000000")</f>
        <v>001-0000042</v>
      </c>
    </row>
    <row r="5202" spans="1:7">
      <c r="A5202" s="1">
        <v>1</v>
      </c>
      <c r="B5202">
        <v>47</v>
      </c>
      <c r="C5202">
        <v>3</v>
      </c>
      <c r="D5202" t="s">
        <v>111</v>
      </c>
      <c r="E5202" t="s">
        <v>112</v>
      </c>
      <c r="F5202" t="s">
        <v>9</v>
      </c>
      <c r="G5202" t="str">
        <f>TEXT(MotionsTable[[#This Row],[MOT_COUNTY_NUM]], "000") &amp; "-" &amp; TEXT(MotionsTable[[#This Row],[MOT_CASE_NUMBER]], "0000000")</f>
        <v>001-0000047</v>
      </c>
    </row>
    <row r="5203" spans="1:7">
      <c r="A5203" s="1">
        <v>1</v>
      </c>
      <c r="B5203">
        <v>60</v>
      </c>
      <c r="C5203">
        <v>3</v>
      </c>
      <c r="D5203" t="s">
        <v>111</v>
      </c>
      <c r="E5203" t="s">
        <v>112</v>
      </c>
      <c r="F5203" t="s">
        <v>9</v>
      </c>
      <c r="G5203" t="str">
        <f>TEXT(MotionsTable[[#This Row],[MOT_COUNTY_NUM]], "000") &amp; "-" &amp; TEXT(MotionsTable[[#This Row],[MOT_CASE_NUMBER]], "0000000")</f>
        <v>001-0000060</v>
      </c>
    </row>
    <row r="5204" spans="1:7">
      <c r="A5204" s="1">
        <v>1</v>
      </c>
      <c r="B5204">
        <v>64</v>
      </c>
      <c r="C5204">
        <v>3</v>
      </c>
      <c r="D5204" t="s">
        <v>111</v>
      </c>
      <c r="E5204" t="s">
        <v>112</v>
      </c>
      <c r="F5204" t="s">
        <v>9</v>
      </c>
      <c r="G5204" t="str">
        <f>TEXT(MotionsTable[[#This Row],[MOT_COUNTY_NUM]], "000") &amp; "-" &amp; TEXT(MotionsTable[[#This Row],[MOT_CASE_NUMBER]], "0000000")</f>
        <v>001-0000064</v>
      </c>
    </row>
    <row r="5205" spans="1:7">
      <c r="A5205" s="1">
        <v>1</v>
      </c>
      <c r="B5205">
        <v>91</v>
      </c>
      <c r="C5205">
        <v>3</v>
      </c>
      <c r="D5205" t="s">
        <v>111</v>
      </c>
      <c r="E5205" t="s">
        <v>112</v>
      </c>
      <c r="F5205" t="s">
        <v>9</v>
      </c>
      <c r="G5205" t="str">
        <f>TEXT(MotionsTable[[#This Row],[MOT_COUNTY_NUM]], "000") &amp; "-" &amp; TEXT(MotionsTable[[#This Row],[MOT_CASE_NUMBER]], "0000000")</f>
        <v>001-0000091</v>
      </c>
    </row>
    <row r="5206" spans="1:7">
      <c r="A5206" s="1">
        <v>1</v>
      </c>
      <c r="B5206">
        <v>100</v>
      </c>
      <c r="C5206">
        <v>3</v>
      </c>
      <c r="D5206" t="s">
        <v>111</v>
      </c>
      <c r="E5206" t="s">
        <v>112</v>
      </c>
      <c r="F5206" t="s">
        <v>9</v>
      </c>
      <c r="G5206" t="str">
        <f>TEXT(MotionsTable[[#This Row],[MOT_COUNTY_NUM]], "000") &amp; "-" &amp; TEXT(MotionsTable[[#This Row],[MOT_CASE_NUMBER]], "0000000")</f>
        <v>001-0000100</v>
      </c>
    </row>
    <row r="5207" spans="1:7">
      <c r="A5207" s="1">
        <v>1</v>
      </c>
      <c r="B5207">
        <v>109</v>
      </c>
      <c r="C5207">
        <v>3</v>
      </c>
      <c r="D5207" t="s">
        <v>111</v>
      </c>
      <c r="E5207" t="s">
        <v>112</v>
      </c>
      <c r="F5207" t="s">
        <v>9</v>
      </c>
      <c r="G5207" t="str">
        <f>TEXT(MotionsTable[[#This Row],[MOT_COUNTY_NUM]], "000") &amp; "-" &amp; TEXT(MotionsTable[[#This Row],[MOT_CASE_NUMBER]], "0000000")</f>
        <v>001-0000109</v>
      </c>
    </row>
    <row r="5208" spans="1:7">
      <c r="A5208" s="1">
        <v>1</v>
      </c>
      <c r="B5208">
        <v>124</v>
      </c>
      <c r="C5208">
        <v>3</v>
      </c>
      <c r="D5208" t="s">
        <v>111</v>
      </c>
      <c r="E5208" t="s">
        <v>112</v>
      </c>
      <c r="F5208" t="s">
        <v>9</v>
      </c>
      <c r="G5208" t="str">
        <f>TEXT(MotionsTable[[#This Row],[MOT_COUNTY_NUM]], "000") &amp; "-" &amp; TEXT(MotionsTable[[#This Row],[MOT_CASE_NUMBER]], "0000000")</f>
        <v>001-0000124</v>
      </c>
    </row>
    <row r="5209" spans="1:7">
      <c r="A5209" s="1">
        <v>1</v>
      </c>
      <c r="B5209">
        <v>129</v>
      </c>
      <c r="C5209">
        <v>3</v>
      </c>
      <c r="D5209" t="s">
        <v>111</v>
      </c>
      <c r="E5209" t="s">
        <v>112</v>
      </c>
      <c r="F5209" t="s">
        <v>9</v>
      </c>
      <c r="G5209" t="str">
        <f>TEXT(MotionsTable[[#This Row],[MOT_COUNTY_NUM]], "000") &amp; "-" &amp; TEXT(MotionsTable[[#This Row],[MOT_CASE_NUMBER]], "0000000")</f>
        <v>001-0000129</v>
      </c>
    </row>
    <row r="5210" spans="1:7">
      <c r="A5210" s="1">
        <v>1</v>
      </c>
      <c r="B5210">
        <v>137</v>
      </c>
      <c r="C5210">
        <v>3</v>
      </c>
      <c r="D5210" t="s">
        <v>111</v>
      </c>
      <c r="E5210" t="s">
        <v>112</v>
      </c>
      <c r="F5210" t="s">
        <v>9</v>
      </c>
      <c r="G5210" t="str">
        <f>TEXT(MotionsTable[[#This Row],[MOT_COUNTY_NUM]], "000") &amp; "-" &amp; TEXT(MotionsTable[[#This Row],[MOT_CASE_NUMBER]], "0000000")</f>
        <v>001-0000137</v>
      </c>
    </row>
    <row r="5211" spans="1:7">
      <c r="A5211" s="1">
        <v>1</v>
      </c>
      <c r="B5211">
        <v>140</v>
      </c>
      <c r="C5211">
        <v>3</v>
      </c>
      <c r="D5211" t="s">
        <v>111</v>
      </c>
      <c r="E5211" t="s">
        <v>112</v>
      </c>
      <c r="F5211" t="s">
        <v>9</v>
      </c>
      <c r="G5211" t="str">
        <f>TEXT(MotionsTable[[#This Row],[MOT_COUNTY_NUM]], "000") &amp; "-" &amp; TEXT(MotionsTable[[#This Row],[MOT_CASE_NUMBER]], "0000000")</f>
        <v>001-0000140</v>
      </c>
    </row>
    <row r="5212" spans="1:7">
      <c r="A5212" s="1">
        <v>1</v>
      </c>
      <c r="B5212">
        <v>147</v>
      </c>
      <c r="C5212">
        <v>3</v>
      </c>
      <c r="D5212" t="s">
        <v>111</v>
      </c>
      <c r="E5212" t="s">
        <v>112</v>
      </c>
      <c r="F5212" t="s">
        <v>9</v>
      </c>
      <c r="G5212" t="str">
        <f>TEXT(MotionsTable[[#This Row],[MOT_COUNTY_NUM]], "000") &amp; "-" &amp; TEXT(MotionsTable[[#This Row],[MOT_CASE_NUMBER]], "0000000")</f>
        <v>001-0000147</v>
      </c>
    </row>
    <row r="5213" spans="1:7">
      <c r="A5213" s="1">
        <v>1</v>
      </c>
      <c r="B5213">
        <v>161</v>
      </c>
      <c r="C5213">
        <v>3</v>
      </c>
      <c r="D5213" t="s">
        <v>111</v>
      </c>
      <c r="E5213" t="s">
        <v>112</v>
      </c>
      <c r="F5213" t="s">
        <v>9</v>
      </c>
      <c r="G5213" t="str">
        <f>TEXT(MotionsTable[[#This Row],[MOT_COUNTY_NUM]], "000") &amp; "-" &amp; TEXT(MotionsTable[[#This Row],[MOT_CASE_NUMBER]], "0000000")</f>
        <v>001-0000161</v>
      </c>
    </row>
    <row r="5214" spans="1:7">
      <c r="A5214" s="1">
        <v>1</v>
      </c>
      <c r="B5214">
        <v>169</v>
      </c>
      <c r="C5214">
        <v>3</v>
      </c>
      <c r="D5214" t="s">
        <v>111</v>
      </c>
      <c r="E5214" t="s">
        <v>112</v>
      </c>
      <c r="F5214" t="s">
        <v>9</v>
      </c>
      <c r="G5214" t="str">
        <f>TEXT(MotionsTable[[#This Row],[MOT_COUNTY_NUM]], "000") &amp; "-" &amp; TEXT(MotionsTable[[#This Row],[MOT_CASE_NUMBER]], "0000000")</f>
        <v>001-0000169</v>
      </c>
    </row>
    <row r="5215" spans="1:7">
      <c r="A5215" s="1">
        <v>1</v>
      </c>
      <c r="B5215">
        <v>170</v>
      </c>
      <c r="C5215">
        <v>3</v>
      </c>
      <c r="D5215" t="s">
        <v>111</v>
      </c>
      <c r="E5215" t="s">
        <v>112</v>
      </c>
      <c r="F5215" t="s">
        <v>9</v>
      </c>
      <c r="G5215" t="str">
        <f>TEXT(MotionsTable[[#This Row],[MOT_COUNTY_NUM]], "000") &amp; "-" &amp; TEXT(MotionsTable[[#This Row],[MOT_CASE_NUMBER]], "0000000")</f>
        <v>001-0000170</v>
      </c>
    </row>
    <row r="5216" spans="1:7">
      <c r="A5216" s="1">
        <v>1</v>
      </c>
      <c r="B5216">
        <v>179</v>
      </c>
      <c r="C5216">
        <v>3</v>
      </c>
      <c r="D5216" t="s">
        <v>111</v>
      </c>
      <c r="E5216" t="s">
        <v>112</v>
      </c>
      <c r="F5216" t="s">
        <v>9</v>
      </c>
      <c r="G5216" t="str">
        <f>TEXT(MotionsTable[[#This Row],[MOT_COUNTY_NUM]], "000") &amp; "-" &amp; TEXT(MotionsTable[[#This Row],[MOT_CASE_NUMBER]], "0000000")</f>
        <v>001-0000179</v>
      </c>
    </row>
    <row r="5217" spans="1:7">
      <c r="A5217" s="1">
        <v>1</v>
      </c>
      <c r="B5217">
        <v>181</v>
      </c>
      <c r="C5217">
        <v>3</v>
      </c>
      <c r="D5217" t="s">
        <v>111</v>
      </c>
      <c r="E5217" t="s">
        <v>112</v>
      </c>
      <c r="F5217" t="s">
        <v>9</v>
      </c>
      <c r="G5217" t="str">
        <f>TEXT(MotionsTable[[#This Row],[MOT_COUNTY_NUM]], "000") &amp; "-" &amp; TEXT(MotionsTable[[#This Row],[MOT_CASE_NUMBER]], "0000000")</f>
        <v>001-0000181</v>
      </c>
    </row>
    <row r="5218" spans="1:7">
      <c r="A5218" s="1">
        <v>1</v>
      </c>
      <c r="B5218">
        <v>185</v>
      </c>
      <c r="C5218">
        <v>3</v>
      </c>
      <c r="D5218" t="s">
        <v>111</v>
      </c>
      <c r="E5218" t="s">
        <v>112</v>
      </c>
      <c r="F5218" t="s">
        <v>9</v>
      </c>
      <c r="G5218" t="str">
        <f>TEXT(MotionsTable[[#This Row],[MOT_COUNTY_NUM]], "000") &amp; "-" &amp; TEXT(MotionsTable[[#This Row],[MOT_CASE_NUMBER]], "0000000")</f>
        <v>001-0000185</v>
      </c>
    </row>
    <row r="5219" spans="1:7">
      <c r="A5219" s="1">
        <v>1</v>
      </c>
      <c r="B5219">
        <v>195</v>
      </c>
      <c r="C5219">
        <v>3</v>
      </c>
      <c r="D5219" t="s">
        <v>111</v>
      </c>
      <c r="E5219" t="s">
        <v>112</v>
      </c>
      <c r="F5219" t="s">
        <v>9</v>
      </c>
      <c r="G5219" t="str">
        <f>TEXT(MotionsTable[[#This Row],[MOT_COUNTY_NUM]], "000") &amp; "-" &amp; TEXT(MotionsTable[[#This Row],[MOT_CASE_NUMBER]], "0000000")</f>
        <v>001-0000195</v>
      </c>
    </row>
    <row r="5220" spans="1:7">
      <c r="A5220" s="1">
        <v>1</v>
      </c>
      <c r="B5220">
        <v>196</v>
      </c>
      <c r="C5220">
        <v>3</v>
      </c>
      <c r="D5220" t="s">
        <v>111</v>
      </c>
      <c r="E5220" t="s">
        <v>112</v>
      </c>
      <c r="F5220" t="s">
        <v>9</v>
      </c>
      <c r="G5220" t="str">
        <f>TEXT(MotionsTable[[#This Row],[MOT_COUNTY_NUM]], "000") &amp; "-" &amp; TEXT(MotionsTable[[#This Row],[MOT_CASE_NUMBER]], "0000000")</f>
        <v>001-0000196</v>
      </c>
    </row>
    <row r="5221" spans="1:7">
      <c r="A5221" s="1">
        <v>1</v>
      </c>
      <c r="B5221">
        <v>219</v>
      </c>
      <c r="C5221">
        <v>3</v>
      </c>
      <c r="D5221" t="s">
        <v>111</v>
      </c>
      <c r="E5221" t="s">
        <v>112</v>
      </c>
      <c r="F5221" t="s">
        <v>9</v>
      </c>
      <c r="G5221" t="str">
        <f>TEXT(MotionsTable[[#This Row],[MOT_COUNTY_NUM]], "000") &amp; "-" &amp; TEXT(MotionsTable[[#This Row],[MOT_CASE_NUMBER]], "0000000")</f>
        <v>001-0000219</v>
      </c>
    </row>
    <row r="5222" spans="1:7">
      <c r="A5222" s="1">
        <v>1</v>
      </c>
      <c r="B5222">
        <v>7</v>
      </c>
      <c r="C5222">
        <v>4</v>
      </c>
      <c r="D5222" t="s">
        <v>111</v>
      </c>
      <c r="E5222" t="s">
        <v>112</v>
      </c>
      <c r="F5222" t="s">
        <v>9</v>
      </c>
      <c r="G5222" t="str">
        <f>TEXT(MotionsTable[[#This Row],[MOT_COUNTY_NUM]], "000") &amp; "-" &amp; TEXT(MotionsTable[[#This Row],[MOT_CASE_NUMBER]], "0000000")</f>
        <v>001-0000007</v>
      </c>
    </row>
    <row r="5223" spans="1:7">
      <c r="A5223" s="1">
        <v>1</v>
      </c>
      <c r="B5223">
        <v>8</v>
      </c>
      <c r="C5223">
        <v>4</v>
      </c>
      <c r="D5223" t="s">
        <v>111</v>
      </c>
      <c r="E5223" t="s">
        <v>112</v>
      </c>
      <c r="F5223" t="s">
        <v>9</v>
      </c>
      <c r="G5223" t="str">
        <f>TEXT(MotionsTable[[#This Row],[MOT_COUNTY_NUM]], "000") &amp; "-" &amp; TEXT(MotionsTable[[#This Row],[MOT_CASE_NUMBER]], "0000000")</f>
        <v>001-0000008</v>
      </c>
    </row>
    <row r="5224" spans="1:7">
      <c r="A5224" s="1">
        <v>1</v>
      </c>
      <c r="B5224">
        <v>16</v>
      </c>
      <c r="C5224">
        <v>4</v>
      </c>
      <c r="D5224" t="s">
        <v>111</v>
      </c>
      <c r="E5224" t="s">
        <v>112</v>
      </c>
      <c r="F5224" t="s">
        <v>9</v>
      </c>
      <c r="G5224" t="str">
        <f>TEXT(MotionsTable[[#This Row],[MOT_COUNTY_NUM]], "000") &amp; "-" &amp; TEXT(MotionsTable[[#This Row],[MOT_CASE_NUMBER]], "0000000")</f>
        <v>001-0000016</v>
      </c>
    </row>
    <row r="5225" spans="1:7">
      <c r="A5225" s="1">
        <v>1</v>
      </c>
      <c r="B5225">
        <v>37</v>
      </c>
      <c r="C5225">
        <v>4</v>
      </c>
      <c r="D5225" t="s">
        <v>111</v>
      </c>
      <c r="E5225" t="s">
        <v>112</v>
      </c>
      <c r="F5225" t="s">
        <v>9</v>
      </c>
      <c r="G5225" t="str">
        <f>TEXT(MotionsTable[[#This Row],[MOT_COUNTY_NUM]], "000") &amp; "-" &amp; TEXT(MotionsTable[[#This Row],[MOT_CASE_NUMBER]], "0000000")</f>
        <v>001-0000037</v>
      </c>
    </row>
    <row r="5226" spans="1:7">
      <c r="A5226" s="1">
        <v>1</v>
      </c>
      <c r="B5226">
        <v>42</v>
      </c>
      <c r="C5226">
        <v>4</v>
      </c>
      <c r="D5226" t="s">
        <v>111</v>
      </c>
      <c r="E5226" t="s">
        <v>112</v>
      </c>
      <c r="F5226" t="s">
        <v>9</v>
      </c>
      <c r="G5226" t="str">
        <f>TEXT(MotionsTable[[#This Row],[MOT_COUNTY_NUM]], "000") &amp; "-" &amp; TEXT(MotionsTable[[#This Row],[MOT_CASE_NUMBER]], "0000000")</f>
        <v>001-0000042</v>
      </c>
    </row>
    <row r="5227" spans="1:7">
      <c r="A5227" s="1">
        <v>1</v>
      </c>
      <c r="B5227">
        <v>45</v>
      </c>
      <c r="C5227">
        <v>4</v>
      </c>
      <c r="D5227" t="s">
        <v>111</v>
      </c>
      <c r="E5227" t="s">
        <v>112</v>
      </c>
      <c r="F5227" t="s">
        <v>9</v>
      </c>
      <c r="G5227" t="str">
        <f>TEXT(MotionsTable[[#This Row],[MOT_COUNTY_NUM]], "000") &amp; "-" &amp; TEXT(MotionsTable[[#This Row],[MOT_CASE_NUMBER]], "0000000")</f>
        <v>001-0000045</v>
      </c>
    </row>
    <row r="5228" spans="1:7">
      <c r="A5228" s="1">
        <v>1</v>
      </c>
      <c r="B5228">
        <v>62</v>
      </c>
      <c r="C5228">
        <v>4</v>
      </c>
      <c r="D5228" t="s">
        <v>111</v>
      </c>
      <c r="E5228" t="s">
        <v>112</v>
      </c>
      <c r="F5228" t="s">
        <v>9</v>
      </c>
      <c r="G5228" t="str">
        <f>TEXT(MotionsTable[[#This Row],[MOT_COUNTY_NUM]], "000") &amp; "-" &amp; TEXT(MotionsTable[[#This Row],[MOT_CASE_NUMBER]], "0000000")</f>
        <v>001-0000062</v>
      </c>
    </row>
    <row r="5229" spans="1:7">
      <c r="A5229" s="1">
        <v>1</v>
      </c>
      <c r="B5229">
        <v>69</v>
      </c>
      <c r="C5229">
        <v>4</v>
      </c>
      <c r="D5229" t="s">
        <v>111</v>
      </c>
      <c r="E5229" t="s">
        <v>112</v>
      </c>
      <c r="F5229" t="s">
        <v>9</v>
      </c>
      <c r="G5229" t="str">
        <f>TEXT(MotionsTable[[#This Row],[MOT_COUNTY_NUM]], "000") &amp; "-" &amp; TEXT(MotionsTable[[#This Row],[MOT_CASE_NUMBER]], "0000000")</f>
        <v>001-0000069</v>
      </c>
    </row>
    <row r="5230" spans="1:7">
      <c r="A5230" s="1">
        <v>1</v>
      </c>
      <c r="B5230">
        <v>70</v>
      </c>
      <c r="C5230">
        <v>4</v>
      </c>
      <c r="D5230" t="s">
        <v>111</v>
      </c>
      <c r="E5230" t="s">
        <v>112</v>
      </c>
      <c r="F5230" t="s">
        <v>9</v>
      </c>
      <c r="G5230" t="str">
        <f>TEXT(MotionsTable[[#This Row],[MOT_COUNTY_NUM]], "000") &amp; "-" &amp; TEXT(MotionsTable[[#This Row],[MOT_CASE_NUMBER]], "0000000")</f>
        <v>001-0000070</v>
      </c>
    </row>
    <row r="5231" spans="1:7">
      <c r="A5231" s="1">
        <v>1</v>
      </c>
      <c r="B5231">
        <v>88</v>
      </c>
      <c r="C5231">
        <v>4</v>
      </c>
      <c r="D5231" t="s">
        <v>111</v>
      </c>
      <c r="E5231" t="s">
        <v>112</v>
      </c>
      <c r="F5231" t="s">
        <v>9</v>
      </c>
      <c r="G5231" t="str">
        <f>TEXT(MotionsTable[[#This Row],[MOT_COUNTY_NUM]], "000") &amp; "-" &amp; TEXT(MotionsTable[[#This Row],[MOT_CASE_NUMBER]], "0000000")</f>
        <v>001-0000088</v>
      </c>
    </row>
    <row r="5232" spans="1:7">
      <c r="A5232" s="1">
        <v>1</v>
      </c>
      <c r="B5232">
        <v>106</v>
      </c>
      <c r="C5232">
        <v>4</v>
      </c>
      <c r="D5232" t="s">
        <v>111</v>
      </c>
      <c r="E5232" t="s">
        <v>112</v>
      </c>
      <c r="F5232" t="s">
        <v>9</v>
      </c>
      <c r="G5232" t="str">
        <f>TEXT(MotionsTable[[#This Row],[MOT_COUNTY_NUM]], "000") &amp; "-" &amp; TEXT(MotionsTable[[#This Row],[MOT_CASE_NUMBER]], "0000000")</f>
        <v>001-0000106</v>
      </c>
    </row>
    <row r="5233" spans="1:7">
      <c r="A5233" s="1">
        <v>1</v>
      </c>
      <c r="B5233">
        <v>110</v>
      </c>
      <c r="C5233">
        <v>4</v>
      </c>
      <c r="D5233" t="s">
        <v>111</v>
      </c>
      <c r="E5233" t="s">
        <v>112</v>
      </c>
      <c r="F5233" t="s">
        <v>9</v>
      </c>
      <c r="G5233" t="str">
        <f>TEXT(MotionsTable[[#This Row],[MOT_COUNTY_NUM]], "000") &amp; "-" &amp; TEXT(MotionsTable[[#This Row],[MOT_CASE_NUMBER]], "0000000")</f>
        <v>001-0000110</v>
      </c>
    </row>
    <row r="5234" spans="1:7">
      <c r="A5234" s="1">
        <v>1</v>
      </c>
      <c r="B5234">
        <v>114</v>
      </c>
      <c r="C5234">
        <v>4</v>
      </c>
      <c r="D5234" t="s">
        <v>111</v>
      </c>
      <c r="E5234" t="s">
        <v>112</v>
      </c>
      <c r="F5234" t="s">
        <v>9</v>
      </c>
      <c r="G5234" t="str">
        <f>TEXT(MotionsTable[[#This Row],[MOT_COUNTY_NUM]], "000") &amp; "-" &amp; TEXT(MotionsTable[[#This Row],[MOT_CASE_NUMBER]], "0000000")</f>
        <v>001-0000114</v>
      </c>
    </row>
    <row r="5235" spans="1:7">
      <c r="A5235" s="1">
        <v>1</v>
      </c>
      <c r="B5235">
        <v>120</v>
      </c>
      <c r="C5235">
        <v>4</v>
      </c>
      <c r="D5235" t="s">
        <v>111</v>
      </c>
      <c r="E5235" t="s">
        <v>112</v>
      </c>
      <c r="F5235" t="s">
        <v>9</v>
      </c>
      <c r="G5235" t="str">
        <f>TEXT(MotionsTable[[#This Row],[MOT_COUNTY_NUM]], "000") &amp; "-" &amp; TEXT(MotionsTable[[#This Row],[MOT_CASE_NUMBER]], "0000000")</f>
        <v>001-0000120</v>
      </c>
    </row>
    <row r="5236" spans="1:7">
      <c r="A5236" s="1">
        <v>1</v>
      </c>
      <c r="B5236">
        <v>136</v>
      </c>
      <c r="C5236">
        <v>4</v>
      </c>
      <c r="D5236" t="s">
        <v>111</v>
      </c>
      <c r="E5236" t="s">
        <v>112</v>
      </c>
      <c r="F5236" t="s">
        <v>9</v>
      </c>
      <c r="G5236" t="str">
        <f>TEXT(MotionsTable[[#This Row],[MOT_COUNTY_NUM]], "000") &amp; "-" &amp; TEXT(MotionsTable[[#This Row],[MOT_CASE_NUMBER]], "0000000")</f>
        <v>001-0000136</v>
      </c>
    </row>
    <row r="5237" spans="1:7">
      <c r="A5237" s="1">
        <v>1</v>
      </c>
      <c r="B5237">
        <v>158</v>
      </c>
      <c r="C5237">
        <v>4</v>
      </c>
      <c r="D5237" t="s">
        <v>111</v>
      </c>
      <c r="E5237" t="s">
        <v>112</v>
      </c>
      <c r="F5237" t="s">
        <v>9</v>
      </c>
      <c r="G5237" t="str">
        <f>TEXT(MotionsTable[[#This Row],[MOT_COUNTY_NUM]], "000") &amp; "-" &amp; TEXT(MotionsTable[[#This Row],[MOT_CASE_NUMBER]], "0000000")</f>
        <v>001-0000158</v>
      </c>
    </row>
    <row r="5238" spans="1:7">
      <c r="A5238" s="1">
        <v>1</v>
      </c>
      <c r="B5238">
        <v>194</v>
      </c>
      <c r="C5238">
        <v>4</v>
      </c>
      <c r="D5238" t="s">
        <v>111</v>
      </c>
      <c r="E5238" t="s">
        <v>112</v>
      </c>
      <c r="F5238" t="s">
        <v>9</v>
      </c>
      <c r="G5238" t="str">
        <f>TEXT(MotionsTable[[#This Row],[MOT_COUNTY_NUM]], "000") &amp; "-" &amp; TEXT(MotionsTable[[#This Row],[MOT_CASE_NUMBER]], "0000000")</f>
        <v>001-0000194</v>
      </c>
    </row>
    <row r="5239" spans="1:7">
      <c r="A5239" s="1">
        <v>1</v>
      </c>
      <c r="B5239">
        <v>216</v>
      </c>
      <c r="C5239">
        <v>4</v>
      </c>
      <c r="D5239" t="s">
        <v>111</v>
      </c>
      <c r="E5239" t="s">
        <v>112</v>
      </c>
      <c r="F5239" t="s">
        <v>9</v>
      </c>
      <c r="G5239" t="str">
        <f>TEXT(MotionsTable[[#This Row],[MOT_COUNTY_NUM]], "000") &amp; "-" &amp; TEXT(MotionsTable[[#This Row],[MOT_CASE_NUMBER]], "0000000")</f>
        <v>001-0000216</v>
      </c>
    </row>
    <row r="5240" spans="1:7">
      <c r="A5240" s="1">
        <v>1</v>
      </c>
      <c r="B5240">
        <v>44</v>
      </c>
      <c r="C5240">
        <v>5</v>
      </c>
      <c r="D5240" t="s">
        <v>111</v>
      </c>
      <c r="E5240" t="s">
        <v>112</v>
      </c>
      <c r="F5240" t="s">
        <v>9</v>
      </c>
      <c r="G5240" t="str">
        <f>TEXT(MotionsTable[[#This Row],[MOT_COUNTY_NUM]], "000") &amp; "-" &amp; TEXT(MotionsTable[[#This Row],[MOT_CASE_NUMBER]], "0000000")</f>
        <v>001-0000044</v>
      </c>
    </row>
    <row r="5241" spans="1:7">
      <c r="A5241" s="1">
        <v>1</v>
      </c>
      <c r="B5241">
        <v>56</v>
      </c>
      <c r="C5241">
        <v>5</v>
      </c>
      <c r="D5241" t="s">
        <v>111</v>
      </c>
      <c r="E5241" t="s">
        <v>112</v>
      </c>
      <c r="F5241" t="s">
        <v>9</v>
      </c>
      <c r="G5241" t="str">
        <f>TEXT(MotionsTable[[#This Row],[MOT_COUNTY_NUM]], "000") &amp; "-" &amp; TEXT(MotionsTable[[#This Row],[MOT_CASE_NUMBER]], "0000000")</f>
        <v>001-0000056</v>
      </c>
    </row>
    <row r="5242" spans="1:7">
      <c r="A5242" s="1">
        <v>1</v>
      </c>
      <c r="B5242">
        <v>82</v>
      </c>
      <c r="C5242">
        <v>5</v>
      </c>
      <c r="D5242" t="s">
        <v>111</v>
      </c>
      <c r="E5242" t="s">
        <v>112</v>
      </c>
      <c r="F5242" t="s">
        <v>9</v>
      </c>
      <c r="G5242" t="str">
        <f>TEXT(MotionsTable[[#This Row],[MOT_COUNTY_NUM]], "000") &amp; "-" &amp; TEXT(MotionsTable[[#This Row],[MOT_CASE_NUMBER]], "0000000")</f>
        <v>001-0000082</v>
      </c>
    </row>
    <row r="5243" spans="1:7">
      <c r="A5243" s="1">
        <v>1</v>
      </c>
      <c r="B5243">
        <v>91</v>
      </c>
      <c r="C5243">
        <v>5</v>
      </c>
      <c r="D5243" t="s">
        <v>111</v>
      </c>
      <c r="E5243" t="s">
        <v>112</v>
      </c>
      <c r="F5243" t="s">
        <v>9</v>
      </c>
      <c r="G5243" t="str">
        <f>TEXT(MotionsTable[[#This Row],[MOT_COUNTY_NUM]], "000") &amp; "-" &amp; TEXT(MotionsTable[[#This Row],[MOT_CASE_NUMBER]], "0000000")</f>
        <v>001-0000091</v>
      </c>
    </row>
    <row r="5244" spans="1:7">
      <c r="A5244" s="1">
        <v>1</v>
      </c>
      <c r="B5244">
        <v>164</v>
      </c>
      <c r="C5244">
        <v>5</v>
      </c>
      <c r="D5244" t="s">
        <v>111</v>
      </c>
      <c r="E5244" t="s">
        <v>112</v>
      </c>
      <c r="F5244" t="s">
        <v>9</v>
      </c>
      <c r="G5244" t="str">
        <f>TEXT(MotionsTable[[#This Row],[MOT_COUNTY_NUM]], "000") &amp; "-" &amp; TEXT(MotionsTable[[#This Row],[MOT_CASE_NUMBER]], "0000000")</f>
        <v>001-0000164</v>
      </c>
    </row>
    <row r="5245" spans="1:7">
      <c r="A5245" s="1">
        <v>1</v>
      </c>
      <c r="B5245">
        <v>172</v>
      </c>
      <c r="C5245">
        <v>5</v>
      </c>
      <c r="D5245" t="s">
        <v>111</v>
      </c>
      <c r="E5245" t="s">
        <v>112</v>
      </c>
      <c r="F5245" t="s">
        <v>9</v>
      </c>
      <c r="G5245" t="str">
        <f>TEXT(MotionsTable[[#This Row],[MOT_COUNTY_NUM]], "000") &amp; "-" &amp; TEXT(MotionsTable[[#This Row],[MOT_CASE_NUMBER]], "0000000")</f>
        <v>001-0000172</v>
      </c>
    </row>
    <row r="5246" spans="1:7">
      <c r="A5246" s="1">
        <v>1</v>
      </c>
      <c r="B5246">
        <v>190</v>
      </c>
      <c r="C5246">
        <v>5</v>
      </c>
      <c r="D5246" t="s">
        <v>111</v>
      </c>
      <c r="E5246" t="s">
        <v>112</v>
      </c>
      <c r="F5246" t="s">
        <v>9</v>
      </c>
      <c r="G5246" t="str">
        <f>TEXT(MotionsTable[[#This Row],[MOT_COUNTY_NUM]], "000") &amp; "-" &amp; TEXT(MotionsTable[[#This Row],[MOT_CASE_NUMBER]], "0000000")</f>
        <v>001-0000190</v>
      </c>
    </row>
    <row r="5247" spans="1:7">
      <c r="A5247" s="1">
        <v>1</v>
      </c>
      <c r="B5247">
        <v>191</v>
      </c>
      <c r="C5247">
        <v>5</v>
      </c>
      <c r="D5247" t="s">
        <v>111</v>
      </c>
      <c r="E5247" t="s">
        <v>112</v>
      </c>
      <c r="F5247" t="s">
        <v>9</v>
      </c>
      <c r="G5247" t="str">
        <f>TEXT(MotionsTable[[#This Row],[MOT_COUNTY_NUM]], "000") &amp; "-" &amp; TEXT(MotionsTable[[#This Row],[MOT_CASE_NUMBER]], "0000000")</f>
        <v>001-0000191</v>
      </c>
    </row>
    <row r="5248" spans="1:7">
      <c r="A5248" s="1">
        <v>1</v>
      </c>
      <c r="B5248">
        <v>11</v>
      </c>
      <c r="C5248">
        <v>6</v>
      </c>
      <c r="D5248" t="s">
        <v>111</v>
      </c>
      <c r="E5248" t="s">
        <v>112</v>
      </c>
      <c r="F5248" t="s">
        <v>9</v>
      </c>
      <c r="G5248" t="str">
        <f>TEXT(MotionsTable[[#This Row],[MOT_COUNTY_NUM]], "000") &amp; "-" &amp; TEXT(MotionsTable[[#This Row],[MOT_CASE_NUMBER]], "0000000")</f>
        <v>001-0000011</v>
      </c>
    </row>
    <row r="5249" spans="1:7">
      <c r="A5249" s="1">
        <v>1</v>
      </c>
      <c r="B5249">
        <v>20</v>
      </c>
      <c r="C5249">
        <v>6</v>
      </c>
      <c r="D5249" t="s">
        <v>111</v>
      </c>
      <c r="E5249" t="s">
        <v>112</v>
      </c>
      <c r="F5249" t="s">
        <v>9</v>
      </c>
      <c r="G5249" t="str">
        <f>TEXT(MotionsTable[[#This Row],[MOT_COUNTY_NUM]], "000") &amp; "-" &amp; TEXT(MotionsTable[[#This Row],[MOT_CASE_NUMBER]], "0000000")</f>
        <v>001-0000020</v>
      </c>
    </row>
    <row r="5250" spans="1:7">
      <c r="A5250" s="1">
        <v>1</v>
      </c>
      <c r="B5250">
        <v>79</v>
      </c>
      <c r="C5250">
        <v>6</v>
      </c>
      <c r="D5250" t="s">
        <v>111</v>
      </c>
      <c r="E5250" t="s">
        <v>112</v>
      </c>
      <c r="F5250" t="s">
        <v>9</v>
      </c>
      <c r="G5250" t="str">
        <f>TEXT(MotionsTable[[#This Row],[MOT_COUNTY_NUM]], "000") &amp; "-" &amp; TEXT(MotionsTable[[#This Row],[MOT_CASE_NUMBER]], "0000000")</f>
        <v>001-0000079</v>
      </c>
    </row>
    <row r="5251" spans="1:7">
      <c r="A5251" s="1">
        <v>1</v>
      </c>
      <c r="B5251">
        <v>84</v>
      </c>
      <c r="C5251">
        <v>6</v>
      </c>
      <c r="D5251" t="s">
        <v>111</v>
      </c>
      <c r="E5251" t="s">
        <v>112</v>
      </c>
      <c r="F5251" t="s">
        <v>9</v>
      </c>
      <c r="G5251" t="str">
        <f>TEXT(MotionsTable[[#This Row],[MOT_COUNTY_NUM]], "000") &amp; "-" &amp; TEXT(MotionsTable[[#This Row],[MOT_CASE_NUMBER]], "0000000")</f>
        <v>001-0000084</v>
      </c>
    </row>
    <row r="5252" spans="1:7">
      <c r="A5252" s="1">
        <v>1</v>
      </c>
      <c r="B5252">
        <v>161</v>
      </c>
      <c r="C5252">
        <v>6</v>
      </c>
      <c r="D5252" t="s">
        <v>111</v>
      </c>
      <c r="E5252" t="s">
        <v>112</v>
      </c>
      <c r="F5252" t="s">
        <v>9</v>
      </c>
      <c r="G5252" t="str">
        <f>TEXT(MotionsTable[[#This Row],[MOT_COUNTY_NUM]], "000") &amp; "-" &amp; TEXT(MotionsTable[[#This Row],[MOT_CASE_NUMBER]], "0000000")</f>
        <v>001-0000161</v>
      </c>
    </row>
    <row r="5253" spans="1:7">
      <c r="A5253" s="1">
        <v>1</v>
      </c>
      <c r="B5253">
        <v>172</v>
      </c>
      <c r="C5253">
        <v>6</v>
      </c>
      <c r="D5253" t="s">
        <v>111</v>
      </c>
      <c r="E5253" t="s">
        <v>112</v>
      </c>
      <c r="F5253" t="s">
        <v>9</v>
      </c>
      <c r="G5253" t="str">
        <f>TEXT(MotionsTable[[#This Row],[MOT_COUNTY_NUM]], "000") &amp; "-" &amp; TEXT(MotionsTable[[#This Row],[MOT_CASE_NUMBER]], "0000000")</f>
        <v>001-0000172</v>
      </c>
    </row>
    <row r="5254" spans="1:7">
      <c r="A5254" s="1">
        <v>1</v>
      </c>
      <c r="B5254">
        <v>219</v>
      </c>
      <c r="C5254">
        <v>6</v>
      </c>
      <c r="D5254" t="s">
        <v>111</v>
      </c>
      <c r="E5254" t="s">
        <v>112</v>
      </c>
      <c r="F5254" t="s">
        <v>9</v>
      </c>
      <c r="G5254" t="str">
        <f>TEXT(MotionsTable[[#This Row],[MOT_COUNTY_NUM]], "000") &amp; "-" &amp; TEXT(MotionsTable[[#This Row],[MOT_CASE_NUMBER]], "0000000")</f>
        <v>001-0000219</v>
      </c>
    </row>
    <row r="5255" spans="1:7">
      <c r="A5255" s="1">
        <v>1</v>
      </c>
      <c r="B5255">
        <v>223</v>
      </c>
      <c r="C5255">
        <v>6</v>
      </c>
      <c r="D5255" t="s">
        <v>111</v>
      </c>
      <c r="E5255" t="s">
        <v>112</v>
      </c>
      <c r="F5255" t="s">
        <v>9</v>
      </c>
      <c r="G5255" t="str">
        <f>TEXT(MotionsTable[[#This Row],[MOT_COUNTY_NUM]], "000") &amp; "-" &amp; TEXT(MotionsTable[[#This Row],[MOT_CASE_NUMBER]], "0000000")</f>
        <v>001-0000223</v>
      </c>
    </row>
    <row r="5256" spans="1:7">
      <c r="A5256" s="1">
        <v>1</v>
      </c>
      <c r="B5256">
        <v>124</v>
      </c>
      <c r="C5256">
        <v>7</v>
      </c>
      <c r="D5256" t="s">
        <v>111</v>
      </c>
      <c r="E5256" t="s">
        <v>112</v>
      </c>
      <c r="F5256" t="s">
        <v>9</v>
      </c>
      <c r="G5256" t="str">
        <f>TEXT(MotionsTable[[#This Row],[MOT_COUNTY_NUM]], "000") &amp; "-" &amp; TEXT(MotionsTable[[#This Row],[MOT_CASE_NUMBER]], "0000000")</f>
        <v>001-0000124</v>
      </c>
    </row>
    <row r="5257" spans="1:7">
      <c r="A5257" s="1">
        <v>1</v>
      </c>
      <c r="B5257">
        <v>124</v>
      </c>
      <c r="C5257">
        <v>8</v>
      </c>
      <c r="D5257" t="s">
        <v>111</v>
      </c>
      <c r="E5257" t="s">
        <v>112</v>
      </c>
      <c r="F5257" t="s">
        <v>9</v>
      </c>
      <c r="G5257" t="str">
        <f>TEXT(MotionsTable[[#This Row],[MOT_COUNTY_NUM]], "000") &amp; "-" &amp; TEXT(MotionsTable[[#This Row],[MOT_CASE_NUMBER]], "0000000")</f>
        <v>001-0000124</v>
      </c>
    </row>
    <row r="5258" spans="1:7">
      <c r="A5258" s="1">
        <v>2</v>
      </c>
      <c r="B5258">
        <v>5</v>
      </c>
      <c r="C5258">
        <v>2</v>
      </c>
      <c r="D5258" t="s">
        <v>111</v>
      </c>
      <c r="E5258" t="s">
        <v>112</v>
      </c>
      <c r="F5258" t="s">
        <v>16</v>
      </c>
      <c r="G5258" t="str">
        <f>TEXT(MotionsTable[[#This Row],[MOT_COUNTY_NUM]], "000") &amp; "-" &amp; TEXT(MotionsTable[[#This Row],[MOT_CASE_NUMBER]], "0000000")</f>
        <v>002-0000005</v>
      </c>
    </row>
    <row r="5259" spans="1:7">
      <c r="A5259" s="1">
        <v>2</v>
      </c>
      <c r="B5259">
        <v>10</v>
      </c>
      <c r="C5259">
        <v>2</v>
      </c>
      <c r="D5259" t="s">
        <v>111</v>
      </c>
      <c r="E5259" t="s">
        <v>112</v>
      </c>
      <c r="F5259" t="s">
        <v>16</v>
      </c>
      <c r="G5259" t="str">
        <f>TEXT(MotionsTable[[#This Row],[MOT_COUNTY_NUM]], "000") &amp; "-" &amp; TEXT(MotionsTable[[#This Row],[MOT_CASE_NUMBER]], "0000000")</f>
        <v>002-0000010</v>
      </c>
    </row>
    <row r="5260" spans="1:7">
      <c r="A5260" s="1">
        <v>2</v>
      </c>
      <c r="B5260">
        <v>17</v>
      </c>
      <c r="C5260">
        <v>2</v>
      </c>
      <c r="D5260" t="s">
        <v>111</v>
      </c>
      <c r="E5260" t="s">
        <v>112</v>
      </c>
      <c r="F5260" t="s">
        <v>16</v>
      </c>
      <c r="G5260" t="str">
        <f>TEXT(MotionsTable[[#This Row],[MOT_COUNTY_NUM]], "000") &amp; "-" &amp; TEXT(MotionsTable[[#This Row],[MOT_CASE_NUMBER]], "0000000")</f>
        <v>002-0000017</v>
      </c>
    </row>
    <row r="5261" spans="1:7">
      <c r="A5261" s="1">
        <v>2</v>
      </c>
      <c r="B5261">
        <v>31</v>
      </c>
      <c r="C5261">
        <v>2</v>
      </c>
      <c r="D5261" t="s">
        <v>111</v>
      </c>
      <c r="E5261" t="s">
        <v>112</v>
      </c>
      <c r="F5261" t="s">
        <v>16</v>
      </c>
      <c r="G5261" t="str">
        <f>TEXT(MotionsTable[[#This Row],[MOT_COUNTY_NUM]], "000") &amp; "-" &amp; TEXT(MotionsTable[[#This Row],[MOT_CASE_NUMBER]], "0000000")</f>
        <v>002-0000031</v>
      </c>
    </row>
    <row r="5262" spans="1:7">
      <c r="A5262" s="1">
        <v>2</v>
      </c>
      <c r="B5262">
        <v>33</v>
      </c>
      <c r="C5262">
        <v>2</v>
      </c>
      <c r="D5262" t="s">
        <v>111</v>
      </c>
      <c r="E5262" t="s">
        <v>112</v>
      </c>
      <c r="F5262" t="s">
        <v>16</v>
      </c>
      <c r="G5262" t="str">
        <f>TEXT(MotionsTable[[#This Row],[MOT_COUNTY_NUM]], "000") &amp; "-" &amp; TEXT(MotionsTable[[#This Row],[MOT_CASE_NUMBER]], "0000000")</f>
        <v>002-0000033</v>
      </c>
    </row>
    <row r="5263" spans="1:7">
      <c r="A5263" s="1">
        <v>2</v>
      </c>
      <c r="B5263">
        <v>85</v>
      </c>
      <c r="C5263">
        <v>2</v>
      </c>
      <c r="D5263" t="s">
        <v>111</v>
      </c>
      <c r="E5263" t="s">
        <v>112</v>
      </c>
      <c r="F5263" t="s">
        <v>16</v>
      </c>
      <c r="G5263" t="str">
        <f>TEXT(MotionsTable[[#This Row],[MOT_COUNTY_NUM]], "000") &amp; "-" &amp; TEXT(MotionsTable[[#This Row],[MOT_CASE_NUMBER]], "0000000")</f>
        <v>002-0000085</v>
      </c>
    </row>
    <row r="5264" spans="1:7">
      <c r="A5264" s="1">
        <v>2</v>
      </c>
      <c r="B5264">
        <v>50</v>
      </c>
      <c r="C5264">
        <v>3</v>
      </c>
      <c r="D5264" t="s">
        <v>111</v>
      </c>
      <c r="E5264" t="s">
        <v>112</v>
      </c>
      <c r="F5264" t="s">
        <v>16</v>
      </c>
      <c r="G5264" t="str">
        <f>TEXT(MotionsTable[[#This Row],[MOT_COUNTY_NUM]], "000") &amp; "-" &amp; TEXT(MotionsTable[[#This Row],[MOT_CASE_NUMBER]], "0000000")</f>
        <v>002-0000050</v>
      </c>
    </row>
    <row r="5265" spans="1:7">
      <c r="A5265" s="1">
        <v>2</v>
      </c>
      <c r="B5265">
        <v>65</v>
      </c>
      <c r="C5265">
        <v>3</v>
      </c>
      <c r="D5265" t="s">
        <v>111</v>
      </c>
      <c r="E5265" t="s">
        <v>112</v>
      </c>
      <c r="F5265" t="s">
        <v>16</v>
      </c>
      <c r="G5265" t="str">
        <f>TEXT(MotionsTable[[#This Row],[MOT_COUNTY_NUM]], "000") &amp; "-" &amp; TEXT(MotionsTable[[#This Row],[MOT_CASE_NUMBER]], "0000000")</f>
        <v>002-0000065</v>
      </c>
    </row>
    <row r="5266" spans="1:7">
      <c r="A5266" s="1">
        <v>2</v>
      </c>
      <c r="B5266">
        <v>79</v>
      </c>
      <c r="C5266">
        <v>3</v>
      </c>
      <c r="D5266" t="s">
        <v>111</v>
      </c>
      <c r="E5266" t="s">
        <v>112</v>
      </c>
      <c r="F5266" t="s">
        <v>16</v>
      </c>
      <c r="G5266" t="str">
        <f>TEXT(MotionsTable[[#This Row],[MOT_COUNTY_NUM]], "000") &amp; "-" &amp; TEXT(MotionsTable[[#This Row],[MOT_CASE_NUMBER]], "0000000")</f>
        <v>002-0000079</v>
      </c>
    </row>
    <row r="5267" spans="1:7">
      <c r="A5267" s="1">
        <v>2</v>
      </c>
      <c r="B5267">
        <v>10</v>
      </c>
      <c r="C5267">
        <v>4</v>
      </c>
      <c r="D5267" t="s">
        <v>111</v>
      </c>
      <c r="E5267" t="s">
        <v>112</v>
      </c>
      <c r="F5267" t="s">
        <v>16</v>
      </c>
      <c r="G5267" t="str">
        <f>TEXT(MotionsTable[[#This Row],[MOT_COUNTY_NUM]], "000") &amp; "-" &amp; TEXT(MotionsTable[[#This Row],[MOT_CASE_NUMBER]], "0000000")</f>
        <v>002-0000010</v>
      </c>
    </row>
    <row r="5268" spans="1:7">
      <c r="A5268" s="1">
        <v>2</v>
      </c>
      <c r="B5268">
        <v>17</v>
      </c>
      <c r="C5268">
        <v>4</v>
      </c>
      <c r="D5268" t="s">
        <v>111</v>
      </c>
      <c r="E5268" t="s">
        <v>112</v>
      </c>
      <c r="F5268" t="s">
        <v>16</v>
      </c>
      <c r="G5268" t="str">
        <f>TEXT(MotionsTable[[#This Row],[MOT_COUNTY_NUM]], "000") &amp; "-" &amp; TEXT(MotionsTable[[#This Row],[MOT_CASE_NUMBER]], "0000000")</f>
        <v>002-0000017</v>
      </c>
    </row>
    <row r="5269" spans="1:7">
      <c r="A5269" s="1">
        <v>2</v>
      </c>
      <c r="B5269">
        <v>43</v>
      </c>
      <c r="C5269">
        <v>4</v>
      </c>
      <c r="D5269" t="s">
        <v>111</v>
      </c>
      <c r="E5269" t="s">
        <v>112</v>
      </c>
      <c r="F5269" t="s">
        <v>16</v>
      </c>
      <c r="G5269" t="str">
        <f>TEXT(MotionsTable[[#This Row],[MOT_COUNTY_NUM]], "000") &amp; "-" &amp; TEXT(MotionsTable[[#This Row],[MOT_CASE_NUMBER]], "0000000")</f>
        <v>002-0000043</v>
      </c>
    </row>
    <row r="5270" spans="1:7">
      <c r="A5270" s="1">
        <v>2</v>
      </c>
      <c r="B5270">
        <v>55</v>
      </c>
      <c r="C5270">
        <v>4</v>
      </c>
      <c r="D5270" t="s">
        <v>111</v>
      </c>
      <c r="E5270" t="s">
        <v>112</v>
      </c>
      <c r="F5270" t="s">
        <v>16</v>
      </c>
      <c r="G5270" t="str">
        <f>TEXT(MotionsTable[[#This Row],[MOT_COUNTY_NUM]], "000") &amp; "-" &amp; TEXT(MotionsTable[[#This Row],[MOT_CASE_NUMBER]], "0000000")</f>
        <v>002-0000055</v>
      </c>
    </row>
    <row r="5271" spans="1:7">
      <c r="A5271" s="1">
        <v>2</v>
      </c>
      <c r="B5271">
        <v>66</v>
      </c>
      <c r="C5271">
        <v>4</v>
      </c>
      <c r="D5271" t="s">
        <v>111</v>
      </c>
      <c r="E5271" t="s">
        <v>112</v>
      </c>
      <c r="F5271" t="s">
        <v>16</v>
      </c>
      <c r="G5271" t="str">
        <f>TEXT(MotionsTable[[#This Row],[MOT_COUNTY_NUM]], "000") &amp; "-" &amp; TEXT(MotionsTable[[#This Row],[MOT_CASE_NUMBER]], "0000000")</f>
        <v>002-0000066</v>
      </c>
    </row>
    <row r="5272" spans="1:7">
      <c r="A5272" s="1">
        <v>2</v>
      </c>
      <c r="B5272">
        <v>10</v>
      </c>
      <c r="C5272">
        <v>5</v>
      </c>
      <c r="D5272" t="s">
        <v>111</v>
      </c>
      <c r="E5272" t="s">
        <v>112</v>
      </c>
      <c r="F5272" t="s">
        <v>16</v>
      </c>
      <c r="G5272" t="str">
        <f>TEXT(MotionsTable[[#This Row],[MOT_COUNTY_NUM]], "000") &amp; "-" &amp; TEXT(MotionsTable[[#This Row],[MOT_CASE_NUMBER]], "0000000")</f>
        <v>002-0000010</v>
      </c>
    </row>
    <row r="5273" spans="1:7">
      <c r="A5273" s="1">
        <v>2</v>
      </c>
      <c r="B5273">
        <v>47</v>
      </c>
      <c r="C5273">
        <v>5</v>
      </c>
      <c r="D5273" t="s">
        <v>111</v>
      </c>
      <c r="E5273" t="s">
        <v>112</v>
      </c>
      <c r="F5273" t="s">
        <v>16</v>
      </c>
      <c r="G5273" t="str">
        <f>TEXT(MotionsTable[[#This Row],[MOT_COUNTY_NUM]], "000") &amp; "-" &amp; TEXT(MotionsTable[[#This Row],[MOT_CASE_NUMBER]], "0000000")</f>
        <v>002-0000047</v>
      </c>
    </row>
    <row r="5274" spans="1:7">
      <c r="A5274" s="1">
        <v>2</v>
      </c>
      <c r="B5274">
        <v>84</v>
      </c>
      <c r="C5274">
        <v>5</v>
      </c>
      <c r="D5274" t="s">
        <v>111</v>
      </c>
      <c r="E5274" t="s">
        <v>112</v>
      </c>
      <c r="F5274" t="s">
        <v>16</v>
      </c>
      <c r="G5274" t="str">
        <f>TEXT(MotionsTable[[#This Row],[MOT_COUNTY_NUM]], "000") &amp; "-" &amp; TEXT(MotionsTable[[#This Row],[MOT_CASE_NUMBER]], "0000000")</f>
        <v>002-0000084</v>
      </c>
    </row>
    <row r="5275" spans="1:7">
      <c r="A5275" s="1">
        <v>2</v>
      </c>
      <c r="B5275">
        <v>13</v>
      </c>
      <c r="C5275">
        <v>6</v>
      </c>
      <c r="D5275" t="s">
        <v>111</v>
      </c>
      <c r="E5275" t="s">
        <v>112</v>
      </c>
      <c r="F5275" t="s">
        <v>16</v>
      </c>
      <c r="G5275" t="str">
        <f>TEXT(MotionsTable[[#This Row],[MOT_COUNTY_NUM]], "000") &amp; "-" &amp; TEXT(MotionsTable[[#This Row],[MOT_CASE_NUMBER]], "0000000")</f>
        <v>002-0000013</v>
      </c>
    </row>
    <row r="5276" spans="1:7">
      <c r="A5276" s="1">
        <v>2</v>
      </c>
      <c r="B5276">
        <v>30</v>
      </c>
      <c r="C5276">
        <v>6</v>
      </c>
      <c r="D5276" t="s">
        <v>111</v>
      </c>
      <c r="E5276" t="s">
        <v>112</v>
      </c>
      <c r="F5276" t="s">
        <v>16</v>
      </c>
      <c r="G5276" t="str">
        <f>TEXT(MotionsTable[[#This Row],[MOT_COUNTY_NUM]], "000") &amp; "-" &amp; TEXT(MotionsTable[[#This Row],[MOT_CASE_NUMBER]], "0000000")</f>
        <v>002-0000030</v>
      </c>
    </row>
    <row r="5277" spans="1:7">
      <c r="A5277" s="1">
        <v>2</v>
      </c>
      <c r="B5277">
        <v>34</v>
      </c>
      <c r="C5277">
        <v>6</v>
      </c>
      <c r="D5277" t="s">
        <v>111</v>
      </c>
      <c r="E5277" t="s">
        <v>112</v>
      </c>
      <c r="F5277" t="s">
        <v>16</v>
      </c>
      <c r="G5277" t="str">
        <f>TEXT(MotionsTable[[#This Row],[MOT_COUNTY_NUM]], "000") &amp; "-" &amp; TEXT(MotionsTable[[#This Row],[MOT_CASE_NUMBER]], "0000000")</f>
        <v>002-0000034</v>
      </c>
    </row>
    <row r="5278" spans="1:7">
      <c r="A5278" s="1">
        <v>2</v>
      </c>
      <c r="B5278">
        <v>69</v>
      </c>
      <c r="C5278">
        <v>6</v>
      </c>
      <c r="D5278" t="s">
        <v>111</v>
      </c>
      <c r="E5278" t="s">
        <v>112</v>
      </c>
      <c r="F5278" t="s">
        <v>16</v>
      </c>
      <c r="G5278" t="str">
        <f>TEXT(MotionsTable[[#This Row],[MOT_COUNTY_NUM]], "000") &amp; "-" &amp; TEXT(MotionsTable[[#This Row],[MOT_CASE_NUMBER]], "0000000")</f>
        <v>002-0000069</v>
      </c>
    </row>
    <row r="5279" spans="1:7">
      <c r="A5279" s="1">
        <v>2</v>
      </c>
      <c r="B5279">
        <v>73</v>
      </c>
      <c r="C5279">
        <v>6</v>
      </c>
      <c r="D5279" t="s">
        <v>111</v>
      </c>
      <c r="E5279" t="s">
        <v>112</v>
      </c>
      <c r="F5279" t="s">
        <v>16</v>
      </c>
      <c r="G5279" t="str">
        <f>TEXT(MotionsTable[[#This Row],[MOT_COUNTY_NUM]], "000") &amp; "-" &amp; TEXT(MotionsTable[[#This Row],[MOT_CASE_NUMBER]], "0000000")</f>
        <v>002-0000073</v>
      </c>
    </row>
    <row r="5280" spans="1:7">
      <c r="A5280" s="1">
        <v>2</v>
      </c>
      <c r="B5280">
        <v>32</v>
      </c>
      <c r="C5280">
        <v>7</v>
      </c>
      <c r="D5280" t="s">
        <v>111</v>
      </c>
      <c r="E5280" t="s">
        <v>112</v>
      </c>
      <c r="F5280" t="s">
        <v>16</v>
      </c>
      <c r="G5280" t="str">
        <f>TEXT(MotionsTable[[#This Row],[MOT_COUNTY_NUM]], "000") &amp; "-" &amp; TEXT(MotionsTable[[#This Row],[MOT_CASE_NUMBER]], "0000000")</f>
        <v>002-0000032</v>
      </c>
    </row>
    <row r="5281" spans="1:7">
      <c r="A5281" s="1">
        <v>2</v>
      </c>
      <c r="B5281">
        <v>38</v>
      </c>
      <c r="C5281">
        <v>7</v>
      </c>
      <c r="D5281" t="s">
        <v>111</v>
      </c>
      <c r="E5281" t="s">
        <v>112</v>
      </c>
      <c r="F5281" t="s">
        <v>16</v>
      </c>
      <c r="G5281" t="str">
        <f>TEXT(MotionsTable[[#This Row],[MOT_COUNTY_NUM]], "000") &amp; "-" &amp; TEXT(MotionsTable[[#This Row],[MOT_CASE_NUMBER]], "0000000")</f>
        <v>002-0000038</v>
      </c>
    </row>
    <row r="5282" spans="1:7">
      <c r="A5282" s="1">
        <v>2</v>
      </c>
      <c r="B5282">
        <v>32</v>
      </c>
      <c r="C5282">
        <v>8</v>
      </c>
      <c r="D5282" t="s">
        <v>111</v>
      </c>
      <c r="E5282" t="s">
        <v>112</v>
      </c>
      <c r="F5282" t="s">
        <v>16</v>
      </c>
      <c r="G5282" t="str">
        <f>TEXT(MotionsTable[[#This Row],[MOT_COUNTY_NUM]], "000") &amp; "-" &amp; TEXT(MotionsTable[[#This Row],[MOT_CASE_NUMBER]], "0000000")</f>
        <v>002-0000032</v>
      </c>
    </row>
    <row r="5283" spans="1:7">
      <c r="A5283" s="1">
        <v>2</v>
      </c>
      <c r="B5283">
        <v>60</v>
      </c>
      <c r="C5283">
        <v>8</v>
      </c>
      <c r="D5283" t="s">
        <v>111</v>
      </c>
      <c r="E5283" t="s">
        <v>112</v>
      </c>
      <c r="F5283" t="s">
        <v>16</v>
      </c>
      <c r="G5283" t="str">
        <f>TEXT(MotionsTable[[#This Row],[MOT_COUNTY_NUM]], "000") &amp; "-" &amp; TEXT(MotionsTable[[#This Row],[MOT_CASE_NUMBER]], "0000000")</f>
        <v>002-0000060</v>
      </c>
    </row>
    <row r="5284" spans="1:7">
      <c r="A5284" s="1">
        <v>3</v>
      </c>
      <c r="B5284">
        <v>1</v>
      </c>
      <c r="C5284">
        <v>2</v>
      </c>
      <c r="D5284" t="s">
        <v>111</v>
      </c>
      <c r="E5284" t="s">
        <v>112</v>
      </c>
      <c r="F5284" t="s">
        <v>17</v>
      </c>
      <c r="G5284" t="str">
        <f>TEXT(MotionsTable[[#This Row],[MOT_COUNTY_NUM]], "000") &amp; "-" &amp; TEXT(MotionsTable[[#This Row],[MOT_CASE_NUMBER]], "0000000")</f>
        <v>003-0000001</v>
      </c>
    </row>
    <row r="5285" spans="1:7">
      <c r="A5285" s="1">
        <v>3</v>
      </c>
      <c r="B5285">
        <v>6</v>
      </c>
      <c r="C5285">
        <v>2</v>
      </c>
      <c r="D5285" t="s">
        <v>111</v>
      </c>
      <c r="E5285" t="s">
        <v>112</v>
      </c>
      <c r="F5285" t="s">
        <v>17</v>
      </c>
      <c r="G5285" t="str">
        <f>TEXT(MotionsTable[[#This Row],[MOT_COUNTY_NUM]], "000") &amp; "-" &amp; TEXT(MotionsTable[[#This Row],[MOT_CASE_NUMBER]], "0000000")</f>
        <v>003-0000006</v>
      </c>
    </row>
    <row r="5286" spans="1:7">
      <c r="A5286" s="1">
        <v>3</v>
      </c>
      <c r="B5286">
        <v>15</v>
      </c>
      <c r="C5286">
        <v>2</v>
      </c>
      <c r="D5286" t="s">
        <v>111</v>
      </c>
      <c r="E5286" t="s">
        <v>112</v>
      </c>
      <c r="F5286" t="s">
        <v>17</v>
      </c>
      <c r="G5286" t="str">
        <f>TEXT(MotionsTable[[#This Row],[MOT_COUNTY_NUM]], "000") &amp; "-" &amp; TEXT(MotionsTable[[#This Row],[MOT_CASE_NUMBER]], "0000000")</f>
        <v>003-0000015</v>
      </c>
    </row>
    <row r="5287" spans="1:7">
      <c r="A5287" s="1">
        <v>3</v>
      </c>
      <c r="B5287">
        <v>34</v>
      </c>
      <c r="C5287">
        <v>2</v>
      </c>
      <c r="D5287" t="s">
        <v>111</v>
      </c>
      <c r="E5287" t="s">
        <v>112</v>
      </c>
      <c r="F5287" t="s">
        <v>17</v>
      </c>
      <c r="G5287" t="str">
        <f>TEXT(MotionsTable[[#This Row],[MOT_COUNTY_NUM]], "000") &amp; "-" &amp; TEXT(MotionsTable[[#This Row],[MOT_CASE_NUMBER]], "0000000")</f>
        <v>003-0000034</v>
      </c>
    </row>
    <row r="5288" spans="1:7">
      <c r="A5288" s="1">
        <v>3</v>
      </c>
      <c r="B5288">
        <v>36</v>
      </c>
      <c r="C5288">
        <v>2</v>
      </c>
      <c r="D5288" t="s">
        <v>111</v>
      </c>
      <c r="E5288" t="s">
        <v>112</v>
      </c>
      <c r="F5288" t="s">
        <v>17</v>
      </c>
      <c r="G5288" t="str">
        <f>TEXT(MotionsTable[[#This Row],[MOT_COUNTY_NUM]], "000") &amp; "-" &amp; TEXT(MotionsTable[[#This Row],[MOT_CASE_NUMBER]], "0000000")</f>
        <v>003-0000036</v>
      </c>
    </row>
    <row r="5289" spans="1:7">
      <c r="A5289" s="1">
        <v>3</v>
      </c>
      <c r="B5289">
        <v>39</v>
      </c>
      <c r="C5289">
        <v>2</v>
      </c>
      <c r="D5289" t="s">
        <v>111</v>
      </c>
      <c r="E5289" t="s">
        <v>112</v>
      </c>
      <c r="F5289" t="s">
        <v>17</v>
      </c>
      <c r="G5289" t="str">
        <f>TEXT(MotionsTable[[#This Row],[MOT_COUNTY_NUM]], "000") &amp; "-" &amp; TEXT(MotionsTable[[#This Row],[MOT_CASE_NUMBER]], "0000000")</f>
        <v>003-0000039</v>
      </c>
    </row>
    <row r="5290" spans="1:7">
      <c r="A5290" s="1">
        <v>3</v>
      </c>
      <c r="B5290">
        <v>8</v>
      </c>
      <c r="C5290">
        <v>3</v>
      </c>
      <c r="D5290" t="s">
        <v>111</v>
      </c>
      <c r="E5290" t="s">
        <v>112</v>
      </c>
      <c r="F5290" t="s">
        <v>17</v>
      </c>
      <c r="G5290" t="str">
        <f>TEXT(MotionsTable[[#This Row],[MOT_COUNTY_NUM]], "000") &amp; "-" &amp; TEXT(MotionsTable[[#This Row],[MOT_CASE_NUMBER]], "0000000")</f>
        <v>003-0000008</v>
      </c>
    </row>
    <row r="5291" spans="1:7">
      <c r="A5291" s="1">
        <v>3</v>
      </c>
      <c r="B5291">
        <v>35</v>
      </c>
      <c r="C5291">
        <v>3</v>
      </c>
      <c r="D5291" t="s">
        <v>111</v>
      </c>
      <c r="E5291" t="s">
        <v>112</v>
      </c>
      <c r="F5291" t="s">
        <v>17</v>
      </c>
      <c r="G5291" t="str">
        <f>TEXT(MotionsTable[[#This Row],[MOT_COUNTY_NUM]], "000") &amp; "-" &amp; TEXT(MotionsTable[[#This Row],[MOT_CASE_NUMBER]], "0000000")</f>
        <v>003-0000035</v>
      </c>
    </row>
    <row r="5292" spans="1:7">
      <c r="A5292" s="1">
        <v>3</v>
      </c>
      <c r="B5292">
        <v>11</v>
      </c>
      <c r="C5292">
        <v>4</v>
      </c>
      <c r="D5292" t="s">
        <v>111</v>
      </c>
      <c r="E5292" t="s">
        <v>112</v>
      </c>
      <c r="F5292" t="s">
        <v>17</v>
      </c>
      <c r="G5292" t="str">
        <f>TEXT(MotionsTable[[#This Row],[MOT_COUNTY_NUM]], "000") &amp; "-" &amp; TEXT(MotionsTable[[#This Row],[MOT_CASE_NUMBER]], "0000000")</f>
        <v>003-0000011</v>
      </c>
    </row>
    <row r="5293" spans="1:7">
      <c r="A5293" s="1">
        <v>3</v>
      </c>
      <c r="B5293">
        <v>21</v>
      </c>
      <c r="C5293">
        <v>4</v>
      </c>
      <c r="D5293" t="s">
        <v>111</v>
      </c>
      <c r="E5293" t="s">
        <v>112</v>
      </c>
      <c r="F5293" t="s">
        <v>17</v>
      </c>
      <c r="G5293" t="str">
        <f>TEXT(MotionsTable[[#This Row],[MOT_COUNTY_NUM]], "000") &amp; "-" &amp; TEXT(MotionsTable[[#This Row],[MOT_CASE_NUMBER]], "0000000")</f>
        <v>003-0000021</v>
      </c>
    </row>
    <row r="5294" spans="1:7">
      <c r="A5294" s="1">
        <v>3</v>
      </c>
      <c r="B5294">
        <v>27</v>
      </c>
      <c r="C5294">
        <v>4</v>
      </c>
      <c r="D5294" t="s">
        <v>111</v>
      </c>
      <c r="E5294" t="s">
        <v>112</v>
      </c>
      <c r="F5294" t="s">
        <v>17</v>
      </c>
      <c r="G5294" t="str">
        <f>TEXT(MotionsTable[[#This Row],[MOT_COUNTY_NUM]], "000") &amp; "-" &amp; TEXT(MotionsTable[[#This Row],[MOT_CASE_NUMBER]], "0000000")</f>
        <v>003-0000027</v>
      </c>
    </row>
    <row r="5295" spans="1:7">
      <c r="A5295" s="1">
        <v>3</v>
      </c>
      <c r="B5295">
        <v>31</v>
      </c>
      <c r="C5295">
        <v>4</v>
      </c>
      <c r="D5295" t="s">
        <v>111</v>
      </c>
      <c r="E5295" t="s">
        <v>112</v>
      </c>
      <c r="F5295" t="s">
        <v>17</v>
      </c>
      <c r="G5295" t="str">
        <f>TEXT(MotionsTable[[#This Row],[MOT_COUNTY_NUM]], "000") &amp; "-" &amp; TEXT(MotionsTable[[#This Row],[MOT_CASE_NUMBER]], "0000000")</f>
        <v>003-0000031</v>
      </c>
    </row>
    <row r="5296" spans="1:7">
      <c r="A5296" s="1">
        <v>3</v>
      </c>
      <c r="B5296">
        <v>2</v>
      </c>
      <c r="C5296">
        <v>5</v>
      </c>
      <c r="D5296" t="s">
        <v>111</v>
      </c>
      <c r="E5296" t="s">
        <v>112</v>
      </c>
      <c r="F5296" t="s">
        <v>17</v>
      </c>
      <c r="G5296" t="str">
        <f>TEXT(MotionsTable[[#This Row],[MOT_COUNTY_NUM]], "000") &amp; "-" &amp; TEXT(MotionsTable[[#This Row],[MOT_CASE_NUMBER]], "0000000")</f>
        <v>003-0000002</v>
      </c>
    </row>
    <row r="5297" spans="1:7">
      <c r="A5297" s="1">
        <v>3</v>
      </c>
      <c r="B5297">
        <v>11</v>
      </c>
      <c r="C5297">
        <v>5</v>
      </c>
      <c r="D5297" t="s">
        <v>111</v>
      </c>
      <c r="E5297" t="s">
        <v>112</v>
      </c>
      <c r="F5297" t="s">
        <v>17</v>
      </c>
      <c r="G5297" t="str">
        <f>TEXT(MotionsTable[[#This Row],[MOT_COUNTY_NUM]], "000") &amp; "-" &amp; TEXT(MotionsTable[[#This Row],[MOT_CASE_NUMBER]], "0000000")</f>
        <v>003-0000011</v>
      </c>
    </row>
    <row r="5298" spans="1:7">
      <c r="A5298" s="1">
        <v>3</v>
      </c>
      <c r="B5298">
        <v>17</v>
      </c>
      <c r="C5298">
        <v>5</v>
      </c>
      <c r="D5298" t="s">
        <v>111</v>
      </c>
      <c r="E5298" t="s">
        <v>112</v>
      </c>
      <c r="F5298" t="s">
        <v>17</v>
      </c>
      <c r="G5298" t="str">
        <f>TEXT(MotionsTable[[#This Row],[MOT_COUNTY_NUM]], "000") &amp; "-" &amp; TEXT(MotionsTable[[#This Row],[MOT_CASE_NUMBER]], "0000000")</f>
        <v>003-0000017</v>
      </c>
    </row>
    <row r="5299" spans="1:7">
      <c r="A5299" s="1">
        <v>3</v>
      </c>
      <c r="B5299">
        <v>35</v>
      </c>
      <c r="C5299">
        <v>5</v>
      </c>
      <c r="D5299" t="s">
        <v>111</v>
      </c>
      <c r="E5299" t="s">
        <v>112</v>
      </c>
      <c r="F5299" t="s">
        <v>17</v>
      </c>
      <c r="G5299" t="str">
        <f>TEXT(MotionsTable[[#This Row],[MOT_COUNTY_NUM]], "000") &amp; "-" &amp; TEXT(MotionsTable[[#This Row],[MOT_CASE_NUMBER]], "0000000")</f>
        <v>003-0000035</v>
      </c>
    </row>
    <row r="5300" spans="1:7">
      <c r="A5300" s="1">
        <v>3</v>
      </c>
      <c r="B5300">
        <v>46</v>
      </c>
      <c r="C5300">
        <v>5</v>
      </c>
      <c r="D5300" t="s">
        <v>111</v>
      </c>
      <c r="E5300" t="s">
        <v>112</v>
      </c>
      <c r="F5300" t="s">
        <v>17</v>
      </c>
      <c r="G5300" t="str">
        <f>TEXT(MotionsTable[[#This Row],[MOT_COUNTY_NUM]], "000") &amp; "-" &amp; TEXT(MotionsTable[[#This Row],[MOT_CASE_NUMBER]], "0000000")</f>
        <v>003-0000046</v>
      </c>
    </row>
    <row r="5301" spans="1:7">
      <c r="A5301" s="1">
        <v>3</v>
      </c>
      <c r="B5301">
        <v>18</v>
      </c>
      <c r="C5301">
        <v>6</v>
      </c>
      <c r="D5301" t="s">
        <v>111</v>
      </c>
      <c r="E5301" t="s">
        <v>112</v>
      </c>
      <c r="F5301" t="s">
        <v>17</v>
      </c>
      <c r="G5301" t="str">
        <f>TEXT(MotionsTable[[#This Row],[MOT_COUNTY_NUM]], "000") &amp; "-" &amp; TEXT(MotionsTable[[#This Row],[MOT_CASE_NUMBER]], "0000000")</f>
        <v>003-0000018</v>
      </c>
    </row>
    <row r="5302" spans="1:7">
      <c r="A5302" s="1">
        <v>3</v>
      </c>
      <c r="B5302">
        <v>31</v>
      </c>
      <c r="C5302">
        <v>6</v>
      </c>
      <c r="D5302" t="s">
        <v>111</v>
      </c>
      <c r="E5302" t="s">
        <v>112</v>
      </c>
      <c r="F5302" t="s">
        <v>17</v>
      </c>
      <c r="G5302" t="str">
        <f>TEXT(MotionsTable[[#This Row],[MOT_COUNTY_NUM]], "000") &amp; "-" &amp; TEXT(MotionsTable[[#This Row],[MOT_CASE_NUMBER]], "0000000")</f>
        <v>003-0000031</v>
      </c>
    </row>
    <row r="5303" spans="1:7">
      <c r="A5303" s="1">
        <v>3</v>
      </c>
      <c r="B5303">
        <v>32</v>
      </c>
      <c r="C5303">
        <v>6</v>
      </c>
      <c r="D5303" t="s">
        <v>111</v>
      </c>
      <c r="E5303" t="s">
        <v>112</v>
      </c>
      <c r="F5303" t="s">
        <v>17</v>
      </c>
      <c r="G5303" t="str">
        <f>TEXT(MotionsTable[[#This Row],[MOT_COUNTY_NUM]], "000") &amp; "-" &amp; TEXT(MotionsTable[[#This Row],[MOT_CASE_NUMBER]], "0000000")</f>
        <v>003-0000032</v>
      </c>
    </row>
    <row r="5304" spans="1:7">
      <c r="A5304" s="1">
        <v>3</v>
      </c>
      <c r="B5304">
        <v>45</v>
      </c>
      <c r="C5304">
        <v>6</v>
      </c>
      <c r="D5304" t="s">
        <v>111</v>
      </c>
      <c r="E5304" t="s">
        <v>112</v>
      </c>
      <c r="F5304" t="s">
        <v>17</v>
      </c>
      <c r="G5304" t="str">
        <f>TEXT(MotionsTable[[#This Row],[MOT_COUNTY_NUM]], "000") &amp; "-" &amp; TEXT(MotionsTable[[#This Row],[MOT_CASE_NUMBER]], "0000000")</f>
        <v>003-0000045</v>
      </c>
    </row>
    <row r="5305" spans="1:7">
      <c r="A5305" s="1">
        <v>3</v>
      </c>
      <c r="B5305">
        <v>8</v>
      </c>
      <c r="C5305">
        <v>7</v>
      </c>
      <c r="D5305" t="s">
        <v>111</v>
      </c>
      <c r="E5305" t="s">
        <v>112</v>
      </c>
      <c r="F5305" t="s">
        <v>17</v>
      </c>
      <c r="G5305" t="str">
        <f>TEXT(MotionsTable[[#This Row],[MOT_COUNTY_NUM]], "000") &amp; "-" &amp; TEXT(MotionsTable[[#This Row],[MOT_CASE_NUMBER]], "0000000")</f>
        <v>003-0000008</v>
      </c>
    </row>
    <row r="5306" spans="1:7">
      <c r="A5306" s="1">
        <v>3</v>
      </c>
      <c r="B5306">
        <v>23</v>
      </c>
      <c r="C5306">
        <v>7</v>
      </c>
      <c r="D5306" t="s">
        <v>111</v>
      </c>
      <c r="E5306" t="s">
        <v>112</v>
      </c>
      <c r="F5306" t="s">
        <v>17</v>
      </c>
      <c r="G5306" t="str">
        <f>TEXT(MotionsTable[[#This Row],[MOT_COUNTY_NUM]], "000") &amp; "-" &amp; TEXT(MotionsTable[[#This Row],[MOT_CASE_NUMBER]], "0000000")</f>
        <v>003-0000023</v>
      </c>
    </row>
    <row r="5307" spans="1:7">
      <c r="A5307" s="1">
        <v>3</v>
      </c>
      <c r="B5307">
        <v>6</v>
      </c>
      <c r="C5307">
        <v>8</v>
      </c>
      <c r="D5307" t="s">
        <v>111</v>
      </c>
      <c r="E5307" t="s">
        <v>112</v>
      </c>
      <c r="F5307" t="s">
        <v>17</v>
      </c>
      <c r="G5307" t="str">
        <f>TEXT(MotionsTable[[#This Row],[MOT_COUNTY_NUM]], "000") &amp; "-" &amp; TEXT(MotionsTable[[#This Row],[MOT_CASE_NUMBER]], "0000000")</f>
        <v>003-0000006</v>
      </c>
    </row>
    <row r="5308" spans="1:7">
      <c r="A5308" s="1">
        <v>3</v>
      </c>
      <c r="B5308">
        <v>8</v>
      </c>
      <c r="C5308">
        <v>8</v>
      </c>
      <c r="D5308" t="s">
        <v>111</v>
      </c>
      <c r="E5308" t="s">
        <v>112</v>
      </c>
      <c r="F5308" t="s">
        <v>17</v>
      </c>
      <c r="G5308" t="str">
        <f>TEXT(MotionsTable[[#This Row],[MOT_COUNTY_NUM]], "000") &amp; "-" &amp; TEXT(MotionsTable[[#This Row],[MOT_CASE_NUMBER]], "0000000")</f>
        <v>003-0000008</v>
      </c>
    </row>
    <row r="5309" spans="1:7">
      <c r="A5309" s="1">
        <v>3</v>
      </c>
      <c r="B5309">
        <v>20</v>
      </c>
      <c r="C5309">
        <v>8</v>
      </c>
      <c r="D5309" t="s">
        <v>111</v>
      </c>
      <c r="E5309" t="s">
        <v>112</v>
      </c>
      <c r="F5309" t="s">
        <v>17</v>
      </c>
      <c r="G5309" t="str">
        <f>TEXT(MotionsTable[[#This Row],[MOT_COUNTY_NUM]], "000") &amp; "-" &amp; TEXT(MotionsTable[[#This Row],[MOT_CASE_NUMBER]], "0000000")</f>
        <v>003-0000020</v>
      </c>
    </row>
    <row r="5310" spans="1:7">
      <c r="A5310" s="1">
        <v>3</v>
      </c>
      <c r="B5310">
        <v>25</v>
      </c>
      <c r="C5310">
        <v>8</v>
      </c>
      <c r="D5310" t="s">
        <v>111</v>
      </c>
      <c r="E5310" t="s">
        <v>112</v>
      </c>
      <c r="F5310" t="s">
        <v>17</v>
      </c>
      <c r="G5310" t="str">
        <f>TEXT(MotionsTable[[#This Row],[MOT_COUNTY_NUM]], "000") &amp; "-" &amp; TEXT(MotionsTable[[#This Row],[MOT_CASE_NUMBER]], "0000000")</f>
        <v>003-0000025</v>
      </c>
    </row>
    <row r="5311" spans="1:7">
      <c r="A5311" s="1">
        <v>3</v>
      </c>
      <c r="B5311">
        <v>7</v>
      </c>
      <c r="C5311">
        <v>9</v>
      </c>
      <c r="D5311" t="s">
        <v>111</v>
      </c>
      <c r="E5311" t="s">
        <v>112</v>
      </c>
      <c r="F5311" t="s">
        <v>17</v>
      </c>
      <c r="G5311" t="str">
        <f>TEXT(MotionsTable[[#This Row],[MOT_COUNTY_NUM]], "000") &amp; "-" &amp; TEXT(MotionsTable[[#This Row],[MOT_CASE_NUMBER]], "0000000")</f>
        <v>003-0000007</v>
      </c>
    </row>
    <row r="5312" spans="1:7">
      <c r="A5312" s="1">
        <v>3</v>
      </c>
      <c r="B5312">
        <v>9</v>
      </c>
      <c r="C5312">
        <v>9</v>
      </c>
      <c r="D5312" t="s">
        <v>111</v>
      </c>
      <c r="E5312" t="s">
        <v>112</v>
      </c>
      <c r="F5312" t="s">
        <v>17</v>
      </c>
      <c r="G5312" t="str">
        <f>TEXT(MotionsTable[[#This Row],[MOT_COUNTY_NUM]], "000") &amp; "-" &amp; TEXT(MotionsTable[[#This Row],[MOT_CASE_NUMBER]], "0000000")</f>
        <v>003-0000009</v>
      </c>
    </row>
    <row r="5313" spans="1:7">
      <c r="A5313" s="1">
        <v>3</v>
      </c>
      <c r="B5313">
        <v>16</v>
      </c>
      <c r="C5313">
        <v>9</v>
      </c>
      <c r="D5313" t="s">
        <v>111</v>
      </c>
      <c r="E5313" t="s">
        <v>112</v>
      </c>
      <c r="F5313" t="s">
        <v>17</v>
      </c>
      <c r="G5313" t="str">
        <f>TEXT(MotionsTable[[#This Row],[MOT_COUNTY_NUM]], "000") &amp; "-" &amp; TEXT(MotionsTable[[#This Row],[MOT_CASE_NUMBER]], "0000000")</f>
        <v>003-0000016</v>
      </c>
    </row>
    <row r="5314" spans="1:7">
      <c r="A5314" s="1">
        <v>3</v>
      </c>
      <c r="B5314">
        <v>19</v>
      </c>
      <c r="C5314">
        <v>9</v>
      </c>
      <c r="D5314" t="s">
        <v>111</v>
      </c>
      <c r="E5314" t="s">
        <v>112</v>
      </c>
      <c r="F5314" t="s">
        <v>17</v>
      </c>
      <c r="G5314" t="str">
        <f>TEXT(MotionsTable[[#This Row],[MOT_COUNTY_NUM]], "000") &amp; "-" &amp; TEXT(MotionsTable[[#This Row],[MOT_CASE_NUMBER]], "0000000")</f>
        <v>003-0000019</v>
      </c>
    </row>
    <row r="5315" spans="1:7">
      <c r="A5315" s="1">
        <v>3</v>
      </c>
      <c r="B5315">
        <v>30</v>
      </c>
      <c r="C5315">
        <v>9</v>
      </c>
      <c r="D5315" t="s">
        <v>111</v>
      </c>
      <c r="E5315" t="s">
        <v>112</v>
      </c>
      <c r="F5315" t="s">
        <v>17</v>
      </c>
      <c r="G5315" t="str">
        <f>TEXT(MotionsTable[[#This Row],[MOT_COUNTY_NUM]], "000") &amp; "-" &amp; TEXT(MotionsTable[[#This Row],[MOT_CASE_NUMBER]], "0000000")</f>
        <v>003-0000030</v>
      </c>
    </row>
    <row r="5316" spans="1:7">
      <c r="A5316" s="1">
        <v>3</v>
      </c>
      <c r="B5316">
        <v>35</v>
      </c>
      <c r="C5316">
        <v>9</v>
      </c>
      <c r="D5316" t="s">
        <v>111</v>
      </c>
      <c r="E5316" t="s">
        <v>112</v>
      </c>
      <c r="F5316" t="s">
        <v>17</v>
      </c>
      <c r="G5316" t="str">
        <f>TEXT(MotionsTable[[#This Row],[MOT_COUNTY_NUM]], "000") &amp; "-" &amp; TEXT(MotionsTable[[#This Row],[MOT_CASE_NUMBER]], "0000000")</f>
        <v>003-0000035</v>
      </c>
    </row>
    <row r="5317" spans="1:7">
      <c r="A5317" s="1">
        <v>3</v>
      </c>
      <c r="B5317">
        <v>43</v>
      </c>
      <c r="C5317">
        <v>9</v>
      </c>
      <c r="D5317" t="s">
        <v>111</v>
      </c>
      <c r="E5317" t="s">
        <v>112</v>
      </c>
      <c r="F5317" t="s">
        <v>17</v>
      </c>
      <c r="G5317" t="str">
        <f>TEXT(MotionsTable[[#This Row],[MOT_COUNTY_NUM]], "000") &amp; "-" &amp; TEXT(MotionsTable[[#This Row],[MOT_CASE_NUMBER]], "0000000")</f>
        <v>003-0000043</v>
      </c>
    </row>
    <row r="5318" spans="1:7">
      <c r="A5318" s="1">
        <v>3</v>
      </c>
      <c r="B5318">
        <v>2</v>
      </c>
      <c r="C5318">
        <v>10</v>
      </c>
      <c r="D5318" t="s">
        <v>111</v>
      </c>
      <c r="E5318" t="s">
        <v>112</v>
      </c>
      <c r="F5318" t="s">
        <v>17</v>
      </c>
      <c r="G5318" t="str">
        <f>TEXT(MotionsTable[[#This Row],[MOT_COUNTY_NUM]], "000") &amp; "-" &amp; TEXT(MotionsTable[[#This Row],[MOT_CASE_NUMBER]], "0000000")</f>
        <v>003-0000002</v>
      </c>
    </row>
    <row r="5319" spans="1:7">
      <c r="A5319" s="1">
        <v>3</v>
      </c>
      <c r="B5319">
        <v>29</v>
      </c>
      <c r="C5319">
        <v>10</v>
      </c>
      <c r="D5319" t="s">
        <v>111</v>
      </c>
      <c r="E5319" t="s">
        <v>112</v>
      </c>
      <c r="F5319" t="s">
        <v>17</v>
      </c>
      <c r="G5319" t="str">
        <f>TEXT(MotionsTable[[#This Row],[MOT_COUNTY_NUM]], "000") &amp; "-" &amp; TEXT(MotionsTable[[#This Row],[MOT_CASE_NUMBER]], "0000000")</f>
        <v>003-0000029</v>
      </c>
    </row>
    <row r="5320" spans="1:7">
      <c r="A5320" s="1">
        <v>3</v>
      </c>
      <c r="B5320">
        <v>42</v>
      </c>
      <c r="C5320">
        <v>10</v>
      </c>
      <c r="D5320" t="s">
        <v>111</v>
      </c>
      <c r="E5320" t="s">
        <v>112</v>
      </c>
      <c r="F5320" t="s">
        <v>17</v>
      </c>
      <c r="G5320" t="str">
        <f>TEXT(MotionsTable[[#This Row],[MOT_COUNTY_NUM]], "000") &amp; "-" &amp; TEXT(MotionsTable[[#This Row],[MOT_CASE_NUMBER]], "0000000")</f>
        <v>003-0000042</v>
      </c>
    </row>
    <row r="5321" spans="1:7">
      <c r="A5321" s="1">
        <v>3</v>
      </c>
      <c r="B5321">
        <v>46</v>
      </c>
      <c r="C5321">
        <v>10</v>
      </c>
      <c r="D5321" t="s">
        <v>111</v>
      </c>
      <c r="E5321" t="s">
        <v>112</v>
      </c>
      <c r="F5321" t="s">
        <v>17</v>
      </c>
      <c r="G5321" t="str">
        <f>TEXT(MotionsTable[[#This Row],[MOT_COUNTY_NUM]], "000") &amp; "-" &amp; TEXT(MotionsTable[[#This Row],[MOT_CASE_NUMBER]], "0000000")</f>
        <v>003-0000046</v>
      </c>
    </row>
    <row r="5322" spans="1:7">
      <c r="A5322" s="1">
        <v>3</v>
      </c>
      <c r="B5322">
        <v>48</v>
      </c>
      <c r="C5322">
        <v>10</v>
      </c>
      <c r="D5322" t="s">
        <v>111</v>
      </c>
      <c r="E5322" t="s">
        <v>112</v>
      </c>
      <c r="F5322" t="s">
        <v>17</v>
      </c>
      <c r="G5322" t="str">
        <f>TEXT(MotionsTable[[#This Row],[MOT_COUNTY_NUM]], "000") &amp; "-" &amp; TEXT(MotionsTable[[#This Row],[MOT_CASE_NUMBER]], "0000000")</f>
        <v>003-0000048</v>
      </c>
    </row>
    <row r="5323" spans="1:7">
      <c r="A5323" s="1">
        <v>3</v>
      </c>
      <c r="B5323">
        <v>17</v>
      </c>
      <c r="C5323">
        <v>11</v>
      </c>
      <c r="D5323" t="s">
        <v>111</v>
      </c>
      <c r="E5323" t="s">
        <v>112</v>
      </c>
      <c r="F5323" t="s">
        <v>17</v>
      </c>
      <c r="G5323" t="str">
        <f>TEXT(MotionsTable[[#This Row],[MOT_COUNTY_NUM]], "000") &amp; "-" &amp; TEXT(MotionsTable[[#This Row],[MOT_CASE_NUMBER]], "0000000")</f>
        <v>003-0000017</v>
      </c>
    </row>
    <row r="5324" spans="1:7">
      <c r="A5324" s="1">
        <v>3</v>
      </c>
      <c r="B5324">
        <v>19</v>
      </c>
      <c r="C5324">
        <v>11</v>
      </c>
      <c r="D5324" t="s">
        <v>111</v>
      </c>
      <c r="E5324" t="s">
        <v>112</v>
      </c>
      <c r="F5324" t="s">
        <v>17</v>
      </c>
      <c r="G5324" t="str">
        <f>TEXT(MotionsTable[[#This Row],[MOT_COUNTY_NUM]], "000") &amp; "-" &amp; TEXT(MotionsTable[[#This Row],[MOT_CASE_NUMBER]], "0000000")</f>
        <v>003-0000019</v>
      </c>
    </row>
    <row r="5325" spans="1:7">
      <c r="A5325" s="1">
        <v>3</v>
      </c>
      <c r="B5325">
        <v>40</v>
      </c>
      <c r="C5325">
        <v>11</v>
      </c>
      <c r="D5325" t="s">
        <v>111</v>
      </c>
      <c r="E5325" t="s">
        <v>112</v>
      </c>
      <c r="F5325" t="s">
        <v>17</v>
      </c>
      <c r="G5325" t="str">
        <f>TEXT(MotionsTable[[#This Row],[MOT_COUNTY_NUM]], "000") &amp; "-" &amp; TEXT(MotionsTable[[#This Row],[MOT_CASE_NUMBER]], "0000000")</f>
        <v>003-0000040</v>
      </c>
    </row>
    <row r="5326" spans="1:7">
      <c r="A5326" s="1">
        <v>3</v>
      </c>
      <c r="B5326">
        <v>19</v>
      </c>
      <c r="C5326">
        <v>12</v>
      </c>
      <c r="D5326" t="s">
        <v>111</v>
      </c>
      <c r="E5326" t="s">
        <v>112</v>
      </c>
      <c r="F5326" t="s">
        <v>17</v>
      </c>
      <c r="G5326" t="str">
        <f>TEXT(MotionsTable[[#This Row],[MOT_COUNTY_NUM]], "000") &amp; "-" &amp; TEXT(MotionsTable[[#This Row],[MOT_CASE_NUMBER]], "0000000")</f>
        <v>003-0000019</v>
      </c>
    </row>
    <row r="5327" spans="1:7">
      <c r="A5327" s="1">
        <v>3</v>
      </c>
      <c r="B5327">
        <v>48</v>
      </c>
      <c r="C5327">
        <v>12</v>
      </c>
      <c r="D5327" t="s">
        <v>111</v>
      </c>
      <c r="E5327" t="s">
        <v>112</v>
      </c>
      <c r="F5327" t="s">
        <v>17</v>
      </c>
      <c r="G5327" t="str">
        <f>TEXT(MotionsTable[[#This Row],[MOT_COUNTY_NUM]], "000") &amp; "-" &amp; TEXT(MotionsTable[[#This Row],[MOT_CASE_NUMBER]], "0000000")</f>
        <v>003-0000048</v>
      </c>
    </row>
    <row r="5328" spans="1:7">
      <c r="A5328" s="1">
        <v>4</v>
      </c>
      <c r="B5328">
        <v>8</v>
      </c>
      <c r="C5328">
        <v>2</v>
      </c>
      <c r="D5328" t="s">
        <v>111</v>
      </c>
      <c r="E5328" t="s">
        <v>112</v>
      </c>
      <c r="F5328" t="s">
        <v>18</v>
      </c>
      <c r="G5328" t="str">
        <f>TEXT(MotionsTable[[#This Row],[MOT_COUNTY_NUM]], "000") &amp; "-" &amp; TEXT(MotionsTable[[#This Row],[MOT_CASE_NUMBER]], "0000000")</f>
        <v>004-0000008</v>
      </c>
    </row>
    <row r="5329" spans="1:7">
      <c r="A5329" s="1">
        <v>4</v>
      </c>
      <c r="B5329">
        <v>12</v>
      </c>
      <c r="C5329">
        <v>2</v>
      </c>
      <c r="D5329" t="s">
        <v>111</v>
      </c>
      <c r="E5329" t="s">
        <v>112</v>
      </c>
      <c r="F5329" t="s">
        <v>18</v>
      </c>
      <c r="G5329" t="str">
        <f>TEXT(MotionsTable[[#This Row],[MOT_COUNTY_NUM]], "000") &amp; "-" &amp; TEXT(MotionsTable[[#This Row],[MOT_CASE_NUMBER]], "0000000")</f>
        <v>004-0000012</v>
      </c>
    </row>
    <row r="5330" spans="1:7">
      <c r="A5330" s="1">
        <v>4</v>
      </c>
      <c r="B5330">
        <v>42</v>
      </c>
      <c r="C5330">
        <v>2</v>
      </c>
      <c r="D5330" t="s">
        <v>111</v>
      </c>
      <c r="E5330" t="s">
        <v>112</v>
      </c>
      <c r="F5330" t="s">
        <v>18</v>
      </c>
      <c r="G5330" t="str">
        <f>TEXT(MotionsTable[[#This Row],[MOT_COUNTY_NUM]], "000") &amp; "-" &amp; TEXT(MotionsTable[[#This Row],[MOT_CASE_NUMBER]], "0000000")</f>
        <v>004-0000042</v>
      </c>
    </row>
    <row r="5331" spans="1:7">
      <c r="A5331" s="1">
        <v>4</v>
      </c>
      <c r="B5331">
        <v>44</v>
      </c>
      <c r="C5331">
        <v>2</v>
      </c>
      <c r="D5331" t="s">
        <v>111</v>
      </c>
      <c r="E5331" t="s">
        <v>112</v>
      </c>
      <c r="F5331" t="s">
        <v>18</v>
      </c>
      <c r="G5331" t="str">
        <f>TEXT(MotionsTable[[#This Row],[MOT_COUNTY_NUM]], "000") &amp; "-" &amp; TEXT(MotionsTable[[#This Row],[MOT_CASE_NUMBER]], "0000000")</f>
        <v>004-0000044</v>
      </c>
    </row>
    <row r="5332" spans="1:7">
      <c r="A5332" s="1">
        <v>4</v>
      </c>
      <c r="B5332">
        <v>45</v>
      </c>
      <c r="C5332">
        <v>2</v>
      </c>
      <c r="D5332" t="s">
        <v>111</v>
      </c>
      <c r="E5332" t="s">
        <v>112</v>
      </c>
      <c r="F5332" t="s">
        <v>18</v>
      </c>
      <c r="G5332" t="str">
        <f>TEXT(MotionsTable[[#This Row],[MOT_COUNTY_NUM]], "000") &amp; "-" &amp; TEXT(MotionsTable[[#This Row],[MOT_CASE_NUMBER]], "0000000")</f>
        <v>004-0000045</v>
      </c>
    </row>
    <row r="5333" spans="1:7">
      <c r="A5333" s="1">
        <v>4</v>
      </c>
      <c r="B5333">
        <v>56</v>
      </c>
      <c r="C5333">
        <v>2</v>
      </c>
      <c r="D5333" t="s">
        <v>111</v>
      </c>
      <c r="E5333" t="s">
        <v>112</v>
      </c>
      <c r="F5333" t="s">
        <v>18</v>
      </c>
      <c r="G5333" t="str">
        <f>TEXT(MotionsTable[[#This Row],[MOT_COUNTY_NUM]], "000") &amp; "-" &amp; TEXT(MotionsTable[[#This Row],[MOT_CASE_NUMBER]], "0000000")</f>
        <v>004-0000056</v>
      </c>
    </row>
    <row r="5334" spans="1:7">
      <c r="A5334" s="1">
        <v>4</v>
      </c>
      <c r="B5334">
        <v>68</v>
      </c>
      <c r="C5334">
        <v>2</v>
      </c>
      <c r="D5334" t="s">
        <v>111</v>
      </c>
      <c r="E5334" t="s">
        <v>112</v>
      </c>
      <c r="F5334" t="s">
        <v>18</v>
      </c>
      <c r="G5334" t="str">
        <f>TEXT(MotionsTable[[#This Row],[MOT_COUNTY_NUM]], "000") &amp; "-" &amp; TEXT(MotionsTable[[#This Row],[MOT_CASE_NUMBER]], "0000000")</f>
        <v>004-0000068</v>
      </c>
    </row>
    <row r="5335" spans="1:7">
      <c r="A5335" s="1">
        <v>4</v>
      </c>
      <c r="B5335">
        <v>73</v>
      </c>
      <c r="C5335">
        <v>2</v>
      </c>
      <c r="D5335" t="s">
        <v>111</v>
      </c>
      <c r="E5335" t="s">
        <v>112</v>
      </c>
      <c r="F5335" t="s">
        <v>18</v>
      </c>
      <c r="G5335" t="str">
        <f>TEXT(MotionsTable[[#This Row],[MOT_COUNTY_NUM]], "000") &amp; "-" &amp; TEXT(MotionsTable[[#This Row],[MOT_CASE_NUMBER]], "0000000")</f>
        <v>004-0000073</v>
      </c>
    </row>
    <row r="5336" spans="1:7">
      <c r="A5336" s="1">
        <v>4</v>
      </c>
      <c r="B5336">
        <v>93</v>
      </c>
      <c r="C5336">
        <v>2</v>
      </c>
      <c r="D5336" t="s">
        <v>111</v>
      </c>
      <c r="E5336" t="s">
        <v>112</v>
      </c>
      <c r="F5336" t="s">
        <v>18</v>
      </c>
      <c r="G5336" t="str">
        <f>TEXT(MotionsTable[[#This Row],[MOT_COUNTY_NUM]], "000") &amp; "-" &amp; TEXT(MotionsTable[[#This Row],[MOT_CASE_NUMBER]], "0000000")</f>
        <v>004-0000093</v>
      </c>
    </row>
    <row r="5337" spans="1:7">
      <c r="A5337" s="1">
        <v>4</v>
      </c>
      <c r="B5337">
        <v>94</v>
      </c>
      <c r="C5337">
        <v>2</v>
      </c>
      <c r="D5337" t="s">
        <v>111</v>
      </c>
      <c r="E5337" t="s">
        <v>112</v>
      </c>
      <c r="F5337" t="s">
        <v>18</v>
      </c>
      <c r="G5337" t="str">
        <f>TEXT(MotionsTable[[#This Row],[MOT_COUNTY_NUM]], "000") &amp; "-" &amp; TEXT(MotionsTable[[#This Row],[MOT_CASE_NUMBER]], "0000000")</f>
        <v>004-0000094</v>
      </c>
    </row>
    <row r="5338" spans="1:7">
      <c r="A5338" s="1">
        <v>4</v>
      </c>
      <c r="B5338">
        <v>102</v>
      </c>
      <c r="C5338">
        <v>2</v>
      </c>
      <c r="D5338" t="s">
        <v>111</v>
      </c>
      <c r="E5338" t="s">
        <v>112</v>
      </c>
      <c r="F5338" t="s">
        <v>18</v>
      </c>
      <c r="G5338" t="str">
        <f>TEXT(MotionsTable[[#This Row],[MOT_COUNTY_NUM]], "000") &amp; "-" &amp; TEXT(MotionsTable[[#This Row],[MOT_CASE_NUMBER]], "0000000")</f>
        <v>004-0000102</v>
      </c>
    </row>
    <row r="5339" spans="1:7">
      <c r="A5339" s="1">
        <v>4</v>
      </c>
      <c r="B5339">
        <v>11</v>
      </c>
      <c r="C5339">
        <v>3</v>
      </c>
      <c r="D5339" t="s">
        <v>111</v>
      </c>
      <c r="E5339" t="s">
        <v>112</v>
      </c>
      <c r="F5339" t="s">
        <v>18</v>
      </c>
      <c r="G5339" t="str">
        <f>TEXT(MotionsTable[[#This Row],[MOT_COUNTY_NUM]], "000") &amp; "-" &amp; TEXT(MotionsTable[[#This Row],[MOT_CASE_NUMBER]], "0000000")</f>
        <v>004-0000011</v>
      </c>
    </row>
    <row r="5340" spans="1:7">
      <c r="A5340" s="1">
        <v>4</v>
      </c>
      <c r="B5340">
        <v>26</v>
      </c>
      <c r="C5340">
        <v>3</v>
      </c>
      <c r="D5340" t="s">
        <v>111</v>
      </c>
      <c r="E5340" t="s">
        <v>112</v>
      </c>
      <c r="F5340" t="s">
        <v>18</v>
      </c>
      <c r="G5340" t="str">
        <f>TEXT(MotionsTable[[#This Row],[MOT_COUNTY_NUM]], "000") &amp; "-" &amp; TEXT(MotionsTable[[#This Row],[MOT_CASE_NUMBER]], "0000000")</f>
        <v>004-0000026</v>
      </c>
    </row>
    <row r="5341" spans="1:7">
      <c r="A5341" s="1">
        <v>4</v>
      </c>
      <c r="B5341">
        <v>32</v>
      </c>
      <c r="C5341">
        <v>3</v>
      </c>
      <c r="D5341" t="s">
        <v>111</v>
      </c>
      <c r="E5341" t="s">
        <v>112</v>
      </c>
      <c r="F5341" t="s">
        <v>18</v>
      </c>
      <c r="G5341" t="str">
        <f>TEXT(MotionsTable[[#This Row],[MOT_COUNTY_NUM]], "000") &amp; "-" &amp; TEXT(MotionsTable[[#This Row],[MOT_CASE_NUMBER]], "0000000")</f>
        <v>004-0000032</v>
      </c>
    </row>
    <row r="5342" spans="1:7">
      <c r="A5342" s="1">
        <v>4</v>
      </c>
      <c r="B5342">
        <v>41</v>
      </c>
      <c r="C5342">
        <v>3</v>
      </c>
      <c r="D5342" t="s">
        <v>111</v>
      </c>
      <c r="E5342" t="s">
        <v>112</v>
      </c>
      <c r="F5342" t="s">
        <v>18</v>
      </c>
      <c r="G5342" t="str">
        <f>TEXT(MotionsTable[[#This Row],[MOT_COUNTY_NUM]], "000") &amp; "-" &amp; TEXT(MotionsTable[[#This Row],[MOT_CASE_NUMBER]], "0000000")</f>
        <v>004-0000041</v>
      </c>
    </row>
    <row r="5343" spans="1:7">
      <c r="A5343" s="1">
        <v>4</v>
      </c>
      <c r="B5343">
        <v>49</v>
      </c>
      <c r="C5343">
        <v>3</v>
      </c>
      <c r="D5343" t="s">
        <v>111</v>
      </c>
      <c r="E5343" t="s">
        <v>112</v>
      </c>
      <c r="F5343" t="s">
        <v>18</v>
      </c>
      <c r="G5343" t="str">
        <f>TEXT(MotionsTable[[#This Row],[MOT_COUNTY_NUM]], "000") &amp; "-" &amp; TEXT(MotionsTable[[#This Row],[MOT_CASE_NUMBER]], "0000000")</f>
        <v>004-0000049</v>
      </c>
    </row>
    <row r="5344" spans="1:7">
      <c r="A5344" s="1">
        <v>4</v>
      </c>
      <c r="B5344">
        <v>50</v>
      </c>
      <c r="C5344">
        <v>3</v>
      </c>
      <c r="D5344" t="s">
        <v>111</v>
      </c>
      <c r="E5344" t="s">
        <v>112</v>
      </c>
      <c r="F5344" t="s">
        <v>18</v>
      </c>
      <c r="G5344" t="str">
        <f>TEXT(MotionsTable[[#This Row],[MOT_COUNTY_NUM]], "000") &amp; "-" &amp; TEXT(MotionsTable[[#This Row],[MOT_CASE_NUMBER]], "0000000")</f>
        <v>004-0000050</v>
      </c>
    </row>
    <row r="5345" spans="1:7">
      <c r="A5345" s="1">
        <v>4</v>
      </c>
      <c r="B5345">
        <v>71</v>
      </c>
      <c r="C5345">
        <v>3</v>
      </c>
      <c r="D5345" t="s">
        <v>111</v>
      </c>
      <c r="E5345" t="s">
        <v>112</v>
      </c>
      <c r="F5345" t="s">
        <v>18</v>
      </c>
      <c r="G5345" t="str">
        <f>TEXT(MotionsTable[[#This Row],[MOT_COUNTY_NUM]], "000") &amp; "-" &amp; TEXT(MotionsTable[[#This Row],[MOT_CASE_NUMBER]], "0000000")</f>
        <v>004-0000071</v>
      </c>
    </row>
    <row r="5346" spans="1:7">
      <c r="A5346" s="1">
        <v>4</v>
      </c>
      <c r="B5346">
        <v>78</v>
      </c>
      <c r="C5346">
        <v>3</v>
      </c>
      <c r="D5346" t="s">
        <v>111</v>
      </c>
      <c r="E5346" t="s">
        <v>112</v>
      </c>
      <c r="F5346" t="s">
        <v>18</v>
      </c>
      <c r="G5346" t="str">
        <f>TEXT(MotionsTable[[#This Row],[MOT_COUNTY_NUM]], "000") &amp; "-" &amp; TEXT(MotionsTable[[#This Row],[MOT_CASE_NUMBER]], "0000000")</f>
        <v>004-0000078</v>
      </c>
    </row>
    <row r="5347" spans="1:7">
      <c r="A5347" s="1">
        <v>4</v>
      </c>
      <c r="B5347">
        <v>80</v>
      </c>
      <c r="C5347">
        <v>3</v>
      </c>
      <c r="D5347" t="s">
        <v>111</v>
      </c>
      <c r="E5347" t="s">
        <v>112</v>
      </c>
      <c r="F5347" t="s">
        <v>18</v>
      </c>
      <c r="G5347" t="str">
        <f>TEXT(MotionsTable[[#This Row],[MOT_COUNTY_NUM]], "000") &amp; "-" &amp; TEXT(MotionsTable[[#This Row],[MOT_CASE_NUMBER]], "0000000")</f>
        <v>004-0000080</v>
      </c>
    </row>
    <row r="5348" spans="1:7">
      <c r="A5348" s="1">
        <v>4</v>
      </c>
      <c r="B5348">
        <v>88</v>
      </c>
      <c r="C5348">
        <v>3</v>
      </c>
      <c r="D5348" t="s">
        <v>111</v>
      </c>
      <c r="E5348" t="s">
        <v>112</v>
      </c>
      <c r="F5348" t="s">
        <v>18</v>
      </c>
      <c r="G5348" t="str">
        <f>TEXT(MotionsTable[[#This Row],[MOT_COUNTY_NUM]], "000") &amp; "-" &amp; TEXT(MotionsTable[[#This Row],[MOT_CASE_NUMBER]], "0000000")</f>
        <v>004-0000088</v>
      </c>
    </row>
    <row r="5349" spans="1:7">
      <c r="A5349" s="1">
        <v>4</v>
      </c>
      <c r="B5349">
        <v>96</v>
      </c>
      <c r="C5349">
        <v>3</v>
      </c>
      <c r="D5349" t="s">
        <v>111</v>
      </c>
      <c r="E5349" t="s">
        <v>112</v>
      </c>
      <c r="F5349" t="s">
        <v>18</v>
      </c>
      <c r="G5349" t="str">
        <f>TEXT(MotionsTable[[#This Row],[MOT_COUNTY_NUM]], "000") &amp; "-" &amp; TEXT(MotionsTable[[#This Row],[MOT_CASE_NUMBER]], "0000000")</f>
        <v>004-0000096</v>
      </c>
    </row>
    <row r="5350" spans="1:7">
      <c r="A5350" s="1">
        <v>4</v>
      </c>
      <c r="B5350">
        <v>98</v>
      </c>
      <c r="C5350">
        <v>3</v>
      </c>
      <c r="D5350" t="s">
        <v>111</v>
      </c>
      <c r="E5350" t="s">
        <v>112</v>
      </c>
      <c r="F5350" t="s">
        <v>18</v>
      </c>
      <c r="G5350" t="str">
        <f>TEXT(MotionsTable[[#This Row],[MOT_COUNTY_NUM]], "000") &amp; "-" &amp; TEXT(MotionsTable[[#This Row],[MOT_CASE_NUMBER]], "0000000")</f>
        <v>004-0000098</v>
      </c>
    </row>
    <row r="5351" spans="1:7">
      <c r="A5351" s="1">
        <v>4</v>
      </c>
      <c r="B5351">
        <v>106</v>
      </c>
      <c r="C5351">
        <v>3</v>
      </c>
      <c r="D5351" t="s">
        <v>111</v>
      </c>
      <c r="E5351" t="s">
        <v>112</v>
      </c>
      <c r="F5351" t="s">
        <v>18</v>
      </c>
      <c r="G5351" t="str">
        <f>TEXT(MotionsTable[[#This Row],[MOT_COUNTY_NUM]], "000") &amp; "-" &amp; TEXT(MotionsTable[[#This Row],[MOT_CASE_NUMBER]], "0000000")</f>
        <v>004-0000106</v>
      </c>
    </row>
    <row r="5352" spans="1:7">
      <c r="A5352" s="1">
        <v>4</v>
      </c>
      <c r="B5352">
        <v>108</v>
      </c>
      <c r="C5352">
        <v>3</v>
      </c>
      <c r="D5352" t="s">
        <v>111</v>
      </c>
      <c r="E5352" t="s">
        <v>112</v>
      </c>
      <c r="F5352" t="s">
        <v>18</v>
      </c>
      <c r="G5352" t="str">
        <f>TEXT(MotionsTable[[#This Row],[MOT_COUNTY_NUM]], "000") &amp; "-" &amp; TEXT(MotionsTable[[#This Row],[MOT_CASE_NUMBER]], "0000000")</f>
        <v>004-0000108</v>
      </c>
    </row>
    <row r="5353" spans="1:7">
      <c r="A5353" s="1">
        <v>4</v>
      </c>
      <c r="B5353">
        <v>15</v>
      </c>
      <c r="C5353">
        <v>4</v>
      </c>
      <c r="D5353" t="s">
        <v>111</v>
      </c>
      <c r="E5353" t="s">
        <v>112</v>
      </c>
      <c r="F5353" t="s">
        <v>18</v>
      </c>
      <c r="G5353" t="str">
        <f>TEXT(MotionsTable[[#This Row],[MOT_COUNTY_NUM]], "000") &amp; "-" &amp; TEXT(MotionsTable[[#This Row],[MOT_CASE_NUMBER]], "0000000")</f>
        <v>004-0000015</v>
      </c>
    </row>
    <row r="5354" spans="1:7">
      <c r="A5354" s="1">
        <v>4</v>
      </c>
      <c r="B5354">
        <v>21</v>
      </c>
      <c r="C5354">
        <v>4</v>
      </c>
      <c r="D5354" t="s">
        <v>111</v>
      </c>
      <c r="E5354" t="s">
        <v>112</v>
      </c>
      <c r="F5354" t="s">
        <v>18</v>
      </c>
      <c r="G5354" t="str">
        <f>TEXT(MotionsTable[[#This Row],[MOT_COUNTY_NUM]], "000") &amp; "-" &amp; TEXT(MotionsTable[[#This Row],[MOT_CASE_NUMBER]], "0000000")</f>
        <v>004-0000021</v>
      </c>
    </row>
    <row r="5355" spans="1:7">
      <c r="A5355" s="1">
        <v>4</v>
      </c>
      <c r="B5355">
        <v>29</v>
      </c>
      <c r="C5355">
        <v>4</v>
      </c>
      <c r="D5355" t="s">
        <v>111</v>
      </c>
      <c r="E5355" t="s">
        <v>112</v>
      </c>
      <c r="F5355" t="s">
        <v>18</v>
      </c>
      <c r="G5355" t="str">
        <f>TEXT(MotionsTable[[#This Row],[MOT_COUNTY_NUM]], "000") &amp; "-" &amp; TEXT(MotionsTable[[#This Row],[MOT_CASE_NUMBER]], "0000000")</f>
        <v>004-0000029</v>
      </c>
    </row>
    <row r="5356" spans="1:7">
      <c r="A5356" s="1">
        <v>4</v>
      </c>
      <c r="B5356">
        <v>32</v>
      </c>
      <c r="C5356">
        <v>4</v>
      </c>
      <c r="D5356" t="s">
        <v>111</v>
      </c>
      <c r="E5356" t="s">
        <v>112</v>
      </c>
      <c r="F5356" t="s">
        <v>18</v>
      </c>
      <c r="G5356" t="str">
        <f>TEXT(MotionsTable[[#This Row],[MOT_COUNTY_NUM]], "000") &amp; "-" &amp; TEXT(MotionsTable[[#This Row],[MOT_CASE_NUMBER]], "0000000")</f>
        <v>004-0000032</v>
      </c>
    </row>
    <row r="5357" spans="1:7">
      <c r="A5357" s="1">
        <v>4</v>
      </c>
      <c r="B5357">
        <v>38</v>
      </c>
      <c r="C5357">
        <v>4</v>
      </c>
      <c r="D5357" t="s">
        <v>111</v>
      </c>
      <c r="E5357" t="s">
        <v>112</v>
      </c>
      <c r="F5357" t="s">
        <v>18</v>
      </c>
      <c r="G5357" t="str">
        <f>TEXT(MotionsTable[[#This Row],[MOT_COUNTY_NUM]], "000") &amp; "-" &amp; TEXT(MotionsTable[[#This Row],[MOT_CASE_NUMBER]], "0000000")</f>
        <v>004-0000038</v>
      </c>
    </row>
    <row r="5358" spans="1:7">
      <c r="A5358" s="1">
        <v>4</v>
      </c>
      <c r="B5358">
        <v>85</v>
      </c>
      <c r="C5358">
        <v>4</v>
      </c>
      <c r="D5358" t="s">
        <v>111</v>
      </c>
      <c r="E5358" t="s">
        <v>112</v>
      </c>
      <c r="F5358" t="s">
        <v>18</v>
      </c>
      <c r="G5358" t="str">
        <f>TEXT(MotionsTable[[#This Row],[MOT_COUNTY_NUM]], "000") &amp; "-" &amp; TEXT(MotionsTable[[#This Row],[MOT_CASE_NUMBER]], "0000000")</f>
        <v>004-0000085</v>
      </c>
    </row>
    <row r="5359" spans="1:7">
      <c r="A5359" s="1">
        <v>4</v>
      </c>
      <c r="B5359">
        <v>92</v>
      </c>
      <c r="C5359">
        <v>4</v>
      </c>
      <c r="D5359" t="s">
        <v>111</v>
      </c>
      <c r="E5359" t="s">
        <v>112</v>
      </c>
      <c r="F5359" t="s">
        <v>18</v>
      </c>
      <c r="G5359" t="str">
        <f>TEXT(MotionsTable[[#This Row],[MOT_COUNTY_NUM]], "000") &amp; "-" &amp; TEXT(MotionsTable[[#This Row],[MOT_CASE_NUMBER]], "0000000")</f>
        <v>004-0000092</v>
      </c>
    </row>
    <row r="5360" spans="1:7">
      <c r="A5360" s="1">
        <v>4</v>
      </c>
      <c r="B5360">
        <v>95</v>
      </c>
      <c r="C5360">
        <v>4</v>
      </c>
      <c r="D5360" t="s">
        <v>111</v>
      </c>
      <c r="E5360" t="s">
        <v>112</v>
      </c>
      <c r="F5360" t="s">
        <v>18</v>
      </c>
      <c r="G5360" t="str">
        <f>TEXT(MotionsTable[[#This Row],[MOT_COUNTY_NUM]], "000") &amp; "-" &amp; TEXT(MotionsTable[[#This Row],[MOT_CASE_NUMBER]], "0000000")</f>
        <v>004-0000095</v>
      </c>
    </row>
    <row r="5361" spans="1:7">
      <c r="A5361" s="1">
        <v>4</v>
      </c>
      <c r="B5361">
        <v>96</v>
      </c>
      <c r="C5361">
        <v>4</v>
      </c>
      <c r="D5361" t="s">
        <v>111</v>
      </c>
      <c r="E5361" t="s">
        <v>112</v>
      </c>
      <c r="F5361" t="s">
        <v>18</v>
      </c>
      <c r="G5361" t="str">
        <f>TEXT(MotionsTable[[#This Row],[MOT_COUNTY_NUM]], "000") &amp; "-" &amp; TEXT(MotionsTable[[#This Row],[MOT_CASE_NUMBER]], "0000000")</f>
        <v>004-0000096</v>
      </c>
    </row>
    <row r="5362" spans="1:7">
      <c r="A5362" s="1">
        <v>4</v>
      </c>
      <c r="B5362">
        <v>103</v>
      </c>
      <c r="C5362">
        <v>4</v>
      </c>
      <c r="D5362" t="s">
        <v>111</v>
      </c>
      <c r="E5362" t="s">
        <v>112</v>
      </c>
      <c r="F5362" t="s">
        <v>18</v>
      </c>
      <c r="G5362" t="str">
        <f>TEXT(MotionsTable[[#This Row],[MOT_COUNTY_NUM]], "000") &amp; "-" &amp; TEXT(MotionsTable[[#This Row],[MOT_CASE_NUMBER]], "0000000")</f>
        <v>004-0000103</v>
      </c>
    </row>
    <row r="5363" spans="1:7">
      <c r="A5363" s="1">
        <v>4</v>
      </c>
      <c r="B5363">
        <v>104</v>
      </c>
      <c r="C5363">
        <v>4</v>
      </c>
      <c r="D5363" t="s">
        <v>111</v>
      </c>
      <c r="E5363" t="s">
        <v>112</v>
      </c>
      <c r="F5363" t="s">
        <v>18</v>
      </c>
      <c r="G5363" t="str">
        <f>TEXT(MotionsTable[[#This Row],[MOT_COUNTY_NUM]], "000") &amp; "-" &amp; TEXT(MotionsTable[[#This Row],[MOT_CASE_NUMBER]], "0000000")</f>
        <v>004-0000104</v>
      </c>
    </row>
    <row r="5364" spans="1:7">
      <c r="A5364" s="1">
        <v>4</v>
      </c>
      <c r="B5364">
        <v>10</v>
      </c>
      <c r="C5364">
        <v>5</v>
      </c>
      <c r="D5364" t="s">
        <v>111</v>
      </c>
      <c r="E5364" t="s">
        <v>112</v>
      </c>
      <c r="F5364" t="s">
        <v>18</v>
      </c>
      <c r="G5364" t="str">
        <f>TEXT(MotionsTable[[#This Row],[MOT_COUNTY_NUM]], "000") &amp; "-" &amp; TEXT(MotionsTable[[#This Row],[MOT_CASE_NUMBER]], "0000000")</f>
        <v>004-0000010</v>
      </c>
    </row>
    <row r="5365" spans="1:7">
      <c r="A5365" s="1">
        <v>4</v>
      </c>
      <c r="B5365">
        <v>29</v>
      </c>
      <c r="C5365">
        <v>5</v>
      </c>
      <c r="D5365" t="s">
        <v>111</v>
      </c>
      <c r="E5365" t="s">
        <v>112</v>
      </c>
      <c r="F5365" t="s">
        <v>18</v>
      </c>
      <c r="G5365" t="str">
        <f>TEXT(MotionsTable[[#This Row],[MOT_COUNTY_NUM]], "000") &amp; "-" &amp; TEXT(MotionsTable[[#This Row],[MOT_CASE_NUMBER]], "0000000")</f>
        <v>004-0000029</v>
      </c>
    </row>
    <row r="5366" spans="1:7">
      <c r="A5366" s="1">
        <v>4</v>
      </c>
      <c r="B5366">
        <v>52</v>
      </c>
      <c r="C5366">
        <v>5</v>
      </c>
      <c r="D5366" t="s">
        <v>111</v>
      </c>
      <c r="E5366" t="s">
        <v>112</v>
      </c>
      <c r="F5366" t="s">
        <v>18</v>
      </c>
      <c r="G5366" t="str">
        <f>TEXT(MotionsTable[[#This Row],[MOT_COUNTY_NUM]], "000") &amp; "-" &amp; TEXT(MotionsTable[[#This Row],[MOT_CASE_NUMBER]], "0000000")</f>
        <v>004-0000052</v>
      </c>
    </row>
    <row r="5367" spans="1:7">
      <c r="A5367" s="1">
        <v>4</v>
      </c>
      <c r="B5367">
        <v>53</v>
      </c>
      <c r="C5367">
        <v>5</v>
      </c>
      <c r="D5367" t="s">
        <v>111</v>
      </c>
      <c r="E5367" t="s">
        <v>112</v>
      </c>
      <c r="F5367" t="s">
        <v>18</v>
      </c>
      <c r="G5367" t="str">
        <f>TEXT(MotionsTable[[#This Row],[MOT_COUNTY_NUM]], "000") &amp; "-" &amp; TEXT(MotionsTable[[#This Row],[MOT_CASE_NUMBER]], "0000000")</f>
        <v>004-0000053</v>
      </c>
    </row>
    <row r="5368" spans="1:7">
      <c r="A5368" s="1">
        <v>4</v>
      </c>
      <c r="B5368">
        <v>65</v>
      </c>
      <c r="C5368">
        <v>5</v>
      </c>
      <c r="D5368" t="s">
        <v>111</v>
      </c>
      <c r="E5368" t="s">
        <v>112</v>
      </c>
      <c r="F5368" t="s">
        <v>18</v>
      </c>
      <c r="G5368" t="str">
        <f>TEXT(MotionsTable[[#This Row],[MOT_COUNTY_NUM]], "000") &amp; "-" &amp; TEXT(MotionsTable[[#This Row],[MOT_CASE_NUMBER]], "0000000")</f>
        <v>004-0000065</v>
      </c>
    </row>
    <row r="5369" spans="1:7">
      <c r="A5369" s="1">
        <v>4</v>
      </c>
      <c r="B5369">
        <v>74</v>
      </c>
      <c r="C5369">
        <v>5</v>
      </c>
      <c r="D5369" t="s">
        <v>111</v>
      </c>
      <c r="E5369" t="s">
        <v>112</v>
      </c>
      <c r="F5369" t="s">
        <v>18</v>
      </c>
      <c r="G5369" t="str">
        <f>TEXT(MotionsTable[[#This Row],[MOT_COUNTY_NUM]], "000") &amp; "-" &amp; TEXT(MotionsTable[[#This Row],[MOT_CASE_NUMBER]], "0000000")</f>
        <v>004-0000074</v>
      </c>
    </row>
    <row r="5370" spans="1:7">
      <c r="A5370" s="1">
        <v>4</v>
      </c>
      <c r="B5370">
        <v>86</v>
      </c>
      <c r="C5370">
        <v>5</v>
      </c>
      <c r="D5370" t="s">
        <v>111</v>
      </c>
      <c r="E5370" t="s">
        <v>112</v>
      </c>
      <c r="F5370" t="s">
        <v>18</v>
      </c>
      <c r="G5370" t="str">
        <f>TEXT(MotionsTable[[#This Row],[MOT_COUNTY_NUM]], "000") &amp; "-" &amp; TEXT(MotionsTable[[#This Row],[MOT_CASE_NUMBER]], "0000000")</f>
        <v>004-0000086</v>
      </c>
    </row>
    <row r="5371" spans="1:7">
      <c r="A5371" s="1">
        <v>4</v>
      </c>
      <c r="B5371">
        <v>94</v>
      </c>
      <c r="C5371">
        <v>5</v>
      </c>
      <c r="D5371" t="s">
        <v>111</v>
      </c>
      <c r="E5371" t="s">
        <v>112</v>
      </c>
      <c r="F5371" t="s">
        <v>18</v>
      </c>
      <c r="G5371" t="str">
        <f>TEXT(MotionsTable[[#This Row],[MOT_COUNTY_NUM]], "000") &amp; "-" &amp; TEXT(MotionsTable[[#This Row],[MOT_CASE_NUMBER]], "0000000")</f>
        <v>004-0000094</v>
      </c>
    </row>
    <row r="5372" spans="1:7">
      <c r="A5372" s="1">
        <v>4</v>
      </c>
      <c r="B5372">
        <v>105</v>
      </c>
      <c r="C5372">
        <v>5</v>
      </c>
      <c r="D5372" t="s">
        <v>111</v>
      </c>
      <c r="E5372" t="s">
        <v>112</v>
      </c>
      <c r="F5372" t="s">
        <v>18</v>
      </c>
      <c r="G5372" t="str">
        <f>TEXT(MotionsTable[[#This Row],[MOT_COUNTY_NUM]], "000") &amp; "-" &amp; TEXT(MotionsTable[[#This Row],[MOT_CASE_NUMBER]], "0000000")</f>
        <v>004-0000105</v>
      </c>
    </row>
    <row r="5373" spans="1:7">
      <c r="A5373" s="1">
        <v>4</v>
      </c>
      <c r="B5373">
        <v>4</v>
      </c>
      <c r="C5373">
        <v>6</v>
      </c>
      <c r="D5373" t="s">
        <v>111</v>
      </c>
      <c r="E5373" t="s">
        <v>112</v>
      </c>
      <c r="F5373" t="s">
        <v>18</v>
      </c>
      <c r="G5373" t="str">
        <f>TEXT(MotionsTable[[#This Row],[MOT_COUNTY_NUM]], "000") &amp; "-" &amp; TEXT(MotionsTable[[#This Row],[MOT_CASE_NUMBER]], "0000000")</f>
        <v>004-0000004</v>
      </c>
    </row>
    <row r="5374" spans="1:7">
      <c r="A5374" s="1">
        <v>4</v>
      </c>
      <c r="B5374">
        <v>29</v>
      </c>
      <c r="C5374">
        <v>6</v>
      </c>
      <c r="D5374" t="s">
        <v>111</v>
      </c>
      <c r="E5374" t="s">
        <v>112</v>
      </c>
      <c r="F5374" t="s">
        <v>18</v>
      </c>
      <c r="G5374" t="str">
        <f>TEXT(MotionsTable[[#This Row],[MOT_COUNTY_NUM]], "000") &amp; "-" &amp; TEXT(MotionsTable[[#This Row],[MOT_CASE_NUMBER]], "0000000")</f>
        <v>004-0000029</v>
      </c>
    </row>
    <row r="5375" spans="1:7">
      <c r="A5375" s="1">
        <v>4</v>
      </c>
      <c r="B5375">
        <v>54</v>
      </c>
      <c r="C5375">
        <v>6</v>
      </c>
      <c r="D5375" t="s">
        <v>111</v>
      </c>
      <c r="E5375" t="s">
        <v>112</v>
      </c>
      <c r="F5375" t="s">
        <v>18</v>
      </c>
      <c r="G5375" t="str">
        <f>TEXT(MotionsTable[[#This Row],[MOT_COUNTY_NUM]], "000") &amp; "-" &amp; TEXT(MotionsTable[[#This Row],[MOT_CASE_NUMBER]], "0000000")</f>
        <v>004-0000054</v>
      </c>
    </row>
    <row r="5376" spans="1:7">
      <c r="A5376" s="1">
        <v>4</v>
      </c>
      <c r="B5376">
        <v>67</v>
      </c>
      <c r="C5376">
        <v>6</v>
      </c>
      <c r="D5376" t="s">
        <v>111</v>
      </c>
      <c r="E5376" t="s">
        <v>112</v>
      </c>
      <c r="F5376" t="s">
        <v>18</v>
      </c>
      <c r="G5376" t="str">
        <f>TEXT(MotionsTable[[#This Row],[MOT_COUNTY_NUM]], "000") &amp; "-" &amp; TEXT(MotionsTable[[#This Row],[MOT_CASE_NUMBER]], "0000000")</f>
        <v>004-0000067</v>
      </c>
    </row>
    <row r="5377" spans="1:7">
      <c r="A5377" s="1">
        <v>4</v>
      </c>
      <c r="B5377">
        <v>85</v>
      </c>
      <c r="C5377">
        <v>6</v>
      </c>
      <c r="D5377" t="s">
        <v>111</v>
      </c>
      <c r="E5377" t="s">
        <v>112</v>
      </c>
      <c r="F5377" t="s">
        <v>18</v>
      </c>
      <c r="G5377" t="str">
        <f>TEXT(MotionsTable[[#This Row],[MOT_COUNTY_NUM]], "000") &amp; "-" &amp; TEXT(MotionsTable[[#This Row],[MOT_CASE_NUMBER]], "0000000")</f>
        <v>004-0000085</v>
      </c>
    </row>
    <row r="5378" spans="1:7">
      <c r="A5378" s="1">
        <v>4</v>
      </c>
      <c r="B5378">
        <v>97</v>
      </c>
      <c r="C5378">
        <v>6</v>
      </c>
      <c r="D5378" t="s">
        <v>111</v>
      </c>
      <c r="E5378" t="s">
        <v>112</v>
      </c>
      <c r="F5378" t="s">
        <v>18</v>
      </c>
      <c r="G5378" t="str">
        <f>TEXT(MotionsTable[[#This Row],[MOT_COUNTY_NUM]], "000") &amp; "-" &amp; TEXT(MotionsTable[[#This Row],[MOT_CASE_NUMBER]], "0000000")</f>
        <v>004-0000097</v>
      </c>
    </row>
    <row r="5379" spans="1:7">
      <c r="A5379" s="1">
        <v>4</v>
      </c>
      <c r="B5379">
        <v>20</v>
      </c>
      <c r="C5379">
        <v>7</v>
      </c>
      <c r="D5379" t="s">
        <v>111</v>
      </c>
      <c r="E5379" t="s">
        <v>112</v>
      </c>
      <c r="F5379" t="s">
        <v>18</v>
      </c>
      <c r="G5379" t="str">
        <f>TEXT(MotionsTable[[#This Row],[MOT_COUNTY_NUM]], "000") &amp; "-" &amp; TEXT(MotionsTable[[#This Row],[MOT_CASE_NUMBER]], "0000000")</f>
        <v>004-0000020</v>
      </c>
    </row>
    <row r="5380" spans="1:7">
      <c r="A5380" s="1">
        <v>4</v>
      </c>
      <c r="B5380">
        <v>29</v>
      </c>
      <c r="C5380">
        <v>7</v>
      </c>
      <c r="D5380" t="s">
        <v>111</v>
      </c>
      <c r="E5380" t="s">
        <v>112</v>
      </c>
      <c r="F5380" t="s">
        <v>18</v>
      </c>
      <c r="G5380" t="str">
        <f>TEXT(MotionsTable[[#This Row],[MOT_COUNTY_NUM]], "000") &amp; "-" &amp; TEXT(MotionsTable[[#This Row],[MOT_CASE_NUMBER]], "0000000")</f>
        <v>004-0000029</v>
      </c>
    </row>
    <row r="5381" spans="1:7">
      <c r="A5381" s="1">
        <v>4</v>
      </c>
      <c r="B5381">
        <v>39</v>
      </c>
      <c r="C5381">
        <v>7</v>
      </c>
      <c r="D5381" t="s">
        <v>111</v>
      </c>
      <c r="E5381" t="s">
        <v>112</v>
      </c>
      <c r="F5381" t="s">
        <v>18</v>
      </c>
      <c r="G5381" t="str">
        <f>TEXT(MotionsTable[[#This Row],[MOT_COUNTY_NUM]], "000") &amp; "-" &amp; TEXT(MotionsTable[[#This Row],[MOT_CASE_NUMBER]], "0000000")</f>
        <v>004-0000039</v>
      </c>
    </row>
    <row r="5382" spans="1:7">
      <c r="A5382" s="1">
        <v>4</v>
      </c>
      <c r="B5382">
        <v>49</v>
      </c>
      <c r="C5382">
        <v>7</v>
      </c>
      <c r="D5382" t="s">
        <v>111</v>
      </c>
      <c r="E5382" t="s">
        <v>112</v>
      </c>
      <c r="F5382" t="s">
        <v>18</v>
      </c>
      <c r="G5382" t="str">
        <f>TEXT(MotionsTable[[#This Row],[MOT_COUNTY_NUM]], "000") &amp; "-" &amp; TEXT(MotionsTable[[#This Row],[MOT_CASE_NUMBER]], "0000000")</f>
        <v>004-0000049</v>
      </c>
    </row>
    <row r="5383" spans="1:7">
      <c r="A5383" s="1">
        <v>4</v>
      </c>
      <c r="B5383">
        <v>69</v>
      </c>
      <c r="C5383">
        <v>7</v>
      </c>
      <c r="D5383" t="s">
        <v>111</v>
      </c>
      <c r="E5383" t="s">
        <v>112</v>
      </c>
      <c r="F5383" t="s">
        <v>18</v>
      </c>
      <c r="G5383" t="str">
        <f>TEXT(MotionsTable[[#This Row],[MOT_COUNTY_NUM]], "000") &amp; "-" &amp; TEXT(MotionsTable[[#This Row],[MOT_CASE_NUMBER]], "0000000")</f>
        <v>004-0000069</v>
      </c>
    </row>
    <row r="5384" spans="1:7">
      <c r="A5384" s="1">
        <v>4</v>
      </c>
      <c r="B5384">
        <v>88</v>
      </c>
      <c r="C5384">
        <v>7</v>
      </c>
      <c r="D5384" t="s">
        <v>111</v>
      </c>
      <c r="E5384" t="s">
        <v>112</v>
      </c>
      <c r="F5384" t="s">
        <v>18</v>
      </c>
      <c r="G5384" t="str">
        <f>TEXT(MotionsTable[[#This Row],[MOT_COUNTY_NUM]], "000") &amp; "-" &amp; TEXT(MotionsTable[[#This Row],[MOT_CASE_NUMBER]], "0000000")</f>
        <v>004-0000088</v>
      </c>
    </row>
    <row r="5385" spans="1:7">
      <c r="A5385" s="1">
        <v>4</v>
      </c>
      <c r="B5385">
        <v>93</v>
      </c>
      <c r="C5385">
        <v>7</v>
      </c>
      <c r="D5385" t="s">
        <v>111</v>
      </c>
      <c r="E5385" t="s">
        <v>112</v>
      </c>
      <c r="F5385" t="s">
        <v>18</v>
      </c>
      <c r="G5385" t="str">
        <f>TEXT(MotionsTable[[#This Row],[MOT_COUNTY_NUM]], "000") &amp; "-" &amp; TEXT(MotionsTable[[#This Row],[MOT_CASE_NUMBER]], "0000000")</f>
        <v>004-0000093</v>
      </c>
    </row>
    <row r="5386" spans="1:7">
      <c r="A5386" s="1">
        <v>4</v>
      </c>
      <c r="B5386">
        <v>109</v>
      </c>
      <c r="C5386">
        <v>7</v>
      </c>
      <c r="D5386" t="s">
        <v>111</v>
      </c>
      <c r="E5386" t="s">
        <v>112</v>
      </c>
      <c r="F5386" t="s">
        <v>18</v>
      </c>
      <c r="G5386" t="str">
        <f>TEXT(MotionsTable[[#This Row],[MOT_COUNTY_NUM]], "000") &amp; "-" &amp; TEXT(MotionsTable[[#This Row],[MOT_CASE_NUMBER]], "0000000")</f>
        <v>004-0000109</v>
      </c>
    </row>
    <row r="5387" spans="1:7">
      <c r="A5387" s="1">
        <v>4</v>
      </c>
      <c r="B5387">
        <v>33</v>
      </c>
      <c r="C5387">
        <v>8</v>
      </c>
      <c r="D5387" t="s">
        <v>111</v>
      </c>
      <c r="E5387" t="s">
        <v>112</v>
      </c>
      <c r="F5387" t="s">
        <v>18</v>
      </c>
      <c r="G5387" t="str">
        <f>TEXT(MotionsTable[[#This Row],[MOT_COUNTY_NUM]], "000") &amp; "-" &amp; TEXT(MotionsTable[[#This Row],[MOT_CASE_NUMBER]], "0000000")</f>
        <v>004-0000033</v>
      </c>
    </row>
    <row r="5388" spans="1:7">
      <c r="A5388" s="1">
        <v>4</v>
      </c>
      <c r="B5388">
        <v>48</v>
      </c>
      <c r="C5388">
        <v>8</v>
      </c>
      <c r="D5388" t="s">
        <v>111</v>
      </c>
      <c r="E5388" t="s">
        <v>112</v>
      </c>
      <c r="F5388" t="s">
        <v>18</v>
      </c>
      <c r="G5388" t="str">
        <f>TEXT(MotionsTable[[#This Row],[MOT_COUNTY_NUM]], "000") &amp; "-" &amp; TEXT(MotionsTable[[#This Row],[MOT_CASE_NUMBER]], "0000000")</f>
        <v>004-0000048</v>
      </c>
    </row>
    <row r="5389" spans="1:7">
      <c r="A5389" s="1">
        <v>4</v>
      </c>
      <c r="B5389">
        <v>88</v>
      </c>
      <c r="C5389">
        <v>8</v>
      </c>
      <c r="D5389" t="s">
        <v>111</v>
      </c>
      <c r="E5389" t="s">
        <v>112</v>
      </c>
      <c r="F5389" t="s">
        <v>18</v>
      </c>
      <c r="G5389" t="str">
        <f>TEXT(MotionsTable[[#This Row],[MOT_COUNTY_NUM]], "000") &amp; "-" &amp; TEXT(MotionsTable[[#This Row],[MOT_CASE_NUMBER]], "0000000")</f>
        <v>004-0000088</v>
      </c>
    </row>
    <row r="5390" spans="1:7">
      <c r="A5390" s="1">
        <v>4</v>
      </c>
      <c r="B5390">
        <v>110</v>
      </c>
      <c r="C5390">
        <v>8</v>
      </c>
      <c r="D5390" t="s">
        <v>111</v>
      </c>
      <c r="E5390" t="s">
        <v>112</v>
      </c>
      <c r="F5390" t="s">
        <v>18</v>
      </c>
      <c r="G5390" t="str">
        <f>TEXT(MotionsTable[[#This Row],[MOT_COUNTY_NUM]], "000") &amp; "-" &amp; TEXT(MotionsTable[[#This Row],[MOT_CASE_NUMBER]], "0000000")</f>
        <v>004-0000110</v>
      </c>
    </row>
    <row r="5391" spans="1:7">
      <c r="A5391" s="1">
        <v>4</v>
      </c>
      <c r="B5391">
        <v>50</v>
      </c>
      <c r="C5391">
        <v>9</v>
      </c>
      <c r="D5391" t="s">
        <v>111</v>
      </c>
      <c r="E5391" t="s">
        <v>112</v>
      </c>
      <c r="F5391" t="s">
        <v>18</v>
      </c>
      <c r="G5391" t="str">
        <f>TEXT(MotionsTable[[#This Row],[MOT_COUNTY_NUM]], "000") &amp; "-" &amp; TEXT(MotionsTable[[#This Row],[MOT_CASE_NUMBER]], "0000000")</f>
        <v>004-0000050</v>
      </c>
    </row>
    <row r="5392" spans="1:7">
      <c r="A5392" s="1">
        <v>4</v>
      </c>
      <c r="B5392">
        <v>64</v>
      </c>
      <c r="C5392">
        <v>9</v>
      </c>
      <c r="D5392" t="s">
        <v>111</v>
      </c>
      <c r="E5392" t="s">
        <v>112</v>
      </c>
      <c r="F5392" t="s">
        <v>18</v>
      </c>
      <c r="G5392" t="str">
        <f>TEXT(MotionsTable[[#This Row],[MOT_COUNTY_NUM]], "000") &amp; "-" &amp; TEXT(MotionsTable[[#This Row],[MOT_CASE_NUMBER]], "0000000")</f>
        <v>004-0000064</v>
      </c>
    </row>
    <row r="5393" spans="1:7">
      <c r="A5393" s="1">
        <v>4</v>
      </c>
      <c r="B5393">
        <v>78</v>
      </c>
      <c r="C5393">
        <v>9</v>
      </c>
      <c r="D5393" t="s">
        <v>111</v>
      </c>
      <c r="E5393" t="s">
        <v>112</v>
      </c>
      <c r="F5393" t="s">
        <v>18</v>
      </c>
      <c r="G5393" t="str">
        <f>TEXT(MotionsTable[[#This Row],[MOT_COUNTY_NUM]], "000") &amp; "-" &amp; TEXT(MotionsTable[[#This Row],[MOT_CASE_NUMBER]], "0000000")</f>
        <v>004-0000078</v>
      </c>
    </row>
    <row r="5394" spans="1:7">
      <c r="A5394" s="1">
        <v>4</v>
      </c>
      <c r="B5394">
        <v>92</v>
      </c>
      <c r="C5394">
        <v>9</v>
      </c>
      <c r="D5394" t="s">
        <v>111</v>
      </c>
      <c r="E5394" t="s">
        <v>112</v>
      </c>
      <c r="F5394" t="s">
        <v>18</v>
      </c>
      <c r="G5394" t="str">
        <f>TEXT(MotionsTable[[#This Row],[MOT_COUNTY_NUM]], "000") &amp; "-" &amp; TEXT(MotionsTable[[#This Row],[MOT_CASE_NUMBER]], "0000000")</f>
        <v>004-0000092</v>
      </c>
    </row>
    <row r="5395" spans="1:7">
      <c r="A5395" s="1">
        <v>4</v>
      </c>
      <c r="B5395">
        <v>97</v>
      </c>
      <c r="C5395">
        <v>9</v>
      </c>
      <c r="D5395" t="s">
        <v>111</v>
      </c>
      <c r="E5395" t="s">
        <v>112</v>
      </c>
      <c r="F5395" t="s">
        <v>18</v>
      </c>
      <c r="G5395" t="str">
        <f>TEXT(MotionsTable[[#This Row],[MOT_COUNTY_NUM]], "000") &amp; "-" &amp; TEXT(MotionsTable[[#This Row],[MOT_CASE_NUMBER]], "0000000")</f>
        <v>004-0000097</v>
      </c>
    </row>
    <row r="5396" spans="1:7">
      <c r="A5396" s="1">
        <v>4</v>
      </c>
      <c r="B5396">
        <v>104</v>
      </c>
      <c r="C5396">
        <v>9</v>
      </c>
      <c r="D5396" t="s">
        <v>111</v>
      </c>
      <c r="E5396" t="s">
        <v>112</v>
      </c>
      <c r="F5396" t="s">
        <v>18</v>
      </c>
      <c r="G5396" t="str">
        <f>TEXT(MotionsTable[[#This Row],[MOT_COUNTY_NUM]], "000") &amp; "-" &amp; TEXT(MotionsTable[[#This Row],[MOT_CASE_NUMBER]], "0000000")</f>
        <v>004-0000104</v>
      </c>
    </row>
    <row r="5397" spans="1:7">
      <c r="A5397" s="1">
        <v>4</v>
      </c>
      <c r="B5397">
        <v>108</v>
      </c>
      <c r="C5397">
        <v>9</v>
      </c>
      <c r="D5397" t="s">
        <v>111</v>
      </c>
      <c r="E5397" t="s">
        <v>112</v>
      </c>
      <c r="F5397" t="s">
        <v>18</v>
      </c>
      <c r="G5397" t="str">
        <f>TEXT(MotionsTable[[#This Row],[MOT_COUNTY_NUM]], "000") &amp; "-" &amp; TEXT(MotionsTable[[#This Row],[MOT_CASE_NUMBER]], "0000000")</f>
        <v>004-0000108</v>
      </c>
    </row>
    <row r="5398" spans="1:7">
      <c r="A5398" s="1">
        <v>4</v>
      </c>
      <c r="B5398">
        <v>93</v>
      </c>
      <c r="C5398">
        <v>10</v>
      </c>
      <c r="D5398" t="s">
        <v>111</v>
      </c>
      <c r="E5398" t="s">
        <v>112</v>
      </c>
      <c r="F5398" t="s">
        <v>18</v>
      </c>
      <c r="G5398" t="str">
        <f>TEXT(MotionsTable[[#This Row],[MOT_COUNTY_NUM]], "000") &amp; "-" &amp; TEXT(MotionsTable[[#This Row],[MOT_CASE_NUMBER]], "0000000")</f>
        <v>004-0000093</v>
      </c>
    </row>
    <row r="5399" spans="1:7">
      <c r="A5399" s="1">
        <v>4</v>
      </c>
      <c r="B5399">
        <v>98</v>
      </c>
      <c r="C5399">
        <v>10</v>
      </c>
      <c r="D5399" t="s">
        <v>111</v>
      </c>
      <c r="E5399" t="s">
        <v>112</v>
      </c>
      <c r="F5399" t="s">
        <v>18</v>
      </c>
      <c r="G5399" t="str">
        <f>TEXT(MotionsTable[[#This Row],[MOT_COUNTY_NUM]], "000") &amp; "-" &amp; TEXT(MotionsTable[[#This Row],[MOT_CASE_NUMBER]], "0000000")</f>
        <v>004-0000098</v>
      </c>
    </row>
    <row r="5400" spans="1:7">
      <c r="A5400" s="1">
        <v>4</v>
      </c>
      <c r="B5400">
        <v>50</v>
      </c>
      <c r="C5400">
        <v>11</v>
      </c>
      <c r="D5400" t="s">
        <v>111</v>
      </c>
      <c r="E5400" t="s">
        <v>112</v>
      </c>
      <c r="F5400" t="s">
        <v>18</v>
      </c>
      <c r="G5400" t="str">
        <f>TEXT(MotionsTable[[#This Row],[MOT_COUNTY_NUM]], "000") &amp; "-" &amp; TEXT(MotionsTable[[#This Row],[MOT_CASE_NUMBER]], "0000000")</f>
        <v>004-0000050</v>
      </c>
    </row>
    <row r="5401" spans="1:7">
      <c r="A5401" s="1">
        <v>4</v>
      </c>
      <c r="B5401">
        <v>64</v>
      </c>
      <c r="C5401">
        <v>11</v>
      </c>
      <c r="D5401" t="s">
        <v>111</v>
      </c>
      <c r="E5401" t="s">
        <v>112</v>
      </c>
      <c r="F5401" t="s">
        <v>18</v>
      </c>
      <c r="G5401" t="str">
        <f>TEXT(MotionsTable[[#This Row],[MOT_COUNTY_NUM]], "000") &amp; "-" &amp; TEXT(MotionsTable[[#This Row],[MOT_CASE_NUMBER]], "0000000")</f>
        <v>004-0000064</v>
      </c>
    </row>
    <row r="5402" spans="1:7">
      <c r="A5402" s="1">
        <v>5</v>
      </c>
      <c r="B5402">
        <v>11</v>
      </c>
      <c r="C5402">
        <v>2</v>
      </c>
      <c r="D5402" t="s">
        <v>111</v>
      </c>
      <c r="E5402" t="s">
        <v>112</v>
      </c>
      <c r="F5402" t="s">
        <v>19</v>
      </c>
      <c r="G5402" t="str">
        <f>TEXT(MotionsTable[[#This Row],[MOT_COUNTY_NUM]], "000") &amp; "-" &amp; TEXT(MotionsTable[[#This Row],[MOT_CASE_NUMBER]], "0000000")</f>
        <v>005-0000011</v>
      </c>
    </row>
    <row r="5403" spans="1:7">
      <c r="A5403" s="1">
        <v>5</v>
      </c>
      <c r="B5403">
        <v>46</v>
      </c>
      <c r="C5403">
        <v>2</v>
      </c>
      <c r="D5403" t="s">
        <v>111</v>
      </c>
      <c r="E5403" t="s">
        <v>112</v>
      </c>
      <c r="F5403" t="s">
        <v>19</v>
      </c>
      <c r="G5403" t="str">
        <f>TEXT(MotionsTable[[#This Row],[MOT_COUNTY_NUM]], "000") &amp; "-" &amp; TEXT(MotionsTable[[#This Row],[MOT_CASE_NUMBER]], "0000000")</f>
        <v>005-0000046</v>
      </c>
    </row>
    <row r="5404" spans="1:7">
      <c r="A5404" s="1">
        <v>5</v>
      </c>
      <c r="B5404">
        <v>71</v>
      </c>
      <c r="C5404">
        <v>2</v>
      </c>
      <c r="D5404" t="s">
        <v>111</v>
      </c>
      <c r="E5404" t="s">
        <v>112</v>
      </c>
      <c r="F5404" t="s">
        <v>19</v>
      </c>
      <c r="G5404" t="str">
        <f>TEXT(MotionsTable[[#This Row],[MOT_COUNTY_NUM]], "000") &amp; "-" &amp; TEXT(MotionsTable[[#This Row],[MOT_CASE_NUMBER]], "0000000")</f>
        <v>005-0000071</v>
      </c>
    </row>
    <row r="5405" spans="1:7">
      <c r="A5405" s="1">
        <v>5</v>
      </c>
      <c r="B5405">
        <v>73</v>
      </c>
      <c r="C5405">
        <v>2</v>
      </c>
      <c r="D5405" t="s">
        <v>111</v>
      </c>
      <c r="E5405" t="s">
        <v>112</v>
      </c>
      <c r="F5405" t="s">
        <v>19</v>
      </c>
      <c r="G5405" t="str">
        <f>TEXT(MotionsTable[[#This Row],[MOT_COUNTY_NUM]], "000") &amp; "-" &amp; TEXT(MotionsTable[[#This Row],[MOT_CASE_NUMBER]], "0000000")</f>
        <v>005-0000073</v>
      </c>
    </row>
    <row r="5406" spans="1:7">
      <c r="A5406" s="1">
        <v>5</v>
      </c>
      <c r="B5406">
        <v>77</v>
      </c>
      <c r="C5406">
        <v>2</v>
      </c>
      <c r="D5406" t="s">
        <v>111</v>
      </c>
      <c r="E5406" t="s">
        <v>112</v>
      </c>
      <c r="F5406" t="s">
        <v>19</v>
      </c>
      <c r="G5406" t="str">
        <f>TEXT(MotionsTable[[#This Row],[MOT_COUNTY_NUM]], "000") &amp; "-" &amp; TEXT(MotionsTable[[#This Row],[MOT_CASE_NUMBER]], "0000000")</f>
        <v>005-0000077</v>
      </c>
    </row>
    <row r="5407" spans="1:7">
      <c r="A5407" s="1">
        <v>5</v>
      </c>
      <c r="B5407">
        <v>78</v>
      </c>
      <c r="C5407">
        <v>2</v>
      </c>
      <c r="D5407" t="s">
        <v>111</v>
      </c>
      <c r="E5407" t="s">
        <v>112</v>
      </c>
      <c r="F5407" t="s">
        <v>19</v>
      </c>
      <c r="G5407" t="str">
        <f>TEXT(MotionsTable[[#This Row],[MOT_COUNTY_NUM]], "000") &amp; "-" &amp; TEXT(MotionsTable[[#This Row],[MOT_CASE_NUMBER]], "0000000")</f>
        <v>005-0000078</v>
      </c>
    </row>
    <row r="5408" spans="1:7">
      <c r="A5408" s="1">
        <v>5</v>
      </c>
      <c r="B5408">
        <v>88</v>
      </c>
      <c r="C5408">
        <v>2</v>
      </c>
      <c r="D5408" t="s">
        <v>111</v>
      </c>
      <c r="E5408" t="s">
        <v>112</v>
      </c>
      <c r="F5408" t="s">
        <v>19</v>
      </c>
      <c r="G5408" t="str">
        <f>TEXT(MotionsTable[[#This Row],[MOT_COUNTY_NUM]], "000") &amp; "-" &amp; TEXT(MotionsTable[[#This Row],[MOT_CASE_NUMBER]], "0000000")</f>
        <v>005-0000088</v>
      </c>
    </row>
    <row r="5409" spans="1:7">
      <c r="A5409" s="1">
        <v>5</v>
      </c>
      <c r="B5409">
        <v>100</v>
      </c>
      <c r="C5409">
        <v>2</v>
      </c>
      <c r="D5409" t="s">
        <v>111</v>
      </c>
      <c r="E5409" t="s">
        <v>112</v>
      </c>
      <c r="F5409" t="s">
        <v>19</v>
      </c>
      <c r="G5409" t="str">
        <f>TEXT(MotionsTable[[#This Row],[MOT_COUNTY_NUM]], "000") &amp; "-" &amp; TEXT(MotionsTable[[#This Row],[MOT_CASE_NUMBER]], "0000000")</f>
        <v>005-0000100</v>
      </c>
    </row>
    <row r="5410" spans="1:7">
      <c r="A5410" s="1">
        <v>5</v>
      </c>
      <c r="B5410">
        <v>126</v>
      </c>
      <c r="C5410">
        <v>2</v>
      </c>
      <c r="D5410" t="s">
        <v>111</v>
      </c>
      <c r="E5410" t="s">
        <v>112</v>
      </c>
      <c r="F5410" t="s">
        <v>19</v>
      </c>
      <c r="G5410" t="str">
        <f>TEXT(MotionsTable[[#This Row],[MOT_COUNTY_NUM]], "000") &amp; "-" &amp; TEXT(MotionsTable[[#This Row],[MOT_CASE_NUMBER]], "0000000")</f>
        <v>005-0000126</v>
      </c>
    </row>
    <row r="5411" spans="1:7">
      <c r="A5411" s="1">
        <v>5</v>
      </c>
      <c r="B5411">
        <v>152</v>
      </c>
      <c r="C5411">
        <v>2</v>
      </c>
      <c r="D5411" t="s">
        <v>111</v>
      </c>
      <c r="E5411" t="s">
        <v>112</v>
      </c>
      <c r="F5411" t="s">
        <v>19</v>
      </c>
      <c r="G5411" t="str">
        <f>TEXT(MotionsTable[[#This Row],[MOT_COUNTY_NUM]], "000") &amp; "-" &amp; TEXT(MotionsTable[[#This Row],[MOT_CASE_NUMBER]], "0000000")</f>
        <v>005-0000152</v>
      </c>
    </row>
    <row r="5412" spans="1:7">
      <c r="A5412" s="1">
        <v>5</v>
      </c>
      <c r="B5412">
        <v>202</v>
      </c>
      <c r="C5412">
        <v>2</v>
      </c>
      <c r="D5412" t="s">
        <v>111</v>
      </c>
      <c r="E5412" t="s">
        <v>112</v>
      </c>
      <c r="F5412" t="s">
        <v>19</v>
      </c>
      <c r="G5412" t="str">
        <f>TEXT(MotionsTable[[#This Row],[MOT_COUNTY_NUM]], "000") &amp; "-" &amp; TEXT(MotionsTable[[#This Row],[MOT_CASE_NUMBER]], "0000000")</f>
        <v>005-0000202</v>
      </c>
    </row>
    <row r="5413" spans="1:7">
      <c r="A5413" s="1">
        <v>5</v>
      </c>
      <c r="B5413">
        <v>203</v>
      </c>
      <c r="C5413">
        <v>2</v>
      </c>
      <c r="D5413" t="s">
        <v>111</v>
      </c>
      <c r="E5413" t="s">
        <v>112</v>
      </c>
      <c r="F5413" t="s">
        <v>19</v>
      </c>
      <c r="G5413" t="str">
        <f>TEXT(MotionsTable[[#This Row],[MOT_COUNTY_NUM]], "000") &amp; "-" &amp; TEXT(MotionsTable[[#This Row],[MOT_CASE_NUMBER]], "0000000")</f>
        <v>005-0000203</v>
      </c>
    </row>
    <row r="5414" spans="1:7">
      <c r="A5414" s="1">
        <v>5</v>
      </c>
      <c r="B5414">
        <v>226</v>
      </c>
      <c r="C5414">
        <v>2</v>
      </c>
      <c r="D5414" t="s">
        <v>111</v>
      </c>
      <c r="E5414" t="s">
        <v>112</v>
      </c>
      <c r="F5414" t="s">
        <v>19</v>
      </c>
      <c r="G5414" t="str">
        <f>TEXT(MotionsTable[[#This Row],[MOT_COUNTY_NUM]], "000") &amp; "-" &amp; TEXT(MotionsTable[[#This Row],[MOT_CASE_NUMBER]], "0000000")</f>
        <v>005-0000226</v>
      </c>
    </row>
    <row r="5415" spans="1:7">
      <c r="A5415" s="1">
        <v>5</v>
      </c>
      <c r="B5415">
        <v>235</v>
      </c>
      <c r="C5415">
        <v>2</v>
      </c>
      <c r="D5415" t="s">
        <v>111</v>
      </c>
      <c r="E5415" t="s">
        <v>112</v>
      </c>
      <c r="F5415" t="s">
        <v>19</v>
      </c>
      <c r="G5415" t="str">
        <f>TEXT(MotionsTable[[#This Row],[MOT_COUNTY_NUM]], "000") &amp; "-" &amp; TEXT(MotionsTable[[#This Row],[MOT_CASE_NUMBER]], "0000000")</f>
        <v>005-0000235</v>
      </c>
    </row>
    <row r="5416" spans="1:7">
      <c r="A5416" s="1">
        <v>5</v>
      </c>
      <c r="B5416">
        <v>236</v>
      </c>
      <c r="C5416">
        <v>2</v>
      </c>
      <c r="D5416" t="s">
        <v>111</v>
      </c>
      <c r="E5416" t="s">
        <v>112</v>
      </c>
      <c r="F5416" t="s">
        <v>19</v>
      </c>
      <c r="G5416" t="str">
        <f>TEXT(MotionsTable[[#This Row],[MOT_COUNTY_NUM]], "000") &amp; "-" &amp; TEXT(MotionsTable[[#This Row],[MOT_CASE_NUMBER]], "0000000")</f>
        <v>005-0000236</v>
      </c>
    </row>
    <row r="5417" spans="1:7">
      <c r="A5417" s="1">
        <v>5</v>
      </c>
      <c r="B5417">
        <v>241</v>
      </c>
      <c r="C5417">
        <v>2</v>
      </c>
      <c r="D5417" t="s">
        <v>111</v>
      </c>
      <c r="E5417" t="s">
        <v>112</v>
      </c>
      <c r="F5417" t="s">
        <v>19</v>
      </c>
      <c r="G5417" t="str">
        <f>TEXT(MotionsTable[[#This Row],[MOT_COUNTY_NUM]], "000") &amp; "-" &amp; TEXT(MotionsTable[[#This Row],[MOT_CASE_NUMBER]], "0000000")</f>
        <v>005-0000241</v>
      </c>
    </row>
    <row r="5418" spans="1:7">
      <c r="A5418" s="1">
        <v>5</v>
      </c>
      <c r="B5418">
        <v>272</v>
      </c>
      <c r="C5418">
        <v>2</v>
      </c>
      <c r="D5418" t="s">
        <v>111</v>
      </c>
      <c r="E5418" t="s">
        <v>112</v>
      </c>
      <c r="F5418" t="s">
        <v>19</v>
      </c>
      <c r="G5418" t="str">
        <f>TEXT(MotionsTable[[#This Row],[MOT_COUNTY_NUM]], "000") &amp; "-" &amp; TEXT(MotionsTable[[#This Row],[MOT_CASE_NUMBER]], "0000000")</f>
        <v>005-0000272</v>
      </c>
    </row>
    <row r="5419" spans="1:7">
      <c r="A5419" s="1">
        <v>5</v>
      </c>
      <c r="B5419">
        <v>275</v>
      </c>
      <c r="C5419">
        <v>2</v>
      </c>
      <c r="D5419" t="s">
        <v>111</v>
      </c>
      <c r="E5419" t="s">
        <v>112</v>
      </c>
      <c r="F5419" t="s">
        <v>19</v>
      </c>
      <c r="G5419" t="str">
        <f>TEXT(MotionsTable[[#This Row],[MOT_COUNTY_NUM]], "000") &amp; "-" &amp; TEXT(MotionsTable[[#This Row],[MOT_CASE_NUMBER]], "0000000")</f>
        <v>005-0000275</v>
      </c>
    </row>
    <row r="5420" spans="1:7">
      <c r="A5420" s="1">
        <v>5</v>
      </c>
      <c r="B5420">
        <v>290</v>
      </c>
      <c r="C5420">
        <v>2</v>
      </c>
      <c r="D5420" t="s">
        <v>111</v>
      </c>
      <c r="E5420" t="s">
        <v>112</v>
      </c>
      <c r="F5420" t="s">
        <v>19</v>
      </c>
      <c r="G5420" t="str">
        <f>TEXT(MotionsTable[[#This Row],[MOT_COUNTY_NUM]], "000") &amp; "-" &amp; TEXT(MotionsTable[[#This Row],[MOT_CASE_NUMBER]], "0000000")</f>
        <v>005-0000290</v>
      </c>
    </row>
    <row r="5421" spans="1:7">
      <c r="A5421" s="1">
        <v>5</v>
      </c>
      <c r="B5421">
        <v>307</v>
      </c>
      <c r="C5421">
        <v>2</v>
      </c>
      <c r="D5421" t="s">
        <v>111</v>
      </c>
      <c r="E5421" t="s">
        <v>112</v>
      </c>
      <c r="F5421" t="s">
        <v>19</v>
      </c>
      <c r="G5421" t="str">
        <f>TEXT(MotionsTable[[#This Row],[MOT_COUNTY_NUM]], "000") &amp; "-" &amp; TEXT(MotionsTable[[#This Row],[MOT_CASE_NUMBER]], "0000000")</f>
        <v>005-0000307</v>
      </c>
    </row>
    <row r="5422" spans="1:7">
      <c r="A5422" s="1">
        <v>5</v>
      </c>
      <c r="B5422">
        <v>4</v>
      </c>
      <c r="C5422">
        <v>3</v>
      </c>
      <c r="D5422" t="s">
        <v>111</v>
      </c>
      <c r="E5422" t="s">
        <v>112</v>
      </c>
      <c r="F5422" t="s">
        <v>19</v>
      </c>
      <c r="G5422" t="str">
        <f>TEXT(MotionsTable[[#This Row],[MOT_COUNTY_NUM]], "000") &amp; "-" &amp; TEXT(MotionsTable[[#This Row],[MOT_CASE_NUMBER]], "0000000")</f>
        <v>005-0000004</v>
      </c>
    </row>
    <row r="5423" spans="1:7">
      <c r="A5423" s="1">
        <v>5</v>
      </c>
      <c r="B5423">
        <v>9</v>
      </c>
      <c r="C5423">
        <v>3</v>
      </c>
      <c r="D5423" t="s">
        <v>111</v>
      </c>
      <c r="E5423" t="s">
        <v>112</v>
      </c>
      <c r="F5423" t="s">
        <v>19</v>
      </c>
      <c r="G5423" t="str">
        <f>TEXT(MotionsTable[[#This Row],[MOT_COUNTY_NUM]], "000") &amp; "-" &amp; TEXT(MotionsTable[[#This Row],[MOT_CASE_NUMBER]], "0000000")</f>
        <v>005-0000009</v>
      </c>
    </row>
    <row r="5424" spans="1:7">
      <c r="A5424" s="1">
        <v>5</v>
      </c>
      <c r="B5424">
        <v>40</v>
      </c>
      <c r="C5424">
        <v>3</v>
      </c>
      <c r="D5424" t="s">
        <v>111</v>
      </c>
      <c r="E5424" t="s">
        <v>112</v>
      </c>
      <c r="F5424" t="s">
        <v>19</v>
      </c>
      <c r="G5424" t="str">
        <f>TEXT(MotionsTable[[#This Row],[MOT_COUNTY_NUM]], "000") &amp; "-" &amp; TEXT(MotionsTable[[#This Row],[MOT_CASE_NUMBER]], "0000000")</f>
        <v>005-0000040</v>
      </c>
    </row>
    <row r="5425" spans="1:7">
      <c r="A5425" s="1">
        <v>5</v>
      </c>
      <c r="B5425">
        <v>87</v>
      </c>
      <c r="C5425">
        <v>3</v>
      </c>
      <c r="D5425" t="s">
        <v>111</v>
      </c>
      <c r="E5425" t="s">
        <v>112</v>
      </c>
      <c r="F5425" t="s">
        <v>19</v>
      </c>
      <c r="G5425" t="str">
        <f>TEXT(MotionsTable[[#This Row],[MOT_COUNTY_NUM]], "000") &amp; "-" &amp; TEXT(MotionsTable[[#This Row],[MOT_CASE_NUMBER]], "0000000")</f>
        <v>005-0000087</v>
      </c>
    </row>
    <row r="5426" spans="1:7">
      <c r="A5426" s="1">
        <v>5</v>
      </c>
      <c r="B5426">
        <v>98</v>
      </c>
      <c r="C5426">
        <v>3</v>
      </c>
      <c r="D5426" t="s">
        <v>111</v>
      </c>
      <c r="E5426" t="s">
        <v>112</v>
      </c>
      <c r="F5426" t="s">
        <v>19</v>
      </c>
      <c r="G5426" t="str">
        <f>TEXT(MotionsTable[[#This Row],[MOT_COUNTY_NUM]], "000") &amp; "-" &amp; TEXT(MotionsTable[[#This Row],[MOT_CASE_NUMBER]], "0000000")</f>
        <v>005-0000098</v>
      </c>
    </row>
    <row r="5427" spans="1:7">
      <c r="A5427" s="1">
        <v>5</v>
      </c>
      <c r="B5427">
        <v>107</v>
      </c>
      <c r="C5427">
        <v>3</v>
      </c>
      <c r="D5427" t="s">
        <v>111</v>
      </c>
      <c r="E5427" t="s">
        <v>112</v>
      </c>
      <c r="F5427" t="s">
        <v>19</v>
      </c>
      <c r="G5427" t="str">
        <f>TEXT(MotionsTable[[#This Row],[MOT_COUNTY_NUM]], "000") &amp; "-" &amp; TEXT(MotionsTable[[#This Row],[MOT_CASE_NUMBER]], "0000000")</f>
        <v>005-0000107</v>
      </c>
    </row>
    <row r="5428" spans="1:7">
      <c r="A5428" s="1">
        <v>5</v>
      </c>
      <c r="B5428">
        <v>113</v>
      </c>
      <c r="C5428">
        <v>3</v>
      </c>
      <c r="D5428" t="s">
        <v>111</v>
      </c>
      <c r="E5428" t="s">
        <v>112</v>
      </c>
      <c r="F5428" t="s">
        <v>19</v>
      </c>
      <c r="G5428" t="str">
        <f>TEXT(MotionsTable[[#This Row],[MOT_COUNTY_NUM]], "000") &amp; "-" &amp; TEXT(MotionsTable[[#This Row],[MOT_CASE_NUMBER]], "0000000")</f>
        <v>005-0000113</v>
      </c>
    </row>
    <row r="5429" spans="1:7">
      <c r="A5429" s="1">
        <v>5</v>
      </c>
      <c r="B5429">
        <v>119</v>
      </c>
      <c r="C5429">
        <v>3</v>
      </c>
      <c r="D5429" t="s">
        <v>111</v>
      </c>
      <c r="E5429" t="s">
        <v>112</v>
      </c>
      <c r="F5429" t="s">
        <v>19</v>
      </c>
      <c r="G5429" t="str">
        <f>TEXT(MotionsTable[[#This Row],[MOT_COUNTY_NUM]], "000") &amp; "-" &amp; TEXT(MotionsTable[[#This Row],[MOT_CASE_NUMBER]], "0000000")</f>
        <v>005-0000119</v>
      </c>
    </row>
    <row r="5430" spans="1:7">
      <c r="A5430" s="1">
        <v>5</v>
      </c>
      <c r="B5430">
        <v>125</v>
      </c>
      <c r="C5430">
        <v>3</v>
      </c>
      <c r="D5430" t="s">
        <v>111</v>
      </c>
      <c r="E5430" t="s">
        <v>112</v>
      </c>
      <c r="F5430" t="s">
        <v>19</v>
      </c>
      <c r="G5430" t="str">
        <f>TEXT(MotionsTable[[#This Row],[MOT_COUNTY_NUM]], "000") &amp; "-" &amp; TEXT(MotionsTable[[#This Row],[MOT_CASE_NUMBER]], "0000000")</f>
        <v>005-0000125</v>
      </c>
    </row>
    <row r="5431" spans="1:7">
      <c r="A5431" s="1">
        <v>5</v>
      </c>
      <c r="B5431">
        <v>131</v>
      </c>
      <c r="C5431">
        <v>3</v>
      </c>
      <c r="D5431" t="s">
        <v>111</v>
      </c>
      <c r="E5431" t="s">
        <v>112</v>
      </c>
      <c r="F5431" t="s">
        <v>19</v>
      </c>
      <c r="G5431" t="str">
        <f>TEXT(MotionsTable[[#This Row],[MOT_COUNTY_NUM]], "000") &amp; "-" &amp; TEXT(MotionsTable[[#This Row],[MOT_CASE_NUMBER]], "0000000")</f>
        <v>005-0000131</v>
      </c>
    </row>
    <row r="5432" spans="1:7">
      <c r="A5432" s="1">
        <v>5</v>
      </c>
      <c r="B5432">
        <v>138</v>
      </c>
      <c r="C5432">
        <v>3</v>
      </c>
      <c r="D5432" t="s">
        <v>111</v>
      </c>
      <c r="E5432" t="s">
        <v>112</v>
      </c>
      <c r="F5432" t="s">
        <v>19</v>
      </c>
      <c r="G5432" t="str">
        <f>TEXT(MotionsTable[[#This Row],[MOT_COUNTY_NUM]], "000") &amp; "-" &amp; TEXT(MotionsTable[[#This Row],[MOT_CASE_NUMBER]], "0000000")</f>
        <v>005-0000138</v>
      </c>
    </row>
    <row r="5433" spans="1:7">
      <c r="A5433" s="1">
        <v>5</v>
      </c>
      <c r="B5433">
        <v>152</v>
      </c>
      <c r="C5433">
        <v>3</v>
      </c>
      <c r="D5433" t="s">
        <v>111</v>
      </c>
      <c r="E5433" t="s">
        <v>112</v>
      </c>
      <c r="F5433" t="s">
        <v>19</v>
      </c>
      <c r="G5433" t="str">
        <f>TEXT(MotionsTable[[#This Row],[MOT_COUNTY_NUM]], "000") &amp; "-" &amp; TEXT(MotionsTable[[#This Row],[MOT_CASE_NUMBER]], "0000000")</f>
        <v>005-0000152</v>
      </c>
    </row>
    <row r="5434" spans="1:7">
      <c r="A5434" s="1">
        <v>5</v>
      </c>
      <c r="B5434">
        <v>162</v>
      </c>
      <c r="C5434">
        <v>3</v>
      </c>
      <c r="D5434" t="s">
        <v>111</v>
      </c>
      <c r="E5434" t="s">
        <v>112</v>
      </c>
      <c r="F5434" t="s">
        <v>19</v>
      </c>
      <c r="G5434" t="str">
        <f>TEXT(MotionsTable[[#This Row],[MOT_COUNTY_NUM]], "000") &amp; "-" &amp; TEXT(MotionsTable[[#This Row],[MOT_CASE_NUMBER]], "0000000")</f>
        <v>005-0000162</v>
      </c>
    </row>
    <row r="5435" spans="1:7">
      <c r="A5435" s="1">
        <v>5</v>
      </c>
      <c r="B5435">
        <v>169</v>
      </c>
      <c r="C5435">
        <v>3</v>
      </c>
      <c r="D5435" t="s">
        <v>111</v>
      </c>
      <c r="E5435" t="s">
        <v>112</v>
      </c>
      <c r="F5435" t="s">
        <v>19</v>
      </c>
      <c r="G5435" t="str">
        <f>TEXT(MotionsTable[[#This Row],[MOT_COUNTY_NUM]], "000") &amp; "-" &amp; TEXT(MotionsTable[[#This Row],[MOT_CASE_NUMBER]], "0000000")</f>
        <v>005-0000169</v>
      </c>
    </row>
    <row r="5436" spans="1:7">
      <c r="A5436" s="1">
        <v>5</v>
      </c>
      <c r="B5436">
        <v>180</v>
      </c>
      <c r="C5436">
        <v>3</v>
      </c>
      <c r="D5436" t="s">
        <v>111</v>
      </c>
      <c r="E5436" t="s">
        <v>112</v>
      </c>
      <c r="F5436" t="s">
        <v>19</v>
      </c>
      <c r="G5436" t="str">
        <f>TEXT(MotionsTable[[#This Row],[MOT_COUNTY_NUM]], "000") &amp; "-" &amp; TEXT(MotionsTable[[#This Row],[MOT_CASE_NUMBER]], "0000000")</f>
        <v>005-0000180</v>
      </c>
    </row>
    <row r="5437" spans="1:7">
      <c r="A5437" s="1">
        <v>5</v>
      </c>
      <c r="B5437">
        <v>198</v>
      </c>
      <c r="C5437">
        <v>3</v>
      </c>
      <c r="D5437" t="s">
        <v>111</v>
      </c>
      <c r="E5437" t="s">
        <v>112</v>
      </c>
      <c r="F5437" t="s">
        <v>19</v>
      </c>
      <c r="G5437" t="str">
        <f>TEXT(MotionsTable[[#This Row],[MOT_COUNTY_NUM]], "000") &amp; "-" &amp; TEXT(MotionsTable[[#This Row],[MOT_CASE_NUMBER]], "0000000")</f>
        <v>005-0000198</v>
      </c>
    </row>
    <row r="5438" spans="1:7">
      <c r="A5438" s="1">
        <v>5</v>
      </c>
      <c r="B5438">
        <v>214</v>
      </c>
      <c r="C5438">
        <v>3</v>
      </c>
      <c r="D5438" t="s">
        <v>111</v>
      </c>
      <c r="E5438" t="s">
        <v>112</v>
      </c>
      <c r="F5438" t="s">
        <v>19</v>
      </c>
      <c r="G5438" t="str">
        <f>TEXT(MotionsTable[[#This Row],[MOT_COUNTY_NUM]], "000") &amp; "-" &amp; TEXT(MotionsTable[[#This Row],[MOT_CASE_NUMBER]], "0000000")</f>
        <v>005-0000214</v>
      </c>
    </row>
    <row r="5439" spans="1:7">
      <c r="A5439" s="1">
        <v>5</v>
      </c>
      <c r="B5439">
        <v>219</v>
      </c>
      <c r="C5439">
        <v>3</v>
      </c>
      <c r="D5439" t="s">
        <v>111</v>
      </c>
      <c r="E5439" t="s">
        <v>112</v>
      </c>
      <c r="F5439" t="s">
        <v>19</v>
      </c>
      <c r="G5439" t="str">
        <f>TEXT(MotionsTable[[#This Row],[MOT_COUNTY_NUM]], "000") &amp; "-" &amp; TEXT(MotionsTable[[#This Row],[MOT_CASE_NUMBER]], "0000000")</f>
        <v>005-0000219</v>
      </c>
    </row>
    <row r="5440" spans="1:7">
      <c r="A5440" s="1">
        <v>5</v>
      </c>
      <c r="B5440">
        <v>221</v>
      </c>
      <c r="C5440">
        <v>3</v>
      </c>
      <c r="D5440" t="s">
        <v>111</v>
      </c>
      <c r="E5440" t="s">
        <v>112</v>
      </c>
      <c r="F5440" t="s">
        <v>19</v>
      </c>
      <c r="G5440" t="str">
        <f>TEXT(MotionsTable[[#This Row],[MOT_COUNTY_NUM]], "000") &amp; "-" &amp; TEXT(MotionsTable[[#This Row],[MOT_CASE_NUMBER]], "0000000")</f>
        <v>005-0000221</v>
      </c>
    </row>
    <row r="5441" spans="1:7">
      <c r="A5441" s="1">
        <v>5</v>
      </c>
      <c r="B5441">
        <v>258</v>
      </c>
      <c r="C5441">
        <v>3</v>
      </c>
      <c r="D5441" t="s">
        <v>111</v>
      </c>
      <c r="E5441" t="s">
        <v>112</v>
      </c>
      <c r="F5441" t="s">
        <v>19</v>
      </c>
      <c r="G5441" t="str">
        <f>TEXT(MotionsTable[[#This Row],[MOT_COUNTY_NUM]], "000") &amp; "-" &amp; TEXT(MotionsTable[[#This Row],[MOT_CASE_NUMBER]], "0000000")</f>
        <v>005-0000258</v>
      </c>
    </row>
    <row r="5442" spans="1:7">
      <c r="A5442" s="1">
        <v>5</v>
      </c>
      <c r="B5442">
        <v>284</v>
      </c>
      <c r="C5442">
        <v>3</v>
      </c>
      <c r="D5442" t="s">
        <v>111</v>
      </c>
      <c r="E5442" t="s">
        <v>112</v>
      </c>
      <c r="F5442" t="s">
        <v>19</v>
      </c>
      <c r="G5442" t="str">
        <f>TEXT(MotionsTable[[#This Row],[MOT_COUNTY_NUM]], "000") &amp; "-" &amp; TEXT(MotionsTable[[#This Row],[MOT_CASE_NUMBER]], "0000000")</f>
        <v>005-0000284</v>
      </c>
    </row>
    <row r="5443" spans="1:7">
      <c r="A5443" s="1">
        <v>5</v>
      </c>
      <c r="B5443">
        <v>290</v>
      </c>
      <c r="C5443">
        <v>3</v>
      </c>
      <c r="D5443" t="s">
        <v>111</v>
      </c>
      <c r="E5443" t="s">
        <v>112</v>
      </c>
      <c r="F5443" t="s">
        <v>19</v>
      </c>
      <c r="G5443" t="str">
        <f>TEXT(MotionsTable[[#This Row],[MOT_COUNTY_NUM]], "000") &amp; "-" &amp; TEXT(MotionsTable[[#This Row],[MOT_CASE_NUMBER]], "0000000")</f>
        <v>005-0000290</v>
      </c>
    </row>
    <row r="5444" spans="1:7">
      <c r="A5444" s="1">
        <v>5</v>
      </c>
      <c r="B5444">
        <v>293</v>
      </c>
      <c r="C5444">
        <v>3</v>
      </c>
      <c r="D5444" t="s">
        <v>111</v>
      </c>
      <c r="E5444" t="s">
        <v>112</v>
      </c>
      <c r="F5444" t="s">
        <v>19</v>
      </c>
      <c r="G5444" t="str">
        <f>TEXT(MotionsTable[[#This Row],[MOT_COUNTY_NUM]], "000") &amp; "-" &amp; TEXT(MotionsTable[[#This Row],[MOT_CASE_NUMBER]], "0000000")</f>
        <v>005-0000293</v>
      </c>
    </row>
    <row r="5445" spans="1:7">
      <c r="A5445" s="1">
        <v>5</v>
      </c>
      <c r="B5445">
        <v>16</v>
      </c>
      <c r="C5445">
        <v>4</v>
      </c>
      <c r="D5445" t="s">
        <v>111</v>
      </c>
      <c r="E5445" t="s">
        <v>112</v>
      </c>
      <c r="F5445" t="s">
        <v>19</v>
      </c>
      <c r="G5445" t="str">
        <f>TEXT(MotionsTable[[#This Row],[MOT_COUNTY_NUM]], "000") &amp; "-" &amp; TEXT(MotionsTable[[#This Row],[MOT_CASE_NUMBER]], "0000000")</f>
        <v>005-0000016</v>
      </c>
    </row>
    <row r="5446" spans="1:7">
      <c r="A5446" s="1">
        <v>5</v>
      </c>
      <c r="B5446">
        <v>37</v>
      </c>
      <c r="C5446">
        <v>4</v>
      </c>
      <c r="D5446" t="s">
        <v>111</v>
      </c>
      <c r="E5446" t="s">
        <v>112</v>
      </c>
      <c r="F5446" t="s">
        <v>19</v>
      </c>
      <c r="G5446" t="str">
        <f>TEXT(MotionsTable[[#This Row],[MOT_COUNTY_NUM]], "000") &amp; "-" &amp; TEXT(MotionsTable[[#This Row],[MOT_CASE_NUMBER]], "0000000")</f>
        <v>005-0000037</v>
      </c>
    </row>
    <row r="5447" spans="1:7">
      <c r="A5447" s="1">
        <v>5</v>
      </c>
      <c r="B5447">
        <v>48</v>
      </c>
      <c r="C5447">
        <v>4</v>
      </c>
      <c r="D5447" t="s">
        <v>111</v>
      </c>
      <c r="E5447" t="s">
        <v>112</v>
      </c>
      <c r="F5447" t="s">
        <v>19</v>
      </c>
      <c r="G5447" t="str">
        <f>TEXT(MotionsTable[[#This Row],[MOT_COUNTY_NUM]], "000") &amp; "-" &amp; TEXT(MotionsTable[[#This Row],[MOT_CASE_NUMBER]], "0000000")</f>
        <v>005-0000048</v>
      </c>
    </row>
    <row r="5448" spans="1:7">
      <c r="A5448" s="1">
        <v>5</v>
      </c>
      <c r="B5448">
        <v>60</v>
      </c>
      <c r="C5448">
        <v>4</v>
      </c>
      <c r="D5448" t="s">
        <v>111</v>
      </c>
      <c r="E5448" t="s">
        <v>112</v>
      </c>
      <c r="F5448" t="s">
        <v>19</v>
      </c>
      <c r="G5448" t="str">
        <f>TEXT(MotionsTable[[#This Row],[MOT_COUNTY_NUM]], "000") &amp; "-" &amp; TEXT(MotionsTable[[#This Row],[MOT_CASE_NUMBER]], "0000000")</f>
        <v>005-0000060</v>
      </c>
    </row>
    <row r="5449" spans="1:7">
      <c r="A5449" s="1">
        <v>5</v>
      </c>
      <c r="B5449">
        <v>63</v>
      </c>
      <c r="C5449">
        <v>4</v>
      </c>
      <c r="D5449" t="s">
        <v>111</v>
      </c>
      <c r="E5449" t="s">
        <v>112</v>
      </c>
      <c r="F5449" t="s">
        <v>19</v>
      </c>
      <c r="G5449" t="str">
        <f>TEXT(MotionsTable[[#This Row],[MOT_COUNTY_NUM]], "000") &amp; "-" &amp; TEXT(MotionsTable[[#This Row],[MOT_CASE_NUMBER]], "0000000")</f>
        <v>005-0000063</v>
      </c>
    </row>
    <row r="5450" spans="1:7">
      <c r="A5450" s="1">
        <v>5</v>
      </c>
      <c r="B5450">
        <v>75</v>
      </c>
      <c r="C5450">
        <v>4</v>
      </c>
      <c r="D5450" t="s">
        <v>111</v>
      </c>
      <c r="E5450" t="s">
        <v>112</v>
      </c>
      <c r="F5450" t="s">
        <v>19</v>
      </c>
      <c r="G5450" t="str">
        <f>TEXT(MotionsTable[[#This Row],[MOT_COUNTY_NUM]], "000") &amp; "-" &amp; TEXT(MotionsTable[[#This Row],[MOT_CASE_NUMBER]], "0000000")</f>
        <v>005-0000075</v>
      </c>
    </row>
    <row r="5451" spans="1:7">
      <c r="A5451" s="1">
        <v>5</v>
      </c>
      <c r="B5451">
        <v>85</v>
      </c>
      <c r="C5451">
        <v>4</v>
      </c>
      <c r="D5451" t="s">
        <v>111</v>
      </c>
      <c r="E5451" t="s">
        <v>112</v>
      </c>
      <c r="F5451" t="s">
        <v>19</v>
      </c>
      <c r="G5451" t="str">
        <f>TEXT(MotionsTable[[#This Row],[MOT_COUNTY_NUM]], "000") &amp; "-" &amp; TEXT(MotionsTable[[#This Row],[MOT_CASE_NUMBER]], "0000000")</f>
        <v>005-0000085</v>
      </c>
    </row>
    <row r="5452" spans="1:7">
      <c r="A5452" s="1">
        <v>5</v>
      </c>
      <c r="B5452">
        <v>103</v>
      </c>
      <c r="C5452">
        <v>4</v>
      </c>
      <c r="D5452" t="s">
        <v>111</v>
      </c>
      <c r="E5452" t="s">
        <v>112</v>
      </c>
      <c r="F5452" t="s">
        <v>19</v>
      </c>
      <c r="G5452" t="str">
        <f>TEXT(MotionsTable[[#This Row],[MOT_COUNTY_NUM]], "000") &amp; "-" &amp; TEXT(MotionsTable[[#This Row],[MOT_CASE_NUMBER]], "0000000")</f>
        <v>005-0000103</v>
      </c>
    </row>
    <row r="5453" spans="1:7">
      <c r="A5453" s="1">
        <v>5</v>
      </c>
      <c r="B5453">
        <v>111</v>
      </c>
      <c r="C5453">
        <v>4</v>
      </c>
      <c r="D5453" t="s">
        <v>111</v>
      </c>
      <c r="E5453" t="s">
        <v>112</v>
      </c>
      <c r="F5453" t="s">
        <v>19</v>
      </c>
      <c r="G5453" t="str">
        <f>TEXT(MotionsTable[[#This Row],[MOT_COUNTY_NUM]], "000") &amp; "-" &amp; TEXT(MotionsTable[[#This Row],[MOT_CASE_NUMBER]], "0000000")</f>
        <v>005-0000111</v>
      </c>
    </row>
    <row r="5454" spans="1:7">
      <c r="A5454" s="1">
        <v>5</v>
      </c>
      <c r="B5454">
        <v>113</v>
      </c>
      <c r="C5454">
        <v>4</v>
      </c>
      <c r="D5454" t="s">
        <v>111</v>
      </c>
      <c r="E5454" t="s">
        <v>112</v>
      </c>
      <c r="F5454" t="s">
        <v>19</v>
      </c>
      <c r="G5454" t="str">
        <f>TEXT(MotionsTable[[#This Row],[MOT_COUNTY_NUM]], "000") &amp; "-" &amp; TEXT(MotionsTable[[#This Row],[MOT_CASE_NUMBER]], "0000000")</f>
        <v>005-0000113</v>
      </c>
    </row>
    <row r="5455" spans="1:7">
      <c r="A5455" s="1">
        <v>5</v>
      </c>
      <c r="B5455">
        <v>124</v>
      </c>
      <c r="C5455">
        <v>4</v>
      </c>
      <c r="D5455" t="s">
        <v>111</v>
      </c>
      <c r="E5455" t="s">
        <v>112</v>
      </c>
      <c r="F5455" t="s">
        <v>19</v>
      </c>
      <c r="G5455" t="str">
        <f>TEXT(MotionsTable[[#This Row],[MOT_COUNTY_NUM]], "000") &amp; "-" &amp; TEXT(MotionsTable[[#This Row],[MOT_CASE_NUMBER]], "0000000")</f>
        <v>005-0000124</v>
      </c>
    </row>
    <row r="5456" spans="1:7">
      <c r="A5456" s="1">
        <v>5</v>
      </c>
      <c r="B5456">
        <v>152</v>
      </c>
      <c r="C5456">
        <v>4</v>
      </c>
      <c r="D5456" t="s">
        <v>111</v>
      </c>
      <c r="E5456" t="s">
        <v>112</v>
      </c>
      <c r="F5456" t="s">
        <v>19</v>
      </c>
      <c r="G5456" t="str">
        <f>TEXT(MotionsTable[[#This Row],[MOT_COUNTY_NUM]], "000") &amp; "-" &amp; TEXT(MotionsTable[[#This Row],[MOT_CASE_NUMBER]], "0000000")</f>
        <v>005-0000152</v>
      </c>
    </row>
    <row r="5457" spans="1:7">
      <c r="A5457" s="1">
        <v>5</v>
      </c>
      <c r="B5457">
        <v>157</v>
      </c>
      <c r="C5457">
        <v>4</v>
      </c>
      <c r="D5457" t="s">
        <v>111</v>
      </c>
      <c r="E5457" t="s">
        <v>112</v>
      </c>
      <c r="F5457" t="s">
        <v>19</v>
      </c>
      <c r="G5457" t="str">
        <f>TEXT(MotionsTable[[#This Row],[MOT_COUNTY_NUM]], "000") &amp; "-" &amp; TEXT(MotionsTable[[#This Row],[MOT_CASE_NUMBER]], "0000000")</f>
        <v>005-0000157</v>
      </c>
    </row>
    <row r="5458" spans="1:7">
      <c r="A5458" s="1">
        <v>5</v>
      </c>
      <c r="B5458">
        <v>168</v>
      </c>
      <c r="C5458">
        <v>4</v>
      </c>
      <c r="D5458" t="s">
        <v>111</v>
      </c>
      <c r="E5458" t="s">
        <v>112</v>
      </c>
      <c r="F5458" t="s">
        <v>19</v>
      </c>
      <c r="G5458" t="str">
        <f>TEXT(MotionsTable[[#This Row],[MOT_COUNTY_NUM]], "000") &amp; "-" &amp; TEXT(MotionsTable[[#This Row],[MOT_CASE_NUMBER]], "0000000")</f>
        <v>005-0000168</v>
      </c>
    </row>
    <row r="5459" spans="1:7">
      <c r="A5459" s="1">
        <v>5</v>
      </c>
      <c r="B5459">
        <v>178</v>
      </c>
      <c r="C5459">
        <v>4</v>
      </c>
      <c r="D5459" t="s">
        <v>111</v>
      </c>
      <c r="E5459" t="s">
        <v>112</v>
      </c>
      <c r="F5459" t="s">
        <v>19</v>
      </c>
      <c r="G5459" t="str">
        <f>TEXT(MotionsTable[[#This Row],[MOT_COUNTY_NUM]], "000") &amp; "-" &amp; TEXT(MotionsTable[[#This Row],[MOT_CASE_NUMBER]], "0000000")</f>
        <v>005-0000178</v>
      </c>
    </row>
    <row r="5460" spans="1:7">
      <c r="A5460" s="1">
        <v>5</v>
      </c>
      <c r="B5460">
        <v>191</v>
      </c>
      <c r="C5460">
        <v>4</v>
      </c>
      <c r="D5460" t="s">
        <v>111</v>
      </c>
      <c r="E5460" t="s">
        <v>112</v>
      </c>
      <c r="F5460" t="s">
        <v>19</v>
      </c>
      <c r="G5460" t="str">
        <f>TEXT(MotionsTable[[#This Row],[MOT_COUNTY_NUM]], "000") &amp; "-" &amp; TEXT(MotionsTable[[#This Row],[MOT_CASE_NUMBER]], "0000000")</f>
        <v>005-0000191</v>
      </c>
    </row>
    <row r="5461" spans="1:7">
      <c r="A5461" s="1">
        <v>5</v>
      </c>
      <c r="B5461">
        <v>211</v>
      </c>
      <c r="C5461">
        <v>4</v>
      </c>
      <c r="D5461" t="s">
        <v>111</v>
      </c>
      <c r="E5461" t="s">
        <v>112</v>
      </c>
      <c r="F5461" t="s">
        <v>19</v>
      </c>
      <c r="G5461" t="str">
        <f>TEXT(MotionsTable[[#This Row],[MOT_COUNTY_NUM]], "000") &amp; "-" &amp; TEXT(MotionsTable[[#This Row],[MOT_CASE_NUMBER]], "0000000")</f>
        <v>005-0000211</v>
      </c>
    </row>
    <row r="5462" spans="1:7">
      <c r="A5462" s="1">
        <v>5</v>
      </c>
      <c r="B5462">
        <v>223</v>
      </c>
      <c r="C5462">
        <v>4</v>
      </c>
      <c r="D5462" t="s">
        <v>111</v>
      </c>
      <c r="E5462" t="s">
        <v>112</v>
      </c>
      <c r="F5462" t="s">
        <v>19</v>
      </c>
      <c r="G5462" t="str">
        <f>TEXT(MotionsTable[[#This Row],[MOT_COUNTY_NUM]], "000") &amp; "-" &amp; TEXT(MotionsTable[[#This Row],[MOT_CASE_NUMBER]], "0000000")</f>
        <v>005-0000223</v>
      </c>
    </row>
    <row r="5463" spans="1:7">
      <c r="A5463" s="1">
        <v>5</v>
      </c>
      <c r="B5463">
        <v>233</v>
      </c>
      <c r="C5463">
        <v>4</v>
      </c>
      <c r="D5463" t="s">
        <v>111</v>
      </c>
      <c r="E5463" t="s">
        <v>112</v>
      </c>
      <c r="F5463" t="s">
        <v>19</v>
      </c>
      <c r="G5463" t="str">
        <f>TEXT(MotionsTable[[#This Row],[MOT_COUNTY_NUM]], "000") &amp; "-" &amp; TEXT(MotionsTable[[#This Row],[MOT_CASE_NUMBER]], "0000000")</f>
        <v>005-0000233</v>
      </c>
    </row>
    <row r="5464" spans="1:7">
      <c r="A5464" s="1">
        <v>5</v>
      </c>
      <c r="B5464">
        <v>282</v>
      </c>
      <c r="C5464">
        <v>4</v>
      </c>
      <c r="D5464" t="s">
        <v>111</v>
      </c>
      <c r="E5464" t="s">
        <v>112</v>
      </c>
      <c r="F5464" t="s">
        <v>19</v>
      </c>
      <c r="G5464" t="str">
        <f>TEXT(MotionsTable[[#This Row],[MOT_COUNTY_NUM]], "000") &amp; "-" &amp; TEXT(MotionsTable[[#This Row],[MOT_CASE_NUMBER]], "0000000")</f>
        <v>005-0000282</v>
      </c>
    </row>
    <row r="5465" spans="1:7">
      <c r="A5465" s="1">
        <v>5</v>
      </c>
      <c r="B5465">
        <v>292</v>
      </c>
      <c r="C5465">
        <v>4</v>
      </c>
      <c r="D5465" t="s">
        <v>111</v>
      </c>
      <c r="E5465" t="s">
        <v>112</v>
      </c>
      <c r="F5465" t="s">
        <v>19</v>
      </c>
      <c r="G5465" t="str">
        <f>TEXT(MotionsTable[[#This Row],[MOT_COUNTY_NUM]], "000") &amp; "-" &amp; TEXT(MotionsTable[[#This Row],[MOT_CASE_NUMBER]], "0000000")</f>
        <v>005-0000292</v>
      </c>
    </row>
    <row r="5466" spans="1:7">
      <c r="A5466" s="1">
        <v>5</v>
      </c>
      <c r="B5466">
        <v>295</v>
      </c>
      <c r="C5466">
        <v>4</v>
      </c>
      <c r="D5466" t="s">
        <v>111</v>
      </c>
      <c r="E5466" t="s">
        <v>112</v>
      </c>
      <c r="F5466" t="s">
        <v>19</v>
      </c>
      <c r="G5466" t="str">
        <f>TEXT(MotionsTable[[#This Row],[MOT_COUNTY_NUM]], "000") &amp; "-" &amp; TEXT(MotionsTable[[#This Row],[MOT_CASE_NUMBER]], "0000000")</f>
        <v>005-0000295</v>
      </c>
    </row>
    <row r="5467" spans="1:7">
      <c r="A5467" s="1">
        <v>5</v>
      </c>
      <c r="B5467">
        <v>305</v>
      </c>
      <c r="C5467">
        <v>4</v>
      </c>
      <c r="D5467" t="s">
        <v>111</v>
      </c>
      <c r="E5467" t="s">
        <v>112</v>
      </c>
      <c r="F5467" t="s">
        <v>19</v>
      </c>
      <c r="G5467" t="str">
        <f>TEXT(MotionsTable[[#This Row],[MOT_COUNTY_NUM]], "000") &amp; "-" &amp; TEXT(MotionsTable[[#This Row],[MOT_CASE_NUMBER]], "0000000")</f>
        <v>005-0000305</v>
      </c>
    </row>
    <row r="5468" spans="1:7">
      <c r="A5468" s="1">
        <v>5</v>
      </c>
      <c r="B5468">
        <v>306</v>
      </c>
      <c r="C5468">
        <v>4</v>
      </c>
      <c r="D5468" t="s">
        <v>111</v>
      </c>
      <c r="E5468" t="s">
        <v>112</v>
      </c>
      <c r="F5468" t="s">
        <v>19</v>
      </c>
      <c r="G5468" t="str">
        <f>TEXT(MotionsTable[[#This Row],[MOT_COUNTY_NUM]], "000") &amp; "-" &amp; TEXT(MotionsTable[[#This Row],[MOT_CASE_NUMBER]], "0000000")</f>
        <v>005-0000306</v>
      </c>
    </row>
    <row r="5469" spans="1:7">
      <c r="A5469" s="1">
        <v>5</v>
      </c>
      <c r="B5469">
        <v>11</v>
      </c>
      <c r="C5469">
        <v>5</v>
      </c>
      <c r="D5469" t="s">
        <v>111</v>
      </c>
      <c r="E5469" t="s">
        <v>112</v>
      </c>
      <c r="F5469" t="s">
        <v>19</v>
      </c>
      <c r="G5469" t="str">
        <f>TEXT(MotionsTable[[#This Row],[MOT_COUNTY_NUM]], "000") &amp; "-" &amp; TEXT(MotionsTable[[#This Row],[MOT_CASE_NUMBER]], "0000000")</f>
        <v>005-0000011</v>
      </c>
    </row>
    <row r="5470" spans="1:7">
      <c r="A5470" s="1">
        <v>5</v>
      </c>
      <c r="B5470">
        <v>45</v>
      </c>
      <c r="C5470">
        <v>5</v>
      </c>
      <c r="D5470" t="s">
        <v>111</v>
      </c>
      <c r="E5470" t="s">
        <v>112</v>
      </c>
      <c r="F5470" t="s">
        <v>19</v>
      </c>
      <c r="G5470" t="str">
        <f>TEXT(MotionsTable[[#This Row],[MOT_COUNTY_NUM]], "000") &amp; "-" &amp; TEXT(MotionsTable[[#This Row],[MOT_CASE_NUMBER]], "0000000")</f>
        <v>005-0000045</v>
      </c>
    </row>
    <row r="5471" spans="1:7">
      <c r="A5471" s="1">
        <v>5</v>
      </c>
      <c r="B5471">
        <v>98</v>
      </c>
      <c r="C5471">
        <v>5</v>
      </c>
      <c r="D5471" t="s">
        <v>111</v>
      </c>
      <c r="E5471" t="s">
        <v>112</v>
      </c>
      <c r="F5471" t="s">
        <v>19</v>
      </c>
      <c r="G5471" t="str">
        <f>TEXT(MotionsTable[[#This Row],[MOT_COUNTY_NUM]], "000") &amp; "-" &amp; TEXT(MotionsTable[[#This Row],[MOT_CASE_NUMBER]], "0000000")</f>
        <v>005-0000098</v>
      </c>
    </row>
    <row r="5472" spans="1:7">
      <c r="A5472" s="1">
        <v>5</v>
      </c>
      <c r="B5472">
        <v>116</v>
      </c>
      <c r="C5472">
        <v>5</v>
      </c>
      <c r="D5472" t="s">
        <v>111</v>
      </c>
      <c r="E5472" t="s">
        <v>112</v>
      </c>
      <c r="F5472" t="s">
        <v>19</v>
      </c>
      <c r="G5472" t="str">
        <f>TEXT(MotionsTable[[#This Row],[MOT_COUNTY_NUM]], "000") &amp; "-" &amp; TEXT(MotionsTable[[#This Row],[MOT_CASE_NUMBER]], "0000000")</f>
        <v>005-0000116</v>
      </c>
    </row>
    <row r="5473" spans="1:7">
      <c r="A5473" s="1">
        <v>5</v>
      </c>
      <c r="B5473">
        <v>125</v>
      </c>
      <c r="C5473">
        <v>5</v>
      </c>
      <c r="D5473" t="s">
        <v>111</v>
      </c>
      <c r="E5473" t="s">
        <v>112</v>
      </c>
      <c r="F5473" t="s">
        <v>19</v>
      </c>
      <c r="G5473" t="str">
        <f>TEXT(MotionsTable[[#This Row],[MOT_COUNTY_NUM]], "000") &amp; "-" &amp; TEXT(MotionsTable[[#This Row],[MOT_CASE_NUMBER]], "0000000")</f>
        <v>005-0000125</v>
      </c>
    </row>
    <row r="5474" spans="1:7">
      <c r="A5474" s="1">
        <v>5</v>
      </c>
      <c r="B5474">
        <v>156</v>
      </c>
      <c r="C5474">
        <v>5</v>
      </c>
      <c r="D5474" t="s">
        <v>111</v>
      </c>
      <c r="E5474" t="s">
        <v>112</v>
      </c>
      <c r="F5474" t="s">
        <v>19</v>
      </c>
      <c r="G5474" t="str">
        <f>TEXT(MotionsTable[[#This Row],[MOT_COUNTY_NUM]], "000") &amp; "-" &amp; TEXT(MotionsTable[[#This Row],[MOT_CASE_NUMBER]], "0000000")</f>
        <v>005-0000156</v>
      </c>
    </row>
    <row r="5475" spans="1:7">
      <c r="A5475" s="1">
        <v>5</v>
      </c>
      <c r="B5475">
        <v>167</v>
      </c>
      <c r="C5475">
        <v>5</v>
      </c>
      <c r="D5475" t="s">
        <v>111</v>
      </c>
      <c r="E5475" t="s">
        <v>112</v>
      </c>
      <c r="F5475" t="s">
        <v>19</v>
      </c>
      <c r="G5475" t="str">
        <f>TEXT(MotionsTable[[#This Row],[MOT_COUNTY_NUM]], "000") &amp; "-" &amp; TEXT(MotionsTable[[#This Row],[MOT_CASE_NUMBER]], "0000000")</f>
        <v>005-0000167</v>
      </c>
    </row>
    <row r="5476" spans="1:7">
      <c r="A5476" s="1">
        <v>5</v>
      </c>
      <c r="B5476">
        <v>193</v>
      </c>
      <c r="C5476">
        <v>5</v>
      </c>
      <c r="D5476" t="s">
        <v>111</v>
      </c>
      <c r="E5476" t="s">
        <v>112</v>
      </c>
      <c r="F5476" t="s">
        <v>19</v>
      </c>
      <c r="G5476" t="str">
        <f>TEXT(MotionsTable[[#This Row],[MOT_COUNTY_NUM]], "000") &amp; "-" &amp; TEXT(MotionsTable[[#This Row],[MOT_CASE_NUMBER]], "0000000")</f>
        <v>005-0000193</v>
      </c>
    </row>
    <row r="5477" spans="1:7">
      <c r="A5477" s="1">
        <v>5</v>
      </c>
      <c r="B5477">
        <v>198</v>
      </c>
      <c r="C5477">
        <v>5</v>
      </c>
      <c r="D5477" t="s">
        <v>111</v>
      </c>
      <c r="E5477" t="s">
        <v>112</v>
      </c>
      <c r="F5477" t="s">
        <v>19</v>
      </c>
      <c r="G5477" t="str">
        <f>TEXT(MotionsTable[[#This Row],[MOT_COUNTY_NUM]], "000") &amp; "-" &amp; TEXT(MotionsTable[[#This Row],[MOT_CASE_NUMBER]], "0000000")</f>
        <v>005-0000198</v>
      </c>
    </row>
    <row r="5478" spans="1:7">
      <c r="A5478" s="1">
        <v>5</v>
      </c>
      <c r="B5478">
        <v>209</v>
      </c>
      <c r="C5478">
        <v>5</v>
      </c>
      <c r="D5478" t="s">
        <v>111</v>
      </c>
      <c r="E5478" t="s">
        <v>112</v>
      </c>
      <c r="F5478" t="s">
        <v>19</v>
      </c>
      <c r="G5478" t="str">
        <f>TEXT(MotionsTable[[#This Row],[MOT_COUNTY_NUM]], "000") &amp; "-" &amp; TEXT(MotionsTable[[#This Row],[MOT_CASE_NUMBER]], "0000000")</f>
        <v>005-0000209</v>
      </c>
    </row>
    <row r="5479" spans="1:7">
      <c r="A5479" s="1">
        <v>5</v>
      </c>
      <c r="B5479">
        <v>222</v>
      </c>
      <c r="C5479">
        <v>5</v>
      </c>
      <c r="D5479" t="s">
        <v>111</v>
      </c>
      <c r="E5479" t="s">
        <v>112</v>
      </c>
      <c r="F5479" t="s">
        <v>19</v>
      </c>
      <c r="G5479" t="str">
        <f>TEXT(MotionsTable[[#This Row],[MOT_COUNTY_NUM]], "000") &amp; "-" &amp; TEXT(MotionsTable[[#This Row],[MOT_CASE_NUMBER]], "0000000")</f>
        <v>005-0000222</v>
      </c>
    </row>
    <row r="5480" spans="1:7">
      <c r="A5480" s="1">
        <v>5</v>
      </c>
      <c r="B5480">
        <v>235</v>
      </c>
      <c r="C5480">
        <v>5</v>
      </c>
      <c r="D5480" t="s">
        <v>111</v>
      </c>
      <c r="E5480" t="s">
        <v>112</v>
      </c>
      <c r="F5480" t="s">
        <v>19</v>
      </c>
      <c r="G5480" t="str">
        <f>TEXT(MotionsTable[[#This Row],[MOT_COUNTY_NUM]], "000") &amp; "-" &amp; TEXT(MotionsTable[[#This Row],[MOT_CASE_NUMBER]], "0000000")</f>
        <v>005-0000235</v>
      </c>
    </row>
    <row r="5481" spans="1:7">
      <c r="A5481" s="1">
        <v>5</v>
      </c>
      <c r="B5481">
        <v>236</v>
      </c>
      <c r="C5481">
        <v>5</v>
      </c>
      <c r="D5481" t="s">
        <v>111</v>
      </c>
      <c r="E5481" t="s">
        <v>112</v>
      </c>
      <c r="F5481" t="s">
        <v>19</v>
      </c>
      <c r="G5481" t="str">
        <f>TEXT(MotionsTable[[#This Row],[MOT_COUNTY_NUM]], "000") &amp; "-" &amp; TEXT(MotionsTable[[#This Row],[MOT_CASE_NUMBER]], "0000000")</f>
        <v>005-0000236</v>
      </c>
    </row>
    <row r="5482" spans="1:7">
      <c r="A5482" s="1">
        <v>5</v>
      </c>
      <c r="B5482">
        <v>267</v>
      </c>
      <c r="C5482">
        <v>5</v>
      </c>
      <c r="D5482" t="s">
        <v>111</v>
      </c>
      <c r="E5482" t="s">
        <v>112</v>
      </c>
      <c r="F5482" t="s">
        <v>19</v>
      </c>
      <c r="G5482" t="str">
        <f>TEXT(MotionsTable[[#This Row],[MOT_COUNTY_NUM]], "000") &amp; "-" &amp; TEXT(MotionsTable[[#This Row],[MOT_CASE_NUMBER]], "0000000")</f>
        <v>005-0000267</v>
      </c>
    </row>
    <row r="5483" spans="1:7">
      <c r="A5483" s="1">
        <v>5</v>
      </c>
      <c r="B5483">
        <v>275</v>
      </c>
      <c r="C5483">
        <v>5</v>
      </c>
      <c r="D5483" t="s">
        <v>111</v>
      </c>
      <c r="E5483" t="s">
        <v>112</v>
      </c>
      <c r="F5483" t="s">
        <v>19</v>
      </c>
      <c r="G5483" t="str">
        <f>TEXT(MotionsTable[[#This Row],[MOT_COUNTY_NUM]], "000") &amp; "-" &amp; TEXT(MotionsTable[[#This Row],[MOT_CASE_NUMBER]], "0000000")</f>
        <v>005-0000275</v>
      </c>
    </row>
    <row r="5484" spans="1:7">
      <c r="A5484" s="1">
        <v>5</v>
      </c>
      <c r="B5484">
        <v>282</v>
      </c>
      <c r="C5484">
        <v>5</v>
      </c>
      <c r="D5484" t="s">
        <v>111</v>
      </c>
      <c r="E5484" t="s">
        <v>112</v>
      </c>
      <c r="F5484" t="s">
        <v>19</v>
      </c>
      <c r="G5484" t="str">
        <f>TEXT(MotionsTable[[#This Row],[MOT_COUNTY_NUM]], "000") &amp; "-" &amp; TEXT(MotionsTable[[#This Row],[MOT_CASE_NUMBER]], "0000000")</f>
        <v>005-0000282</v>
      </c>
    </row>
    <row r="5485" spans="1:7">
      <c r="A5485" s="1">
        <v>5</v>
      </c>
      <c r="B5485">
        <v>290</v>
      </c>
      <c r="C5485">
        <v>5</v>
      </c>
      <c r="D5485" t="s">
        <v>111</v>
      </c>
      <c r="E5485" t="s">
        <v>112</v>
      </c>
      <c r="F5485" t="s">
        <v>19</v>
      </c>
      <c r="G5485" t="str">
        <f>TEXT(MotionsTable[[#This Row],[MOT_COUNTY_NUM]], "000") &amp; "-" &amp; TEXT(MotionsTable[[#This Row],[MOT_CASE_NUMBER]], "0000000")</f>
        <v>005-0000290</v>
      </c>
    </row>
    <row r="5486" spans="1:7">
      <c r="A5486" s="1">
        <v>5</v>
      </c>
      <c r="B5486">
        <v>53</v>
      </c>
      <c r="C5486">
        <v>6</v>
      </c>
      <c r="D5486" t="s">
        <v>111</v>
      </c>
      <c r="E5486" t="s">
        <v>112</v>
      </c>
      <c r="F5486" t="s">
        <v>19</v>
      </c>
      <c r="G5486" t="str">
        <f>TEXT(MotionsTable[[#This Row],[MOT_COUNTY_NUM]], "000") &amp; "-" &amp; TEXT(MotionsTable[[#This Row],[MOT_CASE_NUMBER]], "0000000")</f>
        <v>005-0000053</v>
      </c>
    </row>
    <row r="5487" spans="1:7">
      <c r="A5487" s="1">
        <v>5</v>
      </c>
      <c r="B5487">
        <v>79</v>
      </c>
      <c r="C5487">
        <v>6</v>
      </c>
      <c r="D5487" t="s">
        <v>111</v>
      </c>
      <c r="E5487" t="s">
        <v>112</v>
      </c>
      <c r="F5487" t="s">
        <v>19</v>
      </c>
      <c r="G5487" t="str">
        <f>TEXT(MotionsTable[[#This Row],[MOT_COUNTY_NUM]], "000") &amp; "-" &amp; TEXT(MotionsTable[[#This Row],[MOT_CASE_NUMBER]], "0000000")</f>
        <v>005-0000079</v>
      </c>
    </row>
    <row r="5488" spans="1:7">
      <c r="A5488" s="1">
        <v>5</v>
      </c>
      <c r="B5488">
        <v>241</v>
      </c>
      <c r="C5488">
        <v>6</v>
      </c>
      <c r="D5488" t="s">
        <v>111</v>
      </c>
      <c r="E5488" t="s">
        <v>112</v>
      </c>
      <c r="F5488" t="s">
        <v>19</v>
      </c>
      <c r="G5488" t="str">
        <f>TEXT(MotionsTable[[#This Row],[MOT_COUNTY_NUM]], "000") &amp; "-" &amp; TEXT(MotionsTable[[#This Row],[MOT_CASE_NUMBER]], "0000000")</f>
        <v>005-0000241</v>
      </c>
    </row>
    <row r="5489" spans="1:7">
      <c r="A5489" s="1">
        <v>5</v>
      </c>
      <c r="B5489">
        <v>271</v>
      </c>
      <c r="C5489">
        <v>6</v>
      </c>
      <c r="D5489" t="s">
        <v>111</v>
      </c>
      <c r="E5489" t="s">
        <v>112</v>
      </c>
      <c r="F5489" t="s">
        <v>19</v>
      </c>
      <c r="G5489" t="str">
        <f>TEXT(MotionsTable[[#This Row],[MOT_COUNTY_NUM]], "000") &amp; "-" &amp; TEXT(MotionsTable[[#This Row],[MOT_CASE_NUMBER]], "0000000")</f>
        <v>005-0000271</v>
      </c>
    </row>
    <row r="5490" spans="1:7">
      <c r="A5490" s="1">
        <v>5</v>
      </c>
      <c r="B5490">
        <v>290</v>
      </c>
      <c r="C5490">
        <v>6</v>
      </c>
      <c r="D5490" t="s">
        <v>111</v>
      </c>
      <c r="E5490" t="s">
        <v>112</v>
      </c>
      <c r="F5490" t="s">
        <v>19</v>
      </c>
      <c r="G5490" t="str">
        <f>TEXT(MotionsTable[[#This Row],[MOT_COUNTY_NUM]], "000") &amp; "-" &amp; TEXT(MotionsTable[[#This Row],[MOT_CASE_NUMBER]], "0000000")</f>
        <v>005-0000290</v>
      </c>
    </row>
    <row r="5491" spans="1:7">
      <c r="A5491" s="1">
        <v>5</v>
      </c>
      <c r="B5491">
        <v>309</v>
      </c>
      <c r="C5491">
        <v>6</v>
      </c>
      <c r="D5491" t="s">
        <v>111</v>
      </c>
      <c r="E5491" t="s">
        <v>112</v>
      </c>
      <c r="F5491" t="s">
        <v>19</v>
      </c>
      <c r="G5491" t="str">
        <f>TEXT(MotionsTable[[#This Row],[MOT_COUNTY_NUM]], "000") &amp; "-" &amp; TEXT(MotionsTable[[#This Row],[MOT_CASE_NUMBER]], "0000000")</f>
        <v>005-0000309</v>
      </c>
    </row>
    <row r="5492" spans="1:7">
      <c r="A5492" s="1">
        <v>5</v>
      </c>
      <c r="B5492">
        <v>149</v>
      </c>
      <c r="C5492">
        <v>7</v>
      </c>
      <c r="D5492" t="s">
        <v>111</v>
      </c>
      <c r="E5492" t="s">
        <v>112</v>
      </c>
      <c r="F5492" t="s">
        <v>19</v>
      </c>
      <c r="G5492" t="str">
        <f>TEXT(MotionsTable[[#This Row],[MOT_COUNTY_NUM]], "000") &amp; "-" &amp; TEXT(MotionsTable[[#This Row],[MOT_CASE_NUMBER]], "0000000")</f>
        <v>005-0000149</v>
      </c>
    </row>
    <row r="5493" spans="1:7">
      <c r="A5493" s="1">
        <v>5</v>
      </c>
      <c r="B5493">
        <v>310</v>
      </c>
      <c r="C5493">
        <v>7</v>
      </c>
      <c r="D5493" t="s">
        <v>111</v>
      </c>
      <c r="E5493" t="s">
        <v>112</v>
      </c>
      <c r="F5493" t="s">
        <v>19</v>
      </c>
      <c r="G5493" t="str">
        <f>TEXT(MotionsTable[[#This Row],[MOT_COUNTY_NUM]], "000") &amp; "-" &amp; TEXT(MotionsTable[[#This Row],[MOT_CASE_NUMBER]], "0000000")</f>
        <v>005-0000310</v>
      </c>
    </row>
    <row r="5494" spans="1:7">
      <c r="A5494" s="1">
        <v>5</v>
      </c>
      <c r="B5494">
        <v>27</v>
      </c>
      <c r="C5494">
        <v>8</v>
      </c>
      <c r="D5494" t="s">
        <v>111</v>
      </c>
      <c r="E5494" t="s">
        <v>112</v>
      </c>
      <c r="F5494" t="s">
        <v>19</v>
      </c>
      <c r="G5494" t="str">
        <f>TEXT(MotionsTable[[#This Row],[MOT_COUNTY_NUM]], "000") &amp; "-" &amp; TEXT(MotionsTable[[#This Row],[MOT_CASE_NUMBER]], "0000000")</f>
        <v>005-0000027</v>
      </c>
    </row>
    <row r="5495" spans="1:7">
      <c r="A5495" s="1">
        <v>5</v>
      </c>
      <c r="B5495">
        <v>290</v>
      </c>
      <c r="C5495">
        <v>8</v>
      </c>
      <c r="D5495" t="s">
        <v>111</v>
      </c>
      <c r="E5495" t="s">
        <v>112</v>
      </c>
      <c r="F5495" t="s">
        <v>19</v>
      </c>
      <c r="G5495" t="str">
        <f>TEXT(MotionsTable[[#This Row],[MOT_COUNTY_NUM]], "000") &amp; "-" &amp; TEXT(MotionsTable[[#This Row],[MOT_CASE_NUMBER]], "0000000")</f>
        <v>005-0000290</v>
      </c>
    </row>
    <row r="5496" spans="1:7">
      <c r="A5496" s="1">
        <v>6</v>
      </c>
      <c r="B5496">
        <v>11</v>
      </c>
      <c r="C5496">
        <v>1</v>
      </c>
      <c r="D5496" t="s">
        <v>111</v>
      </c>
      <c r="E5496" t="s">
        <v>112</v>
      </c>
      <c r="F5496" t="s">
        <v>22</v>
      </c>
      <c r="G5496" t="str">
        <f>TEXT(MotionsTable[[#This Row],[MOT_COUNTY_NUM]], "000") &amp; "-" &amp; TEXT(MotionsTable[[#This Row],[MOT_CASE_NUMBER]], "0000000")</f>
        <v>006-0000011</v>
      </c>
    </row>
    <row r="5497" spans="1:7">
      <c r="A5497" s="1">
        <v>6</v>
      </c>
      <c r="B5497">
        <v>30</v>
      </c>
      <c r="C5497">
        <v>2</v>
      </c>
      <c r="D5497" t="s">
        <v>111</v>
      </c>
      <c r="E5497" t="s">
        <v>112</v>
      </c>
      <c r="F5497" t="s">
        <v>22</v>
      </c>
      <c r="G5497" t="str">
        <f>TEXT(MotionsTable[[#This Row],[MOT_COUNTY_NUM]], "000") &amp; "-" &amp; TEXT(MotionsTable[[#This Row],[MOT_CASE_NUMBER]], "0000000")</f>
        <v>006-0000030</v>
      </c>
    </row>
    <row r="5498" spans="1:7">
      <c r="A5498" s="1">
        <v>6</v>
      </c>
      <c r="B5498">
        <v>42</v>
      </c>
      <c r="C5498">
        <v>2</v>
      </c>
      <c r="D5498" t="s">
        <v>111</v>
      </c>
      <c r="E5498" t="s">
        <v>112</v>
      </c>
      <c r="F5498" t="s">
        <v>22</v>
      </c>
      <c r="G5498" t="str">
        <f>TEXT(MotionsTable[[#This Row],[MOT_COUNTY_NUM]], "000") &amp; "-" &amp; TEXT(MotionsTable[[#This Row],[MOT_CASE_NUMBER]], "0000000")</f>
        <v>006-0000042</v>
      </c>
    </row>
    <row r="5499" spans="1:7">
      <c r="A5499" s="1">
        <v>6</v>
      </c>
      <c r="B5499">
        <v>47</v>
      </c>
      <c r="C5499">
        <v>2</v>
      </c>
      <c r="D5499" t="s">
        <v>111</v>
      </c>
      <c r="E5499" t="s">
        <v>112</v>
      </c>
      <c r="F5499" t="s">
        <v>22</v>
      </c>
      <c r="G5499" t="str">
        <f>TEXT(MotionsTable[[#This Row],[MOT_COUNTY_NUM]], "000") &amp; "-" &amp; TEXT(MotionsTable[[#This Row],[MOT_CASE_NUMBER]], "0000000")</f>
        <v>006-0000047</v>
      </c>
    </row>
    <row r="5500" spans="1:7">
      <c r="A5500" s="1">
        <v>6</v>
      </c>
      <c r="B5500">
        <v>50</v>
      </c>
      <c r="C5500">
        <v>2</v>
      </c>
      <c r="D5500" t="s">
        <v>111</v>
      </c>
      <c r="E5500" t="s">
        <v>112</v>
      </c>
      <c r="F5500" t="s">
        <v>22</v>
      </c>
      <c r="G5500" t="str">
        <f>TEXT(MotionsTable[[#This Row],[MOT_COUNTY_NUM]], "000") &amp; "-" &amp; TEXT(MotionsTable[[#This Row],[MOT_CASE_NUMBER]], "0000000")</f>
        <v>006-0000050</v>
      </c>
    </row>
    <row r="5501" spans="1:7">
      <c r="A5501" s="1">
        <v>6</v>
      </c>
      <c r="B5501">
        <v>55</v>
      </c>
      <c r="C5501">
        <v>2</v>
      </c>
      <c r="D5501" t="s">
        <v>111</v>
      </c>
      <c r="E5501" t="s">
        <v>112</v>
      </c>
      <c r="F5501" t="s">
        <v>22</v>
      </c>
      <c r="G5501" t="str">
        <f>TEXT(MotionsTable[[#This Row],[MOT_COUNTY_NUM]], "000") &amp; "-" &amp; TEXT(MotionsTable[[#This Row],[MOT_CASE_NUMBER]], "0000000")</f>
        <v>006-0000055</v>
      </c>
    </row>
    <row r="5502" spans="1:7">
      <c r="A5502" s="1">
        <v>6</v>
      </c>
      <c r="B5502">
        <v>63</v>
      </c>
      <c r="C5502">
        <v>2</v>
      </c>
      <c r="D5502" t="s">
        <v>111</v>
      </c>
      <c r="E5502" t="s">
        <v>112</v>
      </c>
      <c r="F5502" t="s">
        <v>22</v>
      </c>
      <c r="G5502" t="str">
        <f>TEXT(MotionsTable[[#This Row],[MOT_COUNTY_NUM]], "000") &amp; "-" &amp; TEXT(MotionsTable[[#This Row],[MOT_CASE_NUMBER]], "0000000")</f>
        <v>006-0000063</v>
      </c>
    </row>
    <row r="5503" spans="1:7">
      <c r="A5503" s="1">
        <v>6</v>
      </c>
      <c r="B5503">
        <v>73</v>
      </c>
      <c r="C5503">
        <v>2</v>
      </c>
      <c r="D5503" t="s">
        <v>111</v>
      </c>
      <c r="E5503" t="s">
        <v>112</v>
      </c>
      <c r="F5503" t="s">
        <v>22</v>
      </c>
      <c r="G5503" t="str">
        <f>TEXT(MotionsTable[[#This Row],[MOT_COUNTY_NUM]], "000") &amp; "-" &amp; TEXT(MotionsTable[[#This Row],[MOT_CASE_NUMBER]], "0000000")</f>
        <v>006-0000073</v>
      </c>
    </row>
    <row r="5504" spans="1:7">
      <c r="A5504" s="1">
        <v>6</v>
      </c>
      <c r="B5504">
        <v>59</v>
      </c>
      <c r="C5504">
        <v>3</v>
      </c>
      <c r="D5504" t="s">
        <v>111</v>
      </c>
      <c r="E5504" t="s">
        <v>112</v>
      </c>
      <c r="F5504" t="s">
        <v>22</v>
      </c>
      <c r="G5504" t="str">
        <f>TEXT(MotionsTable[[#This Row],[MOT_COUNTY_NUM]], "000") &amp; "-" &amp; TEXT(MotionsTable[[#This Row],[MOT_CASE_NUMBER]], "0000000")</f>
        <v>006-0000059</v>
      </c>
    </row>
    <row r="5505" spans="1:7">
      <c r="A5505" s="1">
        <v>6</v>
      </c>
      <c r="B5505">
        <v>70</v>
      </c>
      <c r="C5505">
        <v>3</v>
      </c>
      <c r="D5505" t="s">
        <v>111</v>
      </c>
      <c r="E5505" t="s">
        <v>112</v>
      </c>
      <c r="F5505" t="s">
        <v>22</v>
      </c>
      <c r="G5505" t="str">
        <f>TEXT(MotionsTable[[#This Row],[MOT_COUNTY_NUM]], "000") &amp; "-" &amp; TEXT(MotionsTable[[#This Row],[MOT_CASE_NUMBER]], "0000000")</f>
        <v>006-0000070</v>
      </c>
    </row>
    <row r="5506" spans="1:7">
      <c r="A5506" s="1">
        <v>6</v>
      </c>
      <c r="B5506">
        <v>36</v>
      </c>
      <c r="C5506">
        <v>4</v>
      </c>
      <c r="D5506" t="s">
        <v>111</v>
      </c>
      <c r="E5506" t="s">
        <v>112</v>
      </c>
      <c r="F5506" t="s">
        <v>22</v>
      </c>
      <c r="G5506" t="str">
        <f>TEXT(MotionsTable[[#This Row],[MOT_COUNTY_NUM]], "000") &amp; "-" &amp; TEXT(MotionsTable[[#This Row],[MOT_CASE_NUMBER]], "0000000")</f>
        <v>006-0000036</v>
      </c>
    </row>
    <row r="5507" spans="1:7">
      <c r="A5507" s="1">
        <v>7</v>
      </c>
      <c r="B5507">
        <v>24</v>
      </c>
      <c r="C5507">
        <v>2</v>
      </c>
      <c r="D5507" t="s">
        <v>111</v>
      </c>
      <c r="E5507" t="s">
        <v>112</v>
      </c>
      <c r="F5507" t="s">
        <v>23</v>
      </c>
      <c r="G5507" t="str">
        <f>TEXT(MotionsTable[[#This Row],[MOT_COUNTY_NUM]], "000") &amp; "-" &amp; TEXT(MotionsTable[[#This Row],[MOT_CASE_NUMBER]], "0000000")</f>
        <v>007-0000024</v>
      </c>
    </row>
    <row r="5508" spans="1:7">
      <c r="A5508" s="1">
        <v>7</v>
      </c>
      <c r="B5508">
        <v>9</v>
      </c>
      <c r="C5508">
        <v>3</v>
      </c>
      <c r="D5508" t="s">
        <v>111</v>
      </c>
      <c r="E5508" t="s">
        <v>112</v>
      </c>
      <c r="F5508" t="s">
        <v>23</v>
      </c>
      <c r="G5508" t="str">
        <f>TEXT(MotionsTable[[#This Row],[MOT_COUNTY_NUM]], "000") &amp; "-" &amp; TEXT(MotionsTable[[#This Row],[MOT_CASE_NUMBER]], "0000000")</f>
        <v>007-0000009</v>
      </c>
    </row>
    <row r="5509" spans="1:7">
      <c r="A5509" s="1">
        <v>7</v>
      </c>
      <c r="B5509">
        <v>29</v>
      </c>
      <c r="C5509">
        <v>3</v>
      </c>
      <c r="D5509" t="s">
        <v>111</v>
      </c>
      <c r="E5509" t="s">
        <v>112</v>
      </c>
      <c r="F5509" t="s">
        <v>23</v>
      </c>
      <c r="G5509" t="str">
        <f>TEXT(MotionsTable[[#This Row],[MOT_COUNTY_NUM]], "000") &amp; "-" &amp; TEXT(MotionsTable[[#This Row],[MOT_CASE_NUMBER]], "0000000")</f>
        <v>007-0000029</v>
      </c>
    </row>
    <row r="5510" spans="1:7">
      <c r="A5510" s="1">
        <v>7</v>
      </c>
      <c r="B5510">
        <v>33</v>
      </c>
      <c r="C5510">
        <v>3</v>
      </c>
      <c r="D5510" t="s">
        <v>111</v>
      </c>
      <c r="E5510" t="s">
        <v>112</v>
      </c>
      <c r="F5510" t="s">
        <v>23</v>
      </c>
      <c r="G5510" t="str">
        <f>TEXT(MotionsTable[[#This Row],[MOT_COUNTY_NUM]], "000") &amp; "-" &amp; TEXT(MotionsTable[[#This Row],[MOT_CASE_NUMBER]], "0000000")</f>
        <v>007-0000033</v>
      </c>
    </row>
    <row r="5511" spans="1:7">
      <c r="A5511" s="1">
        <v>7</v>
      </c>
      <c r="B5511">
        <v>35</v>
      </c>
      <c r="C5511">
        <v>3</v>
      </c>
      <c r="D5511" t="s">
        <v>111</v>
      </c>
      <c r="E5511" t="s">
        <v>112</v>
      </c>
      <c r="F5511" t="s">
        <v>23</v>
      </c>
      <c r="G5511" t="str">
        <f>TEXT(MotionsTable[[#This Row],[MOT_COUNTY_NUM]], "000") &amp; "-" &amp; TEXT(MotionsTable[[#This Row],[MOT_CASE_NUMBER]], "0000000")</f>
        <v>007-0000035</v>
      </c>
    </row>
    <row r="5512" spans="1:7">
      <c r="A5512" s="1">
        <v>7</v>
      </c>
      <c r="B5512">
        <v>40</v>
      </c>
      <c r="C5512">
        <v>4</v>
      </c>
      <c r="D5512" t="s">
        <v>111</v>
      </c>
      <c r="E5512" t="s">
        <v>112</v>
      </c>
      <c r="F5512" t="s">
        <v>23</v>
      </c>
      <c r="G5512" t="str">
        <f>TEXT(MotionsTable[[#This Row],[MOT_COUNTY_NUM]], "000") &amp; "-" &amp; TEXT(MotionsTable[[#This Row],[MOT_CASE_NUMBER]], "0000000")</f>
        <v>007-0000040</v>
      </c>
    </row>
    <row r="5513" spans="1:7">
      <c r="A5513" s="1">
        <v>7</v>
      </c>
      <c r="B5513">
        <v>47</v>
      </c>
      <c r="C5513">
        <v>4</v>
      </c>
      <c r="D5513" t="s">
        <v>111</v>
      </c>
      <c r="E5513" t="s">
        <v>112</v>
      </c>
      <c r="F5513" t="s">
        <v>23</v>
      </c>
      <c r="G5513" t="str">
        <f>TEXT(MotionsTable[[#This Row],[MOT_COUNTY_NUM]], "000") &amp; "-" &amp; TEXT(MotionsTable[[#This Row],[MOT_CASE_NUMBER]], "0000000")</f>
        <v>007-0000047</v>
      </c>
    </row>
    <row r="5514" spans="1:7">
      <c r="A5514" s="1">
        <v>7</v>
      </c>
      <c r="B5514">
        <v>65</v>
      </c>
      <c r="C5514">
        <v>4</v>
      </c>
      <c r="D5514" t="s">
        <v>111</v>
      </c>
      <c r="E5514" t="s">
        <v>112</v>
      </c>
      <c r="F5514" t="s">
        <v>23</v>
      </c>
      <c r="G5514" t="str">
        <f>TEXT(MotionsTable[[#This Row],[MOT_COUNTY_NUM]], "000") &amp; "-" &amp; TEXT(MotionsTable[[#This Row],[MOT_CASE_NUMBER]], "0000000")</f>
        <v>007-0000065</v>
      </c>
    </row>
    <row r="5515" spans="1:7">
      <c r="A5515" s="1">
        <v>7</v>
      </c>
      <c r="B5515">
        <v>66</v>
      </c>
      <c r="C5515">
        <v>4</v>
      </c>
      <c r="D5515" t="s">
        <v>111</v>
      </c>
      <c r="E5515" t="s">
        <v>112</v>
      </c>
      <c r="F5515" t="s">
        <v>23</v>
      </c>
      <c r="G5515" t="str">
        <f>TEXT(MotionsTable[[#This Row],[MOT_COUNTY_NUM]], "000") &amp; "-" &amp; TEXT(MotionsTable[[#This Row],[MOT_CASE_NUMBER]], "0000000")</f>
        <v>007-0000066</v>
      </c>
    </row>
    <row r="5516" spans="1:7">
      <c r="A5516" s="1">
        <v>7</v>
      </c>
      <c r="B5516">
        <v>3</v>
      </c>
      <c r="C5516">
        <v>5</v>
      </c>
      <c r="D5516" t="s">
        <v>111</v>
      </c>
      <c r="E5516" t="s">
        <v>112</v>
      </c>
      <c r="F5516" t="s">
        <v>23</v>
      </c>
      <c r="G5516" t="str">
        <f>TEXT(MotionsTable[[#This Row],[MOT_COUNTY_NUM]], "000") &amp; "-" &amp; TEXT(MotionsTable[[#This Row],[MOT_CASE_NUMBER]], "0000000")</f>
        <v>007-0000003</v>
      </c>
    </row>
    <row r="5517" spans="1:7">
      <c r="A5517" s="1">
        <v>7</v>
      </c>
      <c r="B5517">
        <v>50</v>
      </c>
      <c r="C5517">
        <v>6</v>
      </c>
      <c r="D5517" t="s">
        <v>111</v>
      </c>
      <c r="E5517" t="s">
        <v>112</v>
      </c>
      <c r="F5517" t="s">
        <v>23</v>
      </c>
      <c r="G5517" t="str">
        <f>TEXT(MotionsTable[[#This Row],[MOT_COUNTY_NUM]], "000") &amp; "-" &amp; TEXT(MotionsTable[[#This Row],[MOT_CASE_NUMBER]], "0000000")</f>
        <v>007-0000050</v>
      </c>
    </row>
    <row r="5518" spans="1:7">
      <c r="A5518" s="1">
        <v>7</v>
      </c>
      <c r="B5518">
        <v>41</v>
      </c>
      <c r="C5518">
        <v>7</v>
      </c>
      <c r="D5518" t="s">
        <v>111</v>
      </c>
      <c r="E5518" t="s">
        <v>112</v>
      </c>
      <c r="F5518" t="s">
        <v>23</v>
      </c>
      <c r="G5518" t="str">
        <f>TEXT(MotionsTable[[#This Row],[MOT_COUNTY_NUM]], "000") &amp; "-" &amp; TEXT(MotionsTable[[#This Row],[MOT_CASE_NUMBER]], "0000000")</f>
        <v>007-0000041</v>
      </c>
    </row>
    <row r="5519" spans="1:7">
      <c r="A5519" s="1">
        <v>7</v>
      </c>
      <c r="B5519">
        <v>44</v>
      </c>
      <c r="C5519">
        <v>7</v>
      </c>
      <c r="D5519" t="s">
        <v>111</v>
      </c>
      <c r="E5519" t="s">
        <v>112</v>
      </c>
      <c r="F5519" t="s">
        <v>23</v>
      </c>
      <c r="G5519" t="str">
        <f>TEXT(MotionsTable[[#This Row],[MOT_COUNTY_NUM]], "000") &amp; "-" &amp; TEXT(MotionsTable[[#This Row],[MOT_CASE_NUMBER]], "0000000")</f>
        <v>007-0000044</v>
      </c>
    </row>
    <row r="5520" spans="1:7">
      <c r="A5520" s="1">
        <v>8</v>
      </c>
      <c r="B5520">
        <v>12</v>
      </c>
      <c r="C5520">
        <v>2</v>
      </c>
      <c r="D5520" t="s">
        <v>111</v>
      </c>
      <c r="E5520" t="s">
        <v>112</v>
      </c>
      <c r="F5520" t="s">
        <v>24</v>
      </c>
      <c r="G5520" t="str">
        <f>TEXT(MotionsTable[[#This Row],[MOT_COUNTY_NUM]], "000") &amp; "-" &amp; TEXT(MotionsTable[[#This Row],[MOT_CASE_NUMBER]], "0000000")</f>
        <v>008-0000012</v>
      </c>
    </row>
    <row r="5521" spans="1:7">
      <c r="A5521" s="1">
        <v>8</v>
      </c>
      <c r="B5521">
        <v>16</v>
      </c>
      <c r="C5521">
        <v>2</v>
      </c>
      <c r="D5521" t="s">
        <v>111</v>
      </c>
      <c r="E5521" t="s">
        <v>112</v>
      </c>
      <c r="F5521" t="s">
        <v>24</v>
      </c>
      <c r="G5521" t="str">
        <f>TEXT(MotionsTable[[#This Row],[MOT_COUNTY_NUM]], "000") &amp; "-" &amp; TEXT(MotionsTable[[#This Row],[MOT_CASE_NUMBER]], "0000000")</f>
        <v>008-0000016</v>
      </c>
    </row>
    <row r="5522" spans="1:7">
      <c r="A5522" s="1">
        <v>8</v>
      </c>
      <c r="B5522">
        <v>44</v>
      </c>
      <c r="C5522">
        <v>2</v>
      </c>
      <c r="D5522" t="s">
        <v>111</v>
      </c>
      <c r="E5522" t="s">
        <v>112</v>
      </c>
      <c r="F5522" t="s">
        <v>24</v>
      </c>
      <c r="G5522" t="str">
        <f>TEXT(MotionsTable[[#This Row],[MOT_COUNTY_NUM]], "000") &amp; "-" &amp; TEXT(MotionsTable[[#This Row],[MOT_CASE_NUMBER]], "0000000")</f>
        <v>008-0000044</v>
      </c>
    </row>
    <row r="5523" spans="1:7">
      <c r="A5523" s="1">
        <v>8</v>
      </c>
      <c r="B5523">
        <v>49</v>
      </c>
      <c r="C5523">
        <v>2</v>
      </c>
      <c r="D5523" t="s">
        <v>111</v>
      </c>
      <c r="E5523" t="s">
        <v>112</v>
      </c>
      <c r="F5523" t="s">
        <v>24</v>
      </c>
      <c r="G5523" t="str">
        <f>TEXT(MotionsTable[[#This Row],[MOT_COUNTY_NUM]], "000") &amp; "-" &amp; TEXT(MotionsTable[[#This Row],[MOT_CASE_NUMBER]], "0000000")</f>
        <v>008-0000049</v>
      </c>
    </row>
    <row r="5524" spans="1:7">
      <c r="A5524" s="1">
        <v>8</v>
      </c>
      <c r="B5524">
        <v>56</v>
      </c>
      <c r="C5524">
        <v>2</v>
      </c>
      <c r="D5524" t="s">
        <v>111</v>
      </c>
      <c r="E5524" t="s">
        <v>112</v>
      </c>
      <c r="F5524" t="s">
        <v>24</v>
      </c>
      <c r="G5524" t="str">
        <f>TEXT(MotionsTable[[#This Row],[MOT_COUNTY_NUM]], "000") &amp; "-" &amp; TEXT(MotionsTable[[#This Row],[MOT_CASE_NUMBER]], "0000000")</f>
        <v>008-0000056</v>
      </c>
    </row>
    <row r="5525" spans="1:7">
      <c r="A5525" s="1">
        <v>8</v>
      </c>
      <c r="B5525">
        <v>68</v>
      </c>
      <c r="C5525">
        <v>2</v>
      </c>
      <c r="D5525" t="s">
        <v>111</v>
      </c>
      <c r="E5525" t="s">
        <v>112</v>
      </c>
      <c r="F5525" t="s">
        <v>24</v>
      </c>
      <c r="G5525" t="str">
        <f>TEXT(MotionsTable[[#This Row],[MOT_COUNTY_NUM]], "000") &amp; "-" &amp; TEXT(MotionsTable[[#This Row],[MOT_CASE_NUMBER]], "0000000")</f>
        <v>008-0000068</v>
      </c>
    </row>
    <row r="5526" spans="1:7">
      <c r="A5526" s="1">
        <v>8</v>
      </c>
      <c r="B5526">
        <v>71</v>
      </c>
      <c r="C5526">
        <v>2</v>
      </c>
      <c r="D5526" t="s">
        <v>111</v>
      </c>
      <c r="E5526" t="s">
        <v>112</v>
      </c>
      <c r="F5526" t="s">
        <v>24</v>
      </c>
      <c r="G5526" t="str">
        <f>TEXT(MotionsTable[[#This Row],[MOT_COUNTY_NUM]], "000") &amp; "-" &amp; TEXT(MotionsTable[[#This Row],[MOT_CASE_NUMBER]], "0000000")</f>
        <v>008-0000071</v>
      </c>
    </row>
    <row r="5527" spans="1:7">
      <c r="A5527" s="1">
        <v>8</v>
      </c>
      <c r="B5527">
        <v>72</v>
      </c>
      <c r="C5527">
        <v>2</v>
      </c>
      <c r="D5527" t="s">
        <v>111</v>
      </c>
      <c r="E5527" t="s">
        <v>112</v>
      </c>
      <c r="F5527" t="s">
        <v>24</v>
      </c>
      <c r="G5527" t="str">
        <f>TEXT(MotionsTable[[#This Row],[MOT_COUNTY_NUM]], "000") &amp; "-" &amp; TEXT(MotionsTable[[#This Row],[MOT_CASE_NUMBER]], "0000000")</f>
        <v>008-0000072</v>
      </c>
    </row>
    <row r="5528" spans="1:7">
      <c r="A5528" s="1">
        <v>8</v>
      </c>
      <c r="B5528">
        <v>122</v>
      </c>
      <c r="C5528">
        <v>2</v>
      </c>
      <c r="D5528" t="s">
        <v>111</v>
      </c>
      <c r="E5528" t="s">
        <v>112</v>
      </c>
      <c r="F5528" t="s">
        <v>24</v>
      </c>
      <c r="G5528" t="str">
        <f>TEXT(MotionsTable[[#This Row],[MOT_COUNTY_NUM]], "000") &amp; "-" &amp; TEXT(MotionsTable[[#This Row],[MOT_CASE_NUMBER]], "0000000")</f>
        <v>008-0000122</v>
      </c>
    </row>
    <row r="5529" spans="1:7">
      <c r="A5529" s="1">
        <v>8</v>
      </c>
      <c r="B5529">
        <v>130</v>
      </c>
      <c r="C5529">
        <v>2</v>
      </c>
      <c r="D5529" t="s">
        <v>111</v>
      </c>
      <c r="E5529" t="s">
        <v>112</v>
      </c>
      <c r="F5529" t="s">
        <v>24</v>
      </c>
      <c r="G5529" t="str">
        <f>TEXT(MotionsTable[[#This Row],[MOT_COUNTY_NUM]], "000") &amp; "-" &amp; TEXT(MotionsTable[[#This Row],[MOT_CASE_NUMBER]], "0000000")</f>
        <v>008-0000130</v>
      </c>
    </row>
    <row r="5530" spans="1:7">
      <c r="A5530" s="1">
        <v>8</v>
      </c>
      <c r="B5530">
        <v>5</v>
      </c>
      <c r="C5530">
        <v>3</v>
      </c>
      <c r="D5530" t="s">
        <v>111</v>
      </c>
      <c r="E5530" t="s">
        <v>112</v>
      </c>
      <c r="F5530" t="s">
        <v>24</v>
      </c>
      <c r="G5530" t="str">
        <f>TEXT(MotionsTable[[#This Row],[MOT_COUNTY_NUM]], "000") &amp; "-" &amp; TEXT(MotionsTable[[#This Row],[MOT_CASE_NUMBER]], "0000000")</f>
        <v>008-0000005</v>
      </c>
    </row>
    <row r="5531" spans="1:7">
      <c r="A5531" s="1">
        <v>8</v>
      </c>
      <c r="B5531">
        <v>31</v>
      </c>
      <c r="C5531">
        <v>3</v>
      </c>
      <c r="D5531" t="s">
        <v>111</v>
      </c>
      <c r="E5531" t="s">
        <v>112</v>
      </c>
      <c r="F5531" t="s">
        <v>24</v>
      </c>
      <c r="G5531" t="str">
        <f>TEXT(MotionsTable[[#This Row],[MOT_COUNTY_NUM]], "000") &amp; "-" &amp; TEXT(MotionsTable[[#This Row],[MOT_CASE_NUMBER]], "0000000")</f>
        <v>008-0000031</v>
      </c>
    </row>
    <row r="5532" spans="1:7">
      <c r="A5532" s="1">
        <v>8</v>
      </c>
      <c r="B5532">
        <v>47</v>
      </c>
      <c r="C5532">
        <v>3</v>
      </c>
      <c r="D5532" t="s">
        <v>111</v>
      </c>
      <c r="E5532" t="s">
        <v>112</v>
      </c>
      <c r="F5532" t="s">
        <v>24</v>
      </c>
      <c r="G5532" t="str">
        <f>TEXT(MotionsTable[[#This Row],[MOT_COUNTY_NUM]], "000") &amp; "-" &amp; TEXT(MotionsTable[[#This Row],[MOT_CASE_NUMBER]], "0000000")</f>
        <v>008-0000047</v>
      </c>
    </row>
    <row r="5533" spans="1:7">
      <c r="A5533" s="1">
        <v>8</v>
      </c>
      <c r="B5533">
        <v>61</v>
      </c>
      <c r="C5533">
        <v>3</v>
      </c>
      <c r="D5533" t="s">
        <v>111</v>
      </c>
      <c r="E5533" t="s">
        <v>112</v>
      </c>
      <c r="F5533" t="s">
        <v>24</v>
      </c>
      <c r="G5533" t="str">
        <f>TEXT(MotionsTable[[#This Row],[MOT_COUNTY_NUM]], "000") &amp; "-" &amp; TEXT(MotionsTable[[#This Row],[MOT_CASE_NUMBER]], "0000000")</f>
        <v>008-0000061</v>
      </c>
    </row>
    <row r="5534" spans="1:7">
      <c r="A5534" s="1">
        <v>8</v>
      </c>
      <c r="B5534">
        <v>62</v>
      </c>
      <c r="C5534">
        <v>3</v>
      </c>
      <c r="D5534" t="s">
        <v>111</v>
      </c>
      <c r="E5534" t="s">
        <v>112</v>
      </c>
      <c r="F5534" t="s">
        <v>24</v>
      </c>
      <c r="G5534" t="str">
        <f>TEXT(MotionsTable[[#This Row],[MOT_COUNTY_NUM]], "000") &amp; "-" &amp; TEXT(MotionsTable[[#This Row],[MOT_CASE_NUMBER]], "0000000")</f>
        <v>008-0000062</v>
      </c>
    </row>
    <row r="5535" spans="1:7">
      <c r="A5535" s="1">
        <v>8</v>
      </c>
      <c r="B5535">
        <v>79</v>
      </c>
      <c r="C5535">
        <v>3</v>
      </c>
      <c r="D5535" t="s">
        <v>111</v>
      </c>
      <c r="E5535" t="s">
        <v>112</v>
      </c>
      <c r="F5535" t="s">
        <v>24</v>
      </c>
      <c r="G5535" t="str">
        <f>TEXT(MotionsTable[[#This Row],[MOT_COUNTY_NUM]], "000") &amp; "-" &amp; TEXT(MotionsTable[[#This Row],[MOT_CASE_NUMBER]], "0000000")</f>
        <v>008-0000079</v>
      </c>
    </row>
    <row r="5536" spans="1:7">
      <c r="A5536" s="1">
        <v>8</v>
      </c>
      <c r="B5536">
        <v>93</v>
      </c>
      <c r="C5536">
        <v>3</v>
      </c>
      <c r="D5536" t="s">
        <v>111</v>
      </c>
      <c r="E5536" t="s">
        <v>112</v>
      </c>
      <c r="F5536" t="s">
        <v>24</v>
      </c>
      <c r="G5536" t="str">
        <f>TEXT(MotionsTable[[#This Row],[MOT_COUNTY_NUM]], "000") &amp; "-" &amp; TEXT(MotionsTable[[#This Row],[MOT_CASE_NUMBER]], "0000000")</f>
        <v>008-0000093</v>
      </c>
    </row>
    <row r="5537" spans="1:7">
      <c r="A5537" s="1">
        <v>8</v>
      </c>
      <c r="B5537">
        <v>100</v>
      </c>
      <c r="C5537">
        <v>3</v>
      </c>
      <c r="D5537" t="s">
        <v>111</v>
      </c>
      <c r="E5537" t="s">
        <v>112</v>
      </c>
      <c r="F5537" t="s">
        <v>24</v>
      </c>
      <c r="G5537" t="str">
        <f>TEXT(MotionsTable[[#This Row],[MOT_COUNTY_NUM]], "000") &amp; "-" &amp; TEXT(MotionsTable[[#This Row],[MOT_CASE_NUMBER]], "0000000")</f>
        <v>008-0000100</v>
      </c>
    </row>
    <row r="5538" spans="1:7">
      <c r="A5538" s="1">
        <v>8</v>
      </c>
      <c r="B5538">
        <v>102</v>
      </c>
      <c r="C5538">
        <v>3</v>
      </c>
      <c r="D5538" t="s">
        <v>111</v>
      </c>
      <c r="E5538" t="s">
        <v>112</v>
      </c>
      <c r="F5538" t="s">
        <v>24</v>
      </c>
      <c r="G5538" t="str">
        <f>TEXT(MotionsTable[[#This Row],[MOT_COUNTY_NUM]], "000") &amp; "-" &amp; TEXT(MotionsTable[[#This Row],[MOT_CASE_NUMBER]], "0000000")</f>
        <v>008-0000102</v>
      </c>
    </row>
    <row r="5539" spans="1:7">
      <c r="A5539" s="1">
        <v>8</v>
      </c>
      <c r="B5539">
        <v>112</v>
      </c>
      <c r="C5539">
        <v>3</v>
      </c>
      <c r="D5539" t="s">
        <v>111</v>
      </c>
      <c r="E5539" t="s">
        <v>112</v>
      </c>
      <c r="F5539" t="s">
        <v>24</v>
      </c>
      <c r="G5539" t="str">
        <f>TEXT(MotionsTable[[#This Row],[MOT_COUNTY_NUM]], "000") &amp; "-" &amp; TEXT(MotionsTable[[#This Row],[MOT_CASE_NUMBER]], "0000000")</f>
        <v>008-0000112</v>
      </c>
    </row>
    <row r="5540" spans="1:7">
      <c r="A5540" s="1">
        <v>8</v>
      </c>
      <c r="B5540">
        <v>2</v>
      </c>
      <c r="C5540">
        <v>4</v>
      </c>
      <c r="D5540" t="s">
        <v>111</v>
      </c>
      <c r="E5540" t="s">
        <v>112</v>
      </c>
      <c r="F5540" t="s">
        <v>24</v>
      </c>
      <c r="G5540" t="str">
        <f>TEXT(MotionsTable[[#This Row],[MOT_COUNTY_NUM]], "000") &amp; "-" &amp; TEXT(MotionsTable[[#This Row],[MOT_CASE_NUMBER]], "0000000")</f>
        <v>008-0000002</v>
      </c>
    </row>
    <row r="5541" spans="1:7">
      <c r="A5541" s="1">
        <v>8</v>
      </c>
      <c r="B5541">
        <v>18</v>
      </c>
      <c r="C5541">
        <v>4</v>
      </c>
      <c r="D5541" t="s">
        <v>111</v>
      </c>
      <c r="E5541" t="s">
        <v>112</v>
      </c>
      <c r="F5541" t="s">
        <v>24</v>
      </c>
      <c r="G5541" t="str">
        <f>TEXT(MotionsTable[[#This Row],[MOT_COUNTY_NUM]], "000") &amp; "-" &amp; TEXT(MotionsTable[[#This Row],[MOT_CASE_NUMBER]], "0000000")</f>
        <v>008-0000018</v>
      </c>
    </row>
    <row r="5542" spans="1:7">
      <c r="A5542" s="1">
        <v>8</v>
      </c>
      <c r="B5542">
        <v>52</v>
      </c>
      <c r="C5542">
        <v>4</v>
      </c>
      <c r="D5542" t="s">
        <v>111</v>
      </c>
      <c r="E5542" t="s">
        <v>112</v>
      </c>
      <c r="F5542" t="s">
        <v>24</v>
      </c>
      <c r="G5542" t="str">
        <f>TEXT(MotionsTable[[#This Row],[MOT_COUNTY_NUM]], "000") &amp; "-" &amp; TEXT(MotionsTable[[#This Row],[MOT_CASE_NUMBER]], "0000000")</f>
        <v>008-0000052</v>
      </c>
    </row>
    <row r="5543" spans="1:7">
      <c r="A5543" s="1">
        <v>8</v>
      </c>
      <c r="B5543">
        <v>59</v>
      </c>
      <c r="C5543">
        <v>4</v>
      </c>
      <c r="D5543" t="s">
        <v>111</v>
      </c>
      <c r="E5543" t="s">
        <v>112</v>
      </c>
      <c r="F5543" t="s">
        <v>24</v>
      </c>
      <c r="G5543" t="str">
        <f>TEXT(MotionsTable[[#This Row],[MOT_COUNTY_NUM]], "000") &amp; "-" &amp; TEXT(MotionsTable[[#This Row],[MOT_CASE_NUMBER]], "0000000")</f>
        <v>008-0000059</v>
      </c>
    </row>
    <row r="5544" spans="1:7">
      <c r="A5544" s="1">
        <v>8</v>
      </c>
      <c r="B5544">
        <v>63</v>
      </c>
      <c r="C5544">
        <v>4</v>
      </c>
      <c r="D5544" t="s">
        <v>111</v>
      </c>
      <c r="E5544" t="s">
        <v>112</v>
      </c>
      <c r="F5544" t="s">
        <v>24</v>
      </c>
      <c r="G5544" t="str">
        <f>TEXT(MotionsTable[[#This Row],[MOT_COUNTY_NUM]], "000") &amp; "-" &amp; TEXT(MotionsTable[[#This Row],[MOT_CASE_NUMBER]], "0000000")</f>
        <v>008-0000063</v>
      </c>
    </row>
    <row r="5545" spans="1:7">
      <c r="A5545" s="1">
        <v>8</v>
      </c>
      <c r="B5545">
        <v>75</v>
      </c>
      <c r="C5545">
        <v>4</v>
      </c>
      <c r="D5545" t="s">
        <v>111</v>
      </c>
      <c r="E5545" t="s">
        <v>112</v>
      </c>
      <c r="F5545" t="s">
        <v>24</v>
      </c>
      <c r="G5545" t="str">
        <f>TEXT(MotionsTable[[#This Row],[MOT_COUNTY_NUM]], "000") &amp; "-" &amp; TEXT(MotionsTable[[#This Row],[MOT_CASE_NUMBER]], "0000000")</f>
        <v>008-0000075</v>
      </c>
    </row>
    <row r="5546" spans="1:7">
      <c r="A5546" s="1">
        <v>8</v>
      </c>
      <c r="B5546">
        <v>77</v>
      </c>
      <c r="C5546">
        <v>4</v>
      </c>
      <c r="D5546" t="s">
        <v>111</v>
      </c>
      <c r="E5546" t="s">
        <v>112</v>
      </c>
      <c r="F5546" t="s">
        <v>24</v>
      </c>
      <c r="G5546" t="str">
        <f>TEXT(MotionsTable[[#This Row],[MOT_COUNTY_NUM]], "000") &amp; "-" &amp; TEXT(MotionsTable[[#This Row],[MOT_CASE_NUMBER]], "0000000")</f>
        <v>008-0000077</v>
      </c>
    </row>
    <row r="5547" spans="1:7">
      <c r="A5547" s="1">
        <v>8</v>
      </c>
      <c r="B5547">
        <v>83</v>
      </c>
      <c r="C5547">
        <v>4</v>
      </c>
      <c r="D5547" t="s">
        <v>111</v>
      </c>
      <c r="E5547" t="s">
        <v>112</v>
      </c>
      <c r="F5547" t="s">
        <v>24</v>
      </c>
      <c r="G5547" t="str">
        <f>TEXT(MotionsTable[[#This Row],[MOT_COUNTY_NUM]], "000") &amp; "-" &amp; TEXT(MotionsTable[[#This Row],[MOT_CASE_NUMBER]], "0000000")</f>
        <v>008-0000083</v>
      </c>
    </row>
    <row r="5548" spans="1:7">
      <c r="A5548" s="1">
        <v>8</v>
      </c>
      <c r="B5548">
        <v>93</v>
      </c>
      <c r="C5548">
        <v>4</v>
      </c>
      <c r="D5548" t="s">
        <v>111</v>
      </c>
      <c r="E5548" t="s">
        <v>112</v>
      </c>
      <c r="F5548" t="s">
        <v>24</v>
      </c>
      <c r="G5548" t="str">
        <f>TEXT(MotionsTable[[#This Row],[MOT_COUNTY_NUM]], "000") &amp; "-" &amp; TEXT(MotionsTable[[#This Row],[MOT_CASE_NUMBER]], "0000000")</f>
        <v>008-0000093</v>
      </c>
    </row>
    <row r="5549" spans="1:7">
      <c r="A5549" s="1">
        <v>8</v>
      </c>
      <c r="B5549">
        <v>95</v>
      </c>
      <c r="C5549">
        <v>4</v>
      </c>
      <c r="D5549" t="s">
        <v>111</v>
      </c>
      <c r="E5549" t="s">
        <v>112</v>
      </c>
      <c r="F5549" t="s">
        <v>24</v>
      </c>
      <c r="G5549" t="str">
        <f>TEXT(MotionsTable[[#This Row],[MOT_COUNTY_NUM]], "000") &amp; "-" &amp; TEXT(MotionsTable[[#This Row],[MOT_CASE_NUMBER]], "0000000")</f>
        <v>008-0000095</v>
      </c>
    </row>
    <row r="5550" spans="1:7">
      <c r="A5550" s="1">
        <v>8</v>
      </c>
      <c r="B5550">
        <v>102</v>
      </c>
      <c r="C5550">
        <v>4</v>
      </c>
      <c r="D5550" t="s">
        <v>111</v>
      </c>
      <c r="E5550" t="s">
        <v>112</v>
      </c>
      <c r="F5550" t="s">
        <v>24</v>
      </c>
      <c r="G5550" t="str">
        <f>TEXT(MotionsTable[[#This Row],[MOT_COUNTY_NUM]], "000") &amp; "-" &amp; TEXT(MotionsTable[[#This Row],[MOT_CASE_NUMBER]], "0000000")</f>
        <v>008-0000102</v>
      </c>
    </row>
    <row r="5551" spans="1:7">
      <c r="A5551" s="1">
        <v>8</v>
      </c>
      <c r="B5551">
        <v>103</v>
      </c>
      <c r="C5551">
        <v>4</v>
      </c>
      <c r="D5551" t="s">
        <v>111</v>
      </c>
      <c r="E5551" t="s">
        <v>112</v>
      </c>
      <c r="F5551" t="s">
        <v>24</v>
      </c>
      <c r="G5551" t="str">
        <f>TEXT(MotionsTable[[#This Row],[MOT_COUNTY_NUM]], "000") &amp; "-" &amp; TEXT(MotionsTable[[#This Row],[MOT_CASE_NUMBER]], "0000000")</f>
        <v>008-0000103</v>
      </c>
    </row>
    <row r="5552" spans="1:7">
      <c r="A5552" s="1">
        <v>8</v>
      </c>
      <c r="B5552">
        <v>114</v>
      </c>
      <c r="C5552">
        <v>4</v>
      </c>
      <c r="D5552" t="s">
        <v>111</v>
      </c>
      <c r="E5552" t="s">
        <v>112</v>
      </c>
      <c r="F5552" t="s">
        <v>24</v>
      </c>
      <c r="G5552" t="str">
        <f>TEXT(MotionsTable[[#This Row],[MOT_COUNTY_NUM]], "000") &amp; "-" &amp; TEXT(MotionsTable[[#This Row],[MOT_CASE_NUMBER]], "0000000")</f>
        <v>008-0000114</v>
      </c>
    </row>
    <row r="5553" spans="1:7">
      <c r="A5553" s="1">
        <v>8</v>
      </c>
      <c r="B5553">
        <v>118</v>
      </c>
      <c r="C5553">
        <v>4</v>
      </c>
      <c r="D5553" t="s">
        <v>111</v>
      </c>
      <c r="E5553" t="s">
        <v>112</v>
      </c>
      <c r="F5553" t="s">
        <v>24</v>
      </c>
      <c r="G5553" t="str">
        <f>TEXT(MotionsTable[[#This Row],[MOT_COUNTY_NUM]], "000") &amp; "-" &amp; TEXT(MotionsTable[[#This Row],[MOT_CASE_NUMBER]], "0000000")</f>
        <v>008-0000118</v>
      </c>
    </row>
    <row r="5554" spans="1:7">
      <c r="A5554" s="1">
        <v>8</v>
      </c>
      <c r="B5554">
        <v>122</v>
      </c>
      <c r="C5554">
        <v>4</v>
      </c>
      <c r="D5554" t="s">
        <v>111</v>
      </c>
      <c r="E5554" t="s">
        <v>112</v>
      </c>
      <c r="F5554" t="s">
        <v>24</v>
      </c>
      <c r="G5554" t="str">
        <f>TEXT(MotionsTable[[#This Row],[MOT_COUNTY_NUM]], "000") &amp; "-" &amp; TEXT(MotionsTable[[#This Row],[MOT_CASE_NUMBER]], "0000000")</f>
        <v>008-0000122</v>
      </c>
    </row>
    <row r="5555" spans="1:7">
      <c r="A5555" s="1">
        <v>8</v>
      </c>
      <c r="B5555">
        <v>125</v>
      </c>
      <c r="C5555">
        <v>4</v>
      </c>
      <c r="D5555" t="s">
        <v>111</v>
      </c>
      <c r="E5555" t="s">
        <v>112</v>
      </c>
      <c r="F5555" t="s">
        <v>24</v>
      </c>
      <c r="G5555" t="str">
        <f>TEXT(MotionsTable[[#This Row],[MOT_COUNTY_NUM]], "000") &amp; "-" &amp; TEXT(MotionsTable[[#This Row],[MOT_CASE_NUMBER]], "0000000")</f>
        <v>008-0000125</v>
      </c>
    </row>
    <row r="5556" spans="1:7">
      <c r="A5556" s="1">
        <v>8</v>
      </c>
      <c r="B5556">
        <v>1</v>
      </c>
      <c r="C5556">
        <v>5</v>
      </c>
      <c r="D5556" t="s">
        <v>111</v>
      </c>
      <c r="E5556" t="s">
        <v>112</v>
      </c>
      <c r="F5556" t="s">
        <v>24</v>
      </c>
      <c r="G5556" t="str">
        <f>TEXT(MotionsTable[[#This Row],[MOT_COUNTY_NUM]], "000") &amp; "-" &amp; TEXT(MotionsTable[[#This Row],[MOT_CASE_NUMBER]], "0000000")</f>
        <v>008-0000001</v>
      </c>
    </row>
    <row r="5557" spans="1:7">
      <c r="A5557" s="1">
        <v>8</v>
      </c>
      <c r="B5557">
        <v>7</v>
      </c>
      <c r="C5557">
        <v>5</v>
      </c>
      <c r="D5557" t="s">
        <v>111</v>
      </c>
      <c r="E5557" t="s">
        <v>112</v>
      </c>
      <c r="F5557" t="s">
        <v>24</v>
      </c>
      <c r="G5557" t="str">
        <f>TEXT(MotionsTable[[#This Row],[MOT_COUNTY_NUM]], "000") &amp; "-" &amp; TEXT(MotionsTable[[#This Row],[MOT_CASE_NUMBER]], "0000000")</f>
        <v>008-0000007</v>
      </c>
    </row>
    <row r="5558" spans="1:7">
      <c r="A5558" s="1">
        <v>8</v>
      </c>
      <c r="B5558">
        <v>9</v>
      </c>
      <c r="C5558">
        <v>5</v>
      </c>
      <c r="D5558" t="s">
        <v>111</v>
      </c>
      <c r="E5558" t="s">
        <v>112</v>
      </c>
      <c r="F5558" t="s">
        <v>24</v>
      </c>
      <c r="G5558" t="str">
        <f>TEXT(MotionsTable[[#This Row],[MOT_COUNTY_NUM]], "000") &amp; "-" &amp; TEXT(MotionsTable[[#This Row],[MOT_CASE_NUMBER]], "0000000")</f>
        <v>008-0000009</v>
      </c>
    </row>
    <row r="5559" spans="1:7">
      <c r="A5559" s="1">
        <v>8</v>
      </c>
      <c r="B5559">
        <v>11</v>
      </c>
      <c r="C5559">
        <v>5</v>
      </c>
      <c r="D5559" t="s">
        <v>111</v>
      </c>
      <c r="E5559" t="s">
        <v>112</v>
      </c>
      <c r="F5559" t="s">
        <v>24</v>
      </c>
      <c r="G5559" t="str">
        <f>TEXT(MotionsTable[[#This Row],[MOT_COUNTY_NUM]], "000") &amp; "-" &amp; TEXT(MotionsTable[[#This Row],[MOT_CASE_NUMBER]], "0000000")</f>
        <v>008-0000011</v>
      </c>
    </row>
    <row r="5560" spans="1:7">
      <c r="A5560" s="1">
        <v>8</v>
      </c>
      <c r="B5560">
        <v>44</v>
      </c>
      <c r="C5560">
        <v>5</v>
      </c>
      <c r="D5560" t="s">
        <v>111</v>
      </c>
      <c r="E5560" t="s">
        <v>112</v>
      </c>
      <c r="F5560" t="s">
        <v>24</v>
      </c>
      <c r="G5560" t="str">
        <f>TEXT(MotionsTable[[#This Row],[MOT_COUNTY_NUM]], "000") &amp; "-" &amp; TEXT(MotionsTable[[#This Row],[MOT_CASE_NUMBER]], "0000000")</f>
        <v>008-0000044</v>
      </c>
    </row>
    <row r="5561" spans="1:7">
      <c r="A5561" s="1">
        <v>8</v>
      </c>
      <c r="B5561">
        <v>54</v>
      </c>
      <c r="C5561">
        <v>5</v>
      </c>
      <c r="D5561" t="s">
        <v>111</v>
      </c>
      <c r="E5561" t="s">
        <v>112</v>
      </c>
      <c r="F5561" t="s">
        <v>24</v>
      </c>
      <c r="G5561" t="str">
        <f>TEXT(MotionsTable[[#This Row],[MOT_COUNTY_NUM]], "000") &amp; "-" &amp; TEXT(MotionsTable[[#This Row],[MOT_CASE_NUMBER]], "0000000")</f>
        <v>008-0000054</v>
      </c>
    </row>
    <row r="5562" spans="1:7">
      <c r="A5562" s="1">
        <v>8</v>
      </c>
      <c r="B5562">
        <v>69</v>
      </c>
      <c r="C5562">
        <v>5</v>
      </c>
      <c r="D5562" t="s">
        <v>111</v>
      </c>
      <c r="E5562" t="s">
        <v>112</v>
      </c>
      <c r="F5562" t="s">
        <v>24</v>
      </c>
      <c r="G5562" t="str">
        <f>TEXT(MotionsTable[[#This Row],[MOT_COUNTY_NUM]], "000") &amp; "-" &amp; TEXT(MotionsTable[[#This Row],[MOT_CASE_NUMBER]], "0000000")</f>
        <v>008-0000069</v>
      </c>
    </row>
    <row r="5563" spans="1:7">
      <c r="A5563" s="1">
        <v>8</v>
      </c>
      <c r="B5563">
        <v>70</v>
      </c>
      <c r="C5563">
        <v>5</v>
      </c>
      <c r="D5563" t="s">
        <v>111</v>
      </c>
      <c r="E5563" t="s">
        <v>112</v>
      </c>
      <c r="F5563" t="s">
        <v>24</v>
      </c>
      <c r="G5563" t="str">
        <f>TEXT(MotionsTable[[#This Row],[MOT_COUNTY_NUM]], "000") &amp; "-" &amp; TEXT(MotionsTable[[#This Row],[MOT_CASE_NUMBER]], "0000000")</f>
        <v>008-0000070</v>
      </c>
    </row>
    <row r="5564" spans="1:7">
      <c r="A5564" s="1">
        <v>8</v>
      </c>
      <c r="B5564">
        <v>73</v>
      </c>
      <c r="C5564">
        <v>5</v>
      </c>
      <c r="D5564" t="s">
        <v>111</v>
      </c>
      <c r="E5564" t="s">
        <v>112</v>
      </c>
      <c r="F5564" t="s">
        <v>24</v>
      </c>
      <c r="G5564" t="str">
        <f>TEXT(MotionsTable[[#This Row],[MOT_COUNTY_NUM]], "000") &amp; "-" &amp; TEXT(MotionsTable[[#This Row],[MOT_CASE_NUMBER]], "0000000")</f>
        <v>008-0000073</v>
      </c>
    </row>
    <row r="5565" spans="1:7">
      <c r="A5565" s="1">
        <v>8</v>
      </c>
      <c r="B5565">
        <v>87</v>
      </c>
      <c r="C5565">
        <v>5</v>
      </c>
      <c r="D5565" t="s">
        <v>111</v>
      </c>
      <c r="E5565" t="s">
        <v>112</v>
      </c>
      <c r="F5565" t="s">
        <v>24</v>
      </c>
      <c r="G5565" t="str">
        <f>TEXT(MotionsTable[[#This Row],[MOT_COUNTY_NUM]], "000") &amp; "-" &amp; TEXT(MotionsTable[[#This Row],[MOT_CASE_NUMBER]], "0000000")</f>
        <v>008-0000087</v>
      </c>
    </row>
    <row r="5566" spans="1:7">
      <c r="A5566" s="1">
        <v>8</v>
      </c>
      <c r="B5566">
        <v>90</v>
      </c>
      <c r="C5566">
        <v>5</v>
      </c>
      <c r="D5566" t="s">
        <v>111</v>
      </c>
      <c r="E5566" t="s">
        <v>112</v>
      </c>
      <c r="F5566" t="s">
        <v>24</v>
      </c>
      <c r="G5566" t="str">
        <f>TEXT(MotionsTable[[#This Row],[MOT_COUNTY_NUM]], "000") &amp; "-" &amp; TEXT(MotionsTable[[#This Row],[MOT_CASE_NUMBER]], "0000000")</f>
        <v>008-0000090</v>
      </c>
    </row>
    <row r="5567" spans="1:7">
      <c r="A5567" s="1">
        <v>8</v>
      </c>
      <c r="B5567">
        <v>94</v>
      </c>
      <c r="C5567">
        <v>5</v>
      </c>
      <c r="D5567" t="s">
        <v>111</v>
      </c>
      <c r="E5567" t="s">
        <v>112</v>
      </c>
      <c r="F5567" t="s">
        <v>24</v>
      </c>
      <c r="G5567" t="str">
        <f>TEXT(MotionsTable[[#This Row],[MOT_COUNTY_NUM]], "000") &amp; "-" &amp; TEXT(MotionsTable[[#This Row],[MOT_CASE_NUMBER]], "0000000")</f>
        <v>008-0000094</v>
      </c>
    </row>
    <row r="5568" spans="1:7">
      <c r="A5568" s="1">
        <v>8</v>
      </c>
      <c r="B5568">
        <v>126</v>
      </c>
      <c r="C5568">
        <v>5</v>
      </c>
      <c r="D5568" t="s">
        <v>111</v>
      </c>
      <c r="E5568" t="s">
        <v>112</v>
      </c>
      <c r="F5568" t="s">
        <v>24</v>
      </c>
      <c r="G5568" t="str">
        <f>TEXT(MotionsTable[[#This Row],[MOT_COUNTY_NUM]], "000") &amp; "-" &amp; TEXT(MotionsTable[[#This Row],[MOT_CASE_NUMBER]], "0000000")</f>
        <v>008-0000126</v>
      </c>
    </row>
    <row r="5569" spans="1:7">
      <c r="A5569" s="1">
        <v>8</v>
      </c>
      <c r="B5569">
        <v>129</v>
      </c>
      <c r="C5569">
        <v>5</v>
      </c>
      <c r="D5569" t="s">
        <v>111</v>
      </c>
      <c r="E5569" t="s">
        <v>112</v>
      </c>
      <c r="F5569" t="s">
        <v>24</v>
      </c>
      <c r="G5569" t="str">
        <f>TEXT(MotionsTable[[#This Row],[MOT_COUNTY_NUM]], "000") &amp; "-" &amp; TEXT(MotionsTable[[#This Row],[MOT_CASE_NUMBER]], "0000000")</f>
        <v>008-0000129</v>
      </c>
    </row>
    <row r="5570" spans="1:7">
      <c r="A5570" s="1">
        <v>8</v>
      </c>
      <c r="B5570">
        <v>1</v>
      </c>
      <c r="C5570">
        <v>6</v>
      </c>
      <c r="D5570" t="s">
        <v>111</v>
      </c>
      <c r="E5570" t="s">
        <v>112</v>
      </c>
      <c r="F5570" t="s">
        <v>24</v>
      </c>
      <c r="G5570" t="str">
        <f>TEXT(MotionsTable[[#This Row],[MOT_COUNTY_NUM]], "000") &amp; "-" &amp; TEXT(MotionsTable[[#This Row],[MOT_CASE_NUMBER]], "0000000")</f>
        <v>008-0000001</v>
      </c>
    </row>
    <row r="5571" spans="1:7">
      <c r="A5571" s="1">
        <v>8</v>
      </c>
      <c r="B5571">
        <v>13</v>
      </c>
      <c r="C5571">
        <v>6</v>
      </c>
      <c r="D5571" t="s">
        <v>111</v>
      </c>
      <c r="E5571" t="s">
        <v>112</v>
      </c>
      <c r="F5571" t="s">
        <v>24</v>
      </c>
      <c r="G5571" t="str">
        <f>TEXT(MotionsTable[[#This Row],[MOT_COUNTY_NUM]], "000") &amp; "-" &amp; TEXT(MotionsTable[[#This Row],[MOT_CASE_NUMBER]], "0000000")</f>
        <v>008-0000013</v>
      </c>
    </row>
    <row r="5572" spans="1:7">
      <c r="A5572" s="1">
        <v>8</v>
      </c>
      <c r="B5572">
        <v>21</v>
      </c>
      <c r="C5572">
        <v>6</v>
      </c>
      <c r="D5572" t="s">
        <v>111</v>
      </c>
      <c r="E5572" t="s">
        <v>112</v>
      </c>
      <c r="F5572" t="s">
        <v>24</v>
      </c>
      <c r="G5572" t="str">
        <f>TEXT(MotionsTable[[#This Row],[MOT_COUNTY_NUM]], "000") &amp; "-" &amp; TEXT(MotionsTable[[#This Row],[MOT_CASE_NUMBER]], "0000000")</f>
        <v>008-0000021</v>
      </c>
    </row>
    <row r="5573" spans="1:7">
      <c r="A5573" s="1">
        <v>8</v>
      </c>
      <c r="B5573">
        <v>31</v>
      </c>
      <c r="C5573">
        <v>6</v>
      </c>
      <c r="D5573" t="s">
        <v>111</v>
      </c>
      <c r="E5573" t="s">
        <v>112</v>
      </c>
      <c r="F5573" t="s">
        <v>24</v>
      </c>
      <c r="G5573" t="str">
        <f>TEXT(MotionsTable[[#This Row],[MOT_COUNTY_NUM]], "000") &amp; "-" &amp; TEXT(MotionsTable[[#This Row],[MOT_CASE_NUMBER]], "0000000")</f>
        <v>008-0000031</v>
      </c>
    </row>
    <row r="5574" spans="1:7">
      <c r="A5574" s="1">
        <v>8</v>
      </c>
      <c r="B5574">
        <v>48</v>
      </c>
      <c r="C5574">
        <v>6</v>
      </c>
      <c r="D5574" t="s">
        <v>111</v>
      </c>
      <c r="E5574" t="s">
        <v>112</v>
      </c>
      <c r="F5574" t="s">
        <v>24</v>
      </c>
      <c r="G5574" t="str">
        <f>TEXT(MotionsTable[[#This Row],[MOT_COUNTY_NUM]], "000") &amp; "-" &amp; TEXT(MotionsTable[[#This Row],[MOT_CASE_NUMBER]], "0000000")</f>
        <v>008-0000048</v>
      </c>
    </row>
    <row r="5575" spans="1:7">
      <c r="A5575" s="1">
        <v>8</v>
      </c>
      <c r="B5575">
        <v>55</v>
      </c>
      <c r="C5575">
        <v>6</v>
      </c>
      <c r="D5575" t="s">
        <v>111</v>
      </c>
      <c r="E5575" t="s">
        <v>112</v>
      </c>
      <c r="F5575" t="s">
        <v>24</v>
      </c>
      <c r="G5575" t="str">
        <f>TEXT(MotionsTable[[#This Row],[MOT_COUNTY_NUM]], "000") &amp; "-" &amp; TEXT(MotionsTable[[#This Row],[MOT_CASE_NUMBER]], "0000000")</f>
        <v>008-0000055</v>
      </c>
    </row>
    <row r="5576" spans="1:7">
      <c r="A5576" s="1">
        <v>8</v>
      </c>
      <c r="B5576">
        <v>58</v>
      </c>
      <c r="C5576">
        <v>6</v>
      </c>
      <c r="D5576" t="s">
        <v>111</v>
      </c>
      <c r="E5576" t="s">
        <v>112</v>
      </c>
      <c r="F5576" t="s">
        <v>24</v>
      </c>
      <c r="G5576" t="str">
        <f>TEXT(MotionsTable[[#This Row],[MOT_COUNTY_NUM]], "000") &amp; "-" &amp; TEXT(MotionsTable[[#This Row],[MOT_CASE_NUMBER]], "0000000")</f>
        <v>008-0000058</v>
      </c>
    </row>
    <row r="5577" spans="1:7">
      <c r="A5577" s="1">
        <v>8</v>
      </c>
      <c r="B5577">
        <v>69</v>
      </c>
      <c r="C5577">
        <v>6</v>
      </c>
      <c r="D5577" t="s">
        <v>111</v>
      </c>
      <c r="E5577" t="s">
        <v>112</v>
      </c>
      <c r="F5577" t="s">
        <v>24</v>
      </c>
      <c r="G5577" t="str">
        <f>TEXT(MotionsTable[[#This Row],[MOT_COUNTY_NUM]], "000") &amp; "-" &amp; TEXT(MotionsTable[[#This Row],[MOT_CASE_NUMBER]], "0000000")</f>
        <v>008-0000069</v>
      </c>
    </row>
    <row r="5578" spans="1:7">
      <c r="A5578" s="1">
        <v>8</v>
      </c>
      <c r="B5578">
        <v>74</v>
      </c>
      <c r="C5578">
        <v>6</v>
      </c>
      <c r="D5578" t="s">
        <v>111</v>
      </c>
      <c r="E5578" t="s">
        <v>112</v>
      </c>
      <c r="F5578" t="s">
        <v>24</v>
      </c>
      <c r="G5578" t="str">
        <f>TEXT(MotionsTable[[#This Row],[MOT_COUNTY_NUM]], "000") &amp; "-" &amp; TEXT(MotionsTable[[#This Row],[MOT_CASE_NUMBER]], "0000000")</f>
        <v>008-0000074</v>
      </c>
    </row>
    <row r="5579" spans="1:7">
      <c r="A5579" s="1">
        <v>8</v>
      </c>
      <c r="B5579">
        <v>76</v>
      </c>
      <c r="C5579">
        <v>6</v>
      </c>
      <c r="D5579" t="s">
        <v>111</v>
      </c>
      <c r="E5579" t="s">
        <v>112</v>
      </c>
      <c r="F5579" t="s">
        <v>24</v>
      </c>
      <c r="G5579" t="str">
        <f>TEXT(MotionsTable[[#This Row],[MOT_COUNTY_NUM]], "000") &amp; "-" &amp; TEXT(MotionsTable[[#This Row],[MOT_CASE_NUMBER]], "0000000")</f>
        <v>008-0000076</v>
      </c>
    </row>
    <row r="5580" spans="1:7">
      <c r="A5580" s="1">
        <v>8</v>
      </c>
      <c r="B5580">
        <v>97</v>
      </c>
      <c r="C5580">
        <v>6</v>
      </c>
      <c r="D5580" t="s">
        <v>111</v>
      </c>
      <c r="E5580" t="s">
        <v>112</v>
      </c>
      <c r="F5580" t="s">
        <v>24</v>
      </c>
      <c r="G5580" t="str">
        <f>TEXT(MotionsTable[[#This Row],[MOT_COUNTY_NUM]], "000") &amp; "-" &amp; TEXT(MotionsTable[[#This Row],[MOT_CASE_NUMBER]], "0000000")</f>
        <v>008-0000097</v>
      </c>
    </row>
    <row r="5581" spans="1:7">
      <c r="A5581" s="1">
        <v>8</v>
      </c>
      <c r="B5581">
        <v>108</v>
      </c>
      <c r="C5581">
        <v>6</v>
      </c>
      <c r="D5581" t="s">
        <v>111</v>
      </c>
      <c r="E5581" t="s">
        <v>112</v>
      </c>
      <c r="F5581" t="s">
        <v>24</v>
      </c>
      <c r="G5581" t="str">
        <f>TEXT(MotionsTable[[#This Row],[MOT_COUNTY_NUM]], "000") &amp; "-" &amp; TEXT(MotionsTable[[#This Row],[MOT_CASE_NUMBER]], "0000000")</f>
        <v>008-0000108</v>
      </c>
    </row>
    <row r="5582" spans="1:7">
      <c r="A5582" s="1">
        <v>8</v>
      </c>
      <c r="B5582">
        <v>125</v>
      </c>
      <c r="C5582">
        <v>6</v>
      </c>
      <c r="D5582" t="s">
        <v>111</v>
      </c>
      <c r="E5582" t="s">
        <v>112</v>
      </c>
      <c r="F5582" t="s">
        <v>24</v>
      </c>
      <c r="G5582" t="str">
        <f>TEXT(MotionsTable[[#This Row],[MOT_COUNTY_NUM]], "000") &amp; "-" &amp; TEXT(MotionsTable[[#This Row],[MOT_CASE_NUMBER]], "0000000")</f>
        <v>008-0000125</v>
      </c>
    </row>
    <row r="5583" spans="1:7">
      <c r="A5583" s="1">
        <v>8</v>
      </c>
      <c r="B5583">
        <v>130</v>
      </c>
      <c r="C5583">
        <v>6</v>
      </c>
      <c r="D5583" t="s">
        <v>111</v>
      </c>
      <c r="E5583" t="s">
        <v>112</v>
      </c>
      <c r="F5583" t="s">
        <v>24</v>
      </c>
      <c r="G5583" t="str">
        <f>TEXT(MotionsTable[[#This Row],[MOT_COUNTY_NUM]], "000") &amp; "-" &amp; TEXT(MotionsTable[[#This Row],[MOT_CASE_NUMBER]], "0000000")</f>
        <v>008-0000130</v>
      </c>
    </row>
    <row r="5584" spans="1:7">
      <c r="A5584" s="1">
        <v>8</v>
      </c>
      <c r="B5584">
        <v>136</v>
      </c>
      <c r="C5584">
        <v>6</v>
      </c>
      <c r="D5584" t="s">
        <v>111</v>
      </c>
      <c r="E5584" t="s">
        <v>112</v>
      </c>
      <c r="F5584" t="s">
        <v>24</v>
      </c>
      <c r="G5584" t="str">
        <f>TEXT(MotionsTable[[#This Row],[MOT_COUNTY_NUM]], "000") &amp; "-" &amp; TEXT(MotionsTable[[#This Row],[MOT_CASE_NUMBER]], "0000000")</f>
        <v>008-0000136</v>
      </c>
    </row>
    <row r="5585" spans="1:7">
      <c r="A5585" s="1">
        <v>8</v>
      </c>
      <c r="B5585">
        <v>9</v>
      </c>
      <c r="C5585">
        <v>7</v>
      </c>
      <c r="D5585" t="s">
        <v>111</v>
      </c>
      <c r="E5585" t="s">
        <v>112</v>
      </c>
      <c r="F5585" t="s">
        <v>24</v>
      </c>
      <c r="G5585" t="str">
        <f>TEXT(MotionsTable[[#This Row],[MOT_COUNTY_NUM]], "000") &amp; "-" &amp; TEXT(MotionsTable[[#This Row],[MOT_CASE_NUMBER]], "0000000")</f>
        <v>008-0000009</v>
      </c>
    </row>
    <row r="5586" spans="1:7">
      <c r="A5586" s="1">
        <v>8</v>
      </c>
      <c r="B5586">
        <v>33</v>
      </c>
      <c r="C5586">
        <v>7</v>
      </c>
      <c r="D5586" t="s">
        <v>111</v>
      </c>
      <c r="E5586" t="s">
        <v>112</v>
      </c>
      <c r="F5586" t="s">
        <v>24</v>
      </c>
      <c r="G5586" t="str">
        <f>TEXT(MotionsTable[[#This Row],[MOT_COUNTY_NUM]], "000") &amp; "-" &amp; TEXT(MotionsTable[[#This Row],[MOT_CASE_NUMBER]], "0000000")</f>
        <v>008-0000033</v>
      </c>
    </row>
    <row r="5587" spans="1:7">
      <c r="A5587" s="1">
        <v>8</v>
      </c>
      <c r="B5587">
        <v>41</v>
      </c>
      <c r="C5587">
        <v>7</v>
      </c>
      <c r="D5587" t="s">
        <v>111</v>
      </c>
      <c r="E5587" t="s">
        <v>112</v>
      </c>
      <c r="F5587" t="s">
        <v>24</v>
      </c>
      <c r="G5587" t="str">
        <f>TEXT(MotionsTable[[#This Row],[MOT_COUNTY_NUM]], "000") &amp; "-" &amp; TEXT(MotionsTable[[#This Row],[MOT_CASE_NUMBER]], "0000000")</f>
        <v>008-0000041</v>
      </c>
    </row>
    <row r="5588" spans="1:7">
      <c r="A5588" s="1">
        <v>8</v>
      </c>
      <c r="B5588">
        <v>55</v>
      </c>
      <c r="C5588">
        <v>7</v>
      </c>
      <c r="D5588" t="s">
        <v>111</v>
      </c>
      <c r="E5588" t="s">
        <v>112</v>
      </c>
      <c r="F5588" t="s">
        <v>24</v>
      </c>
      <c r="G5588" t="str">
        <f>TEXT(MotionsTable[[#This Row],[MOT_COUNTY_NUM]], "000") &amp; "-" &amp; TEXT(MotionsTable[[#This Row],[MOT_CASE_NUMBER]], "0000000")</f>
        <v>008-0000055</v>
      </c>
    </row>
    <row r="5589" spans="1:7">
      <c r="A5589" s="1">
        <v>8</v>
      </c>
      <c r="B5589">
        <v>61</v>
      </c>
      <c r="C5589">
        <v>7</v>
      </c>
      <c r="D5589" t="s">
        <v>111</v>
      </c>
      <c r="E5589" t="s">
        <v>112</v>
      </c>
      <c r="F5589" t="s">
        <v>24</v>
      </c>
      <c r="G5589" t="str">
        <f>TEXT(MotionsTable[[#This Row],[MOT_COUNTY_NUM]], "000") &amp; "-" &amp; TEXT(MotionsTable[[#This Row],[MOT_CASE_NUMBER]], "0000000")</f>
        <v>008-0000061</v>
      </c>
    </row>
    <row r="5590" spans="1:7">
      <c r="A5590" s="1">
        <v>8</v>
      </c>
      <c r="B5590">
        <v>69</v>
      </c>
      <c r="C5590">
        <v>7</v>
      </c>
      <c r="D5590" t="s">
        <v>111</v>
      </c>
      <c r="E5590" t="s">
        <v>112</v>
      </c>
      <c r="F5590" t="s">
        <v>24</v>
      </c>
      <c r="G5590" t="str">
        <f>TEXT(MotionsTable[[#This Row],[MOT_COUNTY_NUM]], "000") &amp; "-" &amp; TEXT(MotionsTable[[#This Row],[MOT_CASE_NUMBER]], "0000000")</f>
        <v>008-0000069</v>
      </c>
    </row>
    <row r="5591" spans="1:7">
      <c r="A5591" s="1">
        <v>8</v>
      </c>
      <c r="B5591">
        <v>76</v>
      </c>
      <c r="C5591">
        <v>7</v>
      </c>
      <c r="D5591" t="s">
        <v>111</v>
      </c>
      <c r="E5591" t="s">
        <v>112</v>
      </c>
      <c r="F5591" t="s">
        <v>24</v>
      </c>
      <c r="G5591" t="str">
        <f>TEXT(MotionsTable[[#This Row],[MOT_COUNTY_NUM]], "000") &amp; "-" &amp; TEXT(MotionsTable[[#This Row],[MOT_CASE_NUMBER]], "0000000")</f>
        <v>008-0000076</v>
      </c>
    </row>
    <row r="5592" spans="1:7">
      <c r="A5592" s="1">
        <v>8</v>
      </c>
      <c r="B5592">
        <v>80</v>
      </c>
      <c r="C5592">
        <v>7</v>
      </c>
      <c r="D5592" t="s">
        <v>111</v>
      </c>
      <c r="E5592" t="s">
        <v>112</v>
      </c>
      <c r="F5592" t="s">
        <v>24</v>
      </c>
      <c r="G5592" t="str">
        <f>TEXT(MotionsTable[[#This Row],[MOT_COUNTY_NUM]], "000") &amp; "-" &amp; TEXT(MotionsTable[[#This Row],[MOT_CASE_NUMBER]], "0000000")</f>
        <v>008-0000080</v>
      </c>
    </row>
    <row r="5593" spans="1:7">
      <c r="A5593" s="1">
        <v>8</v>
      </c>
      <c r="B5593">
        <v>86</v>
      </c>
      <c r="C5593">
        <v>7</v>
      </c>
      <c r="D5593" t="s">
        <v>111</v>
      </c>
      <c r="E5593" t="s">
        <v>112</v>
      </c>
      <c r="F5593" t="s">
        <v>24</v>
      </c>
      <c r="G5593" t="str">
        <f>TEXT(MotionsTable[[#This Row],[MOT_COUNTY_NUM]], "000") &amp; "-" &amp; TEXT(MotionsTable[[#This Row],[MOT_CASE_NUMBER]], "0000000")</f>
        <v>008-0000086</v>
      </c>
    </row>
    <row r="5594" spans="1:7">
      <c r="A5594" s="1">
        <v>8</v>
      </c>
      <c r="B5594">
        <v>97</v>
      </c>
      <c r="C5594">
        <v>7</v>
      </c>
      <c r="D5594" t="s">
        <v>111</v>
      </c>
      <c r="E5594" t="s">
        <v>112</v>
      </c>
      <c r="F5594" t="s">
        <v>24</v>
      </c>
      <c r="G5594" t="str">
        <f>TEXT(MotionsTable[[#This Row],[MOT_COUNTY_NUM]], "000") &amp; "-" &amp; TEXT(MotionsTable[[#This Row],[MOT_CASE_NUMBER]], "0000000")</f>
        <v>008-0000097</v>
      </c>
    </row>
    <row r="5595" spans="1:7">
      <c r="A5595" s="1">
        <v>8</v>
      </c>
      <c r="B5595">
        <v>103</v>
      </c>
      <c r="C5595">
        <v>7</v>
      </c>
      <c r="D5595" t="s">
        <v>111</v>
      </c>
      <c r="E5595" t="s">
        <v>112</v>
      </c>
      <c r="F5595" t="s">
        <v>24</v>
      </c>
      <c r="G5595" t="str">
        <f>TEXT(MotionsTable[[#This Row],[MOT_COUNTY_NUM]], "000") &amp; "-" &amp; TEXT(MotionsTable[[#This Row],[MOT_CASE_NUMBER]], "0000000")</f>
        <v>008-0000103</v>
      </c>
    </row>
    <row r="5596" spans="1:7">
      <c r="A5596" s="1">
        <v>8</v>
      </c>
      <c r="B5596">
        <v>13</v>
      </c>
      <c r="C5596">
        <v>8</v>
      </c>
      <c r="D5596" t="s">
        <v>111</v>
      </c>
      <c r="E5596" t="s">
        <v>112</v>
      </c>
      <c r="F5596" t="s">
        <v>24</v>
      </c>
      <c r="G5596" t="str">
        <f>TEXT(MotionsTable[[#This Row],[MOT_COUNTY_NUM]], "000") &amp; "-" &amp; TEXT(MotionsTable[[#This Row],[MOT_CASE_NUMBER]], "0000000")</f>
        <v>008-0000013</v>
      </c>
    </row>
    <row r="5597" spans="1:7">
      <c r="A5597" s="1">
        <v>8</v>
      </c>
      <c r="B5597">
        <v>23</v>
      </c>
      <c r="C5597">
        <v>8</v>
      </c>
      <c r="D5597" t="s">
        <v>111</v>
      </c>
      <c r="E5597" t="s">
        <v>112</v>
      </c>
      <c r="F5597" t="s">
        <v>24</v>
      </c>
      <c r="G5597" t="str">
        <f>TEXT(MotionsTable[[#This Row],[MOT_COUNTY_NUM]], "000") &amp; "-" &amp; TEXT(MotionsTable[[#This Row],[MOT_CASE_NUMBER]], "0000000")</f>
        <v>008-0000023</v>
      </c>
    </row>
    <row r="5598" spans="1:7">
      <c r="A5598" s="1">
        <v>8</v>
      </c>
      <c r="B5598">
        <v>53</v>
      </c>
      <c r="C5598">
        <v>8</v>
      </c>
      <c r="D5598" t="s">
        <v>111</v>
      </c>
      <c r="E5598" t="s">
        <v>112</v>
      </c>
      <c r="F5598" t="s">
        <v>24</v>
      </c>
      <c r="G5598" t="str">
        <f>TEXT(MotionsTable[[#This Row],[MOT_COUNTY_NUM]], "000") &amp; "-" &amp; TEXT(MotionsTable[[#This Row],[MOT_CASE_NUMBER]], "0000000")</f>
        <v>008-0000053</v>
      </c>
    </row>
    <row r="5599" spans="1:7">
      <c r="A5599" s="1">
        <v>8</v>
      </c>
      <c r="B5599">
        <v>55</v>
      </c>
      <c r="C5599">
        <v>8</v>
      </c>
      <c r="D5599" t="s">
        <v>111</v>
      </c>
      <c r="E5599" t="s">
        <v>112</v>
      </c>
      <c r="F5599" t="s">
        <v>24</v>
      </c>
      <c r="G5599" t="str">
        <f>TEXT(MotionsTable[[#This Row],[MOT_COUNTY_NUM]], "000") &amp; "-" &amp; TEXT(MotionsTable[[#This Row],[MOT_CASE_NUMBER]], "0000000")</f>
        <v>008-0000055</v>
      </c>
    </row>
    <row r="5600" spans="1:7">
      <c r="A5600" s="1">
        <v>8</v>
      </c>
      <c r="B5600">
        <v>56</v>
      </c>
      <c r="C5600">
        <v>8</v>
      </c>
      <c r="D5600" t="s">
        <v>111</v>
      </c>
      <c r="E5600" t="s">
        <v>112</v>
      </c>
      <c r="F5600" t="s">
        <v>24</v>
      </c>
      <c r="G5600" t="str">
        <f>TEXT(MotionsTable[[#This Row],[MOT_COUNTY_NUM]], "000") &amp; "-" &amp; TEXT(MotionsTable[[#This Row],[MOT_CASE_NUMBER]], "0000000")</f>
        <v>008-0000056</v>
      </c>
    </row>
    <row r="5601" spans="1:7">
      <c r="A5601" s="1">
        <v>8</v>
      </c>
      <c r="B5601">
        <v>61</v>
      </c>
      <c r="C5601">
        <v>8</v>
      </c>
      <c r="D5601" t="s">
        <v>111</v>
      </c>
      <c r="E5601" t="s">
        <v>112</v>
      </c>
      <c r="F5601" t="s">
        <v>24</v>
      </c>
      <c r="G5601" t="str">
        <f>TEXT(MotionsTable[[#This Row],[MOT_COUNTY_NUM]], "000") &amp; "-" &amp; TEXT(MotionsTable[[#This Row],[MOT_CASE_NUMBER]], "0000000")</f>
        <v>008-0000061</v>
      </c>
    </row>
    <row r="5602" spans="1:7">
      <c r="A5602" s="1">
        <v>8</v>
      </c>
      <c r="B5602">
        <v>66</v>
      </c>
      <c r="C5602">
        <v>8</v>
      </c>
      <c r="D5602" t="s">
        <v>111</v>
      </c>
      <c r="E5602" t="s">
        <v>112</v>
      </c>
      <c r="F5602" t="s">
        <v>24</v>
      </c>
      <c r="G5602" t="str">
        <f>TEXT(MotionsTable[[#This Row],[MOT_COUNTY_NUM]], "000") &amp; "-" &amp; TEXT(MotionsTable[[#This Row],[MOT_CASE_NUMBER]], "0000000")</f>
        <v>008-0000066</v>
      </c>
    </row>
    <row r="5603" spans="1:7">
      <c r="A5603" s="1">
        <v>8</v>
      </c>
      <c r="B5603">
        <v>83</v>
      </c>
      <c r="C5603">
        <v>8</v>
      </c>
      <c r="D5603" t="s">
        <v>111</v>
      </c>
      <c r="E5603" t="s">
        <v>112</v>
      </c>
      <c r="F5603" t="s">
        <v>24</v>
      </c>
      <c r="G5603" t="str">
        <f>TEXT(MotionsTable[[#This Row],[MOT_COUNTY_NUM]], "000") &amp; "-" &amp; TEXT(MotionsTable[[#This Row],[MOT_CASE_NUMBER]], "0000000")</f>
        <v>008-0000083</v>
      </c>
    </row>
    <row r="5604" spans="1:7">
      <c r="A5604" s="1">
        <v>8</v>
      </c>
      <c r="B5604">
        <v>92</v>
      </c>
      <c r="C5604">
        <v>8</v>
      </c>
      <c r="D5604" t="s">
        <v>111</v>
      </c>
      <c r="E5604" t="s">
        <v>112</v>
      </c>
      <c r="F5604" t="s">
        <v>24</v>
      </c>
      <c r="G5604" t="str">
        <f>TEXT(MotionsTable[[#This Row],[MOT_COUNTY_NUM]], "000") &amp; "-" &amp; TEXT(MotionsTable[[#This Row],[MOT_CASE_NUMBER]], "0000000")</f>
        <v>008-0000092</v>
      </c>
    </row>
    <row r="5605" spans="1:7">
      <c r="A5605" s="1">
        <v>8</v>
      </c>
      <c r="B5605">
        <v>105</v>
      </c>
      <c r="C5605">
        <v>8</v>
      </c>
      <c r="D5605" t="s">
        <v>111</v>
      </c>
      <c r="E5605" t="s">
        <v>112</v>
      </c>
      <c r="F5605" t="s">
        <v>24</v>
      </c>
      <c r="G5605" t="str">
        <f>TEXT(MotionsTable[[#This Row],[MOT_COUNTY_NUM]], "000") &amp; "-" &amp; TEXT(MotionsTable[[#This Row],[MOT_CASE_NUMBER]], "0000000")</f>
        <v>008-0000105</v>
      </c>
    </row>
    <row r="5606" spans="1:7">
      <c r="A5606" s="1">
        <v>8</v>
      </c>
      <c r="B5606">
        <v>122</v>
      </c>
      <c r="C5606">
        <v>8</v>
      </c>
      <c r="D5606" t="s">
        <v>111</v>
      </c>
      <c r="E5606" t="s">
        <v>112</v>
      </c>
      <c r="F5606" t="s">
        <v>24</v>
      </c>
      <c r="G5606" t="str">
        <f>TEXT(MotionsTable[[#This Row],[MOT_COUNTY_NUM]], "000") &amp; "-" &amp; TEXT(MotionsTable[[#This Row],[MOT_CASE_NUMBER]], "0000000")</f>
        <v>008-0000122</v>
      </c>
    </row>
    <row r="5607" spans="1:7">
      <c r="A5607" s="1">
        <v>8</v>
      </c>
      <c r="B5607">
        <v>13</v>
      </c>
      <c r="C5607">
        <v>9</v>
      </c>
      <c r="D5607" t="s">
        <v>111</v>
      </c>
      <c r="E5607" t="s">
        <v>112</v>
      </c>
      <c r="F5607" t="s">
        <v>24</v>
      </c>
      <c r="G5607" t="str">
        <f>TEXT(MotionsTable[[#This Row],[MOT_COUNTY_NUM]], "000") &amp; "-" &amp; TEXT(MotionsTable[[#This Row],[MOT_CASE_NUMBER]], "0000000")</f>
        <v>008-0000013</v>
      </c>
    </row>
    <row r="5608" spans="1:7">
      <c r="A5608" s="1">
        <v>8</v>
      </c>
      <c r="B5608">
        <v>30</v>
      </c>
      <c r="C5608">
        <v>9</v>
      </c>
      <c r="D5608" t="s">
        <v>111</v>
      </c>
      <c r="E5608" t="s">
        <v>112</v>
      </c>
      <c r="F5608" t="s">
        <v>24</v>
      </c>
      <c r="G5608" t="str">
        <f>TEXT(MotionsTable[[#This Row],[MOT_COUNTY_NUM]], "000") &amp; "-" &amp; TEXT(MotionsTable[[#This Row],[MOT_CASE_NUMBER]], "0000000")</f>
        <v>008-0000030</v>
      </c>
    </row>
    <row r="5609" spans="1:7">
      <c r="A5609" s="1">
        <v>8</v>
      </c>
      <c r="B5609">
        <v>69</v>
      </c>
      <c r="C5609">
        <v>9</v>
      </c>
      <c r="D5609" t="s">
        <v>111</v>
      </c>
      <c r="E5609" t="s">
        <v>112</v>
      </c>
      <c r="F5609" t="s">
        <v>24</v>
      </c>
      <c r="G5609" t="str">
        <f>TEXT(MotionsTable[[#This Row],[MOT_COUNTY_NUM]], "000") &amp; "-" &amp; TEXT(MotionsTable[[#This Row],[MOT_CASE_NUMBER]], "0000000")</f>
        <v>008-0000069</v>
      </c>
    </row>
    <row r="5610" spans="1:7">
      <c r="A5610" s="1">
        <v>8</v>
      </c>
      <c r="B5610">
        <v>80</v>
      </c>
      <c r="C5610">
        <v>9</v>
      </c>
      <c r="D5610" t="s">
        <v>111</v>
      </c>
      <c r="E5610" t="s">
        <v>112</v>
      </c>
      <c r="F5610" t="s">
        <v>24</v>
      </c>
      <c r="G5610" t="str">
        <f>TEXT(MotionsTable[[#This Row],[MOT_COUNTY_NUM]], "000") &amp; "-" &amp; TEXT(MotionsTable[[#This Row],[MOT_CASE_NUMBER]], "0000000")</f>
        <v>008-0000080</v>
      </c>
    </row>
    <row r="5611" spans="1:7">
      <c r="A5611" s="1">
        <v>8</v>
      </c>
      <c r="B5611">
        <v>132</v>
      </c>
      <c r="C5611">
        <v>9</v>
      </c>
      <c r="D5611" t="s">
        <v>111</v>
      </c>
      <c r="E5611" t="s">
        <v>112</v>
      </c>
      <c r="F5611" t="s">
        <v>24</v>
      </c>
      <c r="G5611" t="str">
        <f>TEXT(MotionsTable[[#This Row],[MOT_COUNTY_NUM]], "000") &amp; "-" &amp; TEXT(MotionsTable[[#This Row],[MOT_CASE_NUMBER]], "0000000")</f>
        <v>008-0000132</v>
      </c>
    </row>
    <row r="5612" spans="1:7">
      <c r="A5612" s="1">
        <v>8</v>
      </c>
      <c r="B5612">
        <v>37</v>
      </c>
      <c r="C5612">
        <v>10</v>
      </c>
      <c r="D5612" t="s">
        <v>111</v>
      </c>
      <c r="E5612" t="s">
        <v>112</v>
      </c>
      <c r="F5612" t="s">
        <v>24</v>
      </c>
      <c r="G5612" t="str">
        <f>TEXT(MotionsTable[[#This Row],[MOT_COUNTY_NUM]], "000") &amp; "-" &amp; TEXT(MotionsTable[[#This Row],[MOT_CASE_NUMBER]], "0000000")</f>
        <v>008-0000037</v>
      </c>
    </row>
    <row r="5613" spans="1:7">
      <c r="A5613" s="1">
        <v>8</v>
      </c>
      <c r="B5613">
        <v>40</v>
      </c>
      <c r="C5613">
        <v>10</v>
      </c>
      <c r="D5613" t="s">
        <v>111</v>
      </c>
      <c r="E5613" t="s">
        <v>112</v>
      </c>
      <c r="F5613" t="s">
        <v>24</v>
      </c>
      <c r="G5613" t="str">
        <f>TEXT(MotionsTable[[#This Row],[MOT_COUNTY_NUM]], "000") &amp; "-" &amp; TEXT(MotionsTable[[#This Row],[MOT_CASE_NUMBER]], "0000000")</f>
        <v>008-0000040</v>
      </c>
    </row>
    <row r="5614" spans="1:7">
      <c r="A5614" s="1">
        <v>8</v>
      </c>
      <c r="B5614">
        <v>64</v>
      </c>
      <c r="C5614">
        <v>10</v>
      </c>
      <c r="D5614" t="s">
        <v>111</v>
      </c>
      <c r="E5614" t="s">
        <v>112</v>
      </c>
      <c r="F5614" t="s">
        <v>24</v>
      </c>
      <c r="G5614" t="str">
        <f>TEXT(MotionsTable[[#This Row],[MOT_COUNTY_NUM]], "000") &amp; "-" &amp; TEXT(MotionsTable[[#This Row],[MOT_CASE_NUMBER]], "0000000")</f>
        <v>008-0000064</v>
      </c>
    </row>
    <row r="5615" spans="1:7">
      <c r="A5615" s="1">
        <v>8</v>
      </c>
      <c r="B5615">
        <v>135</v>
      </c>
      <c r="C5615">
        <v>10</v>
      </c>
      <c r="D5615" t="s">
        <v>111</v>
      </c>
      <c r="E5615" t="s">
        <v>112</v>
      </c>
      <c r="F5615" t="s">
        <v>24</v>
      </c>
      <c r="G5615" t="str">
        <f>TEXT(MotionsTable[[#This Row],[MOT_COUNTY_NUM]], "000") &amp; "-" &amp; TEXT(MotionsTable[[#This Row],[MOT_CASE_NUMBER]], "0000000")</f>
        <v>008-0000135</v>
      </c>
    </row>
    <row r="5616" spans="1:7">
      <c r="A5616" s="1">
        <v>8</v>
      </c>
      <c r="B5616">
        <v>89</v>
      </c>
      <c r="C5616">
        <v>11</v>
      </c>
      <c r="D5616" t="s">
        <v>111</v>
      </c>
      <c r="E5616" t="s">
        <v>112</v>
      </c>
      <c r="F5616" t="s">
        <v>24</v>
      </c>
      <c r="G5616" t="str">
        <f>TEXT(MotionsTable[[#This Row],[MOT_COUNTY_NUM]], "000") &amp; "-" &amp; TEXT(MotionsTable[[#This Row],[MOT_CASE_NUMBER]], "0000000")</f>
        <v>008-0000089</v>
      </c>
    </row>
    <row r="5617" spans="1:7">
      <c r="A5617" s="1">
        <v>8</v>
      </c>
      <c r="B5617">
        <v>106</v>
      </c>
      <c r="C5617">
        <v>11</v>
      </c>
      <c r="D5617" t="s">
        <v>111</v>
      </c>
      <c r="E5617" t="s">
        <v>112</v>
      </c>
      <c r="F5617" t="s">
        <v>24</v>
      </c>
      <c r="G5617" t="str">
        <f>TEXT(MotionsTable[[#This Row],[MOT_COUNTY_NUM]], "000") &amp; "-" &amp; TEXT(MotionsTable[[#This Row],[MOT_CASE_NUMBER]], "0000000")</f>
        <v>008-0000106</v>
      </c>
    </row>
    <row r="5618" spans="1:7">
      <c r="A5618" s="1">
        <v>8</v>
      </c>
      <c r="B5618">
        <v>77</v>
      </c>
      <c r="C5618">
        <v>13</v>
      </c>
      <c r="D5618" t="s">
        <v>111</v>
      </c>
      <c r="E5618" t="s">
        <v>112</v>
      </c>
      <c r="F5618" t="s">
        <v>24</v>
      </c>
      <c r="G5618" t="str">
        <f>TEXT(MotionsTable[[#This Row],[MOT_COUNTY_NUM]], "000") &amp; "-" &amp; TEXT(MotionsTable[[#This Row],[MOT_CASE_NUMBER]], "0000000")</f>
        <v>008-0000077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9222-732E-4E68-A7AF-0B8676E08336}">
  <dimension ref="A1:R262"/>
  <sheetViews>
    <sheetView workbookViewId="0">
      <selection activeCell="N52" sqref="N52"/>
    </sheetView>
  </sheetViews>
  <sheetFormatPr defaultRowHeight="14.5"/>
  <cols>
    <col min="1" max="1" width="20.08984375" customWidth="1"/>
    <col min="2" max="2" width="20.7265625" customWidth="1"/>
    <col min="3" max="3" width="22.08984375" customWidth="1"/>
    <col min="4" max="4" width="12.26953125" customWidth="1"/>
    <col min="5" max="5" width="17.6328125" customWidth="1"/>
    <col min="6" max="6" width="17.08984375" customWidth="1"/>
    <col min="7" max="7" width="12.81640625" customWidth="1"/>
    <col min="8" max="8" width="17.1796875" customWidth="1"/>
    <col min="9" max="9" width="22.90625" customWidth="1"/>
    <col min="10" max="10" width="37.26953125" bestFit="1" customWidth="1"/>
    <col min="11" max="11" width="22" customWidth="1"/>
    <col min="12" max="12" width="19" customWidth="1"/>
    <col min="13" max="13" width="28.08984375" customWidth="1"/>
    <col min="14" max="14" width="58.08984375" bestFit="1" customWidth="1"/>
    <col min="15" max="15" width="14.08984375" customWidth="1"/>
    <col min="16" max="16" width="12" customWidth="1"/>
    <col min="17" max="17" width="13" customWidth="1"/>
    <col min="18" max="18" width="16.26953125" customWidth="1"/>
  </cols>
  <sheetData>
    <row r="1" spans="1:18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2" t="s">
        <v>44</v>
      </c>
      <c r="G1" s="32" t="s">
        <v>45</v>
      </c>
      <c r="H1" s="31" t="s">
        <v>5</v>
      </c>
      <c r="I1" s="31" t="s">
        <v>6</v>
      </c>
      <c r="J1" s="33" t="s">
        <v>46</v>
      </c>
      <c r="K1" s="33" t="s">
        <v>48</v>
      </c>
      <c r="L1" s="33" t="s">
        <v>47</v>
      </c>
      <c r="M1" s="33" t="s">
        <v>121</v>
      </c>
      <c r="N1" s="33" t="s">
        <v>49</v>
      </c>
      <c r="O1" s="33" t="s">
        <v>124</v>
      </c>
      <c r="P1" s="33" t="s">
        <v>122</v>
      </c>
      <c r="Q1" s="33" t="s">
        <v>125</v>
      </c>
      <c r="R1" s="33" t="s">
        <v>126</v>
      </c>
    </row>
    <row r="2" spans="1:18">
      <c r="A2" s="28">
        <v>1</v>
      </c>
      <c r="B2" s="11">
        <v>1</v>
      </c>
      <c r="C2" s="11">
        <v>2</v>
      </c>
      <c r="D2" s="14">
        <v>44562</v>
      </c>
      <c r="E2" s="15">
        <v>3470</v>
      </c>
      <c r="F2" s="15">
        <v>347</v>
      </c>
      <c r="G2" s="15">
        <v>0</v>
      </c>
      <c r="H2" s="16">
        <v>44992.6</v>
      </c>
      <c r="I2" s="11" t="s">
        <v>10</v>
      </c>
      <c r="J2" s="17" t="s">
        <v>29</v>
      </c>
      <c r="K2" s="17" t="s">
        <v>28</v>
      </c>
      <c r="L2" s="17" t="s">
        <v>37</v>
      </c>
      <c r="M2" s="11" t="s">
        <v>11</v>
      </c>
      <c r="N2" s="17" t="s">
        <v>51</v>
      </c>
      <c r="O2" s="11" t="s">
        <v>9</v>
      </c>
      <c r="P2" s="18">
        <v>430</v>
      </c>
      <c r="Q2" s="11" t="s">
        <v>129</v>
      </c>
      <c r="R2" s="11">
        <v>583</v>
      </c>
    </row>
    <row r="3" spans="1:18">
      <c r="A3" s="29">
        <v>1</v>
      </c>
      <c r="B3" s="12">
        <v>1</v>
      </c>
      <c r="C3" s="12">
        <v>3</v>
      </c>
      <c r="D3" s="19">
        <v>44562</v>
      </c>
      <c r="E3" s="20">
        <v>3470</v>
      </c>
      <c r="F3" s="20">
        <v>347</v>
      </c>
      <c r="G3" s="20">
        <v>0</v>
      </c>
      <c r="H3" s="21">
        <v>45145.599999999999</v>
      </c>
      <c r="I3" s="12" t="s">
        <v>10</v>
      </c>
      <c r="J3" s="22" t="s">
        <v>29</v>
      </c>
      <c r="K3" s="22" t="s">
        <v>28</v>
      </c>
      <c r="L3" s="22" t="s">
        <v>37</v>
      </c>
      <c r="M3" s="12" t="s">
        <v>11</v>
      </c>
      <c r="N3" s="22" t="s">
        <v>51</v>
      </c>
      <c r="O3" s="12" t="s">
        <v>9</v>
      </c>
      <c r="P3" s="23">
        <v>583</v>
      </c>
      <c r="Q3" s="12" t="s">
        <v>129</v>
      </c>
      <c r="R3" s="12">
        <v>583</v>
      </c>
    </row>
    <row r="4" spans="1:18">
      <c r="A4" s="28">
        <v>1</v>
      </c>
      <c r="B4" s="11">
        <v>6</v>
      </c>
      <c r="C4" s="11">
        <v>2</v>
      </c>
      <c r="D4" s="14">
        <v>44572</v>
      </c>
      <c r="E4" s="15">
        <v>3401</v>
      </c>
      <c r="F4" s="15">
        <v>340</v>
      </c>
      <c r="G4" s="15">
        <v>1</v>
      </c>
      <c r="H4" s="16">
        <v>44693.4</v>
      </c>
      <c r="I4" s="11" t="s">
        <v>10</v>
      </c>
      <c r="J4" s="17" t="s">
        <v>25</v>
      </c>
      <c r="K4" s="17" t="s">
        <v>26</v>
      </c>
      <c r="L4" s="17" t="s">
        <v>38</v>
      </c>
      <c r="M4" s="11" t="s">
        <v>11</v>
      </c>
      <c r="N4" s="17" t="s">
        <v>56</v>
      </c>
      <c r="O4" s="11" t="s">
        <v>9</v>
      </c>
      <c r="P4" s="18">
        <v>121</v>
      </c>
      <c r="Q4" s="11" t="s">
        <v>130</v>
      </c>
      <c r="R4" s="11">
        <v>213</v>
      </c>
    </row>
    <row r="5" spans="1:18">
      <c r="A5" s="29">
        <v>1</v>
      </c>
      <c r="B5" s="12">
        <v>7</v>
      </c>
      <c r="C5" s="12">
        <v>1</v>
      </c>
      <c r="D5" s="19">
        <v>44572</v>
      </c>
      <c r="E5" s="20">
        <v>3470</v>
      </c>
      <c r="F5" s="20">
        <v>347</v>
      </c>
      <c r="G5" s="20">
        <v>0</v>
      </c>
      <c r="H5" s="21">
        <v>44583.3</v>
      </c>
      <c r="I5" s="12" t="s">
        <v>10</v>
      </c>
      <c r="J5" s="22" t="s">
        <v>29</v>
      </c>
      <c r="K5" s="22" t="s">
        <v>28</v>
      </c>
      <c r="L5" s="22" t="s">
        <v>37</v>
      </c>
      <c r="M5" s="12" t="s">
        <v>11</v>
      </c>
      <c r="N5" s="22" t="s">
        <v>51</v>
      </c>
      <c r="O5" s="12" t="s">
        <v>9</v>
      </c>
      <c r="P5" s="23">
        <v>11</v>
      </c>
      <c r="Q5" s="12" t="s">
        <v>131</v>
      </c>
      <c r="R5" s="12">
        <v>11</v>
      </c>
    </row>
    <row r="6" spans="1:18">
      <c r="A6" s="28">
        <v>1</v>
      </c>
      <c r="B6" s="11">
        <v>11</v>
      </c>
      <c r="C6" s="11">
        <v>3</v>
      </c>
      <c r="D6" s="14">
        <v>44581</v>
      </c>
      <c r="E6" s="15">
        <v>3460</v>
      </c>
      <c r="F6" s="15">
        <v>346</v>
      </c>
      <c r="G6" s="15">
        <v>0</v>
      </c>
      <c r="H6" s="16">
        <v>45236.49</v>
      </c>
      <c r="I6" s="11" t="s">
        <v>10</v>
      </c>
      <c r="J6" s="17" t="s">
        <v>27</v>
      </c>
      <c r="K6" s="17" t="s">
        <v>28</v>
      </c>
      <c r="L6" s="17" t="s">
        <v>37</v>
      </c>
      <c r="M6" s="11" t="s">
        <v>11</v>
      </c>
      <c r="N6" s="17" t="s">
        <v>52</v>
      </c>
      <c r="O6" s="11" t="s">
        <v>9</v>
      </c>
      <c r="P6" s="18">
        <v>655</v>
      </c>
      <c r="Q6" s="11" t="s">
        <v>132</v>
      </c>
      <c r="R6" s="11">
        <v>738</v>
      </c>
    </row>
    <row r="7" spans="1:18">
      <c r="A7" s="29">
        <v>1</v>
      </c>
      <c r="B7" s="12">
        <v>11</v>
      </c>
      <c r="C7" s="12">
        <v>4</v>
      </c>
      <c r="D7" s="19">
        <v>44581</v>
      </c>
      <c r="E7" s="20">
        <v>3400</v>
      </c>
      <c r="F7" s="20">
        <v>340</v>
      </c>
      <c r="G7" s="20">
        <v>0</v>
      </c>
      <c r="H7" s="21">
        <v>45319.5</v>
      </c>
      <c r="I7" s="12" t="s">
        <v>10</v>
      </c>
      <c r="J7" s="22" t="s">
        <v>25</v>
      </c>
      <c r="K7" s="22" t="s">
        <v>26</v>
      </c>
      <c r="L7" s="22" t="s">
        <v>37</v>
      </c>
      <c r="M7" s="12" t="s">
        <v>11</v>
      </c>
      <c r="N7" s="22" t="s">
        <v>55</v>
      </c>
      <c r="O7" s="12" t="s">
        <v>9</v>
      </c>
      <c r="P7" s="23">
        <v>738</v>
      </c>
      <c r="Q7" s="12" t="s">
        <v>132</v>
      </c>
      <c r="R7" s="12">
        <v>738</v>
      </c>
    </row>
    <row r="8" spans="1:18">
      <c r="A8" s="28">
        <v>1</v>
      </c>
      <c r="B8" s="11">
        <v>13</v>
      </c>
      <c r="C8" s="11">
        <v>2</v>
      </c>
      <c r="D8" s="14">
        <v>44582</v>
      </c>
      <c r="E8" s="15">
        <v>3460</v>
      </c>
      <c r="F8" s="15">
        <v>346</v>
      </c>
      <c r="G8" s="15">
        <v>0</v>
      </c>
      <c r="H8" s="16">
        <v>44744.37</v>
      </c>
      <c r="I8" s="11" t="s">
        <v>10</v>
      </c>
      <c r="J8" s="17" t="s">
        <v>27</v>
      </c>
      <c r="K8" s="17" t="s">
        <v>28</v>
      </c>
      <c r="L8" s="17" t="s">
        <v>37</v>
      </c>
      <c r="M8" s="11" t="s">
        <v>11</v>
      </c>
      <c r="N8" s="17" t="s">
        <v>52</v>
      </c>
      <c r="O8" s="11" t="s">
        <v>9</v>
      </c>
      <c r="P8" s="18">
        <v>162</v>
      </c>
      <c r="Q8" s="11" t="s">
        <v>133</v>
      </c>
      <c r="R8" s="11">
        <v>234</v>
      </c>
    </row>
    <row r="9" spans="1:18">
      <c r="A9" s="29">
        <v>1</v>
      </c>
      <c r="B9" s="12">
        <v>13</v>
      </c>
      <c r="C9" s="12">
        <v>3</v>
      </c>
      <c r="D9" s="19">
        <v>44582</v>
      </c>
      <c r="E9" s="20">
        <v>3470</v>
      </c>
      <c r="F9" s="20">
        <v>347</v>
      </c>
      <c r="G9" s="20">
        <v>0</v>
      </c>
      <c r="H9" s="21">
        <v>44816.37</v>
      </c>
      <c r="I9" s="12" t="s">
        <v>10</v>
      </c>
      <c r="J9" s="22" t="s">
        <v>29</v>
      </c>
      <c r="K9" s="22" t="s">
        <v>28</v>
      </c>
      <c r="L9" s="22" t="s">
        <v>37</v>
      </c>
      <c r="M9" s="12" t="s">
        <v>11</v>
      </c>
      <c r="N9" s="22" t="s">
        <v>51</v>
      </c>
      <c r="O9" s="12" t="s">
        <v>9</v>
      </c>
      <c r="P9" s="23">
        <v>234</v>
      </c>
      <c r="Q9" s="12" t="s">
        <v>133</v>
      </c>
      <c r="R9" s="12">
        <v>234</v>
      </c>
    </row>
    <row r="10" spans="1:18">
      <c r="A10" s="28">
        <v>1</v>
      </c>
      <c r="B10" s="11">
        <v>15</v>
      </c>
      <c r="C10" s="11">
        <v>1</v>
      </c>
      <c r="D10" s="14">
        <v>44586</v>
      </c>
      <c r="E10" s="15">
        <v>3402</v>
      </c>
      <c r="F10" s="15">
        <v>340</v>
      </c>
      <c r="G10" s="15">
        <v>2</v>
      </c>
      <c r="H10" s="16">
        <v>44644.6</v>
      </c>
      <c r="I10" s="11" t="s">
        <v>10</v>
      </c>
      <c r="J10" s="17" t="s">
        <v>25</v>
      </c>
      <c r="K10" s="17" t="s">
        <v>26</v>
      </c>
      <c r="L10" s="17" t="s">
        <v>39</v>
      </c>
      <c r="M10" s="11" t="s">
        <v>11</v>
      </c>
      <c r="N10" s="17" t="s">
        <v>62</v>
      </c>
      <c r="O10" s="11" t="s">
        <v>9</v>
      </c>
      <c r="P10" s="18">
        <v>58</v>
      </c>
      <c r="Q10" s="11" t="s">
        <v>134</v>
      </c>
      <c r="R10" s="11">
        <v>66</v>
      </c>
    </row>
    <row r="11" spans="1:18">
      <c r="A11" s="29">
        <v>1</v>
      </c>
      <c r="B11" s="12">
        <v>15</v>
      </c>
      <c r="C11" s="12">
        <v>2</v>
      </c>
      <c r="D11" s="19">
        <v>44586</v>
      </c>
      <c r="E11" s="20">
        <v>3400</v>
      </c>
      <c r="F11" s="20">
        <v>340</v>
      </c>
      <c r="G11" s="20">
        <v>0</v>
      </c>
      <c r="H11" s="21">
        <v>44652.18</v>
      </c>
      <c r="I11" s="12" t="s">
        <v>10</v>
      </c>
      <c r="J11" s="22" t="s">
        <v>25</v>
      </c>
      <c r="K11" s="22" t="s">
        <v>26</v>
      </c>
      <c r="L11" s="22" t="s">
        <v>37</v>
      </c>
      <c r="M11" s="12" t="s">
        <v>11</v>
      </c>
      <c r="N11" s="22" t="s">
        <v>55</v>
      </c>
      <c r="O11" s="12" t="s">
        <v>9</v>
      </c>
      <c r="P11" s="23">
        <v>66</v>
      </c>
      <c r="Q11" s="12" t="s">
        <v>134</v>
      </c>
      <c r="R11" s="12">
        <v>66</v>
      </c>
    </row>
    <row r="12" spans="1:18">
      <c r="A12" s="28">
        <v>1</v>
      </c>
      <c r="B12" s="11">
        <v>16</v>
      </c>
      <c r="C12" s="11">
        <v>1</v>
      </c>
      <c r="D12" s="14">
        <v>44586</v>
      </c>
      <c r="E12" s="15">
        <v>3400</v>
      </c>
      <c r="F12" s="15">
        <v>340</v>
      </c>
      <c r="G12" s="15">
        <v>0</v>
      </c>
      <c r="H12" s="16">
        <v>44600.6</v>
      </c>
      <c r="I12" s="11" t="s">
        <v>10</v>
      </c>
      <c r="J12" s="17" t="s">
        <v>25</v>
      </c>
      <c r="K12" s="17" t="s">
        <v>26</v>
      </c>
      <c r="L12" s="17" t="s">
        <v>37</v>
      </c>
      <c r="M12" s="11" t="s">
        <v>11</v>
      </c>
      <c r="N12" s="17" t="s">
        <v>55</v>
      </c>
      <c r="O12" s="11" t="s">
        <v>9</v>
      </c>
      <c r="P12" s="18">
        <v>14</v>
      </c>
      <c r="Q12" s="11" t="s">
        <v>135</v>
      </c>
      <c r="R12" s="11">
        <v>21</v>
      </c>
    </row>
    <row r="13" spans="1:18">
      <c r="A13" s="29">
        <v>1</v>
      </c>
      <c r="B13" s="12">
        <v>16</v>
      </c>
      <c r="C13" s="12">
        <v>2</v>
      </c>
      <c r="D13" s="19">
        <v>44586</v>
      </c>
      <c r="E13" s="20">
        <v>3405</v>
      </c>
      <c r="F13" s="20">
        <v>340</v>
      </c>
      <c r="G13" s="20">
        <v>5</v>
      </c>
      <c r="H13" s="21">
        <v>44607.6</v>
      </c>
      <c r="I13" s="12" t="s">
        <v>10</v>
      </c>
      <c r="J13" s="22" t="s">
        <v>25</v>
      </c>
      <c r="K13" s="22" t="s">
        <v>26</v>
      </c>
      <c r="L13" s="22" t="s">
        <v>42</v>
      </c>
      <c r="M13" s="12" t="s">
        <v>11</v>
      </c>
      <c r="N13" s="22" t="s">
        <v>63</v>
      </c>
      <c r="O13" s="12" t="s">
        <v>9</v>
      </c>
      <c r="P13" s="23">
        <v>21</v>
      </c>
      <c r="Q13" s="12" t="s">
        <v>135</v>
      </c>
      <c r="R13" s="12">
        <v>21</v>
      </c>
    </row>
    <row r="14" spans="1:18">
      <c r="A14" s="28">
        <v>1</v>
      </c>
      <c r="B14" s="11">
        <v>18</v>
      </c>
      <c r="C14" s="11">
        <v>3</v>
      </c>
      <c r="D14" s="14">
        <v>44587</v>
      </c>
      <c r="E14" s="15">
        <v>3406</v>
      </c>
      <c r="F14" s="15">
        <v>340</v>
      </c>
      <c r="G14" s="15">
        <v>6</v>
      </c>
      <c r="H14" s="16">
        <v>44728.800000000003</v>
      </c>
      <c r="I14" s="11" t="s">
        <v>10</v>
      </c>
      <c r="J14" s="17" t="s">
        <v>25</v>
      </c>
      <c r="K14" s="17" t="s">
        <v>26</v>
      </c>
      <c r="L14" s="17" t="s">
        <v>43</v>
      </c>
      <c r="M14" s="11" t="s">
        <v>11</v>
      </c>
      <c r="N14" s="17" t="s">
        <v>65</v>
      </c>
      <c r="O14" s="11" t="s">
        <v>9</v>
      </c>
      <c r="P14" s="18">
        <v>141</v>
      </c>
      <c r="Q14" s="11" t="s">
        <v>136</v>
      </c>
      <c r="R14" s="11">
        <v>141</v>
      </c>
    </row>
    <row r="15" spans="1:18">
      <c r="A15" s="29">
        <v>1</v>
      </c>
      <c r="B15" s="12">
        <v>19</v>
      </c>
      <c r="C15" s="12">
        <v>2</v>
      </c>
      <c r="D15" s="19">
        <v>44588</v>
      </c>
      <c r="E15" s="20">
        <v>3400</v>
      </c>
      <c r="F15" s="20">
        <v>340</v>
      </c>
      <c r="G15" s="20">
        <v>0</v>
      </c>
      <c r="H15" s="21">
        <v>44618.755995370368</v>
      </c>
      <c r="I15" s="12" t="s">
        <v>10</v>
      </c>
      <c r="J15" s="22" t="s">
        <v>25</v>
      </c>
      <c r="K15" s="22" t="s">
        <v>26</v>
      </c>
      <c r="L15" s="22" t="s">
        <v>37</v>
      </c>
      <c r="M15" s="12" t="s">
        <v>11</v>
      </c>
      <c r="N15" s="22" t="s">
        <v>55</v>
      </c>
      <c r="O15" s="12" t="s">
        <v>9</v>
      </c>
      <c r="P15" s="23">
        <v>30</v>
      </c>
      <c r="Q15" s="12" t="s">
        <v>137</v>
      </c>
      <c r="R15" s="12">
        <v>30</v>
      </c>
    </row>
    <row r="16" spans="1:18">
      <c r="A16" s="28">
        <v>1</v>
      </c>
      <c r="B16" s="11">
        <v>20</v>
      </c>
      <c r="C16" s="11">
        <v>3</v>
      </c>
      <c r="D16" s="14">
        <v>44589</v>
      </c>
      <c r="E16" s="15">
        <v>3460</v>
      </c>
      <c r="F16" s="15">
        <v>346</v>
      </c>
      <c r="G16" s="15">
        <v>0</v>
      </c>
      <c r="H16" s="16">
        <v>44640.7</v>
      </c>
      <c r="I16" s="11" t="s">
        <v>10</v>
      </c>
      <c r="J16" s="17" t="s">
        <v>27</v>
      </c>
      <c r="K16" s="17" t="s">
        <v>28</v>
      </c>
      <c r="L16" s="17" t="s">
        <v>37</v>
      </c>
      <c r="M16" s="11" t="s">
        <v>11</v>
      </c>
      <c r="N16" s="17" t="s">
        <v>52</v>
      </c>
      <c r="O16" s="11" t="s">
        <v>9</v>
      </c>
      <c r="P16" s="18">
        <v>51</v>
      </c>
      <c r="Q16" s="11" t="s">
        <v>138</v>
      </c>
      <c r="R16" s="11">
        <v>52</v>
      </c>
    </row>
    <row r="17" spans="1:18">
      <c r="A17" s="29">
        <v>1</v>
      </c>
      <c r="B17" s="12">
        <v>20</v>
      </c>
      <c r="C17" s="12">
        <v>2</v>
      </c>
      <c r="D17" s="19">
        <v>44589</v>
      </c>
      <c r="E17" s="20">
        <v>3466</v>
      </c>
      <c r="F17" s="20">
        <v>346</v>
      </c>
      <c r="G17" s="20">
        <v>6</v>
      </c>
      <c r="H17" s="21">
        <v>44641.5</v>
      </c>
      <c r="I17" s="12" t="s">
        <v>10</v>
      </c>
      <c r="J17" s="22" t="s">
        <v>27</v>
      </c>
      <c r="K17" s="22" t="s">
        <v>28</v>
      </c>
      <c r="L17" s="22" t="s">
        <v>43</v>
      </c>
      <c r="M17" s="12" t="s">
        <v>11</v>
      </c>
      <c r="N17" s="22" t="s">
        <v>66</v>
      </c>
      <c r="O17" s="12" t="s">
        <v>9</v>
      </c>
      <c r="P17" s="23">
        <v>52</v>
      </c>
      <c r="Q17" s="12" t="s">
        <v>138</v>
      </c>
      <c r="R17" s="12">
        <v>52</v>
      </c>
    </row>
    <row r="18" spans="1:18">
      <c r="A18" s="28">
        <v>1</v>
      </c>
      <c r="B18" s="11">
        <v>21</v>
      </c>
      <c r="C18" s="11">
        <v>2</v>
      </c>
      <c r="D18" s="14">
        <v>44590</v>
      </c>
      <c r="E18" s="15">
        <v>3460</v>
      </c>
      <c r="F18" s="15">
        <v>346</v>
      </c>
      <c r="G18" s="15">
        <v>0</v>
      </c>
      <c r="H18" s="16">
        <v>44613.8</v>
      </c>
      <c r="I18" s="11" t="s">
        <v>10</v>
      </c>
      <c r="J18" s="17" t="s">
        <v>27</v>
      </c>
      <c r="K18" s="17" t="s">
        <v>28</v>
      </c>
      <c r="L18" s="17" t="s">
        <v>37</v>
      </c>
      <c r="M18" s="11" t="s">
        <v>11</v>
      </c>
      <c r="N18" s="17" t="s">
        <v>52</v>
      </c>
      <c r="O18" s="11" t="s">
        <v>9</v>
      </c>
      <c r="P18" s="18">
        <v>23</v>
      </c>
      <c r="Q18" s="11" t="s">
        <v>139</v>
      </c>
      <c r="R18" s="11">
        <v>33</v>
      </c>
    </row>
    <row r="19" spans="1:18">
      <c r="A19" s="29">
        <v>1</v>
      </c>
      <c r="B19" s="12">
        <v>21</v>
      </c>
      <c r="C19" s="12">
        <v>4</v>
      </c>
      <c r="D19" s="19">
        <v>44590</v>
      </c>
      <c r="E19" s="20">
        <v>3400</v>
      </c>
      <c r="F19" s="20">
        <v>340</v>
      </c>
      <c r="G19" s="20">
        <v>0</v>
      </c>
      <c r="H19" s="21">
        <v>44623.74</v>
      </c>
      <c r="I19" s="12" t="s">
        <v>10</v>
      </c>
      <c r="J19" s="22" t="s">
        <v>25</v>
      </c>
      <c r="K19" s="22" t="s">
        <v>26</v>
      </c>
      <c r="L19" s="22" t="s">
        <v>37</v>
      </c>
      <c r="M19" s="12" t="s">
        <v>11</v>
      </c>
      <c r="N19" s="22" t="s">
        <v>55</v>
      </c>
      <c r="O19" s="12" t="s">
        <v>9</v>
      </c>
      <c r="P19" s="23">
        <v>33</v>
      </c>
      <c r="Q19" s="12" t="s">
        <v>139</v>
      </c>
      <c r="R19" s="12">
        <v>33</v>
      </c>
    </row>
    <row r="20" spans="1:18">
      <c r="A20" s="28">
        <v>1</v>
      </c>
      <c r="B20" s="11">
        <v>22</v>
      </c>
      <c r="C20" s="11">
        <v>1</v>
      </c>
      <c r="D20" s="14">
        <v>44601</v>
      </c>
      <c r="E20" s="15">
        <v>3400</v>
      </c>
      <c r="F20" s="15">
        <v>340</v>
      </c>
      <c r="G20" s="15">
        <v>0</v>
      </c>
      <c r="H20" s="16">
        <v>45247.39</v>
      </c>
      <c r="I20" s="11" t="s">
        <v>10</v>
      </c>
      <c r="J20" s="17" t="s">
        <v>25</v>
      </c>
      <c r="K20" s="17" t="s">
        <v>26</v>
      </c>
      <c r="L20" s="17" t="s">
        <v>37</v>
      </c>
      <c r="M20" s="11" t="s">
        <v>11</v>
      </c>
      <c r="N20" s="17" t="s">
        <v>55</v>
      </c>
      <c r="O20" s="11" t="s">
        <v>9</v>
      </c>
      <c r="P20" s="18">
        <v>646</v>
      </c>
      <c r="Q20" s="11" t="s">
        <v>140</v>
      </c>
      <c r="R20" s="11">
        <v>890</v>
      </c>
    </row>
    <row r="21" spans="1:18">
      <c r="A21" s="29">
        <v>1</v>
      </c>
      <c r="B21" s="12">
        <v>22</v>
      </c>
      <c r="C21" s="12">
        <v>2</v>
      </c>
      <c r="D21" s="19">
        <v>44601</v>
      </c>
      <c r="E21" s="20">
        <v>3403</v>
      </c>
      <c r="F21" s="20">
        <v>340</v>
      </c>
      <c r="G21" s="20">
        <v>3</v>
      </c>
      <c r="H21" s="21">
        <v>45491.5</v>
      </c>
      <c r="I21" s="12" t="s">
        <v>10</v>
      </c>
      <c r="J21" s="22" t="s">
        <v>25</v>
      </c>
      <c r="K21" s="22" t="s">
        <v>26</v>
      </c>
      <c r="L21" s="22" t="s">
        <v>40</v>
      </c>
      <c r="M21" s="12" t="s">
        <v>11</v>
      </c>
      <c r="N21" s="22" t="s">
        <v>68</v>
      </c>
      <c r="O21" s="12" t="s">
        <v>9</v>
      </c>
      <c r="P21" s="23">
        <v>890</v>
      </c>
      <c r="Q21" s="12" t="s">
        <v>140</v>
      </c>
      <c r="R21" s="12">
        <v>890</v>
      </c>
    </row>
    <row r="22" spans="1:18">
      <c r="A22" s="28">
        <v>1</v>
      </c>
      <c r="B22" s="11">
        <v>23</v>
      </c>
      <c r="C22" s="11">
        <v>1</v>
      </c>
      <c r="D22" s="14">
        <v>44603</v>
      </c>
      <c r="E22" s="15">
        <v>3400</v>
      </c>
      <c r="F22" s="15">
        <v>340</v>
      </c>
      <c r="G22" s="15">
        <v>0</v>
      </c>
      <c r="H22" s="16">
        <v>44697.37</v>
      </c>
      <c r="I22" s="11" t="s">
        <v>10</v>
      </c>
      <c r="J22" s="17" t="s">
        <v>25</v>
      </c>
      <c r="K22" s="17" t="s">
        <v>26</v>
      </c>
      <c r="L22" s="17" t="s">
        <v>37</v>
      </c>
      <c r="M22" s="11" t="s">
        <v>11</v>
      </c>
      <c r="N22" s="17" t="s">
        <v>55</v>
      </c>
      <c r="O22" s="11" t="s">
        <v>9</v>
      </c>
      <c r="P22" s="18">
        <v>94</v>
      </c>
      <c r="Q22" s="11" t="s">
        <v>141</v>
      </c>
      <c r="R22" s="11">
        <v>117</v>
      </c>
    </row>
    <row r="23" spans="1:18">
      <c r="A23" s="29">
        <v>1</v>
      </c>
      <c r="B23" s="12">
        <v>23</v>
      </c>
      <c r="C23" s="12">
        <v>2</v>
      </c>
      <c r="D23" s="19">
        <v>44603</v>
      </c>
      <c r="E23" s="20">
        <v>3401</v>
      </c>
      <c r="F23" s="20">
        <v>340</v>
      </c>
      <c r="G23" s="20">
        <v>1</v>
      </c>
      <c r="H23" s="21">
        <v>44720.37</v>
      </c>
      <c r="I23" s="12" t="s">
        <v>10</v>
      </c>
      <c r="J23" s="22" t="s">
        <v>25</v>
      </c>
      <c r="K23" s="22" t="s">
        <v>26</v>
      </c>
      <c r="L23" s="22" t="s">
        <v>38</v>
      </c>
      <c r="M23" s="12" t="s">
        <v>11</v>
      </c>
      <c r="N23" s="22" t="s">
        <v>56</v>
      </c>
      <c r="O23" s="12" t="s">
        <v>9</v>
      </c>
      <c r="P23" s="23">
        <v>117</v>
      </c>
      <c r="Q23" s="12" t="s">
        <v>141</v>
      </c>
      <c r="R23" s="12">
        <v>117</v>
      </c>
    </row>
    <row r="24" spans="1:18">
      <c r="A24" s="28">
        <v>1</v>
      </c>
      <c r="B24" s="11">
        <v>24</v>
      </c>
      <c r="C24" s="11">
        <v>1</v>
      </c>
      <c r="D24" s="14">
        <v>44604</v>
      </c>
      <c r="E24" s="15">
        <v>3400</v>
      </c>
      <c r="F24" s="15">
        <v>340</v>
      </c>
      <c r="G24" s="15">
        <v>0</v>
      </c>
      <c r="H24" s="16">
        <v>44605.86</v>
      </c>
      <c r="I24" s="11" t="s">
        <v>10</v>
      </c>
      <c r="J24" s="17" t="s">
        <v>25</v>
      </c>
      <c r="K24" s="17" t="s">
        <v>26</v>
      </c>
      <c r="L24" s="17" t="s">
        <v>37</v>
      </c>
      <c r="M24" s="11" t="s">
        <v>11</v>
      </c>
      <c r="N24" s="17" t="s">
        <v>55</v>
      </c>
      <c r="O24" s="11" t="s">
        <v>9</v>
      </c>
      <c r="P24" s="18">
        <v>1</v>
      </c>
      <c r="Q24" s="11" t="s">
        <v>142</v>
      </c>
      <c r="R24" s="11">
        <v>4</v>
      </c>
    </row>
    <row r="25" spans="1:18">
      <c r="A25" s="29">
        <v>1</v>
      </c>
      <c r="B25" s="12">
        <v>25</v>
      </c>
      <c r="C25" s="12">
        <v>1</v>
      </c>
      <c r="D25" s="19">
        <v>44607</v>
      </c>
      <c r="E25" s="20">
        <v>3400</v>
      </c>
      <c r="F25" s="20">
        <v>340</v>
      </c>
      <c r="G25" s="20">
        <v>0</v>
      </c>
      <c r="H25" s="21">
        <v>44628.43</v>
      </c>
      <c r="I25" s="12" t="s">
        <v>10</v>
      </c>
      <c r="J25" s="22" t="s">
        <v>25</v>
      </c>
      <c r="K25" s="22" t="s">
        <v>26</v>
      </c>
      <c r="L25" s="22" t="s">
        <v>37</v>
      </c>
      <c r="M25" s="12" t="s">
        <v>11</v>
      </c>
      <c r="N25" s="22" t="s">
        <v>55</v>
      </c>
      <c r="O25" s="12" t="s">
        <v>9</v>
      </c>
      <c r="P25" s="23">
        <v>21</v>
      </c>
      <c r="Q25" s="12" t="s">
        <v>143</v>
      </c>
      <c r="R25" s="12">
        <v>21</v>
      </c>
    </row>
    <row r="26" spans="1:18">
      <c r="A26" s="28">
        <v>1</v>
      </c>
      <c r="B26" s="11">
        <v>26</v>
      </c>
      <c r="C26" s="11">
        <v>1</v>
      </c>
      <c r="D26" s="14">
        <v>44608</v>
      </c>
      <c r="E26" s="15">
        <v>3400</v>
      </c>
      <c r="F26" s="15">
        <v>340</v>
      </c>
      <c r="G26" s="15">
        <v>0</v>
      </c>
      <c r="H26" s="16">
        <v>44622.54</v>
      </c>
      <c r="I26" s="11" t="s">
        <v>10</v>
      </c>
      <c r="J26" s="17" t="s">
        <v>25</v>
      </c>
      <c r="K26" s="17" t="s">
        <v>26</v>
      </c>
      <c r="L26" s="17" t="s">
        <v>37</v>
      </c>
      <c r="M26" s="11" t="s">
        <v>11</v>
      </c>
      <c r="N26" s="17" t="s">
        <v>55</v>
      </c>
      <c r="O26" s="11" t="s">
        <v>9</v>
      </c>
      <c r="P26" s="18">
        <v>14</v>
      </c>
      <c r="Q26" s="11" t="s">
        <v>144</v>
      </c>
      <c r="R26" s="11">
        <v>745</v>
      </c>
    </row>
    <row r="27" spans="1:18">
      <c r="A27" s="29">
        <v>1</v>
      </c>
      <c r="B27" s="12">
        <v>26</v>
      </c>
      <c r="C27" s="12">
        <v>3</v>
      </c>
      <c r="D27" s="19">
        <v>44608</v>
      </c>
      <c r="E27" s="20">
        <v>3460</v>
      </c>
      <c r="F27" s="20">
        <v>346</v>
      </c>
      <c r="G27" s="20">
        <v>0</v>
      </c>
      <c r="H27" s="21">
        <v>44625.54</v>
      </c>
      <c r="I27" s="12" t="s">
        <v>10</v>
      </c>
      <c r="J27" s="22" t="s">
        <v>27</v>
      </c>
      <c r="K27" s="22" t="s">
        <v>28</v>
      </c>
      <c r="L27" s="22" t="s">
        <v>37</v>
      </c>
      <c r="M27" s="12" t="s">
        <v>11</v>
      </c>
      <c r="N27" s="22" t="s">
        <v>52</v>
      </c>
      <c r="O27" s="12" t="s">
        <v>9</v>
      </c>
      <c r="P27" s="23">
        <v>17</v>
      </c>
      <c r="Q27" s="12" t="s">
        <v>144</v>
      </c>
      <c r="R27" s="12">
        <v>745</v>
      </c>
    </row>
    <row r="28" spans="1:18">
      <c r="A28" s="28">
        <v>1</v>
      </c>
      <c r="B28" s="11">
        <v>29</v>
      </c>
      <c r="C28" s="11">
        <v>2</v>
      </c>
      <c r="D28" s="14">
        <v>44609</v>
      </c>
      <c r="E28" s="15">
        <v>3400</v>
      </c>
      <c r="F28" s="15">
        <v>340</v>
      </c>
      <c r="G28" s="15">
        <v>0</v>
      </c>
      <c r="H28" s="16">
        <v>44672.47</v>
      </c>
      <c r="I28" s="11" t="s">
        <v>10</v>
      </c>
      <c r="J28" s="17" t="s">
        <v>25</v>
      </c>
      <c r="K28" s="17" t="s">
        <v>26</v>
      </c>
      <c r="L28" s="17" t="s">
        <v>37</v>
      </c>
      <c r="M28" s="11" t="s">
        <v>11</v>
      </c>
      <c r="N28" s="17" t="s">
        <v>55</v>
      </c>
      <c r="O28" s="11" t="s">
        <v>9</v>
      </c>
      <c r="P28" s="18">
        <v>63</v>
      </c>
      <c r="Q28" s="11" t="s">
        <v>145</v>
      </c>
      <c r="R28" s="11">
        <v>84</v>
      </c>
    </row>
    <row r="29" spans="1:18">
      <c r="A29" s="29">
        <v>1</v>
      </c>
      <c r="B29" s="12">
        <v>29</v>
      </c>
      <c r="C29" s="12">
        <v>3</v>
      </c>
      <c r="D29" s="19">
        <v>44609</v>
      </c>
      <c r="E29" s="20">
        <v>3470</v>
      </c>
      <c r="F29" s="20">
        <v>347</v>
      </c>
      <c r="G29" s="20">
        <v>0</v>
      </c>
      <c r="H29" s="21">
        <v>44693.15</v>
      </c>
      <c r="I29" s="12" t="s">
        <v>10</v>
      </c>
      <c r="J29" s="22" t="s">
        <v>29</v>
      </c>
      <c r="K29" s="22" t="s">
        <v>28</v>
      </c>
      <c r="L29" s="22" t="s">
        <v>37</v>
      </c>
      <c r="M29" s="12" t="s">
        <v>11</v>
      </c>
      <c r="N29" s="22" t="s">
        <v>51</v>
      </c>
      <c r="O29" s="12" t="s">
        <v>9</v>
      </c>
      <c r="P29" s="23">
        <v>84</v>
      </c>
      <c r="Q29" s="12" t="s">
        <v>145</v>
      </c>
      <c r="R29" s="12">
        <v>84</v>
      </c>
    </row>
    <row r="30" spans="1:18">
      <c r="A30" s="28">
        <v>1</v>
      </c>
      <c r="B30" s="11">
        <v>30</v>
      </c>
      <c r="C30" s="11">
        <v>2</v>
      </c>
      <c r="D30" s="14">
        <v>44613</v>
      </c>
      <c r="E30" s="15">
        <v>3470</v>
      </c>
      <c r="F30" s="15">
        <v>347</v>
      </c>
      <c r="G30" s="15">
        <v>0</v>
      </c>
      <c r="H30" s="16">
        <v>44919.93</v>
      </c>
      <c r="I30" s="11" t="s">
        <v>10</v>
      </c>
      <c r="J30" s="17" t="s">
        <v>29</v>
      </c>
      <c r="K30" s="17" t="s">
        <v>28</v>
      </c>
      <c r="L30" s="17" t="s">
        <v>37</v>
      </c>
      <c r="M30" s="11" t="s">
        <v>11</v>
      </c>
      <c r="N30" s="17" t="s">
        <v>51</v>
      </c>
      <c r="O30" s="11" t="s">
        <v>9</v>
      </c>
      <c r="P30" s="18">
        <v>306</v>
      </c>
      <c r="Q30" s="11" t="s">
        <v>146</v>
      </c>
      <c r="R30" s="11">
        <v>397</v>
      </c>
    </row>
    <row r="31" spans="1:18">
      <c r="A31" s="29">
        <v>1</v>
      </c>
      <c r="B31" s="12">
        <v>30</v>
      </c>
      <c r="C31" s="12">
        <v>4</v>
      </c>
      <c r="D31" s="19">
        <v>44613</v>
      </c>
      <c r="E31" s="20">
        <v>3462</v>
      </c>
      <c r="F31" s="20">
        <v>346</v>
      </c>
      <c r="G31" s="20">
        <v>2</v>
      </c>
      <c r="H31" s="21">
        <v>45010.93</v>
      </c>
      <c r="I31" s="12" t="s">
        <v>10</v>
      </c>
      <c r="J31" s="22" t="s">
        <v>27</v>
      </c>
      <c r="K31" s="22" t="s">
        <v>28</v>
      </c>
      <c r="L31" s="22" t="s">
        <v>39</v>
      </c>
      <c r="M31" s="12" t="s">
        <v>11</v>
      </c>
      <c r="N31" s="22" t="s">
        <v>73</v>
      </c>
      <c r="O31" s="12" t="s">
        <v>9</v>
      </c>
      <c r="P31" s="23">
        <v>397</v>
      </c>
      <c r="Q31" s="12" t="s">
        <v>146</v>
      </c>
      <c r="R31" s="12">
        <v>397</v>
      </c>
    </row>
    <row r="32" spans="1:18">
      <c r="A32" s="28">
        <v>1</v>
      </c>
      <c r="B32" s="11">
        <v>32</v>
      </c>
      <c r="C32" s="11">
        <v>1</v>
      </c>
      <c r="D32" s="14">
        <v>44615</v>
      </c>
      <c r="E32" s="15">
        <v>3470</v>
      </c>
      <c r="F32" s="15">
        <v>347</v>
      </c>
      <c r="G32" s="15">
        <v>0</v>
      </c>
      <c r="H32" s="16">
        <v>44692.36</v>
      </c>
      <c r="I32" s="11" t="s">
        <v>10</v>
      </c>
      <c r="J32" s="17" t="s">
        <v>29</v>
      </c>
      <c r="K32" s="17" t="s">
        <v>28</v>
      </c>
      <c r="L32" s="17" t="s">
        <v>37</v>
      </c>
      <c r="M32" s="11" t="s">
        <v>11</v>
      </c>
      <c r="N32" s="17" t="s">
        <v>51</v>
      </c>
      <c r="O32" s="11" t="s">
        <v>9</v>
      </c>
      <c r="P32" s="18">
        <v>77</v>
      </c>
      <c r="Q32" s="11" t="s">
        <v>147</v>
      </c>
      <c r="R32" s="11">
        <v>77</v>
      </c>
    </row>
    <row r="33" spans="1:18">
      <c r="A33" s="29">
        <v>1</v>
      </c>
      <c r="B33" s="12">
        <v>34</v>
      </c>
      <c r="C33" s="12">
        <v>4</v>
      </c>
      <c r="D33" s="19">
        <v>44616</v>
      </c>
      <c r="E33" s="20">
        <v>3460</v>
      </c>
      <c r="F33" s="20">
        <v>346</v>
      </c>
      <c r="G33" s="20">
        <v>0</v>
      </c>
      <c r="H33" s="21">
        <v>44854.02</v>
      </c>
      <c r="I33" s="12" t="s">
        <v>10</v>
      </c>
      <c r="J33" s="22" t="s">
        <v>27</v>
      </c>
      <c r="K33" s="22" t="s">
        <v>28</v>
      </c>
      <c r="L33" s="22" t="s">
        <v>37</v>
      </c>
      <c r="M33" s="12" t="s">
        <v>11</v>
      </c>
      <c r="N33" s="22" t="s">
        <v>52</v>
      </c>
      <c r="O33" s="12" t="s">
        <v>9</v>
      </c>
      <c r="P33" s="23">
        <v>238</v>
      </c>
      <c r="Q33" s="12" t="s">
        <v>148</v>
      </c>
      <c r="R33" s="12">
        <v>238</v>
      </c>
    </row>
    <row r="34" spans="1:18">
      <c r="A34" s="28">
        <v>1</v>
      </c>
      <c r="B34" s="11">
        <v>35</v>
      </c>
      <c r="C34" s="11">
        <v>1</v>
      </c>
      <c r="D34" s="14">
        <v>44617</v>
      </c>
      <c r="E34" s="15">
        <v>3460</v>
      </c>
      <c r="F34" s="15">
        <v>346</v>
      </c>
      <c r="G34" s="15">
        <v>0</v>
      </c>
      <c r="H34" s="16">
        <v>44664.41</v>
      </c>
      <c r="I34" s="11" t="s">
        <v>10</v>
      </c>
      <c r="J34" s="17" t="s">
        <v>27</v>
      </c>
      <c r="K34" s="17" t="s">
        <v>28</v>
      </c>
      <c r="L34" s="17" t="s">
        <v>37</v>
      </c>
      <c r="M34" s="11" t="s">
        <v>11</v>
      </c>
      <c r="N34" s="17" t="s">
        <v>52</v>
      </c>
      <c r="O34" s="11" t="s">
        <v>9</v>
      </c>
      <c r="P34" s="18">
        <v>47</v>
      </c>
      <c r="Q34" s="11" t="s">
        <v>149</v>
      </c>
      <c r="R34" s="11">
        <v>47</v>
      </c>
    </row>
    <row r="35" spans="1:18">
      <c r="A35" s="29">
        <v>1</v>
      </c>
      <c r="B35" s="12">
        <v>36</v>
      </c>
      <c r="C35" s="12">
        <v>6</v>
      </c>
      <c r="D35" s="19">
        <v>44621</v>
      </c>
      <c r="E35" s="20">
        <v>3406</v>
      </c>
      <c r="F35" s="20">
        <v>340</v>
      </c>
      <c r="G35" s="20">
        <v>6</v>
      </c>
      <c r="H35" s="21">
        <v>44702.92</v>
      </c>
      <c r="I35" s="12" t="s">
        <v>10</v>
      </c>
      <c r="J35" s="22" t="s">
        <v>25</v>
      </c>
      <c r="K35" s="22" t="s">
        <v>26</v>
      </c>
      <c r="L35" s="22" t="s">
        <v>43</v>
      </c>
      <c r="M35" s="12" t="s">
        <v>11</v>
      </c>
      <c r="N35" s="22" t="s">
        <v>65</v>
      </c>
      <c r="O35" s="12" t="s">
        <v>9</v>
      </c>
      <c r="P35" s="23">
        <v>81</v>
      </c>
      <c r="Q35" s="12" t="s">
        <v>150</v>
      </c>
      <c r="R35" s="12">
        <v>81</v>
      </c>
    </row>
    <row r="36" spans="1:18">
      <c r="A36" s="28">
        <v>1</v>
      </c>
      <c r="B36" s="11">
        <v>38</v>
      </c>
      <c r="C36" s="11">
        <v>1</v>
      </c>
      <c r="D36" s="14">
        <v>44626</v>
      </c>
      <c r="E36" s="15">
        <v>3476</v>
      </c>
      <c r="F36" s="15">
        <v>347</v>
      </c>
      <c r="G36" s="15">
        <v>6</v>
      </c>
      <c r="H36" s="16">
        <v>44657.475995370369</v>
      </c>
      <c r="I36" s="11" t="s">
        <v>10</v>
      </c>
      <c r="J36" s="17" t="s">
        <v>29</v>
      </c>
      <c r="K36" s="17" t="s">
        <v>28</v>
      </c>
      <c r="L36" s="17" t="s">
        <v>43</v>
      </c>
      <c r="M36" s="11" t="s">
        <v>11</v>
      </c>
      <c r="N36" s="17" t="s">
        <v>74</v>
      </c>
      <c r="O36" s="11" t="s">
        <v>9</v>
      </c>
      <c r="P36" s="18">
        <v>31</v>
      </c>
      <c r="Q36" s="11" t="s">
        <v>151</v>
      </c>
      <c r="R36" s="11">
        <v>31</v>
      </c>
    </row>
    <row r="37" spans="1:18">
      <c r="A37" s="29">
        <v>1</v>
      </c>
      <c r="B37" s="12">
        <v>40</v>
      </c>
      <c r="C37" s="12">
        <v>1</v>
      </c>
      <c r="D37" s="19">
        <v>44631</v>
      </c>
      <c r="E37" s="20">
        <v>3470</v>
      </c>
      <c r="F37" s="20">
        <v>347</v>
      </c>
      <c r="G37" s="20">
        <v>0</v>
      </c>
      <c r="H37" s="21">
        <v>44650.315000000002</v>
      </c>
      <c r="I37" s="12" t="s">
        <v>10</v>
      </c>
      <c r="J37" s="22" t="s">
        <v>29</v>
      </c>
      <c r="K37" s="22" t="s">
        <v>28</v>
      </c>
      <c r="L37" s="22" t="s">
        <v>37</v>
      </c>
      <c r="M37" s="12" t="s">
        <v>11</v>
      </c>
      <c r="N37" s="22" t="s">
        <v>51</v>
      </c>
      <c r="O37" s="12" t="s">
        <v>9</v>
      </c>
      <c r="P37" s="23">
        <v>19</v>
      </c>
      <c r="Q37" s="12" t="s">
        <v>152</v>
      </c>
      <c r="R37" s="12">
        <v>19</v>
      </c>
    </row>
    <row r="38" spans="1:18">
      <c r="A38" s="28">
        <v>1</v>
      </c>
      <c r="B38" s="11">
        <v>43</v>
      </c>
      <c r="C38" s="11">
        <v>2</v>
      </c>
      <c r="D38" s="14">
        <v>44635</v>
      </c>
      <c r="E38" s="15">
        <v>3400</v>
      </c>
      <c r="F38" s="15">
        <v>340</v>
      </c>
      <c r="G38" s="15">
        <v>0</v>
      </c>
      <c r="H38" s="16">
        <v>44691</v>
      </c>
      <c r="I38" s="11" t="s">
        <v>10</v>
      </c>
      <c r="J38" s="17" t="s">
        <v>25</v>
      </c>
      <c r="K38" s="17" t="s">
        <v>26</v>
      </c>
      <c r="L38" s="17" t="s">
        <v>37</v>
      </c>
      <c r="M38" s="11" t="s">
        <v>11</v>
      </c>
      <c r="N38" s="17" t="s">
        <v>55</v>
      </c>
      <c r="O38" s="11" t="s">
        <v>9</v>
      </c>
      <c r="P38" s="18">
        <v>56</v>
      </c>
      <c r="Q38" s="11" t="s">
        <v>153</v>
      </c>
      <c r="R38" s="11">
        <v>91</v>
      </c>
    </row>
    <row r="39" spans="1:18">
      <c r="A39" s="29">
        <v>1</v>
      </c>
      <c r="B39" s="12">
        <v>43</v>
      </c>
      <c r="C39" s="12">
        <v>3</v>
      </c>
      <c r="D39" s="19">
        <v>44635</v>
      </c>
      <c r="E39" s="20">
        <v>3400</v>
      </c>
      <c r="F39" s="20">
        <v>340</v>
      </c>
      <c r="G39" s="20">
        <v>0</v>
      </c>
      <c r="H39" s="21">
        <v>44726.54</v>
      </c>
      <c r="I39" s="12" t="s">
        <v>10</v>
      </c>
      <c r="J39" s="22" t="s">
        <v>25</v>
      </c>
      <c r="K39" s="22" t="s">
        <v>26</v>
      </c>
      <c r="L39" s="22" t="s">
        <v>37</v>
      </c>
      <c r="M39" s="12" t="s">
        <v>11</v>
      </c>
      <c r="N39" s="22" t="s">
        <v>55</v>
      </c>
      <c r="O39" s="12" t="s">
        <v>9</v>
      </c>
      <c r="P39" s="23">
        <v>91</v>
      </c>
      <c r="Q39" s="12" t="s">
        <v>153</v>
      </c>
      <c r="R39" s="12">
        <v>91</v>
      </c>
    </row>
    <row r="40" spans="1:18">
      <c r="A40" s="28">
        <v>1</v>
      </c>
      <c r="B40" s="11">
        <v>44</v>
      </c>
      <c r="C40" s="11">
        <v>2</v>
      </c>
      <c r="D40" s="14">
        <v>44636</v>
      </c>
      <c r="E40" s="15">
        <v>3405</v>
      </c>
      <c r="F40" s="15">
        <v>340</v>
      </c>
      <c r="G40" s="15">
        <v>5</v>
      </c>
      <c r="H40" s="16">
        <v>44730.37</v>
      </c>
      <c r="I40" s="11" t="s">
        <v>10</v>
      </c>
      <c r="J40" s="17" t="s">
        <v>25</v>
      </c>
      <c r="K40" s="17" t="s">
        <v>26</v>
      </c>
      <c r="L40" s="17" t="s">
        <v>42</v>
      </c>
      <c r="M40" s="11" t="s">
        <v>11</v>
      </c>
      <c r="N40" s="17" t="s">
        <v>63</v>
      </c>
      <c r="O40" s="11" t="s">
        <v>9</v>
      </c>
      <c r="P40" s="18">
        <v>94</v>
      </c>
      <c r="Q40" s="11" t="s">
        <v>154</v>
      </c>
      <c r="R40" s="11">
        <v>132</v>
      </c>
    </row>
    <row r="41" spans="1:18">
      <c r="A41" s="29">
        <v>1</v>
      </c>
      <c r="B41" s="12">
        <v>44</v>
      </c>
      <c r="C41" s="12">
        <v>1</v>
      </c>
      <c r="D41" s="19">
        <v>44636</v>
      </c>
      <c r="E41" s="20">
        <v>3470</v>
      </c>
      <c r="F41" s="20">
        <v>347</v>
      </c>
      <c r="G41" s="20">
        <v>0</v>
      </c>
      <c r="H41" s="21">
        <v>44731.94</v>
      </c>
      <c r="I41" s="12" t="s">
        <v>10</v>
      </c>
      <c r="J41" s="22" t="s">
        <v>29</v>
      </c>
      <c r="K41" s="22" t="s">
        <v>28</v>
      </c>
      <c r="L41" s="22" t="s">
        <v>37</v>
      </c>
      <c r="M41" s="12" t="s">
        <v>11</v>
      </c>
      <c r="N41" s="22" t="s">
        <v>51</v>
      </c>
      <c r="O41" s="12" t="s">
        <v>9</v>
      </c>
      <c r="P41" s="23">
        <v>95</v>
      </c>
      <c r="Q41" s="12" t="s">
        <v>154</v>
      </c>
      <c r="R41" s="12">
        <v>132</v>
      </c>
    </row>
    <row r="42" spans="1:18">
      <c r="A42" s="28">
        <v>1</v>
      </c>
      <c r="B42" s="11">
        <v>44</v>
      </c>
      <c r="C42" s="11">
        <v>4</v>
      </c>
      <c r="D42" s="14">
        <v>44636</v>
      </c>
      <c r="E42" s="15">
        <v>3402</v>
      </c>
      <c r="F42" s="15">
        <v>340</v>
      </c>
      <c r="G42" s="15">
        <v>2</v>
      </c>
      <c r="H42" s="16">
        <v>44768.94</v>
      </c>
      <c r="I42" s="11" t="s">
        <v>10</v>
      </c>
      <c r="J42" s="17" t="s">
        <v>25</v>
      </c>
      <c r="K42" s="17" t="s">
        <v>26</v>
      </c>
      <c r="L42" s="17" t="s">
        <v>39</v>
      </c>
      <c r="M42" s="11" t="s">
        <v>11</v>
      </c>
      <c r="N42" s="17" t="s">
        <v>62</v>
      </c>
      <c r="O42" s="11" t="s">
        <v>9</v>
      </c>
      <c r="P42" s="18">
        <v>132</v>
      </c>
      <c r="Q42" s="11" t="s">
        <v>154</v>
      </c>
      <c r="R42" s="11">
        <v>132</v>
      </c>
    </row>
    <row r="43" spans="1:18">
      <c r="A43" s="29">
        <v>1</v>
      </c>
      <c r="B43" s="12">
        <v>46</v>
      </c>
      <c r="C43" s="12">
        <v>1</v>
      </c>
      <c r="D43" s="19">
        <v>44641</v>
      </c>
      <c r="E43" s="20">
        <v>3470</v>
      </c>
      <c r="F43" s="20">
        <v>347</v>
      </c>
      <c r="G43" s="20">
        <v>0</v>
      </c>
      <c r="H43" s="21">
        <v>44851.8</v>
      </c>
      <c r="I43" s="12" t="s">
        <v>10</v>
      </c>
      <c r="J43" s="22" t="s">
        <v>29</v>
      </c>
      <c r="K43" s="22" t="s">
        <v>28</v>
      </c>
      <c r="L43" s="22" t="s">
        <v>37</v>
      </c>
      <c r="M43" s="12" t="s">
        <v>11</v>
      </c>
      <c r="N43" s="22" t="s">
        <v>51</v>
      </c>
      <c r="O43" s="12" t="s">
        <v>9</v>
      </c>
      <c r="P43" s="23">
        <v>210</v>
      </c>
      <c r="Q43" s="12" t="s">
        <v>155</v>
      </c>
      <c r="R43" s="12">
        <v>210</v>
      </c>
    </row>
    <row r="44" spans="1:18">
      <c r="A44" s="28">
        <v>1</v>
      </c>
      <c r="B44" s="11">
        <v>51</v>
      </c>
      <c r="C44" s="11">
        <v>3</v>
      </c>
      <c r="D44" s="14">
        <v>44657</v>
      </c>
      <c r="E44" s="15">
        <v>3400</v>
      </c>
      <c r="F44" s="15">
        <v>340</v>
      </c>
      <c r="G44" s="15">
        <v>0</v>
      </c>
      <c r="H44" s="16">
        <v>45016.3</v>
      </c>
      <c r="I44" s="11" t="s">
        <v>10</v>
      </c>
      <c r="J44" s="17" t="s">
        <v>25</v>
      </c>
      <c r="K44" s="17" t="s">
        <v>26</v>
      </c>
      <c r="L44" s="17" t="s">
        <v>37</v>
      </c>
      <c r="M44" s="11" t="s">
        <v>11</v>
      </c>
      <c r="N44" s="17" t="s">
        <v>55</v>
      </c>
      <c r="O44" s="11" t="s">
        <v>9</v>
      </c>
      <c r="P44" s="18">
        <v>359</v>
      </c>
      <c r="Q44" s="11" t="s">
        <v>156</v>
      </c>
      <c r="R44" s="11">
        <v>499</v>
      </c>
    </row>
    <row r="45" spans="1:18">
      <c r="A45" s="29">
        <v>1</v>
      </c>
      <c r="B45" s="12">
        <v>51</v>
      </c>
      <c r="C45" s="12">
        <v>4</v>
      </c>
      <c r="D45" s="19">
        <v>44657</v>
      </c>
      <c r="E45" s="20">
        <v>3460</v>
      </c>
      <c r="F45" s="20">
        <v>346</v>
      </c>
      <c r="G45" s="20">
        <v>0</v>
      </c>
      <c r="H45" s="21">
        <v>45156.3</v>
      </c>
      <c r="I45" s="12" t="s">
        <v>10</v>
      </c>
      <c r="J45" s="22" t="s">
        <v>27</v>
      </c>
      <c r="K45" s="22" t="s">
        <v>28</v>
      </c>
      <c r="L45" s="22" t="s">
        <v>37</v>
      </c>
      <c r="M45" s="12" t="s">
        <v>11</v>
      </c>
      <c r="N45" s="22" t="s">
        <v>52</v>
      </c>
      <c r="O45" s="12" t="s">
        <v>9</v>
      </c>
      <c r="P45" s="23">
        <v>499</v>
      </c>
      <c r="Q45" s="12" t="s">
        <v>156</v>
      </c>
      <c r="R45" s="12">
        <v>499</v>
      </c>
    </row>
    <row r="46" spans="1:18">
      <c r="A46" s="28">
        <v>1</v>
      </c>
      <c r="B46" s="11">
        <v>52</v>
      </c>
      <c r="C46" s="11">
        <v>1</v>
      </c>
      <c r="D46" s="14">
        <v>44663</v>
      </c>
      <c r="E46" s="15">
        <v>3460</v>
      </c>
      <c r="F46" s="15">
        <v>346</v>
      </c>
      <c r="G46" s="15">
        <v>0</v>
      </c>
      <c r="H46" s="16">
        <v>44736.9</v>
      </c>
      <c r="I46" s="11" t="s">
        <v>10</v>
      </c>
      <c r="J46" s="17" t="s">
        <v>27</v>
      </c>
      <c r="K46" s="17" t="s">
        <v>28</v>
      </c>
      <c r="L46" s="17" t="s">
        <v>37</v>
      </c>
      <c r="M46" s="11" t="s">
        <v>11</v>
      </c>
      <c r="N46" s="17" t="s">
        <v>52</v>
      </c>
      <c r="O46" s="11" t="s">
        <v>9</v>
      </c>
      <c r="P46" s="18">
        <v>73</v>
      </c>
      <c r="Q46" s="11" t="s">
        <v>157</v>
      </c>
      <c r="R46" s="11">
        <v>94</v>
      </c>
    </row>
    <row r="47" spans="1:18">
      <c r="A47" s="29">
        <v>1</v>
      </c>
      <c r="B47" s="12">
        <v>52</v>
      </c>
      <c r="C47" s="12">
        <v>3</v>
      </c>
      <c r="D47" s="19">
        <v>44663</v>
      </c>
      <c r="E47" s="20">
        <v>3400</v>
      </c>
      <c r="F47" s="20">
        <v>340</v>
      </c>
      <c r="G47" s="20">
        <v>0</v>
      </c>
      <c r="H47" s="21">
        <v>44757.1</v>
      </c>
      <c r="I47" s="12" t="s">
        <v>10</v>
      </c>
      <c r="J47" s="22" t="s">
        <v>25</v>
      </c>
      <c r="K47" s="22" t="s">
        <v>26</v>
      </c>
      <c r="L47" s="22" t="s">
        <v>37</v>
      </c>
      <c r="M47" s="12" t="s">
        <v>11</v>
      </c>
      <c r="N47" s="22" t="s">
        <v>55</v>
      </c>
      <c r="O47" s="12" t="s">
        <v>9</v>
      </c>
      <c r="P47" s="23">
        <v>94</v>
      </c>
      <c r="Q47" s="12" t="s">
        <v>157</v>
      </c>
      <c r="R47" s="12">
        <v>94</v>
      </c>
    </row>
    <row r="48" spans="1:18">
      <c r="A48" s="28">
        <v>1</v>
      </c>
      <c r="B48" s="11">
        <v>55</v>
      </c>
      <c r="C48" s="11">
        <v>3</v>
      </c>
      <c r="D48" s="14">
        <v>44674</v>
      </c>
      <c r="E48" s="15">
        <v>3400</v>
      </c>
      <c r="F48" s="15">
        <v>340</v>
      </c>
      <c r="G48" s="15">
        <v>0</v>
      </c>
      <c r="H48" s="16">
        <v>45562.9</v>
      </c>
      <c r="I48" s="11" t="s">
        <v>10</v>
      </c>
      <c r="J48" s="17" t="s">
        <v>25</v>
      </c>
      <c r="K48" s="17" t="s">
        <v>26</v>
      </c>
      <c r="L48" s="17" t="s">
        <v>37</v>
      </c>
      <c r="M48" s="11" t="s">
        <v>11</v>
      </c>
      <c r="N48" s="17" t="s">
        <v>55</v>
      </c>
      <c r="O48" s="11" t="s">
        <v>9</v>
      </c>
      <c r="P48" s="18">
        <v>888</v>
      </c>
      <c r="Q48" s="11" t="s">
        <v>158</v>
      </c>
      <c r="R48" s="11">
        <v>888</v>
      </c>
    </row>
    <row r="49" spans="1:18">
      <c r="A49" s="29">
        <v>1</v>
      </c>
      <c r="B49" s="12">
        <v>56</v>
      </c>
      <c r="C49" s="12">
        <v>1</v>
      </c>
      <c r="D49" s="19">
        <v>44674</v>
      </c>
      <c r="E49" s="20">
        <v>3400</v>
      </c>
      <c r="F49" s="20">
        <v>340</v>
      </c>
      <c r="G49" s="20">
        <v>0</v>
      </c>
      <c r="H49" s="21">
        <v>44739.6</v>
      </c>
      <c r="I49" s="12" t="s">
        <v>10</v>
      </c>
      <c r="J49" s="22" t="s">
        <v>25</v>
      </c>
      <c r="K49" s="22" t="s">
        <v>26</v>
      </c>
      <c r="L49" s="22" t="s">
        <v>37</v>
      </c>
      <c r="M49" s="12" t="s">
        <v>11</v>
      </c>
      <c r="N49" s="22" t="s">
        <v>55</v>
      </c>
      <c r="O49" s="12" t="s">
        <v>9</v>
      </c>
      <c r="P49" s="23">
        <v>65</v>
      </c>
      <c r="Q49" s="12" t="s">
        <v>159</v>
      </c>
      <c r="R49" s="12">
        <v>85</v>
      </c>
    </row>
    <row r="50" spans="1:18">
      <c r="A50" s="28">
        <v>1</v>
      </c>
      <c r="B50" s="11">
        <v>56</v>
      </c>
      <c r="C50" s="11">
        <v>2</v>
      </c>
      <c r="D50" s="14">
        <v>44674</v>
      </c>
      <c r="E50" s="15">
        <v>3460</v>
      </c>
      <c r="F50" s="15">
        <v>346</v>
      </c>
      <c r="G50" s="15">
        <v>0</v>
      </c>
      <c r="H50" s="16">
        <v>44759.199999999997</v>
      </c>
      <c r="I50" s="11" t="s">
        <v>10</v>
      </c>
      <c r="J50" s="17" t="s">
        <v>27</v>
      </c>
      <c r="K50" s="17" t="s">
        <v>28</v>
      </c>
      <c r="L50" s="17" t="s">
        <v>37</v>
      </c>
      <c r="M50" s="11" t="s">
        <v>11</v>
      </c>
      <c r="N50" s="17" t="s">
        <v>52</v>
      </c>
      <c r="O50" s="11" t="s">
        <v>9</v>
      </c>
      <c r="P50" s="18">
        <v>85</v>
      </c>
      <c r="Q50" s="11" t="s">
        <v>159</v>
      </c>
      <c r="R50" s="11">
        <v>85</v>
      </c>
    </row>
    <row r="51" spans="1:18">
      <c r="A51" s="29">
        <v>1</v>
      </c>
      <c r="B51" s="12">
        <v>59</v>
      </c>
      <c r="C51" s="12">
        <v>3</v>
      </c>
      <c r="D51" s="19">
        <v>44676</v>
      </c>
      <c r="E51" s="20">
        <v>3400</v>
      </c>
      <c r="F51" s="20">
        <v>340</v>
      </c>
      <c r="G51" s="20">
        <v>0</v>
      </c>
      <c r="H51" s="21">
        <v>45075.85</v>
      </c>
      <c r="I51" s="12" t="s">
        <v>10</v>
      </c>
      <c r="J51" s="22" t="s">
        <v>25</v>
      </c>
      <c r="K51" s="22" t="s">
        <v>26</v>
      </c>
      <c r="L51" s="22" t="s">
        <v>37</v>
      </c>
      <c r="M51" s="12" t="s">
        <v>11</v>
      </c>
      <c r="N51" s="22" t="s">
        <v>55</v>
      </c>
      <c r="O51" s="12" t="s">
        <v>9</v>
      </c>
      <c r="P51" s="23">
        <v>399</v>
      </c>
      <c r="Q51" s="12" t="s">
        <v>160</v>
      </c>
      <c r="R51" s="12">
        <v>399</v>
      </c>
    </row>
    <row r="52" spans="1:18">
      <c r="A52" s="28">
        <v>1</v>
      </c>
      <c r="B52" s="11">
        <v>60</v>
      </c>
      <c r="C52" s="11">
        <v>1</v>
      </c>
      <c r="D52" s="14">
        <v>44680</v>
      </c>
      <c r="E52" s="15">
        <v>3466</v>
      </c>
      <c r="F52" s="15">
        <v>346</v>
      </c>
      <c r="G52" s="15">
        <v>6</v>
      </c>
      <c r="H52" s="16">
        <v>44736.800000000003</v>
      </c>
      <c r="I52" s="11" t="s">
        <v>10</v>
      </c>
      <c r="J52" s="17" t="s">
        <v>27</v>
      </c>
      <c r="K52" s="17" t="s">
        <v>28</v>
      </c>
      <c r="L52" s="17" t="s">
        <v>43</v>
      </c>
      <c r="M52" s="11" t="s">
        <v>11</v>
      </c>
      <c r="N52" s="17" t="s">
        <v>66</v>
      </c>
      <c r="O52" s="11" t="s">
        <v>9</v>
      </c>
      <c r="P52" s="18">
        <v>56</v>
      </c>
      <c r="Q52" s="11" t="s">
        <v>161</v>
      </c>
      <c r="R52" s="11">
        <v>77</v>
      </c>
    </row>
    <row r="53" spans="1:18">
      <c r="A53" s="29">
        <v>1</v>
      </c>
      <c r="B53" s="12">
        <v>60</v>
      </c>
      <c r="C53" s="12">
        <v>2</v>
      </c>
      <c r="D53" s="19">
        <v>44680</v>
      </c>
      <c r="E53" s="20">
        <v>3400</v>
      </c>
      <c r="F53" s="20">
        <v>340</v>
      </c>
      <c r="G53" s="20">
        <v>0</v>
      </c>
      <c r="H53" s="21">
        <v>44757.3</v>
      </c>
      <c r="I53" s="12" t="s">
        <v>10</v>
      </c>
      <c r="J53" s="22" t="s">
        <v>25</v>
      </c>
      <c r="K53" s="22" t="s">
        <v>26</v>
      </c>
      <c r="L53" s="22" t="s">
        <v>37</v>
      </c>
      <c r="M53" s="12" t="s">
        <v>11</v>
      </c>
      <c r="N53" s="22" t="s">
        <v>55</v>
      </c>
      <c r="O53" s="12" t="s">
        <v>9</v>
      </c>
      <c r="P53" s="23">
        <v>77</v>
      </c>
      <c r="Q53" s="12" t="s">
        <v>161</v>
      </c>
      <c r="R53" s="12">
        <v>77</v>
      </c>
    </row>
    <row r="54" spans="1:18">
      <c r="A54" s="28">
        <v>1</v>
      </c>
      <c r="B54" s="11">
        <v>62</v>
      </c>
      <c r="C54" s="11">
        <v>2</v>
      </c>
      <c r="D54" s="14">
        <v>44683</v>
      </c>
      <c r="E54" s="15">
        <v>3402</v>
      </c>
      <c r="F54" s="15">
        <v>340</v>
      </c>
      <c r="G54" s="15">
        <v>2</v>
      </c>
      <c r="H54" s="16">
        <v>44714.47</v>
      </c>
      <c r="I54" s="11" t="s">
        <v>10</v>
      </c>
      <c r="J54" s="17" t="s">
        <v>25</v>
      </c>
      <c r="K54" s="17" t="s">
        <v>26</v>
      </c>
      <c r="L54" s="17" t="s">
        <v>39</v>
      </c>
      <c r="M54" s="11" t="s">
        <v>11</v>
      </c>
      <c r="N54" s="17" t="s">
        <v>62</v>
      </c>
      <c r="O54" s="11" t="s">
        <v>9</v>
      </c>
      <c r="P54" s="18">
        <v>31</v>
      </c>
      <c r="Q54" s="11" t="s">
        <v>162</v>
      </c>
      <c r="R54" s="11">
        <v>58</v>
      </c>
    </row>
    <row r="55" spans="1:18">
      <c r="A55" s="29">
        <v>1</v>
      </c>
      <c r="B55" s="12">
        <v>62</v>
      </c>
      <c r="C55" s="12">
        <v>3</v>
      </c>
      <c r="D55" s="19">
        <v>44683</v>
      </c>
      <c r="E55" s="20">
        <v>3400</v>
      </c>
      <c r="F55" s="20">
        <v>340</v>
      </c>
      <c r="G55" s="20">
        <v>0</v>
      </c>
      <c r="H55" s="21">
        <v>44741.58</v>
      </c>
      <c r="I55" s="12" t="s">
        <v>10</v>
      </c>
      <c r="J55" s="22" t="s">
        <v>25</v>
      </c>
      <c r="K55" s="22" t="s">
        <v>26</v>
      </c>
      <c r="L55" s="22" t="s">
        <v>37</v>
      </c>
      <c r="M55" s="12" t="s">
        <v>11</v>
      </c>
      <c r="N55" s="22" t="s">
        <v>55</v>
      </c>
      <c r="O55" s="12" t="s">
        <v>9</v>
      </c>
      <c r="P55" s="23">
        <v>58</v>
      </c>
      <c r="Q55" s="12" t="s">
        <v>162</v>
      </c>
      <c r="R55" s="12">
        <v>58</v>
      </c>
    </row>
    <row r="56" spans="1:18">
      <c r="A56" s="28">
        <v>1</v>
      </c>
      <c r="B56" s="11">
        <v>63</v>
      </c>
      <c r="C56" s="11">
        <v>3</v>
      </c>
      <c r="D56" s="14">
        <v>44685</v>
      </c>
      <c r="E56" s="15">
        <v>3400</v>
      </c>
      <c r="F56" s="15">
        <v>340</v>
      </c>
      <c r="G56" s="15">
        <v>0</v>
      </c>
      <c r="H56" s="16">
        <v>44746.12</v>
      </c>
      <c r="I56" s="11" t="s">
        <v>10</v>
      </c>
      <c r="J56" s="17" t="s">
        <v>25</v>
      </c>
      <c r="K56" s="17" t="s">
        <v>26</v>
      </c>
      <c r="L56" s="17" t="s">
        <v>37</v>
      </c>
      <c r="M56" s="11" t="s">
        <v>11</v>
      </c>
      <c r="N56" s="17" t="s">
        <v>55</v>
      </c>
      <c r="O56" s="11" t="s">
        <v>9</v>
      </c>
      <c r="P56" s="18">
        <v>61</v>
      </c>
      <c r="Q56" s="11" t="s">
        <v>163</v>
      </c>
      <c r="R56" s="11">
        <v>61</v>
      </c>
    </row>
    <row r="57" spans="1:18">
      <c r="A57" s="29">
        <v>1</v>
      </c>
      <c r="B57" s="12">
        <v>64</v>
      </c>
      <c r="C57" s="12">
        <v>3</v>
      </c>
      <c r="D57" s="19">
        <v>44685</v>
      </c>
      <c r="E57" s="20">
        <v>3400</v>
      </c>
      <c r="F57" s="20">
        <v>340</v>
      </c>
      <c r="G57" s="20">
        <v>0</v>
      </c>
      <c r="H57" s="21">
        <v>44901.51</v>
      </c>
      <c r="I57" s="12" t="s">
        <v>10</v>
      </c>
      <c r="J57" s="22" t="s">
        <v>25</v>
      </c>
      <c r="K57" s="22" t="s">
        <v>26</v>
      </c>
      <c r="L57" s="22" t="s">
        <v>37</v>
      </c>
      <c r="M57" s="12" t="s">
        <v>11</v>
      </c>
      <c r="N57" s="22" t="s">
        <v>55</v>
      </c>
      <c r="O57" s="12" t="s">
        <v>9</v>
      </c>
      <c r="P57" s="23">
        <v>216</v>
      </c>
      <c r="Q57" s="12" t="s">
        <v>164</v>
      </c>
      <c r="R57" s="12">
        <v>288</v>
      </c>
    </row>
    <row r="58" spans="1:18">
      <c r="A58" s="28">
        <v>1</v>
      </c>
      <c r="B58" s="11">
        <v>64</v>
      </c>
      <c r="C58" s="11">
        <v>4</v>
      </c>
      <c r="D58" s="14">
        <v>44685</v>
      </c>
      <c r="E58" s="15">
        <v>3470</v>
      </c>
      <c r="F58" s="15">
        <v>347</v>
      </c>
      <c r="G58" s="15">
        <v>0</v>
      </c>
      <c r="H58" s="16">
        <v>44973.1</v>
      </c>
      <c r="I58" s="11" t="s">
        <v>10</v>
      </c>
      <c r="J58" s="17" t="s">
        <v>29</v>
      </c>
      <c r="K58" s="17" t="s">
        <v>28</v>
      </c>
      <c r="L58" s="17" t="s">
        <v>37</v>
      </c>
      <c r="M58" s="11" t="s">
        <v>11</v>
      </c>
      <c r="N58" s="17" t="s">
        <v>51</v>
      </c>
      <c r="O58" s="11" t="s">
        <v>9</v>
      </c>
      <c r="P58" s="18">
        <v>288</v>
      </c>
      <c r="Q58" s="11" t="s">
        <v>164</v>
      </c>
      <c r="R58" s="11">
        <v>288</v>
      </c>
    </row>
    <row r="59" spans="1:18">
      <c r="A59" s="29">
        <v>1</v>
      </c>
      <c r="B59" s="12">
        <v>66</v>
      </c>
      <c r="C59" s="12">
        <v>2</v>
      </c>
      <c r="D59" s="19">
        <v>44687</v>
      </c>
      <c r="E59" s="20">
        <v>3460</v>
      </c>
      <c r="F59" s="20">
        <v>346</v>
      </c>
      <c r="G59" s="20">
        <v>0</v>
      </c>
      <c r="H59" s="21">
        <v>45274.552997685183</v>
      </c>
      <c r="I59" s="12" t="s">
        <v>10</v>
      </c>
      <c r="J59" s="22" t="s">
        <v>27</v>
      </c>
      <c r="K59" s="22" t="s">
        <v>28</v>
      </c>
      <c r="L59" s="22" t="s">
        <v>37</v>
      </c>
      <c r="M59" s="12" t="s">
        <v>11</v>
      </c>
      <c r="N59" s="22" t="s">
        <v>52</v>
      </c>
      <c r="O59" s="12" t="s">
        <v>9</v>
      </c>
      <c r="P59" s="23">
        <v>587</v>
      </c>
      <c r="Q59" s="12" t="s">
        <v>165</v>
      </c>
      <c r="R59" s="12">
        <v>601</v>
      </c>
    </row>
    <row r="60" spans="1:18">
      <c r="A60" s="28">
        <v>1</v>
      </c>
      <c r="B60" s="11">
        <v>66</v>
      </c>
      <c r="C60" s="11">
        <v>3</v>
      </c>
      <c r="D60" s="14">
        <v>44687</v>
      </c>
      <c r="E60" s="15">
        <v>3400</v>
      </c>
      <c r="F60" s="15">
        <v>340</v>
      </c>
      <c r="G60" s="15">
        <v>0</v>
      </c>
      <c r="H60" s="16">
        <v>45288.552997685183</v>
      </c>
      <c r="I60" s="11" t="s">
        <v>10</v>
      </c>
      <c r="J60" s="17" t="s">
        <v>25</v>
      </c>
      <c r="K60" s="17" t="s">
        <v>26</v>
      </c>
      <c r="L60" s="17" t="s">
        <v>37</v>
      </c>
      <c r="M60" s="11" t="s">
        <v>11</v>
      </c>
      <c r="N60" s="17" t="s">
        <v>55</v>
      </c>
      <c r="O60" s="11" t="s">
        <v>9</v>
      </c>
      <c r="P60" s="18">
        <v>601</v>
      </c>
      <c r="Q60" s="11" t="s">
        <v>165</v>
      </c>
      <c r="R60" s="11">
        <v>601</v>
      </c>
    </row>
    <row r="61" spans="1:18">
      <c r="A61" s="29">
        <v>1</v>
      </c>
      <c r="B61" s="12">
        <v>67</v>
      </c>
      <c r="C61" s="12">
        <v>3</v>
      </c>
      <c r="D61" s="19">
        <v>44690</v>
      </c>
      <c r="E61" s="20">
        <v>3460</v>
      </c>
      <c r="F61" s="20">
        <v>346</v>
      </c>
      <c r="G61" s="20">
        <v>0</v>
      </c>
      <c r="H61" s="21">
        <v>44963.3</v>
      </c>
      <c r="I61" s="12" t="s">
        <v>10</v>
      </c>
      <c r="J61" s="22" t="s">
        <v>27</v>
      </c>
      <c r="K61" s="22" t="s">
        <v>28</v>
      </c>
      <c r="L61" s="22" t="s">
        <v>37</v>
      </c>
      <c r="M61" s="12" t="s">
        <v>11</v>
      </c>
      <c r="N61" s="22" t="s">
        <v>52</v>
      </c>
      <c r="O61" s="12" t="s">
        <v>9</v>
      </c>
      <c r="P61" s="23">
        <v>273</v>
      </c>
      <c r="Q61" s="12" t="s">
        <v>166</v>
      </c>
      <c r="R61" s="12">
        <v>277</v>
      </c>
    </row>
    <row r="62" spans="1:18">
      <c r="A62" s="28">
        <v>1</v>
      </c>
      <c r="B62" s="11">
        <v>68</v>
      </c>
      <c r="C62" s="11">
        <v>1</v>
      </c>
      <c r="D62" s="14">
        <v>44690</v>
      </c>
      <c r="E62" s="15">
        <v>3400</v>
      </c>
      <c r="F62" s="15">
        <v>340</v>
      </c>
      <c r="G62" s="15">
        <v>0</v>
      </c>
      <c r="H62" s="16">
        <v>45023.280995370369</v>
      </c>
      <c r="I62" s="11" t="s">
        <v>10</v>
      </c>
      <c r="J62" s="17" t="s">
        <v>25</v>
      </c>
      <c r="K62" s="17" t="s">
        <v>26</v>
      </c>
      <c r="L62" s="17" t="s">
        <v>37</v>
      </c>
      <c r="M62" s="11" t="s">
        <v>11</v>
      </c>
      <c r="N62" s="17" t="s">
        <v>55</v>
      </c>
      <c r="O62" s="11" t="s">
        <v>9</v>
      </c>
      <c r="P62" s="18">
        <v>333</v>
      </c>
      <c r="Q62" s="11" t="s">
        <v>167</v>
      </c>
      <c r="R62" s="11">
        <v>460</v>
      </c>
    </row>
    <row r="63" spans="1:18">
      <c r="A63" s="29">
        <v>1</v>
      </c>
      <c r="B63" s="12">
        <v>68</v>
      </c>
      <c r="C63" s="12">
        <v>4</v>
      </c>
      <c r="D63" s="19">
        <v>44690</v>
      </c>
      <c r="E63" s="20">
        <v>3403</v>
      </c>
      <c r="F63" s="20">
        <v>340</v>
      </c>
      <c r="G63" s="20">
        <v>3</v>
      </c>
      <c r="H63" s="21">
        <v>45150.43</v>
      </c>
      <c r="I63" s="12" t="s">
        <v>10</v>
      </c>
      <c r="J63" s="22" t="s">
        <v>25</v>
      </c>
      <c r="K63" s="22" t="s">
        <v>26</v>
      </c>
      <c r="L63" s="22" t="s">
        <v>40</v>
      </c>
      <c r="M63" s="12" t="s">
        <v>11</v>
      </c>
      <c r="N63" s="22" t="s">
        <v>68</v>
      </c>
      <c r="O63" s="12" t="s">
        <v>9</v>
      </c>
      <c r="P63" s="23">
        <v>460</v>
      </c>
      <c r="Q63" s="12" t="s">
        <v>167</v>
      </c>
      <c r="R63" s="12">
        <v>460</v>
      </c>
    </row>
    <row r="64" spans="1:18">
      <c r="A64" s="28">
        <v>1</v>
      </c>
      <c r="B64" s="11">
        <v>71</v>
      </c>
      <c r="C64" s="11">
        <v>1</v>
      </c>
      <c r="D64" s="14">
        <v>44695</v>
      </c>
      <c r="E64" s="15">
        <v>3400</v>
      </c>
      <c r="F64" s="15">
        <v>340</v>
      </c>
      <c r="G64" s="15">
        <v>0</v>
      </c>
      <c r="H64" s="16">
        <v>44824.51</v>
      </c>
      <c r="I64" s="11" t="s">
        <v>10</v>
      </c>
      <c r="J64" s="17" t="s">
        <v>25</v>
      </c>
      <c r="K64" s="17" t="s">
        <v>26</v>
      </c>
      <c r="L64" s="17" t="s">
        <v>37</v>
      </c>
      <c r="M64" s="11" t="s">
        <v>11</v>
      </c>
      <c r="N64" s="17" t="s">
        <v>55</v>
      </c>
      <c r="O64" s="11" t="s">
        <v>9</v>
      </c>
      <c r="P64" s="18">
        <v>129</v>
      </c>
      <c r="Q64" s="11" t="s">
        <v>168</v>
      </c>
      <c r="R64" s="11">
        <v>168</v>
      </c>
    </row>
    <row r="65" spans="1:18">
      <c r="A65" s="29">
        <v>1</v>
      </c>
      <c r="B65" s="12">
        <v>71</v>
      </c>
      <c r="C65" s="12">
        <v>3</v>
      </c>
      <c r="D65" s="19">
        <v>44695</v>
      </c>
      <c r="E65" s="20">
        <v>3400</v>
      </c>
      <c r="F65" s="20">
        <v>340</v>
      </c>
      <c r="G65" s="20">
        <v>0</v>
      </c>
      <c r="H65" s="21">
        <v>44863.51</v>
      </c>
      <c r="I65" s="12" t="s">
        <v>10</v>
      </c>
      <c r="J65" s="22" t="s">
        <v>25</v>
      </c>
      <c r="K65" s="22" t="s">
        <v>26</v>
      </c>
      <c r="L65" s="22" t="s">
        <v>37</v>
      </c>
      <c r="M65" s="12" t="s">
        <v>11</v>
      </c>
      <c r="N65" s="22" t="s">
        <v>55</v>
      </c>
      <c r="O65" s="12" t="s">
        <v>9</v>
      </c>
      <c r="P65" s="23">
        <v>168</v>
      </c>
      <c r="Q65" s="12" t="s">
        <v>168</v>
      </c>
      <c r="R65" s="12">
        <v>168</v>
      </c>
    </row>
    <row r="66" spans="1:18">
      <c r="A66" s="28">
        <v>1</v>
      </c>
      <c r="B66" s="11">
        <v>72</v>
      </c>
      <c r="C66" s="11">
        <v>3</v>
      </c>
      <c r="D66" s="14">
        <v>44695</v>
      </c>
      <c r="E66" s="15">
        <v>3460</v>
      </c>
      <c r="F66" s="15">
        <v>346</v>
      </c>
      <c r="G66" s="15">
        <v>0</v>
      </c>
      <c r="H66" s="16">
        <v>45190.11</v>
      </c>
      <c r="I66" s="11" t="s">
        <v>10</v>
      </c>
      <c r="J66" s="17" t="s">
        <v>27</v>
      </c>
      <c r="K66" s="17" t="s">
        <v>28</v>
      </c>
      <c r="L66" s="17" t="s">
        <v>37</v>
      </c>
      <c r="M66" s="11" t="s">
        <v>11</v>
      </c>
      <c r="N66" s="17" t="s">
        <v>52</v>
      </c>
      <c r="O66" s="11" t="s">
        <v>9</v>
      </c>
      <c r="P66" s="18">
        <v>495</v>
      </c>
      <c r="Q66" s="11" t="s">
        <v>169</v>
      </c>
      <c r="R66" s="11">
        <v>495</v>
      </c>
    </row>
    <row r="67" spans="1:18">
      <c r="A67" s="29">
        <v>1</v>
      </c>
      <c r="B67" s="12">
        <v>73</v>
      </c>
      <c r="C67" s="12">
        <v>1</v>
      </c>
      <c r="D67" s="19">
        <v>44697</v>
      </c>
      <c r="E67" s="20">
        <v>3400</v>
      </c>
      <c r="F67" s="20">
        <v>340</v>
      </c>
      <c r="G67" s="20">
        <v>0</v>
      </c>
      <c r="H67" s="21">
        <v>44768.34</v>
      </c>
      <c r="I67" s="12" t="s">
        <v>10</v>
      </c>
      <c r="J67" s="22" t="s">
        <v>25</v>
      </c>
      <c r="K67" s="22" t="s">
        <v>26</v>
      </c>
      <c r="L67" s="22" t="s">
        <v>37</v>
      </c>
      <c r="M67" s="12" t="s">
        <v>11</v>
      </c>
      <c r="N67" s="22" t="s">
        <v>55</v>
      </c>
      <c r="O67" s="12" t="s">
        <v>9</v>
      </c>
      <c r="P67" s="23">
        <v>71</v>
      </c>
      <c r="Q67" s="12" t="s">
        <v>170</v>
      </c>
      <c r="R67" s="12">
        <v>79</v>
      </c>
    </row>
    <row r="68" spans="1:18">
      <c r="A68" s="28">
        <v>1</v>
      </c>
      <c r="B68" s="11">
        <v>73</v>
      </c>
      <c r="C68" s="11">
        <v>3</v>
      </c>
      <c r="D68" s="14">
        <v>44697</v>
      </c>
      <c r="E68" s="15">
        <v>3400</v>
      </c>
      <c r="F68" s="15">
        <v>340</v>
      </c>
      <c r="G68" s="15">
        <v>0</v>
      </c>
      <c r="H68" s="16">
        <v>44776.34</v>
      </c>
      <c r="I68" s="11" t="s">
        <v>10</v>
      </c>
      <c r="J68" s="17" t="s">
        <v>25</v>
      </c>
      <c r="K68" s="17" t="s">
        <v>26</v>
      </c>
      <c r="L68" s="17" t="s">
        <v>37</v>
      </c>
      <c r="M68" s="11" t="s">
        <v>11</v>
      </c>
      <c r="N68" s="17" t="s">
        <v>55</v>
      </c>
      <c r="O68" s="11" t="s">
        <v>9</v>
      </c>
      <c r="P68" s="18">
        <v>79</v>
      </c>
      <c r="Q68" s="11" t="s">
        <v>170</v>
      </c>
      <c r="R68" s="11">
        <v>79</v>
      </c>
    </row>
    <row r="69" spans="1:18">
      <c r="A69" s="29">
        <v>1</v>
      </c>
      <c r="B69" s="12">
        <v>74</v>
      </c>
      <c r="C69" s="12">
        <v>1</v>
      </c>
      <c r="D69" s="19">
        <v>44698</v>
      </c>
      <c r="E69" s="20">
        <v>3400</v>
      </c>
      <c r="F69" s="20">
        <v>340</v>
      </c>
      <c r="G69" s="20">
        <v>0</v>
      </c>
      <c r="H69" s="21">
        <v>44942.16</v>
      </c>
      <c r="I69" s="12" t="s">
        <v>10</v>
      </c>
      <c r="J69" s="22" t="s">
        <v>25</v>
      </c>
      <c r="K69" s="22" t="s">
        <v>26</v>
      </c>
      <c r="L69" s="22" t="s">
        <v>37</v>
      </c>
      <c r="M69" s="12" t="s">
        <v>11</v>
      </c>
      <c r="N69" s="22" t="s">
        <v>55</v>
      </c>
      <c r="O69" s="12" t="s">
        <v>9</v>
      </c>
      <c r="P69" s="23">
        <v>244</v>
      </c>
      <c r="Q69" s="12" t="s">
        <v>171</v>
      </c>
      <c r="R69" s="12">
        <v>325</v>
      </c>
    </row>
    <row r="70" spans="1:18">
      <c r="A70" s="28">
        <v>1</v>
      </c>
      <c r="B70" s="11">
        <v>74</v>
      </c>
      <c r="C70" s="11">
        <v>3</v>
      </c>
      <c r="D70" s="14">
        <v>44698</v>
      </c>
      <c r="E70" s="15">
        <v>3406</v>
      </c>
      <c r="F70" s="15">
        <v>340</v>
      </c>
      <c r="G70" s="15">
        <v>6</v>
      </c>
      <c r="H70" s="16">
        <v>45023.16</v>
      </c>
      <c r="I70" s="11" t="s">
        <v>10</v>
      </c>
      <c r="J70" s="17" t="s">
        <v>25</v>
      </c>
      <c r="K70" s="17" t="s">
        <v>26</v>
      </c>
      <c r="L70" s="17" t="s">
        <v>43</v>
      </c>
      <c r="M70" s="11" t="s">
        <v>11</v>
      </c>
      <c r="N70" s="17" t="s">
        <v>65</v>
      </c>
      <c r="O70" s="11" t="s">
        <v>9</v>
      </c>
      <c r="P70" s="18">
        <v>325</v>
      </c>
      <c r="Q70" s="11" t="s">
        <v>171</v>
      </c>
      <c r="R70" s="11">
        <v>325</v>
      </c>
    </row>
    <row r="71" spans="1:18">
      <c r="A71" s="29">
        <v>1</v>
      </c>
      <c r="B71" s="12">
        <v>75</v>
      </c>
      <c r="C71" s="12">
        <v>1</v>
      </c>
      <c r="D71" s="19">
        <v>44700</v>
      </c>
      <c r="E71" s="20">
        <v>3460</v>
      </c>
      <c r="F71" s="20">
        <v>346</v>
      </c>
      <c r="G71" s="20">
        <v>0</v>
      </c>
      <c r="H71" s="21">
        <v>44959.69</v>
      </c>
      <c r="I71" s="12" t="s">
        <v>10</v>
      </c>
      <c r="J71" s="22" t="s">
        <v>27</v>
      </c>
      <c r="K71" s="22" t="s">
        <v>28</v>
      </c>
      <c r="L71" s="22" t="s">
        <v>37</v>
      </c>
      <c r="M71" s="12" t="s">
        <v>11</v>
      </c>
      <c r="N71" s="22" t="s">
        <v>52</v>
      </c>
      <c r="O71" s="12" t="s">
        <v>9</v>
      </c>
      <c r="P71" s="23">
        <v>259</v>
      </c>
      <c r="Q71" s="12" t="s">
        <v>172</v>
      </c>
      <c r="R71" s="12">
        <v>400</v>
      </c>
    </row>
    <row r="72" spans="1:18">
      <c r="A72" s="28">
        <v>1</v>
      </c>
      <c r="B72" s="11">
        <v>75</v>
      </c>
      <c r="C72" s="11">
        <v>3</v>
      </c>
      <c r="D72" s="14">
        <v>44700</v>
      </c>
      <c r="E72" s="15">
        <v>3400</v>
      </c>
      <c r="F72" s="15">
        <v>340</v>
      </c>
      <c r="G72" s="15">
        <v>0</v>
      </c>
      <c r="H72" s="16">
        <v>44961</v>
      </c>
      <c r="I72" s="11" t="s">
        <v>10</v>
      </c>
      <c r="J72" s="17" t="s">
        <v>25</v>
      </c>
      <c r="K72" s="17" t="s">
        <v>26</v>
      </c>
      <c r="L72" s="17" t="s">
        <v>37</v>
      </c>
      <c r="M72" s="11" t="s">
        <v>11</v>
      </c>
      <c r="N72" s="17" t="s">
        <v>55</v>
      </c>
      <c r="O72" s="11" t="s">
        <v>9</v>
      </c>
      <c r="P72" s="18">
        <v>261</v>
      </c>
      <c r="Q72" s="11" t="s">
        <v>172</v>
      </c>
      <c r="R72" s="11">
        <v>400</v>
      </c>
    </row>
    <row r="73" spans="1:18">
      <c r="A73" s="29">
        <v>1</v>
      </c>
      <c r="B73" s="12">
        <v>75</v>
      </c>
      <c r="C73" s="12">
        <v>4</v>
      </c>
      <c r="D73" s="19">
        <v>44700</v>
      </c>
      <c r="E73" s="20">
        <v>3460</v>
      </c>
      <c r="F73" s="20">
        <v>346</v>
      </c>
      <c r="G73" s="20">
        <v>0</v>
      </c>
      <c r="H73" s="21">
        <v>45100.74</v>
      </c>
      <c r="I73" s="12" t="s">
        <v>10</v>
      </c>
      <c r="J73" s="22" t="s">
        <v>27</v>
      </c>
      <c r="K73" s="22" t="s">
        <v>28</v>
      </c>
      <c r="L73" s="22" t="s">
        <v>37</v>
      </c>
      <c r="M73" s="12" t="s">
        <v>11</v>
      </c>
      <c r="N73" s="22" t="s">
        <v>52</v>
      </c>
      <c r="O73" s="12" t="s">
        <v>9</v>
      </c>
      <c r="P73" s="23">
        <v>400</v>
      </c>
      <c r="Q73" s="12" t="s">
        <v>172</v>
      </c>
      <c r="R73" s="12">
        <v>400</v>
      </c>
    </row>
    <row r="74" spans="1:18">
      <c r="A74" s="28">
        <v>1</v>
      </c>
      <c r="B74" s="11">
        <v>77</v>
      </c>
      <c r="C74" s="11">
        <v>1</v>
      </c>
      <c r="D74" s="14">
        <v>44702</v>
      </c>
      <c r="E74" s="15">
        <v>3400</v>
      </c>
      <c r="F74" s="15">
        <v>340</v>
      </c>
      <c r="G74" s="15">
        <v>0</v>
      </c>
      <c r="H74" s="16">
        <v>44831.45</v>
      </c>
      <c r="I74" s="11" t="s">
        <v>10</v>
      </c>
      <c r="J74" s="17" t="s">
        <v>25</v>
      </c>
      <c r="K74" s="17" t="s">
        <v>26</v>
      </c>
      <c r="L74" s="17" t="s">
        <v>37</v>
      </c>
      <c r="M74" s="11" t="s">
        <v>11</v>
      </c>
      <c r="N74" s="17" t="s">
        <v>55</v>
      </c>
      <c r="O74" s="11" t="s">
        <v>9</v>
      </c>
      <c r="P74" s="18">
        <v>129</v>
      </c>
      <c r="Q74" s="11" t="s">
        <v>173</v>
      </c>
      <c r="R74" s="11">
        <v>129</v>
      </c>
    </row>
    <row r="75" spans="1:18">
      <c r="A75" s="29">
        <v>1</v>
      </c>
      <c r="B75" s="12">
        <v>79</v>
      </c>
      <c r="C75" s="12">
        <v>3</v>
      </c>
      <c r="D75" s="19">
        <v>44706</v>
      </c>
      <c r="E75" s="20">
        <v>3400</v>
      </c>
      <c r="F75" s="20">
        <v>340</v>
      </c>
      <c r="G75" s="20">
        <v>0</v>
      </c>
      <c r="H75" s="21">
        <v>44959.83</v>
      </c>
      <c r="I75" s="12" t="s">
        <v>10</v>
      </c>
      <c r="J75" s="22" t="s">
        <v>25</v>
      </c>
      <c r="K75" s="22" t="s">
        <v>26</v>
      </c>
      <c r="L75" s="22" t="s">
        <v>37</v>
      </c>
      <c r="M75" s="12" t="s">
        <v>11</v>
      </c>
      <c r="N75" s="22" t="s">
        <v>55</v>
      </c>
      <c r="O75" s="12" t="s">
        <v>9</v>
      </c>
      <c r="P75" s="23">
        <v>253</v>
      </c>
      <c r="Q75" s="12" t="s">
        <v>174</v>
      </c>
      <c r="R75" s="12">
        <v>383</v>
      </c>
    </row>
    <row r="76" spans="1:18">
      <c r="A76" s="28">
        <v>1</v>
      </c>
      <c r="B76" s="11">
        <v>79</v>
      </c>
      <c r="C76" s="11">
        <v>7</v>
      </c>
      <c r="D76" s="14">
        <v>44706</v>
      </c>
      <c r="E76" s="15">
        <v>3401</v>
      </c>
      <c r="F76" s="15">
        <v>340</v>
      </c>
      <c r="G76" s="15">
        <v>1</v>
      </c>
      <c r="H76" s="16">
        <v>45089.35</v>
      </c>
      <c r="I76" s="11" t="s">
        <v>10</v>
      </c>
      <c r="J76" s="17" t="s">
        <v>25</v>
      </c>
      <c r="K76" s="17" t="s">
        <v>26</v>
      </c>
      <c r="L76" s="17" t="s">
        <v>38</v>
      </c>
      <c r="M76" s="11" t="s">
        <v>11</v>
      </c>
      <c r="N76" s="17" t="s">
        <v>56</v>
      </c>
      <c r="O76" s="11" t="s">
        <v>9</v>
      </c>
      <c r="P76" s="18">
        <v>383</v>
      </c>
      <c r="Q76" s="11" t="s">
        <v>174</v>
      </c>
      <c r="R76" s="11">
        <v>383</v>
      </c>
    </row>
    <row r="77" spans="1:18">
      <c r="A77" s="29">
        <v>1</v>
      </c>
      <c r="B77" s="12">
        <v>83</v>
      </c>
      <c r="C77" s="12">
        <v>3</v>
      </c>
      <c r="D77" s="19">
        <v>44709</v>
      </c>
      <c r="E77" s="20">
        <v>3460</v>
      </c>
      <c r="F77" s="20">
        <v>346</v>
      </c>
      <c r="G77" s="20">
        <v>0</v>
      </c>
      <c r="H77" s="21">
        <v>45497.47</v>
      </c>
      <c r="I77" s="12" t="s">
        <v>10</v>
      </c>
      <c r="J77" s="22" t="s">
        <v>27</v>
      </c>
      <c r="K77" s="22" t="s">
        <v>28</v>
      </c>
      <c r="L77" s="22" t="s">
        <v>37</v>
      </c>
      <c r="M77" s="12" t="s">
        <v>11</v>
      </c>
      <c r="N77" s="22" t="s">
        <v>52</v>
      </c>
      <c r="O77" s="12" t="s">
        <v>9</v>
      </c>
      <c r="P77" s="23">
        <v>788</v>
      </c>
      <c r="Q77" s="12" t="s">
        <v>175</v>
      </c>
      <c r="R77" s="12">
        <v>788</v>
      </c>
    </row>
    <row r="78" spans="1:18">
      <c r="A78" s="28">
        <v>1</v>
      </c>
      <c r="B78" s="11">
        <v>85</v>
      </c>
      <c r="C78" s="11">
        <v>4</v>
      </c>
      <c r="D78" s="14">
        <v>44713</v>
      </c>
      <c r="E78" s="15">
        <v>3400</v>
      </c>
      <c r="F78" s="15">
        <v>340</v>
      </c>
      <c r="G78" s="15">
        <v>0</v>
      </c>
      <c r="H78" s="16">
        <v>44741.91</v>
      </c>
      <c r="I78" s="11" t="s">
        <v>10</v>
      </c>
      <c r="J78" s="17" t="s">
        <v>25</v>
      </c>
      <c r="K78" s="17" t="s">
        <v>26</v>
      </c>
      <c r="L78" s="17" t="s">
        <v>37</v>
      </c>
      <c r="M78" s="11" t="s">
        <v>11</v>
      </c>
      <c r="N78" s="17" t="s">
        <v>55</v>
      </c>
      <c r="O78" s="11" t="s">
        <v>9</v>
      </c>
      <c r="P78" s="18">
        <v>28</v>
      </c>
      <c r="Q78" s="11" t="s">
        <v>176</v>
      </c>
      <c r="R78" s="11">
        <v>37</v>
      </c>
    </row>
    <row r="79" spans="1:18">
      <c r="A79" s="29">
        <v>1</v>
      </c>
      <c r="B79" s="12">
        <v>87</v>
      </c>
      <c r="C79" s="12">
        <v>4</v>
      </c>
      <c r="D79" s="19">
        <v>44716</v>
      </c>
      <c r="E79" s="20">
        <v>3460</v>
      </c>
      <c r="F79" s="20">
        <v>346</v>
      </c>
      <c r="G79" s="20">
        <v>0</v>
      </c>
      <c r="H79" s="21">
        <v>44833.03</v>
      </c>
      <c r="I79" s="12" t="s">
        <v>10</v>
      </c>
      <c r="J79" s="22" t="s">
        <v>27</v>
      </c>
      <c r="K79" s="22" t="s">
        <v>28</v>
      </c>
      <c r="L79" s="22" t="s">
        <v>37</v>
      </c>
      <c r="M79" s="12" t="s">
        <v>11</v>
      </c>
      <c r="N79" s="22" t="s">
        <v>52</v>
      </c>
      <c r="O79" s="12" t="s">
        <v>9</v>
      </c>
      <c r="P79" s="23">
        <v>117</v>
      </c>
      <c r="Q79" s="12" t="s">
        <v>177</v>
      </c>
      <c r="R79" s="12">
        <v>164</v>
      </c>
    </row>
    <row r="80" spans="1:18">
      <c r="A80" s="28">
        <v>1</v>
      </c>
      <c r="B80" s="11">
        <v>87</v>
      </c>
      <c r="C80" s="11">
        <v>5</v>
      </c>
      <c r="D80" s="14">
        <v>44716</v>
      </c>
      <c r="E80" s="15">
        <v>3460</v>
      </c>
      <c r="F80" s="15">
        <v>346</v>
      </c>
      <c r="G80" s="15">
        <v>0</v>
      </c>
      <c r="H80" s="16">
        <v>44833.41</v>
      </c>
      <c r="I80" s="11" t="s">
        <v>10</v>
      </c>
      <c r="J80" s="17" t="s">
        <v>27</v>
      </c>
      <c r="K80" s="17" t="s">
        <v>28</v>
      </c>
      <c r="L80" s="17" t="s">
        <v>37</v>
      </c>
      <c r="M80" s="11" t="s">
        <v>11</v>
      </c>
      <c r="N80" s="17" t="s">
        <v>52</v>
      </c>
      <c r="O80" s="11" t="s">
        <v>9</v>
      </c>
      <c r="P80" s="18">
        <v>117</v>
      </c>
      <c r="Q80" s="11" t="s">
        <v>177</v>
      </c>
      <c r="R80" s="11">
        <v>164</v>
      </c>
    </row>
    <row r="81" spans="1:18">
      <c r="A81" s="29">
        <v>1</v>
      </c>
      <c r="B81" s="12">
        <v>87</v>
      </c>
      <c r="C81" s="12">
        <v>6</v>
      </c>
      <c r="D81" s="19">
        <v>44716</v>
      </c>
      <c r="E81" s="20">
        <v>3400</v>
      </c>
      <c r="F81" s="20">
        <v>340</v>
      </c>
      <c r="G81" s="20">
        <v>0</v>
      </c>
      <c r="H81" s="21">
        <v>44880.41</v>
      </c>
      <c r="I81" s="12" t="s">
        <v>10</v>
      </c>
      <c r="J81" s="22" t="s">
        <v>25</v>
      </c>
      <c r="K81" s="22" t="s">
        <v>26</v>
      </c>
      <c r="L81" s="22" t="s">
        <v>37</v>
      </c>
      <c r="M81" s="12" t="s">
        <v>11</v>
      </c>
      <c r="N81" s="22" t="s">
        <v>55</v>
      </c>
      <c r="O81" s="12" t="s">
        <v>9</v>
      </c>
      <c r="P81" s="23">
        <v>164</v>
      </c>
      <c r="Q81" s="12" t="s">
        <v>177</v>
      </c>
      <c r="R81" s="12">
        <v>164</v>
      </c>
    </row>
    <row r="82" spans="1:18">
      <c r="A82" s="28">
        <v>1</v>
      </c>
      <c r="B82" s="11">
        <v>89</v>
      </c>
      <c r="C82" s="11">
        <v>5</v>
      </c>
      <c r="D82" s="14">
        <v>44717</v>
      </c>
      <c r="E82" s="15">
        <v>3406</v>
      </c>
      <c r="F82" s="15">
        <v>340</v>
      </c>
      <c r="G82" s="15">
        <v>6</v>
      </c>
      <c r="H82" s="16">
        <v>44737.78</v>
      </c>
      <c r="I82" s="11" t="s">
        <v>10</v>
      </c>
      <c r="J82" s="17" t="s">
        <v>25</v>
      </c>
      <c r="K82" s="17" t="s">
        <v>26</v>
      </c>
      <c r="L82" s="17" t="s">
        <v>43</v>
      </c>
      <c r="M82" s="11" t="s">
        <v>11</v>
      </c>
      <c r="N82" s="17" t="s">
        <v>65</v>
      </c>
      <c r="O82" s="11" t="s">
        <v>9</v>
      </c>
      <c r="P82" s="18">
        <v>20</v>
      </c>
      <c r="Q82" s="11" t="s">
        <v>178</v>
      </c>
      <c r="R82" s="11">
        <v>20</v>
      </c>
    </row>
    <row r="83" spans="1:18">
      <c r="A83" s="29">
        <v>1</v>
      </c>
      <c r="B83" s="12">
        <v>93</v>
      </c>
      <c r="C83" s="12">
        <v>4</v>
      </c>
      <c r="D83" s="19">
        <v>44721</v>
      </c>
      <c r="E83" s="20">
        <v>3400</v>
      </c>
      <c r="F83" s="20">
        <v>340</v>
      </c>
      <c r="G83" s="20">
        <v>0</v>
      </c>
      <c r="H83" s="21">
        <v>44795.8</v>
      </c>
      <c r="I83" s="12" t="s">
        <v>10</v>
      </c>
      <c r="J83" s="22" t="s">
        <v>25</v>
      </c>
      <c r="K83" s="22" t="s">
        <v>26</v>
      </c>
      <c r="L83" s="22" t="s">
        <v>37</v>
      </c>
      <c r="M83" s="12" t="s">
        <v>11</v>
      </c>
      <c r="N83" s="22" t="s">
        <v>55</v>
      </c>
      <c r="O83" s="12" t="s">
        <v>9</v>
      </c>
      <c r="P83" s="23">
        <v>74</v>
      </c>
      <c r="Q83" s="12" t="s">
        <v>179</v>
      </c>
      <c r="R83" s="12">
        <v>74</v>
      </c>
    </row>
    <row r="84" spans="1:18">
      <c r="A84" s="28">
        <v>1</v>
      </c>
      <c r="B84" s="11">
        <v>94</v>
      </c>
      <c r="C84" s="11">
        <v>4</v>
      </c>
      <c r="D84" s="14">
        <v>44722</v>
      </c>
      <c r="E84" s="15">
        <v>3470</v>
      </c>
      <c r="F84" s="15">
        <v>347</v>
      </c>
      <c r="G84" s="15">
        <v>0</v>
      </c>
      <c r="H84" s="16">
        <v>44745.3</v>
      </c>
      <c r="I84" s="11" t="s">
        <v>10</v>
      </c>
      <c r="J84" s="17" t="s">
        <v>29</v>
      </c>
      <c r="K84" s="17" t="s">
        <v>28</v>
      </c>
      <c r="L84" s="17" t="s">
        <v>37</v>
      </c>
      <c r="M84" s="11" t="s">
        <v>11</v>
      </c>
      <c r="N84" s="17" t="s">
        <v>51</v>
      </c>
      <c r="O84" s="11" t="s">
        <v>9</v>
      </c>
      <c r="P84" s="18">
        <v>23</v>
      </c>
      <c r="Q84" s="11" t="s">
        <v>180</v>
      </c>
      <c r="R84" s="11">
        <v>39</v>
      </c>
    </row>
    <row r="85" spans="1:18">
      <c r="A85" s="29">
        <v>1</v>
      </c>
      <c r="B85" s="12">
        <v>94</v>
      </c>
      <c r="C85" s="12">
        <v>1</v>
      </c>
      <c r="D85" s="19">
        <v>44722</v>
      </c>
      <c r="E85" s="20">
        <v>3470</v>
      </c>
      <c r="F85" s="20">
        <v>347</v>
      </c>
      <c r="G85" s="20">
        <v>0</v>
      </c>
      <c r="H85" s="21">
        <v>44748.550995370373</v>
      </c>
      <c r="I85" s="12" t="s">
        <v>10</v>
      </c>
      <c r="J85" s="22" t="s">
        <v>29</v>
      </c>
      <c r="K85" s="22" t="s">
        <v>28</v>
      </c>
      <c r="L85" s="22" t="s">
        <v>37</v>
      </c>
      <c r="M85" s="12" t="s">
        <v>11</v>
      </c>
      <c r="N85" s="22" t="s">
        <v>51</v>
      </c>
      <c r="O85" s="12" t="s">
        <v>9</v>
      </c>
      <c r="P85" s="23">
        <v>26</v>
      </c>
      <c r="Q85" s="12" t="s">
        <v>180</v>
      </c>
      <c r="R85" s="12">
        <v>39</v>
      </c>
    </row>
    <row r="86" spans="1:18">
      <c r="A86" s="28">
        <v>1</v>
      </c>
      <c r="B86" s="11">
        <v>94</v>
      </c>
      <c r="C86" s="11">
        <v>5</v>
      </c>
      <c r="D86" s="14">
        <v>44722</v>
      </c>
      <c r="E86" s="15">
        <v>3400</v>
      </c>
      <c r="F86" s="15">
        <v>340</v>
      </c>
      <c r="G86" s="15">
        <v>0</v>
      </c>
      <c r="H86" s="16">
        <v>44761</v>
      </c>
      <c r="I86" s="11" t="s">
        <v>10</v>
      </c>
      <c r="J86" s="17" t="s">
        <v>25</v>
      </c>
      <c r="K86" s="17" t="s">
        <v>26</v>
      </c>
      <c r="L86" s="17" t="s">
        <v>37</v>
      </c>
      <c r="M86" s="11" t="s">
        <v>11</v>
      </c>
      <c r="N86" s="17" t="s">
        <v>55</v>
      </c>
      <c r="O86" s="11" t="s">
        <v>9</v>
      </c>
      <c r="P86" s="18">
        <v>39</v>
      </c>
      <c r="Q86" s="11" t="s">
        <v>180</v>
      </c>
      <c r="R86" s="11">
        <v>39</v>
      </c>
    </row>
    <row r="87" spans="1:18">
      <c r="A87" s="29">
        <v>1</v>
      </c>
      <c r="B87" s="12">
        <v>96</v>
      </c>
      <c r="C87" s="12">
        <v>2</v>
      </c>
      <c r="D87" s="19">
        <v>44723</v>
      </c>
      <c r="E87" s="20">
        <v>3400</v>
      </c>
      <c r="F87" s="20">
        <v>340</v>
      </c>
      <c r="G87" s="20">
        <v>0</v>
      </c>
      <c r="H87" s="21">
        <v>44766.64</v>
      </c>
      <c r="I87" s="12" t="s">
        <v>10</v>
      </c>
      <c r="J87" s="22" t="s">
        <v>25</v>
      </c>
      <c r="K87" s="22" t="s">
        <v>26</v>
      </c>
      <c r="L87" s="22" t="s">
        <v>37</v>
      </c>
      <c r="M87" s="12" t="s">
        <v>11</v>
      </c>
      <c r="N87" s="22" t="s">
        <v>55</v>
      </c>
      <c r="O87" s="12" t="s">
        <v>9</v>
      </c>
      <c r="P87" s="23">
        <v>43</v>
      </c>
      <c r="Q87" s="12" t="s">
        <v>181</v>
      </c>
      <c r="R87" s="12">
        <v>67</v>
      </c>
    </row>
    <row r="88" spans="1:18">
      <c r="A88" s="28">
        <v>1</v>
      </c>
      <c r="B88" s="11">
        <v>96</v>
      </c>
      <c r="C88" s="11">
        <v>3</v>
      </c>
      <c r="D88" s="14">
        <v>44723</v>
      </c>
      <c r="E88" s="15">
        <v>3400</v>
      </c>
      <c r="F88" s="15">
        <v>340</v>
      </c>
      <c r="G88" s="15">
        <v>0</v>
      </c>
      <c r="H88" s="16">
        <v>44790.94</v>
      </c>
      <c r="I88" s="11" t="s">
        <v>10</v>
      </c>
      <c r="J88" s="17" t="s">
        <v>25</v>
      </c>
      <c r="K88" s="17" t="s">
        <v>26</v>
      </c>
      <c r="L88" s="17" t="s">
        <v>37</v>
      </c>
      <c r="M88" s="11" t="s">
        <v>11</v>
      </c>
      <c r="N88" s="17" t="s">
        <v>55</v>
      </c>
      <c r="O88" s="11" t="s">
        <v>9</v>
      </c>
      <c r="P88" s="18">
        <v>67</v>
      </c>
      <c r="Q88" s="11" t="s">
        <v>181</v>
      </c>
      <c r="R88" s="11">
        <v>67</v>
      </c>
    </row>
    <row r="89" spans="1:18">
      <c r="A89" s="29">
        <v>1</v>
      </c>
      <c r="B89" s="12">
        <v>97</v>
      </c>
      <c r="C89" s="12">
        <v>1</v>
      </c>
      <c r="D89" s="19">
        <v>44724</v>
      </c>
      <c r="E89" s="20">
        <v>3460</v>
      </c>
      <c r="F89" s="20">
        <v>346</v>
      </c>
      <c r="G89" s="20">
        <v>0</v>
      </c>
      <c r="H89" s="21">
        <v>44975.58</v>
      </c>
      <c r="I89" s="12" t="s">
        <v>10</v>
      </c>
      <c r="J89" s="22" t="s">
        <v>27</v>
      </c>
      <c r="K89" s="22" t="s">
        <v>28</v>
      </c>
      <c r="L89" s="22" t="s">
        <v>37</v>
      </c>
      <c r="M89" s="12" t="s">
        <v>11</v>
      </c>
      <c r="N89" s="22" t="s">
        <v>52</v>
      </c>
      <c r="O89" s="12" t="s">
        <v>9</v>
      </c>
      <c r="P89" s="23">
        <v>251</v>
      </c>
      <c r="Q89" s="12" t="s">
        <v>182</v>
      </c>
      <c r="R89" s="12">
        <v>317</v>
      </c>
    </row>
    <row r="90" spans="1:18">
      <c r="A90" s="28">
        <v>1</v>
      </c>
      <c r="B90" s="11">
        <v>97</v>
      </c>
      <c r="C90" s="11">
        <v>2</v>
      </c>
      <c r="D90" s="14">
        <v>44724</v>
      </c>
      <c r="E90" s="15">
        <v>3460</v>
      </c>
      <c r="F90" s="15">
        <v>346</v>
      </c>
      <c r="G90" s="15">
        <v>0</v>
      </c>
      <c r="H90" s="16">
        <v>45041.3</v>
      </c>
      <c r="I90" s="11" t="s">
        <v>10</v>
      </c>
      <c r="J90" s="17" t="s">
        <v>27</v>
      </c>
      <c r="K90" s="17" t="s">
        <v>28</v>
      </c>
      <c r="L90" s="17" t="s">
        <v>37</v>
      </c>
      <c r="M90" s="11" t="s">
        <v>11</v>
      </c>
      <c r="N90" s="17" t="s">
        <v>52</v>
      </c>
      <c r="O90" s="11" t="s">
        <v>9</v>
      </c>
      <c r="P90" s="18">
        <v>317</v>
      </c>
      <c r="Q90" s="11" t="s">
        <v>182</v>
      </c>
      <c r="R90" s="11">
        <v>317</v>
      </c>
    </row>
    <row r="91" spans="1:18">
      <c r="A91" s="29">
        <v>1</v>
      </c>
      <c r="B91" s="12">
        <v>98</v>
      </c>
      <c r="C91" s="12">
        <v>1</v>
      </c>
      <c r="D91" s="19">
        <v>44725</v>
      </c>
      <c r="E91" s="20">
        <v>3460</v>
      </c>
      <c r="F91" s="20">
        <v>346</v>
      </c>
      <c r="G91" s="20">
        <v>0</v>
      </c>
      <c r="H91" s="21">
        <v>44959.95</v>
      </c>
      <c r="I91" s="12" t="s">
        <v>10</v>
      </c>
      <c r="J91" s="22" t="s">
        <v>27</v>
      </c>
      <c r="K91" s="22" t="s">
        <v>28</v>
      </c>
      <c r="L91" s="22" t="s">
        <v>37</v>
      </c>
      <c r="M91" s="12" t="s">
        <v>11</v>
      </c>
      <c r="N91" s="22" t="s">
        <v>52</v>
      </c>
      <c r="O91" s="12" t="s">
        <v>9</v>
      </c>
      <c r="P91" s="23">
        <v>234</v>
      </c>
      <c r="Q91" s="12" t="s">
        <v>183</v>
      </c>
      <c r="R91" s="12">
        <v>315</v>
      </c>
    </row>
    <row r="92" spans="1:18">
      <c r="A92" s="28">
        <v>1</v>
      </c>
      <c r="B92" s="11">
        <v>98</v>
      </c>
      <c r="C92" s="11">
        <v>3</v>
      </c>
      <c r="D92" s="14">
        <v>44725</v>
      </c>
      <c r="E92" s="15">
        <v>3400</v>
      </c>
      <c r="F92" s="15">
        <v>340</v>
      </c>
      <c r="G92" s="15">
        <v>0</v>
      </c>
      <c r="H92" s="16">
        <v>45040.7</v>
      </c>
      <c r="I92" s="11" t="s">
        <v>10</v>
      </c>
      <c r="J92" s="17" t="s">
        <v>25</v>
      </c>
      <c r="K92" s="17" t="s">
        <v>26</v>
      </c>
      <c r="L92" s="17" t="s">
        <v>37</v>
      </c>
      <c r="M92" s="11" t="s">
        <v>11</v>
      </c>
      <c r="N92" s="17" t="s">
        <v>55</v>
      </c>
      <c r="O92" s="11" t="s">
        <v>9</v>
      </c>
      <c r="P92" s="18">
        <v>315</v>
      </c>
      <c r="Q92" s="11" t="s">
        <v>183</v>
      </c>
      <c r="R92" s="11">
        <v>315</v>
      </c>
    </row>
    <row r="93" spans="1:18">
      <c r="A93" s="29">
        <v>1</v>
      </c>
      <c r="B93" s="12">
        <v>101</v>
      </c>
      <c r="C93" s="12">
        <v>2</v>
      </c>
      <c r="D93" s="19">
        <v>44733</v>
      </c>
      <c r="E93" s="20">
        <v>3403</v>
      </c>
      <c r="F93" s="20">
        <v>340</v>
      </c>
      <c r="G93" s="20">
        <v>3</v>
      </c>
      <c r="H93" s="21">
        <v>44950.11</v>
      </c>
      <c r="I93" s="12" t="s">
        <v>10</v>
      </c>
      <c r="J93" s="22" t="s">
        <v>25</v>
      </c>
      <c r="K93" s="22" t="s">
        <v>26</v>
      </c>
      <c r="L93" s="22" t="s">
        <v>40</v>
      </c>
      <c r="M93" s="12" t="s">
        <v>11</v>
      </c>
      <c r="N93" s="22" t="s">
        <v>68</v>
      </c>
      <c r="O93" s="12" t="s">
        <v>9</v>
      </c>
      <c r="P93" s="23">
        <v>217</v>
      </c>
      <c r="Q93" s="12" t="s">
        <v>184</v>
      </c>
      <c r="R93" s="12">
        <v>294</v>
      </c>
    </row>
    <row r="94" spans="1:18">
      <c r="A94" s="28">
        <v>1</v>
      </c>
      <c r="B94" s="11">
        <v>101</v>
      </c>
      <c r="C94" s="11">
        <v>4</v>
      </c>
      <c r="D94" s="14">
        <v>44733</v>
      </c>
      <c r="E94" s="15">
        <v>3400</v>
      </c>
      <c r="F94" s="15">
        <v>340</v>
      </c>
      <c r="G94" s="15">
        <v>0</v>
      </c>
      <c r="H94" s="16">
        <v>45027.11</v>
      </c>
      <c r="I94" s="11" t="s">
        <v>10</v>
      </c>
      <c r="J94" s="17" t="s">
        <v>25</v>
      </c>
      <c r="K94" s="17" t="s">
        <v>26</v>
      </c>
      <c r="L94" s="17" t="s">
        <v>37</v>
      </c>
      <c r="M94" s="11" t="s">
        <v>11</v>
      </c>
      <c r="N94" s="17" t="s">
        <v>55</v>
      </c>
      <c r="O94" s="11" t="s">
        <v>9</v>
      </c>
      <c r="P94" s="18">
        <v>294</v>
      </c>
      <c r="Q94" s="11" t="s">
        <v>184</v>
      </c>
      <c r="R94" s="11">
        <v>294</v>
      </c>
    </row>
    <row r="95" spans="1:18">
      <c r="A95" s="29">
        <v>1</v>
      </c>
      <c r="B95" s="12">
        <v>102</v>
      </c>
      <c r="C95" s="12">
        <v>3</v>
      </c>
      <c r="D95" s="19">
        <v>44734</v>
      </c>
      <c r="E95" s="20">
        <v>3400</v>
      </c>
      <c r="F95" s="20">
        <v>340</v>
      </c>
      <c r="G95" s="20">
        <v>0</v>
      </c>
      <c r="H95" s="21">
        <v>44780.24</v>
      </c>
      <c r="I95" s="12" t="s">
        <v>10</v>
      </c>
      <c r="J95" s="22" t="s">
        <v>25</v>
      </c>
      <c r="K95" s="22" t="s">
        <v>26</v>
      </c>
      <c r="L95" s="22" t="s">
        <v>37</v>
      </c>
      <c r="M95" s="12" t="s">
        <v>11</v>
      </c>
      <c r="N95" s="22" t="s">
        <v>55</v>
      </c>
      <c r="O95" s="12" t="s">
        <v>9</v>
      </c>
      <c r="P95" s="23">
        <v>46</v>
      </c>
      <c r="Q95" s="12" t="s">
        <v>185</v>
      </c>
      <c r="R95" s="12">
        <v>46</v>
      </c>
    </row>
    <row r="96" spans="1:18">
      <c r="A96" s="28">
        <v>1</v>
      </c>
      <c r="B96" s="11">
        <v>103</v>
      </c>
      <c r="C96" s="11">
        <v>2</v>
      </c>
      <c r="D96" s="14">
        <v>44736</v>
      </c>
      <c r="E96" s="15">
        <v>3465</v>
      </c>
      <c r="F96" s="15">
        <v>346</v>
      </c>
      <c r="G96" s="15">
        <v>5</v>
      </c>
      <c r="H96" s="16">
        <v>44796.75</v>
      </c>
      <c r="I96" s="11" t="s">
        <v>10</v>
      </c>
      <c r="J96" s="17" t="s">
        <v>27</v>
      </c>
      <c r="K96" s="17" t="s">
        <v>28</v>
      </c>
      <c r="L96" s="17" t="s">
        <v>42</v>
      </c>
      <c r="M96" s="11" t="s">
        <v>11</v>
      </c>
      <c r="N96" s="17" t="s">
        <v>84</v>
      </c>
      <c r="O96" s="11" t="s">
        <v>9</v>
      </c>
      <c r="P96" s="18">
        <v>60</v>
      </c>
      <c r="Q96" s="11" t="s">
        <v>186</v>
      </c>
      <c r="R96" s="11">
        <v>60</v>
      </c>
    </row>
    <row r="97" spans="1:18">
      <c r="A97" s="29">
        <v>1</v>
      </c>
      <c r="B97" s="12">
        <v>106</v>
      </c>
      <c r="C97" s="12">
        <v>4</v>
      </c>
      <c r="D97" s="19">
        <v>44740</v>
      </c>
      <c r="E97" s="20">
        <v>3460</v>
      </c>
      <c r="F97" s="20">
        <v>346</v>
      </c>
      <c r="G97" s="20">
        <v>0</v>
      </c>
      <c r="H97" s="21">
        <v>44791.7</v>
      </c>
      <c r="I97" s="12" t="s">
        <v>10</v>
      </c>
      <c r="J97" s="22" t="s">
        <v>27</v>
      </c>
      <c r="K97" s="22" t="s">
        <v>28</v>
      </c>
      <c r="L97" s="22" t="s">
        <v>37</v>
      </c>
      <c r="M97" s="12" t="s">
        <v>11</v>
      </c>
      <c r="N97" s="22" t="s">
        <v>52</v>
      </c>
      <c r="O97" s="12" t="s">
        <v>9</v>
      </c>
      <c r="P97" s="23">
        <v>51</v>
      </c>
      <c r="Q97" s="12" t="s">
        <v>187</v>
      </c>
      <c r="R97" s="12">
        <v>56</v>
      </c>
    </row>
    <row r="98" spans="1:18">
      <c r="A98" s="28">
        <v>1</v>
      </c>
      <c r="B98" s="11">
        <v>106</v>
      </c>
      <c r="C98" s="11">
        <v>1</v>
      </c>
      <c r="D98" s="14">
        <v>44740</v>
      </c>
      <c r="E98" s="15">
        <v>3460</v>
      </c>
      <c r="F98" s="15">
        <v>346</v>
      </c>
      <c r="G98" s="15">
        <v>0</v>
      </c>
      <c r="H98" s="16">
        <v>44796.7</v>
      </c>
      <c r="I98" s="11" t="s">
        <v>10</v>
      </c>
      <c r="J98" s="17" t="s">
        <v>27</v>
      </c>
      <c r="K98" s="17" t="s">
        <v>28</v>
      </c>
      <c r="L98" s="17" t="s">
        <v>37</v>
      </c>
      <c r="M98" s="11" t="s">
        <v>11</v>
      </c>
      <c r="N98" s="17" t="s">
        <v>52</v>
      </c>
      <c r="O98" s="11" t="s">
        <v>9</v>
      </c>
      <c r="P98" s="18">
        <v>56</v>
      </c>
      <c r="Q98" s="11" t="s">
        <v>187</v>
      </c>
      <c r="R98" s="11">
        <v>56</v>
      </c>
    </row>
    <row r="99" spans="1:18">
      <c r="A99" s="29">
        <v>1</v>
      </c>
      <c r="B99" s="12">
        <v>107</v>
      </c>
      <c r="C99" s="12">
        <v>5</v>
      </c>
      <c r="D99" s="19">
        <v>44744</v>
      </c>
      <c r="E99" s="20">
        <v>3465</v>
      </c>
      <c r="F99" s="20">
        <v>346</v>
      </c>
      <c r="G99" s="20">
        <v>5</v>
      </c>
      <c r="H99" s="21">
        <v>44750.325995370367</v>
      </c>
      <c r="I99" s="12" t="s">
        <v>10</v>
      </c>
      <c r="J99" s="22" t="s">
        <v>27</v>
      </c>
      <c r="K99" s="22" t="s">
        <v>28</v>
      </c>
      <c r="L99" s="22" t="s">
        <v>42</v>
      </c>
      <c r="M99" s="12" t="s">
        <v>11</v>
      </c>
      <c r="N99" s="22" t="s">
        <v>84</v>
      </c>
      <c r="O99" s="12" t="s">
        <v>9</v>
      </c>
      <c r="P99" s="23">
        <v>6</v>
      </c>
      <c r="Q99" s="12" t="s">
        <v>188</v>
      </c>
      <c r="R99" s="12">
        <v>12</v>
      </c>
    </row>
    <row r="100" spans="1:18">
      <c r="A100" s="28">
        <v>1</v>
      </c>
      <c r="B100" s="11">
        <v>107</v>
      </c>
      <c r="C100" s="11">
        <v>6</v>
      </c>
      <c r="D100" s="14">
        <v>44744</v>
      </c>
      <c r="E100" s="15">
        <v>3400</v>
      </c>
      <c r="F100" s="15">
        <v>340</v>
      </c>
      <c r="G100" s="15">
        <v>0</v>
      </c>
      <c r="H100" s="16">
        <v>44756.555995370371</v>
      </c>
      <c r="I100" s="11" t="s">
        <v>10</v>
      </c>
      <c r="J100" s="17" t="s">
        <v>25</v>
      </c>
      <c r="K100" s="17" t="s">
        <v>26</v>
      </c>
      <c r="L100" s="17" t="s">
        <v>37</v>
      </c>
      <c r="M100" s="11" t="s">
        <v>11</v>
      </c>
      <c r="N100" s="17" t="s">
        <v>55</v>
      </c>
      <c r="O100" s="11" t="s">
        <v>9</v>
      </c>
      <c r="P100" s="18">
        <v>12</v>
      </c>
      <c r="Q100" s="11" t="s">
        <v>188</v>
      </c>
      <c r="R100" s="11">
        <v>12</v>
      </c>
    </row>
    <row r="101" spans="1:18">
      <c r="A101" s="29">
        <v>1</v>
      </c>
      <c r="B101" s="12">
        <v>108</v>
      </c>
      <c r="C101" s="12">
        <v>2</v>
      </c>
      <c r="D101" s="19">
        <v>44747</v>
      </c>
      <c r="E101" s="20">
        <v>3470</v>
      </c>
      <c r="F101" s="20">
        <v>347</v>
      </c>
      <c r="G101" s="20">
        <v>0</v>
      </c>
      <c r="H101" s="21">
        <v>45111.74</v>
      </c>
      <c r="I101" s="12" t="s">
        <v>10</v>
      </c>
      <c r="J101" s="22" t="s">
        <v>29</v>
      </c>
      <c r="K101" s="22" t="s">
        <v>28</v>
      </c>
      <c r="L101" s="22" t="s">
        <v>37</v>
      </c>
      <c r="M101" s="12" t="s">
        <v>11</v>
      </c>
      <c r="N101" s="22" t="s">
        <v>51</v>
      </c>
      <c r="O101" s="12" t="s">
        <v>9</v>
      </c>
      <c r="P101" s="23">
        <v>364</v>
      </c>
      <c r="Q101" s="12" t="s">
        <v>189</v>
      </c>
      <c r="R101" s="12">
        <v>364</v>
      </c>
    </row>
    <row r="102" spans="1:18">
      <c r="A102" s="28">
        <v>1</v>
      </c>
      <c r="B102" s="11">
        <v>109</v>
      </c>
      <c r="C102" s="11">
        <v>3</v>
      </c>
      <c r="D102" s="14">
        <v>44750</v>
      </c>
      <c r="E102" s="15">
        <v>3400</v>
      </c>
      <c r="F102" s="15">
        <v>340</v>
      </c>
      <c r="G102" s="15">
        <v>0</v>
      </c>
      <c r="H102" s="16">
        <v>44938.5</v>
      </c>
      <c r="I102" s="11" t="s">
        <v>10</v>
      </c>
      <c r="J102" s="17" t="s">
        <v>25</v>
      </c>
      <c r="K102" s="17" t="s">
        <v>26</v>
      </c>
      <c r="L102" s="17" t="s">
        <v>37</v>
      </c>
      <c r="M102" s="11" t="s">
        <v>11</v>
      </c>
      <c r="N102" s="17" t="s">
        <v>55</v>
      </c>
      <c r="O102" s="11" t="s">
        <v>9</v>
      </c>
      <c r="P102" s="18">
        <v>188</v>
      </c>
      <c r="Q102" s="11" t="s">
        <v>190</v>
      </c>
      <c r="R102" s="11">
        <v>277</v>
      </c>
    </row>
    <row r="103" spans="1:18">
      <c r="A103" s="29">
        <v>1</v>
      </c>
      <c r="B103" s="12">
        <v>109</v>
      </c>
      <c r="C103" s="12">
        <v>6</v>
      </c>
      <c r="D103" s="19">
        <v>44750</v>
      </c>
      <c r="E103" s="20">
        <v>3460</v>
      </c>
      <c r="F103" s="20">
        <v>346</v>
      </c>
      <c r="G103" s="20">
        <v>0</v>
      </c>
      <c r="H103" s="21">
        <v>45027.5</v>
      </c>
      <c r="I103" s="12" t="s">
        <v>10</v>
      </c>
      <c r="J103" s="22" t="s">
        <v>27</v>
      </c>
      <c r="K103" s="22" t="s">
        <v>28</v>
      </c>
      <c r="L103" s="22" t="s">
        <v>37</v>
      </c>
      <c r="M103" s="12" t="s">
        <v>11</v>
      </c>
      <c r="N103" s="22" t="s">
        <v>52</v>
      </c>
      <c r="O103" s="12" t="s">
        <v>9</v>
      </c>
      <c r="P103" s="23">
        <v>277</v>
      </c>
      <c r="Q103" s="12" t="s">
        <v>190</v>
      </c>
      <c r="R103" s="12">
        <v>277</v>
      </c>
    </row>
    <row r="104" spans="1:18">
      <c r="A104" s="28">
        <v>1</v>
      </c>
      <c r="B104" s="11">
        <v>112</v>
      </c>
      <c r="C104" s="11">
        <v>1</v>
      </c>
      <c r="D104" s="14">
        <v>44753</v>
      </c>
      <c r="E104" s="15">
        <v>3400</v>
      </c>
      <c r="F104" s="15">
        <v>340</v>
      </c>
      <c r="G104" s="15">
        <v>0</v>
      </c>
      <c r="H104" s="16">
        <v>44770.707002314812</v>
      </c>
      <c r="I104" s="11" t="s">
        <v>10</v>
      </c>
      <c r="J104" s="17" t="s">
        <v>25</v>
      </c>
      <c r="K104" s="17" t="s">
        <v>26</v>
      </c>
      <c r="L104" s="17" t="s">
        <v>37</v>
      </c>
      <c r="M104" s="11" t="s">
        <v>11</v>
      </c>
      <c r="N104" s="17" t="s">
        <v>55</v>
      </c>
      <c r="O104" s="11" t="s">
        <v>9</v>
      </c>
      <c r="P104" s="18">
        <v>17</v>
      </c>
      <c r="Q104" s="11" t="s">
        <v>191</v>
      </c>
      <c r="R104" s="11">
        <v>17</v>
      </c>
    </row>
    <row r="105" spans="1:18">
      <c r="A105" s="29">
        <v>1</v>
      </c>
      <c r="B105" s="12">
        <v>113</v>
      </c>
      <c r="C105" s="12">
        <v>4</v>
      </c>
      <c r="D105" s="19">
        <v>44753</v>
      </c>
      <c r="E105" s="20">
        <v>3460</v>
      </c>
      <c r="F105" s="20">
        <v>346</v>
      </c>
      <c r="G105" s="20">
        <v>0</v>
      </c>
      <c r="H105" s="21">
        <v>44845.4</v>
      </c>
      <c r="I105" s="12" t="s">
        <v>10</v>
      </c>
      <c r="J105" s="22" t="s">
        <v>27</v>
      </c>
      <c r="K105" s="22" t="s">
        <v>28</v>
      </c>
      <c r="L105" s="22" t="s">
        <v>37</v>
      </c>
      <c r="M105" s="12" t="s">
        <v>11</v>
      </c>
      <c r="N105" s="22" t="s">
        <v>52</v>
      </c>
      <c r="O105" s="12" t="s">
        <v>9</v>
      </c>
      <c r="P105" s="23">
        <v>92</v>
      </c>
      <c r="Q105" s="12" t="s">
        <v>192</v>
      </c>
      <c r="R105" s="12">
        <v>92</v>
      </c>
    </row>
    <row r="106" spans="1:18">
      <c r="A106" s="28">
        <v>1</v>
      </c>
      <c r="B106" s="11">
        <v>115</v>
      </c>
      <c r="C106" s="11">
        <v>2</v>
      </c>
      <c r="D106" s="14">
        <v>44756</v>
      </c>
      <c r="E106" s="15">
        <v>3400</v>
      </c>
      <c r="F106" s="15">
        <v>340</v>
      </c>
      <c r="G106" s="15">
        <v>0</v>
      </c>
      <c r="H106" s="16">
        <v>44973.142997685187</v>
      </c>
      <c r="I106" s="11" t="s">
        <v>10</v>
      </c>
      <c r="J106" s="17" t="s">
        <v>25</v>
      </c>
      <c r="K106" s="17" t="s">
        <v>26</v>
      </c>
      <c r="L106" s="17" t="s">
        <v>37</v>
      </c>
      <c r="M106" s="11" t="s">
        <v>11</v>
      </c>
      <c r="N106" s="17" t="s">
        <v>55</v>
      </c>
      <c r="O106" s="11" t="s">
        <v>9</v>
      </c>
      <c r="P106" s="18">
        <v>217</v>
      </c>
      <c r="Q106" s="11" t="s">
        <v>193</v>
      </c>
      <c r="R106" s="11">
        <v>217</v>
      </c>
    </row>
    <row r="107" spans="1:18">
      <c r="A107" s="29">
        <v>1</v>
      </c>
      <c r="B107" s="12">
        <v>116</v>
      </c>
      <c r="C107" s="12">
        <v>4</v>
      </c>
      <c r="D107" s="19">
        <v>44758</v>
      </c>
      <c r="E107" s="20">
        <v>3400</v>
      </c>
      <c r="F107" s="20">
        <v>340</v>
      </c>
      <c r="G107" s="20">
        <v>0</v>
      </c>
      <c r="H107" s="21">
        <v>44809.98</v>
      </c>
      <c r="I107" s="12" t="s">
        <v>10</v>
      </c>
      <c r="J107" s="22" t="s">
        <v>25</v>
      </c>
      <c r="K107" s="22" t="s">
        <v>26</v>
      </c>
      <c r="L107" s="22" t="s">
        <v>37</v>
      </c>
      <c r="M107" s="12" t="s">
        <v>11</v>
      </c>
      <c r="N107" s="22" t="s">
        <v>55</v>
      </c>
      <c r="O107" s="12" t="s">
        <v>9</v>
      </c>
      <c r="P107" s="23">
        <v>51</v>
      </c>
      <c r="Q107" s="12" t="s">
        <v>194</v>
      </c>
      <c r="R107" s="12">
        <v>51</v>
      </c>
    </row>
    <row r="108" spans="1:18">
      <c r="A108" s="28">
        <v>1</v>
      </c>
      <c r="B108" s="11">
        <v>118</v>
      </c>
      <c r="C108" s="11">
        <v>1</v>
      </c>
      <c r="D108" s="14">
        <v>44767</v>
      </c>
      <c r="E108" s="15">
        <v>3470</v>
      </c>
      <c r="F108" s="15">
        <v>347</v>
      </c>
      <c r="G108" s="15">
        <v>0</v>
      </c>
      <c r="H108" s="16">
        <v>45049.26</v>
      </c>
      <c r="I108" s="11" t="s">
        <v>10</v>
      </c>
      <c r="J108" s="17" t="s">
        <v>29</v>
      </c>
      <c r="K108" s="17" t="s">
        <v>28</v>
      </c>
      <c r="L108" s="17" t="s">
        <v>37</v>
      </c>
      <c r="M108" s="11" t="s">
        <v>11</v>
      </c>
      <c r="N108" s="17" t="s">
        <v>51</v>
      </c>
      <c r="O108" s="11" t="s">
        <v>9</v>
      </c>
      <c r="P108" s="18">
        <v>282</v>
      </c>
      <c r="Q108" s="11" t="s">
        <v>195</v>
      </c>
      <c r="R108" s="11">
        <v>517</v>
      </c>
    </row>
    <row r="109" spans="1:18">
      <c r="A109" s="29">
        <v>1</v>
      </c>
      <c r="B109" s="12">
        <v>118</v>
      </c>
      <c r="C109" s="12">
        <v>4</v>
      </c>
      <c r="D109" s="19">
        <v>44767</v>
      </c>
      <c r="E109" s="20">
        <v>3400</v>
      </c>
      <c r="F109" s="20">
        <v>340</v>
      </c>
      <c r="G109" s="20">
        <v>0</v>
      </c>
      <c r="H109" s="21">
        <v>45284.76</v>
      </c>
      <c r="I109" s="12" t="s">
        <v>10</v>
      </c>
      <c r="J109" s="22" t="s">
        <v>25</v>
      </c>
      <c r="K109" s="22" t="s">
        <v>26</v>
      </c>
      <c r="L109" s="22" t="s">
        <v>37</v>
      </c>
      <c r="M109" s="12" t="s">
        <v>11</v>
      </c>
      <c r="N109" s="22" t="s">
        <v>55</v>
      </c>
      <c r="O109" s="12" t="s">
        <v>9</v>
      </c>
      <c r="P109" s="23">
        <v>517</v>
      </c>
      <c r="Q109" s="12" t="s">
        <v>195</v>
      </c>
      <c r="R109" s="12">
        <v>517</v>
      </c>
    </row>
    <row r="110" spans="1:18">
      <c r="A110" s="28">
        <v>1</v>
      </c>
      <c r="B110" s="11">
        <v>120</v>
      </c>
      <c r="C110" s="11">
        <v>3</v>
      </c>
      <c r="D110" s="14">
        <v>44768</v>
      </c>
      <c r="E110" s="15">
        <v>3400</v>
      </c>
      <c r="F110" s="15">
        <v>340</v>
      </c>
      <c r="G110" s="15">
        <v>0</v>
      </c>
      <c r="H110" s="16">
        <v>44813.16</v>
      </c>
      <c r="I110" s="11" t="s">
        <v>10</v>
      </c>
      <c r="J110" s="17" t="s">
        <v>25</v>
      </c>
      <c r="K110" s="17" t="s">
        <v>26</v>
      </c>
      <c r="L110" s="17" t="s">
        <v>37</v>
      </c>
      <c r="M110" s="11" t="s">
        <v>11</v>
      </c>
      <c r="N110" s="17" t="s">
        <v>55</v>
      </c>
      <c r="O110" s="11" t="s">
        <v>9</v>
      </c>
      <c r="P110" s="18">
        <v>45</v>
      </c>
      <c r="Q110" s="11" t="s">
        <v>196</v>
      </c>
      <c r="R110" s="11">
        <v>66</v>
      </c>
    </row>
    <row r="111" spans="1:18">
      <c r="A111" s="29">
        <v>1</v>
      </c>
      <c r="B111" s="12">
        <v>120</v>
      </c>
      <c r="C111" s="12">
        <v>2</v>
      </c>
      <c r="D111" s="19">
        <v>44768</v>
      </c>
      <c r="E111" s="20">
        <v>3460</v>
      </c>
      <c r="F111" s="20">
        <v>346</v>
      </c>
      <c r="G111" s="20">
        <v>0</v>
      </c>
      <c r="H111" s="21">
        <v>44814.27</v>
      </c>
      <c r="I111" s="12" t="s">
        <v>10</v>
      </c>
      <c r="J111" s="22" t="s">
        <v>27</v>
      </c>
      <c r="K111" s="22" t="s">
        <v>28</v>
      </c>
      <c r="L111" s="22" t="s">
        <v>37</v>
      </c>
      <c r="M111" s="12" t="s">
        <v>11</v>
      </c>
      <c r="N111" s="22" t="s">
        <v>52</v>
      </c>
      <c r="O111" s="12" t="s">
        <v>9</v>
      </c>
      <c r="P111" s="23">
        <v>46</v>
      </c>
      <c r="Q111" s="12" t="s">
        <v>196</v>
      </c>
      <c r="R111" s="12">
        <v>66</v>
      </c>
    </row>
    <row r="112" spans="1:18">
      <c r="A112" s="28">
        <v>1</v>
      </c>
      <c r="B112" s="11">
        <v>120</v>
      </c>
      <c r="C112" s="11">
        <v>4</v>
      </c>
      <c r="D112" s="14">
        <v>44768</v>
      </c>
      <c r="E112" s="15">
        <v>3400</v>
      </c>
      <c r="F112" s="15">
        <v>340</v>
      </c>
      <c r="G112" s="15">
        <v>0</v>
      </c>
      <c r="H112" s="16">
        <v>44834.27</v>
      </c>
      <c r="I112" s="11" t="s">
        <v>10</v>
      </c>
      <c r="J112" s="17" t="s">
        <v>25</v>
      </c>
      <c r="K112" s="17" t="s">
        <v>26</v>
      </c>
      <c r="L112" s="17" t="s">
        <v>37</v>
      </c>
      <c r="M112" s="11" t="s">
        <v>11</v>
      </c>
      <c r="N112" s="17" t="s">
        <v>55</v>
      </c>
      <c r="O112" s="11" t="s">
        <v>9</v>
      </c>
      <c r="P112" s="18">
        <v>66</v>
      </c>
      <c r="Q112" s="11" t="s">
        <v>196</v>
      </c>
      <c r="R112" s="11">
        <v>66</v>
      </c>
    </row>
    <row r="113" spans="1:18">
      <c r="A113" s="29">
        <v>1</v>
      </c>
      <c r="B113" s="12">
        <v>122</v>
      </c>
      <c r="C113" s="12">
        <v>2</v>
      </c>
      <c r="D113" s="19">
        <v>44771</v>
      </c>
      <c r="E113" s="20">
        <v>3400</v>
      </c>
      <c r="F113" s="20">
        <v>340</v>
      </c>
      <c r="G113" s="20">
        <v>0</v>
      </c>
      <c r="H113" s="21">
        <v>44957.3</v>
      </c>
      <c r="I113" s="12" t="s">
        <v>10</v>
      </c>
      <c r="J113" s="22" t="s">
        <v>25</v>
      </c>
      <c r="K113" s="22" t="s">
        <v>26</v>
      </c>
      <c r="L113" s="22" t="s">
        <v>37</v>
      </c>
      <c r="M113" s="12" t="s">
        <v>11</v>
      </c>
      <c r="N113" s="22" t="s">
        <v>55</v>
      </c>
      <c r="O113" s="12" t="s">
        <v>9</v>
      </c>
      <c r="P113" s="23">
        <v>186</v>
      </c>
      <c r="Q113" s="12" t="s">
        <v>197</v>
      </c>
      <c r="R113" s="12">
        <v>273</v>
      </c>
    </row>
    <row r="114" spans="1:18">
      <c r="A114" s="28">
        <v>1</v>
      </c>
      <c r="B114" s="11">
        <v>122</v>
      </c>
      <c r="C114" s="11">
        <v>4</v>
      </c>
      <c r="D114" s="14">
        <v>44771</v>
      </c>
      <c r="E114" s="15">
        <v>3460</v>
      </c>
      <c r="F114" s="15">
        <v>346</v>
      </c>
      <c r="G114" s="15">
        <v>0</v>
      </c>
      <c r="H114" s="16">
        <v>45044.9</v>
      </c>
      <c r="I114" s="11" t="s">
        <v>10</v>
      </c>
      <c r="J114" s="17" t="s">
        <v>27</v>
      </c>
      <c r="K114" s="17" t="s">
        <v>28</v>
      </c>
      <c r="L114" s="17" t="s">
        <v>37</v>
      </c>
      <c r="M114" s="11" t="s">
        <v>11</v>
      </c>
      <c r="N114" s="17" t="s">
        <v>52</v>
      </c>
      <c r="O114" s="11" t="s">
        <v>9</v>
      </c>
      <c r="P114" s="18">
        <v>273</v>
      </c>
      <c r="Q114" s="11" t="s">
        <v>197</v>
      </c>
      <c r="R114" s="11">
        <v>273</v>
      </c>
    </row>
    <row r="115" spans="1:18">
      <c r="A115" s="29">
        <v>1</v>
      </c>
      <c r="B115" s="12">
        <v>125</v>
      </c>
      <c r="C115" s="12">
        <v>4</v>
      </c>
      <c r="D115" s="19">
        <v>44773</v>
      </c>
      <c r="E115" s="20">
        <v>3460</v>
      </c>
      <c r="F115" s="20">
        <v>346</v>
      </c>
      <c r="G115" s="20">
        <v>0</v>
      </c>
      <c r="H115" s="21">
        <v>44826.7</v>
      </c>
      <c r="I115" s="12" t="s">
        <v>10</v>
      </c>
      <c r="J115" s="22" t="s">
        <v>27</v>
      </c>
      <c r="K115" s="22" t="s">
        <v>28</v>
      </c>
      <c r="L115" s="22" t="s">
        <v>37</v>
      </c>
      <c r="M115" s="12" t="s">
        <v>11</v>
      </c>
      <c r="N115" s="22" t="s">
        <v>52</v>
      </c>
      <c r="O115" s="12" t="s">
        <v>9</v>
      </c>
      <c r="P115" s="23">
        <v>53</v>
      </c>
      <c r="Q115" s="12" t="s">
        <v>198</v>
      </c>
      <c r="R115" s="12">
        <v>53</v>
      </c>
    </row>
    <row r="116" spans="1:18">
      <c r="A116" s="28">
        <v>1</v>
      </c>
      <c r="B116" s="11">
        <v>127</v>
      </c>
      <c r="C116" s="11">
        <v>1</v>
      </c>
      <c r="D116" s="14">
        <v>44776</v>
      </c>
      <c r="E116" s="15">
        <v>3460</v>
      </c>
      <c r="F116" s="15">
        <v>346</v>
      </c>
      <c r="G116" s="15">
        <v>0</v>
      </c>
      <c r="H116" s="16">
        <v>45154.3</v>
      </c>
      <c r="I116" s="11" t="s">
        <v>10</v>
      </c>
      <c r="J116" s="17" t="s">
        <v>27</v>
      </c>
      <c r="K116" s="17" t="s">
        <v>28</v>
      </c>
      <c r="L116" s="17" t="s">
        <v>37</v>
      </c>
      <c r="M116" s="11" t="s">
        <v>11</v>
      </c>
      <c r="N116" s="17" t="s">
        <v>52</v>
      </c>
      <c r="O116" s="11" t="s">
        <v>9</v>
      </c>
      <c r="P116" s="18">
        <v>378</v>
      </c>
      <c r="Q116" s="11" t="s">
        <v>199</v>
      </c>
      <c r="R116" s="11">
        <v>485</v>
      </c>
    </row>
    <row r="117" spans="1:18">
      <c r="A117" s="29">
        <v>1</v>
      </c>
      <c r="B117" s="12">
        <v>127</v>
      </c>
      <c r="C117" s="12">
        <v>4</v>
      </c>
      <c r="D117" s="19">
        <v>44776</v>
      </c>
      <c r="E117" s="20">
        <v>3400</v>
      </c>
      <c r="F117" s="20">
        <v>340</v>
      </c>
      <c r="G117" s="20">
        <v>0</v>
      </c>
      <c r="H117" s="21">
        <v>45261.46</v>
      </c>
      <c r="I117" s="12" t="s">
        <v>10</v>
      </c>
      <c r="J117" s="22" t="s">
        <v>25</v>
      </c>
      <c r="K117" s="22" t="s">
        <v>26</v>
      </c>
      <c r="L117" s="22" t="s">
        <v>37</v>
      </c>
      <c r="M117" s="12" t="s">
        <v>11</v>
      </c>
      <c r="N117" s="22" t="s">
        <v>55</v>
      </c>
      <c r="O117" s="12" t="s">
        <v>9</v>
      </c>
      <c r="P117" s="23">
        <v>485</v>
      </c>
      <c r="Q117" s="12" t="s">
        <v>199</v>
      </c>
      <c r="R117" s="12">
        <v>485</v>
      </c>
    </row>
    <row r="118" spans="1:18">
      <c r="A118" s="28">
        <v>1</v>
      </c>
      <c r="B118" s="11">
        <v>128</v>
      </c>
      <c r="C118" s="11">
        <v>5</v>
      </c>
      <c r="D118" s="14">
        <v>44780</v>
      </c>
      <c r="E118" s="15">
        <v>3460</v>
      </c>
      <c r="F118" s="15">
        <v>346</v>
      </c>
      <c r="G118" s="15">
        <v>0</v>
      </c>
      <c r="H118" s="16">
        <v>44848.05</v>
      </c>
      <c r="I118" s="11" t="s">
        <v>10</v>
      </c>
      <c r="J118" s="17" t="s">
        <v>27</v>
      </c>
      <c r="K118" s="17" t="s">
        <v>28</v>
      </c>
      <c r="L118" s="17" t="s">
        <v>37</v>
      </c>
      <c r="M118" s="11" t="s">
        <v>11</v>
      </c>
      <c r="N118" s="17" t="s">
        <v>52</v>
      </c>
      <c r="O118" s="11" t="s">
        <v>9</v>
      </c>
      <c r="P118" s="18">
        <v>68</v>
      </c>
      <c r="Q118" s="11" t="s">
        <v>200</v>
      </c>
      <c r="R118" s="11">
        <v>68</v>
      </c>
    </row>
    <row r="119" spans="1:18">
      <c r="A119" s="29">
        <v>1</v>
      </c>
      <c r="B119" s="12">
        <v>129</v>
      </c>
      <c r="C119" s="12">
        <v>1</v>
      </c>
      <c r="D119" s="19">
        <v>44780</v>
      </c>
      <c r="E119" s="20">
        <v>3400</v>
      </c>
      <c r="F119" s="20">
        <v>340</v>
      </c>
      <c r="G119" s="20">
        <v>0</v>
      </c>
      <c r="H119" s="21">
        <v>45031.764999999999</v>
      </c>
      <c r="I119" s="12" t="s">
        <v>10</v>
      </c>
      <c r="J119" s="22" t="s">
        <v>25</v>
      </c>
      <c r="K119" s="22" t="s">
        <v>26</v>
      </c>
      <c r="L119" s="22" t="s">
        <v>37</v>
      </c>
      <c r="M119" s="12" t="s">
        <v>11</v>
      </c>
      <c r="N119" s="22" t="s">
        <v>55</v>
      </c>
      <c r="O119" s="12" t="s">
        <v>9</v>
      </c>
      <c r="P119" s="23">
        <v>251</v>
      </c>
      <c r="Q119" s="12" t="s">
        <v>201</v>
      </c>
      <c r="R119" s="12">
        <v>340</v>
      </c>
    </row>
    <row r="120" spans="1:18">
      <c r="A120" s="28">
        <v>1</v>
      </c>
      <c r="B120" s="11">
        <v>129</v>
      </c>
      <c r="C120" s="11">
        <v>2</v>
      </c>
      <c r="D120" s="14">
        <v>44780</v>
      </c>
      <c r="E120" s="15">
        <v>3465</v>
      </c>
      <c r="F120" s="15">
        <v>346</v>
      </c>
      <c r="G120" s="15">
        <v>5</v>
      </c>
      <c r="H120" s="16">
        <v>45120.24</v>
      </c>
      <c r="I120" s="11" t="s">
        <v>10</v>
      </c>
      <c r="J120" s="17" t="s">
        <v>27</v>
      </c>
      <c r="K120" s="17" t="s">
        <v>28</v>
      </c>
      <c r="L120" s="17" t="s">
        <v>42</v>
      </c>
      <c r="M120" s="11" t="s">
        <v>11</v>
      </c>
      <c r="N120" s="17" t="s">
        <v>84</v>
      </c>
      <c r="O120" s="11" t="s">
        <v>9</v>
      </c>
      <c r="P120" s="18">
        <v>340</v>
      </c>
      <c r="Q120" s="11" t="s">
        <v>201</v>
      </c>
      <c r="R120" s="11">
        <v>340</v>
      </c>
    </row>
    <row r="121" spans="1:18">
      <c r="A121" s="29">
        <v>1</v>
      </c>
      <c r="B121" s="12">
        <v>132</v>
      </c>
      <c r="C121" s="12">
        <v>3</v>
      </c>
      <c r="D121" s="19">
        <v>44785</v>
      </c>
      <c r="E121" s="20">
        <v>3400</v>
      </c>
      <c r="F121" s="20">
        <v>340</v>
      </c>
      <c r="G121" s="20">
        <v>0</v>
      </c>
      <c r="H121" s="21">
        <v>44819.67</v>
      </c>
      <c r="I121" s="12" t="s">
        <v>10</v>
      </c>
      <c r="J121" s="22" t="s">
        <v>25</v>
      </c>
      <c r="K121" s="22" t="s">
        <v>26</v>
      </c>
      <c r="L121" s="22" t="s">
        <v>37</v>
      </c>
      <c r="M121" s="12" t="s">
        <v>11</v>
      </c>
      <c r="N121" s="22" t="s">
        <v>55</v>
      </c>
      <c r="O121" s="12" t="s">
        <v>9</v>
      </c>
      <c r="P121" s="23">
        <v>34</v>
      </c>
      <c r="Q121" s="12" t="s">
        <v>202</v>
      </c>
      <c r="R121" s="12">
        <v>34</v>
      </c>
    </row>
    <row r="122" spans="1:18">
      <c r="A122" s="28">
        <v>1</v>
      </c>
      <c r="B122" s="11">
        <v>133</v>
      </c>
      <c r="C122" s="11">
        <v>1</v>
      </c>
      <c r="D122" s="14">
        <v>44785</v>
      </c>
      <c r="E122" s="15">
        <v>3400</v>
      </c>
      <c r="F122" s="15">
        <v>340</v>
      </c>
      <c r="G122" s="15">
        <v>0</v>
      </c>
      <c r="H122" s="16">
        <v>44790.720000000001</v>
      </c>
      <c r="I122" s="11" t="s">
        <v>10</v>
      </c>
      <c r="J122" s="17" t="s">
        <v>25</v>
      </c>
      <c r="K122" s="17" t="s">
        <v>26</v>
      </c>
      <c r="L122" s="17" t="s">
        <v>37</v>
      </c>
      <c r="M122" s="11" t="s">
        <v>11</v>
      </c>
      <c r="N122" s="17" t="s">
        <v>55</v>
      </c>
      <c r="O122" s="11" t="s">
        <v>9</v>
      </c>
      <c r="P122" s="18">
        <v>5</v>
      </c>
      <c r="Q122" s="11" t="s">
        <v>203</v>
      </c>
      <c r="R122" s="11">
        <v>8</v>
      </c>
    </row>
    <row r="123" spans="1:18">
      <c r="A123" s="29">
        <v>1</v>
      </c>
      <c r="B123" s="12">
        <v>133</v>
      </c>
      <c r="C123" s="12">
        <v>2</v>
      </c>
      <c r="D123" s="19">
        <v>44785</v>
      </c>
      <c r="E123" s="20">
        <v>3400</v>
      </c>
      <c r="F123" s="20">
        <v>340</v>
      </c>
      <c r="G123" s="20">
        <v>0</v>
      </c>
      <c r="H123" s="21">
        <v>44792.08</v>
      </c>
      <c r="I123" s="12" t="s">
        <v>10</v>
      </c>
      <c r="J123" s="22" t="s">
        <v>25</v>
      </c>
      <c r="K123" s="22" t="s">
        <v>26</v>
      </c>
      <c r="L123" s="22" t="s">
        <v>37</v>
      </c>
      <c r="M123" s="12" t="s">
        <v>11</v>
      </c>
      <c r="N123" s="22" t="s">
        <v>55</v>
      </c>
      <c r="O123" s="12" t="s">
        <v>9</v>
      </c>
      <c r="P123" s="23">
        <v>7</v>
      </c>
      <c r="Q123" s="12" t="s">
        <v>203</v>
      </c>
      <c r="R123" s="12">
        <v>8</v>
      </c>
    </row>
    <row r="124" spans="1:18">
      <c r="A124" s="28">
        <v>1</v>
      </c>
      <c r="B124" s="11">
        <v>134</v>
      </c>
      <c r="C124" s="11">
        <v>3</v>
      </c>
      <c r="D124" s="14">
        <v>44785</v>
      </c>
      <c r="E124" s="15">
        <v>3400</v>
      </c>
      <c r="F124" s="15">
        <v>340</v>
      </c>
      <c r="G124" s="15">
        <v>0</v>
      </c>
      <c r="H124" s="16">
        <v>44838.559999999998</v>
      </c>
      <c r="I124" s="11" t="s">
        <v>10</v>
      </c>
      <c r="J124" s="17" t="s">
        <v>25</v>
      </c>
      <c r="K124" s="17" t="s">
        <v>26</v>
      </c>
      <c r="L124" s="17" t="s">
        <v>37</v>
      </c>
      <c r="M124" s="11" t="s">
        <v>11</v>
      </c>
      <c r="N124" s="17" t="s">
        <v>55</v>
      </c>
      <c r="O124" s="11" t="s">
        <v>9</v>
      </c>
      <c r="P124" s="18">
        <v>53</v>
      </c>
      <c r="Q124" s="11" t="s">
        <v>204</v>
      </c>
      <c r="R124" s="11">
        <v>66</v>
      </c>
    </row>
    <row r="125" spans="1:18">
      <c r="A125" s="29">
        <v>1</v>
      </c>
      <c r="B125" s="12">
        <v>134</v>
      </c>
      <c r="C125" s="12">
        <v>4</v>
      </c>
      <c r="D125" s="19">
        <v>44785</v>
      </c>
      <c r="E125" s="20">
        <v>3404</v>
      </c>
      <c r="F125" s="20">
        <v>340</v>
      </c>
      <c r="G125" s="20">
        <v>4</v>
      </c>
      <c r="H125" s="21">
        <v>44851.56</v>
      </c>
      <c r="I125" s="12" t="s">
        <v>10</v>
      </c>
      <c r="J125" s="22" t="s">
        <v>25</v>
      </c>
      <c r="K125" s="22" t="s">
        <v>26</v>
      </c>
      <c r="L125" s="22" t="s">
        <v>41</v>
      </c>
      <c r="M125" s="12" t="s">
        <v>11</v>
      </c>
      <c r="N125" s="22" t="s">
        <v>86</v>
      </c>
      <c r="O125" s="12" t="s">
        <v>9</v>
      </c>
      <c r="P125" s="23">
        <v>66</v>
      </c>
      <c r="Q125" s="12" t="s">
        <v>204</v>
      </c>
      <c r="R125" s="12">
        <v>66</v>
      </c>
    </row>
    <row r="126" spans="1:18">
      <c r="A126" s="28">
        <v>1</v>
      </c>
      <c r="B126" s="11">
        <v>140</v>
      </c>
      <c r="C126" s="11">
        <v>2</v>
      </c>
      <c r="D126" s="14">
        <v>44791</v>
      </c>
      <c r="E126" s="15">
        <v>3400</v>
      </c>
      <c r="F126" s="15">
        <v>340</v>
      </c>
      <c r="G126" s="15">
        <v>0</v>
      </c>
      <c r="H126" s="16">
        <v>45354.92</v>
      </c>
      <c r="I126" s="11" t="s">
        <v>10</v>
      </c>
      <c r="J126" s="17" t="s">
        <v>25</v>
      </c>
      <c r="K126" s="17" t="s">
        <v>26</v>
      </c>
      <c r="L126" s="17" t="s">
        <v>37</v>
      </c>
      <c r="M126" s="11" t="s">
        <v>11</v>
      </c>
      <c r="N126" s="17" t="s">
        <v>55</v>
      </c>
      <c r="O126" s="11" t="s">
        <v>9</v>
      </c>
      <c r="P126" s="18">
        <v>563</v>
      </c>
      <c r="Q126" s="11" t="s">
        <v>205</v>
      </c>
      <c r="R126" s="11">
        <v>563</v>
      </c>
    </row>
    <row r="127" spans="1:18">
      <c r="A127" s="29">
        <v>1</v>
      </c>
      <c r="B127" s="12">
        <v>142</v>
      </c>
      <c r="C127" s="12">
        <v>2</v>
      </c>
      <c r="D127" s="19">
        <v>44792</v>
      </c>
      <c r="E127" s="20">
        <v>3400</v>
      </c>
      <c r="F127" s="20">
        <v>340</v>
      </c>
      <c r="G127" s="20">
        <v>0</v>
      </c>
      <c r="H127" s="21">
        <v>44928.31</v>
      </c>
      <c r="I127" s="12" t="s">
        <v>10</v>
      </c>
      <c r="J127" s="22" t="s">
        <v>25</v>
      </c>
      <c r="K127" s="22" t="s">
        <v>26</v>
      </c>
      <c r="L127" s="22" t="s">
        <v>37</v>
      </c>
      <c r="M127" s="12" t="s">
        <v>11</v>
      </c>
      <c r="N127" s="22" t="s">
        <v>55</v>
      </c>
      <c r="O127" s="12" t="s">
        <v>9</v>
      </c>
      <c r="P127" s="23">
        <v>136</v>
      </c>
      <c r="Q127" s="12" t="s">
        <v>206</v>
      </c>
      <c r="R127" s="12">
        <v>136</v>
      </c>
    </row>
    <row r="128" spans="1:18">
      <c r="A128" s="28">
        <v>1</v>
      </c>
      <c r="B128" s="11">
        <v>143</v>
      </c>
      <c r="C128" s="11">
        <v>4</v>
      </c>
      <c r="D128" s="14">
        <v>44793</v>
      </c>
      <c r="E128" s="15">
        <v>3460</v>
      </c>
      <c r="F128" s="15">
        <v>346</v>
      </c>
      <c r="G128" s="15">
        <v>0</v>
      </c>
      <c r="H128" s="16">
        <v>44964.3</v>
      </c>
      <c r="I128" s="11" t="s">
        <v>10</v>
      </c>
      <c r="J128" s="17" t="s">
        <v>27</v>
      </c>
      <c r="K128" s="17" t="s">
        <v>28</v>
      </c>
      <c r="L128" s="17" t="s">
        <v>37</v>
      </c>
      <c r="M128" s="11" t="s">
        <v>11</v>
      </c>
      <c r="N128" s="17" t="s">
        <v>52</v>
      </c>
      <c r="O128" s="11" t="s">
        <v>9</v>
      </c>
      <c r="P128" s="18">
        <v>171</v>
      </c>
      <c r="Q128" s="11" t="s">
        <v>207</v>
      </c>
      <c r="R128" s="11">
        <v>249</v>
      </c>
    </row>
    <row r="129" spans="1:18">
      <c r="A129" s="29">
        <v>1</v>
      </c>
      <c r="B129" s="12">
        <v>143</v>
      </c>
      <c r="C129" s="12">
        <v>2</v>
      </c>
      <c r="D129" s="19">
        <v>44793</v>
      </c>
      <c r="E129" s="20">
        <v>3470</v>
      </c>
      <c r="F129" s="20">
        <v>347</v>
      </c>
      <c r="G129" s="20">
        <v>0</v>
      </c>
      <c r="H129" s="21">
        <v>44966.8</v>
      </c>
      <c r="I129" s="12" t="s">
        <v>10</v>
      </c>
      <c r="J129" s="22" t="s">
        <v>29</v>
      </c>
      <c r="K129" s="22" t="s">
        <v>28</v>
      </c>
      <c r="L129" s="22" t="s">
        <v>37</v>
      </c>
      <c r="M129" s="12" t="s">
        <v>11</v>
      </c>
      <c r="N129" s="22" t="s">
        <v>51</v>
      </c>
      <c r="O129" s="12" t="s">
        <v>9</v>
      </c>
      <c r="P129" s="23">
        <v>173</v>
      </c>
      <c r="Q129" s="12" t="s">
        <v>207</v>
      </c>
      <c r="R129" s="12">
        <v>249</v>
      </c>
    </row>
    <row r="130" spans="1:18">
      <c r="A130" s="28">
        <v>1</v>
      </c>
      <c r="B130" s="11">
        <v>143</v>
      </c>
      <c r="C130" s="11">
        <v>6</v>
      </c>
      <c r="D130" s="14">
        <v>44793</v>
      </c>
      <c r="E130" s="15">
        <v>3400</v>
      </c>
      <c r="F130" s="15">
        <v>340</v>
      </c>
      <c r="G130" s="15">
        <v>0</v>
      </c>
      <c r="H130" s="16">
        <v>45042.8</v>
      </c>
      <c r="I130" s="11" t="s">
        <v>10</v>
      </c>
      <c r="J130" s="17" t="s">
        <v>25</v>
      </c>
      <c r="K130" s="17" t="s">
        <v>26</v>
      </c>
      <c r="L130" s="17" t="s">
        <v>37</v>
      </c>
      <c r="M130" s="11" t="s">
        <v>11</v>
      </c>
      <c r="N130" s="17" t="s">
        <v>55</v>
      </c>
      <c r="O130" s="11" t="s">
        <v>9</v>
      </c>
      <c r="P130" s="18">
        <v>249</v>
      </c>
      <c r="Q130" s="11" t="s">
        <v>207</v>
      </c>
      <c r="R130" s="11">
        <v>249</v>
      </c>
    </row>
    <row r="131" spans="1:18">
      <c r="A131" s="29">
        <v>1</v>
      </c>
      <c r="B131" s="12">
        <v>144</v>
      </c>
      <c r="C131" s="12">
        <v>2</v>
      </c>
      <c r="D131" s="19">
        <v>44794</v>
      </c>
      <c r="E131" s="20">
        <v>3400</v>
      </c>
      <c r="F131" s="20">
        <v>340</v>
      </c>
      <c r="G131" s="20">
        <v>0</v>
      </c>
      <c r="H131" s="21">
        <v>45319.92</v>
      </c>
      <c r="I131" s="12" t="s">
        <v>10</v>
      </c>
      <c r="J131" s="22" t="s">
        <v>25</v>
      </c>
      <c r="K131" s="22" t="s">
        <v>26</v>
      </c>
      <c r="L131" s="22" t="s">
        <v>37</v>
      </c>
      <c r="M131" s="12" t="s">
        <v>11</v>
      </c>
      <c r="N131" s="22" t="s">
        <v>55</v>
      </c>
      <c r="O131" s="12" t="s">
        <v>9</v>
      </c>
      <c r="P131" s="23">
        <v>525</v>
      </c>
      <c r="Q131" s="12" t="s">
        <v>208</v>
      </c>
      <c r="R131" s="12">
        <v>749</v>
      </c>
    </row>
    <row r="132" spans="1:18">
      <c r="A132" s="28">
        <v>1</v>
      </c>
      <c r="B132" s="11">
        <v>144</v>
      </c>
      <c r="C132" s="11">
        <v>3</v>
      </c>
      <c r="D132" s="14">
        <v>44794</v>
      </c>
      <c r="E132" s="15">
        <v>3470</v>
      </c>
      <c r="F132" s="15">
        <v>347</v>
      </c>
      <c r="G132" s="15">
        <v>0</v>
      </c>
      <c r="H132" s="16">
        <v>45543.7</v>
      </c>
      <c r="I132" s="11" t="s">
        <v>10</v>
      </c>
      <c r="J132" s="17" t="s">
        <v>29</v>
      </c>
      <c r="K132" s="17" t="s">
        <v>28</v>
      </c>
      <c r="L132" s="17" t="s">
        <v>37</v>
      </c>
      <c r="M132" s="11" t="s">
        <v>11</v>
      </c>
      <c r="N132" s="17" t="s">
        <v>51</v>
      </c>
      <c r="O132" s="11" t="s">
        <v>9</v>
      </c>
      <c r="P132" s="18">
        <v>749</v>
      </c>
      <c r="Q132" s="11" t="s">
        <v>208</v>
      </c>
      <c r="R132" s="11">
        <v>749</v>
      </c>
    </row>
    <row r="133" spans="1:18">
      <c r="A133" s="29">
        <v>1</v>
      </c>
      <c r="B133" s="12">
        <v>145</v>
      </c>
      <c r="C133" s="12">
        <v>1</v>
      </c>
      <c r="D133" s="19">
        <v>44794</v>
      </c>
      <c r="E133" s="20">
        <v>3460</v>
      </c>
      <c r="F133" s="20">
        <v>346</v>
      </c>
      <c r="G133" s="20">
        <v>0</v>
      </c>
      <c r="H133" s="21">
        <v>44801.26</v>
      </c>
      <c r="I133" s="12" t="s">
        <v>10</v>
      </c>
      <c r="J133" s="22" t="s">
        <v>27</v>
      </c>
      <c r="K133" s="22" t="s">
        <v>28</v>
      </c>
      <c r="L133" s="22" t="s">
        <v>37</v>
      </c>
      <c r="M133" s="12" t="s">
        <v>11</v>
      </c>
      <c r="N133" s="22" t="s">
        <v>52</v>
      </c>
      <c r="O133" s="12" t="s">
        <v>9</v>
      </c>
      <c r="P133" s="23">
        <v>7</v>
      </c>
      <c r="Q133" s="12" t="s">
        <v>209</v>
      </c>
      <c r="R133" s="12">
        <v>12</v>
      </c>
    </row>
    <row r="134" spans="1:18">
      <c r="A134" s="28">
        <v>1</v>
      </c>
      <c r="B134" s="11">
        <v>147</v>
      </c>
      <c r="C134" s="11">
        <v>3</v>
      </c>
      <c r="D134" s="14">
        <v>44796</v>
      </c>
      <c r="E134" s="15">
        <v>3460</v>
      </c>
      <c r="F134" s="15">
        <v>346</v>
      </c>
      <c r="G134" s="15">
        <v>0</v>
      </c>
      <c r="H134" s="16">
        <v>44844.974999999999</v>
      </c>
      <c r="I134" s="11" t="s">
        <v>10</v>
      </c>
      <c r="J134" s="17" t="s">
        <v>27</v>
      </c>
      <c r="K134" s="17" t="s">
        <v>28</v>
      </c>
      <c r="L134" s="17" t="s">
        <v>37</v>
      </c>
      <c r="M134" s="11" t="s">
        <v>11</v>
      </c>
      <c r="N134" s="17" t="s">
        <v>52</v>
      </c>
      <c r="O134" s="11" t="s">
        <v>9</v>
      </c>
      <c r="P134" s="18">
        <v>48</v>
      </c>
      <c r="Q134" s="11" t="s">
        <v>210</v>
      </c>
      <c r="R134" s="11">
        <v>48</v>
      </c>
    </row>
    <row r="135" spans="1:18">
      <c r="A135" s="29">
        <v>1</v>
      </c>
      <c r="B135" s="12">
        <v>148</v>
      </c>
      <c r="C135" s="12">
        <v>1</v>
      </c>
      <c r="D135" s="19">
        <v>44796</v>
      </c>
      <c r="E135" s="20">
        <v>3402</v>
      </c>
      <c r="F135" s="20">
        <v>340</v>
      </c>
      <c r="G135" s="20">
        <v>2</v>
      </c>
      <c r="H135" s="21">
        <v>44812.37</v>
      </c>
      <c r="I135" s="12" t="s">
        <v>10</v>
      </c>
      <c r="J135" s="22" t="s">
        <v>25</v>
      </c>
      <c r="K135" s="22" t="s">
        <v>26</v>
      </c>
      <c r="L135" s="22" t="s">
        <v>39</v>
      </c>
      <c r="M135" s="12" t="s">
        <v>11</v>
      </c>
      <c r="N135" s="22" t="s">
        <v>62</v>
      </c>
      <c r="O135" s="12" t="s">
        <v>9</v>
      </c>
      <c r="P135" s="23">
        <v>16</v>
      </c>
      <c r="Q135" s="12" t="s">
        <v>211</v>
      </c>
      <c r="R135" s="12">
        <v>16</v>
      </c>
    </row>
    <row r="136" spans="1:18">
      <c r="A136" s="28">
        <v>1</v>
      </c>
      <c r="B136" s="11">
        <v>150</v>
      </c>
      <c r="C136" s="11">
        <v>4</v>
      </c>
      <c r="D136" s="14">
        <v>44803</v>
      </c>
      <c r="E136" s="15">
        <v>3401</v>
      </c>
      <c r="F136" s="15">
        <v>340</v>
      </c>
      <c r="G136" s="15">
        <v>1</v>
      </c>
      <c r="H136" s="16">
        <v>45114.69</v>
      </c>
      <c r="I136" s="11" t="s">
        <v>10</v>
      </c>
      <c r="J136" s="17" t="s">
        <v>25</v>
      </c>
      <c r="K136" s="17" t="s">
        <v>26</v>
      </c>
      <c r="L136" s="17" t="s">
        <v>38</v>
      </c>
      <c r="M136" s="11" t="s">
        <v>11</v>
      </c>
      <c r="N136" s="17" t="s">
        <v>56</v>
      </c>
      <c r="O136" s="11" t="s">
        <v>9</v>
      </c>
      <c r="P136" s="18">
        <v>311</v>
      </c>
      <c r="Q136" s="11" t="s">
        <v>212</v>
      </c>
      <c r="R136" s="11">
        <v>311</v>
      </c>
    </row>
    <row r="137" spans="1:18">
      <c r="A137" s="29">
        <v>1</v>
      </c>
      <c r="B137" s="12">
        <v>151</v>
      </c>
      <c r="C137" s="12">
        <v>1</v>
      </c>
      <c r="D137" s="19">
        <v>44803</v>
      </c>
      <c r="E137" s="20">
        <v>3400</v>
      </c>
      <c r="F137" s="20">
        <v>340</v>
      </c>
      <c r="G137" s="20">
        <v>0</v>
      </c>
      <c r="H137" s="21">
        <v>45017.2</v>
      </c>
      <c r="I137" s="12" t="s">
        <v>10</v>
      </c>
      <c r="J137" s="22" t="s">
        <v>25</v>
      </c>
      <c r="K137" s="22" t="s">
        <v>26</v>
      </c>
      <c r="L137" s="22" t="s">
        <v>37</v>
      </c>
      <c r="M137" s="12" t="s">
        <v>11</v>
      </c>
      <c r="N137" s="22" t="s">
        <v>55</v>
      </c>
      <c r="O137" s="12" t="s">
        <v>9</v>
      </c>
      <c r="P137" s="23">
        <v>214</v>
      </c>
      <c r="Q137" s="12" t="s">
        <v>213</v>
      </c>
      <c r="R137" s="12">
        <v>271</v>
      </c>
    </row>
    <row r="138" spans="1:18">
      <c r="A138" s="28">
        <v>1</v>
      </c>
      <c r="B138" s="11">
        <v>151</v>
      </c>
      <c r="C138" s="11">
        <v>4</v>
      </c>
      <c r="D138" s="14">
        <v>44803</v>
      </c>
      <c r="E138" s="15">
        <v>3463</v>
      </c>
      <c r="F138" s="15">
        <v>346</v>
      </c>
      <c r="G138" s="15">
        <v>3</v>
      </c>
      <c r="H138" s="16">
        <v>45074.2</v>
      </c>
      <c r="I138" s="11" t="s">
        <v>10</v>
      </c>
      <c r="J138" s="17" t="s">
        <v>27</v>
      </c>
      <c r="K138" s="17" t="s">
        <v>28</v>
      </c>
      <c r="L138" s="17" t="s">
        <v>40</v>
      </c>
      <c r="M138" s="11" t="s">
        <v>11</v>
      </c>
      <c r="N138" s="17" t="s">
        <v>80</v>
      </c>
      <c r="O138" s="11" t="s">
        <v>9</v>
      </c>
      <c r="P138" s="18">
        <v>271</v>
      </c>
      <c r="Q138" s="11" t="s">
        <v>213</v>
      </c>
      <c r="R138" s="11">
        <v>271</v>
      </c>
    </row>
    <row r="139" spans="1:18">
      <c r="A139" s="29">
        <v>1</v>
      </c>
      <c r="B139" s="12">
        <v>153</v>
      </c>
      <c r="C139" s="12">
        <v>2</v>
      </c>
      <c r="D139" s="19">
        <v>44808</v>
      </c>
      <c r="E139" s="20">
        <v>3470</v>
      </c>
      <c r="F139" s="20">
        <v>347</v>
      </c>
      <c r="G139" s="20">
        <v>0</v>
      </c>
      <c r="H139" s="21">
        <v>45660.05</v>
      </c>
      <c r="I139" s="12" t="s">
        <v>10</v>
      </c>
      <c r="J139" s="22" t="s">
        <v>29</v>
      </c>
      <c r="K139" s="22" t="s">
        <v>28</v>
      </c>
      <c r="L139" s="22" t="s">
        <v>37</v>
      </c>
      <c r="M139" s="12" t="s">
        <v>11</v>
      </c>
      <c r="N139" s="22" t="s">
        <v>51</v>
      </c>
      <c r="O139" s="12" t="s">
        <v>9</v>
      </c>
      <c r="P139" s="23">
        <v>852</v>
      </c>
      <c r="Q139" s="12" t="s">
        <v>214</v>
      </c>
      <c r="R139" s="12">
        <v>852</v>
      </c>
    </row>
    <row r="140" spans="1:18">
      <c r="A140" s="28">
        <v>1</v>
      </c>
      <c r="B140" s="11">
        <v>155</v>
      </c>
      <c r="C140" s="11">
        <v>3</v>
      </c>
      <c r="D140" s="14">
        <v>44813</v>
      </c>
      <c r="E140" s="15">
        <v>3400</v>
      </c>
      <c r="F140" s="15">
        <v>340</v>
      </c>
      <c r="G140" s="15">
        <v>0</v>
      </c>
      <c r="H140" s="16">
        <v>44911.75</v>
      </c>
      <c r="I140" s="11" t="s">
        <v>10</v>
      </c>
      <c r="J140" s="17" t="s">
        <v>25</v>
      </c>
      <c r="K140" s="17" t="s">
        <v>26</v>
      </c>
      <c r="L140" s="17" t="s">
        <v>37</v>
      </c>
      <c r="M140" s="11" t="s">
        <v>11</v>
      </c>
      <c r="N140" s="17" t="s">
        <v>55</v>
      </c>
      <c r="O140" s="11" t="s">
        <v>9</v>
      </c>
      <c r="P140" s="18">
        <v>98</v>
      </c>
      <c r="Q140" s="11" t="s">
        <v>215</v>
      </c>
      <c r="R140" s="11">
        <v>98</v>
      </c>
    </row>
    <row r="141" spans="1:18">
      <c r="A141" s="29">
        <v>1</v>
      </c>
      <c r="B141" s="12">
        <v>156</v>
      </c>
      <c r="C141" s="12">
        <v>2</v>
      </c>
      <c r="D141" s="19">
        <v>44815</v>
      </c>
      <c r="E141" s="20">
        <v>3460</v>
      </c>
      <c r="F141" s="20">
        <v>346</v>
      </c>
      <c r="G141" s="20">
        <v>0</v>
      </c>
      <c r="H141" s="21">
        <v>45230.6</v>
      </c>
      <c r="I141" s="12" t="s">
        <v>10</v>
      </c>
      <c r="J141" s="22" t="s">
        <v>27</v>
      </c>
      <c r="K141" s="22" t="s">
        <v>28</v>
      </c>
      <c r="L141" s="22" t="s">
        <v>37</v>
      </c>
      <c r="M141" s="12" t="s">
        <v>11</v>
      </c>
      <c r="N141" s="22" t="s">
        <v>52</v>
      </c>
      <c r="O141" s="12" t="s">
        <v>9</v>
      </c>
      <c r="P141" s="23">
        <v>415</v>
      </c>
      <c r="Q141" s="12" t="s">
        <v>216</v>
      </c>
      <c r="R141" s="12">
        <v>415</v>
      </c>
    </row>
    <row r="142" spans="1:18">
      <c r="A142" s="28">
        <v>1</v>
      </c>
      <c r="B142" s="11">
        <v>157</v>
      </c>
      <c r="C142" s="11">
        <v>1</v>
      </c>
      <c r="D142" s="14">
        <v>44818</v>
      </c>
      <c r="E142" s="15">
        <v>3400</v>
      </c>
      <c r="F142" s="15">
        <v>340</v>
      </c>
      <c r="G142" s="15">
        <v>0</v>
      </c>
      <c r="H142" s="16">
        <v>44942.3</v>
      </c>
      <c r="I142" s="11" t="s">
        <v>10</v>
      </c>
      <c r="J142" s="17" t="s">
        <v>25</v>
      </c>
      <c r="K142" s="17" t="s">
        <v>26</v>
      </c>
      <c r="L142" s="17" t="s">
        <v>37</v>
      </c>
      <c r="M142" s="11" t="s">
        <v>11</v>
      </c>
      <c r="N142" s="17" t="s">
        <v>55</v>
      </c>
      <c r="O142" s="11" t="s">
        <v>9</v>
      </c>
      <c r="P142" s="18">
        <v>124</v>
      </c>
      <c r="Q142" s="11" t="s">
        <v>217</v>
      </c>
      <c r="R142" s="11">
        <v>177</v>
      </c>
    </row>
    <row r="143" spans="1:18">
      <c r="A143" s="29">
        <v>1</v>
      </c>
      <c r="B143" s="12">
        <v>157</v>
      </c>
      <c r="C143" s="12">
        <v>3</v>
      </c>
      <c r="D143" s="19">
        <v>44818</v>
      </c>
      <c r="E143" s="20">
        <v>3400</v>
      </c>
      <c r="F143" s="20">
        <v>340</v>
      </c>
      <c r="G143" s="20">
        <v>0</v>
      </c>
      <c r="H143" s="21">
        <v>44995.77</v>
      </c>
      <c r="I143" s="12" t="s">
        <v>10</v>
      </c>
      <c r="J143" s="22" t="s">
        <v>25</v>
      </c>
      <c r="K143" s="22" t="s">
        <v>26</v>
      </c>
      <c r="L143" s="22" t="s">
        <v>37</v>
      </c>
      <c r="M143" s="12" t="s">
        <v>11</v>
      </c>
      <c r="N143" s="22" t="s">
        <v>55</v>
      </c>
      <c r="O143" s="12" t="s">
        <v>9</v>
      </c>
      <c r="P143" s="23">
        <v>177</v>
      </c>
      <c r="Q143" s="12" t="s">
        <v>217</v>
      </c>
      <c r="R143" s="12">
        <v>177</v>
      </c>
    </row>
    <row r="144" spans="1:18">
      <c r="A144" s="28">
        <v>1</v>
      </c>
      <c r="B144" s="11">
        <v>159</v>
      </c>
      <c r="C144" s="11">
        <v>3</v>
      </c>
      <c r="D144" s="14">
        <v>44821</v>
      </c>
      <c r="E144" s="15">
        <v>3400</v>
      </c>
      <c r="F144" s="15">
        <v>340</v>
      </c>
      <c r="G144" s="15">
        <v>0</v>
      </c>
      <c r="H144" s="16">
        <v>44855.12</v>
      </c>
      <c r="I144" s="11" t="s">
        <v>14</v>
      </c>
      <c r="J144" s="17" t="s">
        <v>25</v>
      </c>
      <c r="K144" s="17" t="s">
        <v>26</v>
      </c>
      <c r="L144" s="17" t="s">
        <v>37</v>
      </c>
      <c r="M144" s="11" t="s">
        <v>15</v>
      </c>
      <c r="N144" s="17" t="s">
        <v>55</v>
      </c>
      <c r="O144" s="11" t="s">
        <v>9</v>
      </c>
      <c r="P144" s="18">
        <v>34</v>
      </c>
      <c r="Q144" s="11" t="s">
        <v>218</v>
      </c>
      <c r="R144" s="11">
        <v>46</v>
      </c>
    </row>
    <row r="145" spans="1:18">
      <c r="A145" s="29">
        <v>1</v>
      </c>
      <c r="B145" s="12">
        <v>159</v>
      </c>
      <c r="C145" s="12">
        <v>2</v>
      </c>
      <c r="D145" s="19">
        <v>44821</v>
      </c>
      <c r="E145" s="20">
        <v>3400</v>
      </c>
      <c r="F145" s="20">
        <v>340</v>
      </c>
      <c r="G145" s="20">
        <v>0</v>
      </c>
      <c r="H145" s="21">
        <v>44857.32</v>
      </c>
      <c r="I145" s="12" t="s">
        <v>10</v>
      </c>
      <c r="J145" s="22" t="s">
        <v>25</v>
      </c>
      <c r="K145" s="22" t="s">
        <v>26</v>
      </c>
      <c r="L145" s="22" t="s">
        <v>37</v>
      </c>
      <c r="M145" s="12" t="s">
        <v>11</v>
      </c>
      <c r="N145" s="22" t="s">
        <v>55</v>
      </c>
      <c r="O145" s="12" t="s">
        <v>9</v>
      </c>
      <c r="P145" s="23">
        <v>36</v>
      </c>
      <c r="Q145" s="12" t="s">
        <v>218</v>
      </c>
      <c r="R145" s="12">
        <v>46</v>
      </c>
    </row>
    <row r="146" spans="1:18">
      <c r="A146" s="28">
        <v>1</v>
      </c>
      <c r="B146" s="11">
        <v>159</v>
      </c>
      <c r="C146" s="11">
        <v>4</v>
      </c>
      <c r="D146" s="14">
        <v>44821</v>
      </c>
      <c r="E146" s="15">
        <v>3400</v>
      </c>
      <c r="F146" s="15">
        <v>340</v>
      </c>
      <c r="G146" s="15">
        <v>0</v>
      </c>
      <c r="H146" s="16">
        <v>44867.12</v>
      </c>
      <c r="I146" s="11" t="s">
        <v>10</v>
      </c>
      <c r="J146" s="17" t="s">
        <v>25</v>
      </c>
      <c r="K146" s="17" t="s">
        <v>26</v>
      </c>
      <c r="L146" s="17" t="s">
        <v>37</v>
      </c>
      <c r="M146" s="11" t="s">
        <v>11</v>
      </c>
      <c r="N146" s="17" t="s">
        <v>55</v>
      </c>
      <c r="O146" s="11" t="s">
        <v>9</v>
      </c>
      <c r="P146" s="18">
        <v>46</v>
      </c>
      <c r="Q146" s="11" t="s">
        <v>218</v>
      </c>
      <c r="R146" s="11">
        <v>46</v>
      </c>
    </row>
    <row r="147" spans="1:18">
      <c r="A147" s="29">
        <v>1</v>
      </c>
      <c r="B147" s="12">
        <v>160</v>
      </c>
      <c r="C147" s="12">
        <v>2</v>
      </c>
      <c r="D147" s="19">
        <v>44825</v>
      </c>
      <c r="E147" s="20">
        <v>3460</v>
      </c>
      <c r="F147" s="20">
        <v>346</v>
      </c>
      <c r="G147" s="20">
        <v>0</v>
      </c>
      <c r="H147" s="21">
        <v>44856.480000000003</v>
      </c>
      <c r="I147" s="12" t="s">
        <v>10</v>
      </c>
      <c r="J147" s="22" t="s">
        <v>27</v>
      </c>
      <c r="K147" s="22" t="s">
        <v>28</v>
      </c>
      <c r="L147" s="22" t="s">
        <v>37</v>
      </c>
      <c r="M147" s="12" t="s">
        <v>11</v>
      </c>
      <c r="N147" s="22" t="s">
        <v>52</v>
      </c>
      <c r="O147" s="12" t="s">
        <v>9</v>
      </c>
      <c r="P147" s="23">
        <v>31</v>
      </c>
      <c r="Q147" s="12" t="s">
        <v>219</v>
      </c>
      <c r="R147" s="12">
        <v>52</v>
      </c>
    </row>
    <row r="148" spans="1:18">
      <c r="A148" s="28">
        <v>1</v>
      </c>
      <c r="B148" s="11">
        <v>160</v>
      </c>
      <c r="C148" s="11">
        <v>4</v>
      </c>
      <c r="D148" s="14">
        <v>44825</v>
      </c>
      <c r="E148" s="15">
        <v>3400</v>
      </c>
      <c r="F148" s="15">
        <v>340</v>
      </c>
      <c r="G148" s="15">
        <v>0</v>
      </c>
      <c r="H148" s="16">
        <v>44877.33</v>
      </c>
      <c r="I148" s="11" t="s">
        <v>10</v>
      </c>
      <c r="J148" s="17" t="s">
        <v>25</v>
      </c>
      <c r="K148" s="17" t="s">
        <v>26</v>
      </c>
      <c r="L148" s="17" t="s">
        <v>37</v>
      </c>
      <c r="M148" s="11" t="s">
        <v>11</v>
      </c>
      <c r="N148" s="17" t="s">
        <v>55</v>
      </c>
      <c r="O148" s="11" t="s">
        <v>9</v>
      </c>
      <c r="P148" s="18">
        <v>52</v>
      </c>
      <c r="Q148" s="11" t="s">
        <v>219</v>
      </c>
      <c r="R148" s="11">
        <v>52</v>
      </c>
    </row>
    <row r="149" spans="1:18">
      <c r="A149" s="29">
        <v>1</v>
      </c>
      <c r="B149" s="12">
        <v>163</v>
      </c>
      <c r="C149" s="12">
        <v>1</v>
      </c>
      <c r="D149" s="19">
        <v>44828</v>
      </c>
      <c r="E149" s="20">
        <v>3400</v>
      </c>
      <c r="F149" s="20">
        <v>340</v>
      </c>
      <c r="G149" s="20">
        <v>0</v>
      </c>
      <c r="H149" s="21">
        <v>44843.94</v>
      </c>
      <c r="I149" s="12" t="s">
        <v>10</v>
      </c>
      <c r="J149" s="22" t="s">
        <v>25</v>
      </c>
      <c r="K149" s="22" t="s">
        <v>26</v>
      </c>
      <c r="L149" s="22" t="s">
        <v>37</v>
      </c>
      <c r="M149" s="12" t="s">
        <v>11</v>
      </c>
      <c r="N149" s="22" t="s">
        <v>55</v>
      </c>
      <c r="O149" s="12" t="s">
        <v>9</v>
      </c>
      <c r="P149" s="23">
        <v>15</v>
      </c>
      <c r="Q149" s="12" t="s">
        <v>220</v>
      </c>
      <c r="R149" s="12">
        <v>20</v>
      </c>
    </row>
    <row r="150" spans="1:18">
      <c r="A150" s="28">
        <v>1</v>
      </c>
      <c r="B150" s="11">
        <v>163</v>
      </c>
      <c r="C150" s="11">
        <v>3</v>
      </c>
      <c r="D150" s="14">
        <v>44828</v>
      </c>
      <c r="E150" s="15">
        <v>3400</v>
      </c>
      <c r="F150" s="15">
        <v>340</v>
      </c>
      <c r="G150" s="15">
        <v>0</v>
      </c>
      <c r="H150" s="16">
        <v>44848.94</v>
      </c>
      <c r="I150" s="11" t="s">
        <v>10</v>
      </c>
      <c r="J150" s="17" t="s">
        <v>25</v>
      </c>
      <c r="K150" s="17" t="s">
        <v>26</v>
      </c>
      <c r="L150" s="17" t="s">
        <v>37</v>
      </c>
      <c r="M150" s="11" t="s">
        <v>11</v>
      </c>
      <c r="N150" s="17" t="s">
        <v>55</v>
      </c>
      <c r="O150" s="11" t="s">
        <v>9</v>
      </c>
      <c r="P150" s="18">
        <v>20</v>
      </c>
      <c r="Q150" s="11" t="s">
        <v>220</v>
      </c>
      <c r="R150" s="11">
        <v>20</v>
      </c>
    </row>
    <row r="151" spans="1:18">
      <c r="A151" s="29">
        <v>1</v>
      </c>
      <c r="B151" s="12">
        <v>167</v>
      </c>
      <c r="C151" s="12">
        <v>1</v>
      </c>
      <c r="D151" s="19">
        <v>44830</v>
      </c>
      <c r="E151" s="20">
        <v>3460</v>
      </c>
      <c r="F151" s="20">
        <v>346</v>
      </c>
      <c r="G151" s="20">
        <v>0</v>
      </c>
      <c r="H151" s="21">
        <v>45126.71</v>
      </c>
      <c r="I151" s="12" t="s">
        <v>10</v>
      </c>
      <c r="J151" s="22" t="s">
        <v>27</v>
      </c>
      <c r="K151" s="22" t="s">
        <v>28</v>
      </c>
      <c r="L151" s="22" t="s">
        <v>37</v>
      </c>
      <c r="M151" s="12" t="s">
        <v>11</v>
      </c>
      <c r="N151" s="22" t="s">
        <v>52</v>
      </c>
      <c r="O151" s="12" t="s">
        <v>9</v>
      </c>
      <c r="P151" s="23">
        <v>296</v>
      </c>
      <c r="Q151" s="12" t="s">
        <v>221</v>
      </c>
      <c r="R151" s="12">
        <v>296</v>
      </c>
    </row>
    <row r="152" spans="1:18">
      <c r="A152" s="28">
        <v>1</v>
      </c>
      <c r="B152" s="11">
        <v>169</v>
      </c>
      <c r="C152" s="11">
        <v>2</v>
      </c>
      <c r="D152" s="14">
        <v>44831</v>
      </c>
      <c r="E152" s="15">
        <v>3400</v>
      </c>
      <c r="F152" s="15">
        <v>340</v>
      </c>
      <c r="G152" s="15">
        <v>0</v>
      </c>
      <c r="H152" s="16">
        <v>44972.7</v>
      </c>
      <c r="I152" s="11" t="s">
        <v>10</v>
      </c>
      <c r="J152" s="17" t="s">
        <v>25</v>
      </c>
      <c r="K152" s="17" t="s">
        <v>26</v>
      </c>
      <c r="L152" s="17" t="s">
        <v>37</v>
      </c>
      <c r="M152" s="11" t="s">
        <v>11</v>
      </c>
      <c r="N152" s="17" t="s">
        <v>55</v>
      </c>
      <c r="O152" s="11" t="s">
        <v>9</v>
      </c>
      <c r="P152" s="18">
        <v>141</v>
      </c>
      <c r="Q152" s="11" t="s">
        <v>222</v>
      </c>
      <c r="R152" s="11">
        <v>201</v>
      </c>
    </row>
    <row r="153" spans="1:18">
      <c r="A153" s="29">
        <v>1</v>
      </c>
      <c r="B153" s="12">
        <v>169</v>
      </c>
      <c r="C153" s="12">
        <v>4</v>
      </c>
      <c r="D153" s="19">
        <v>44831</v>
      </c>
      <c r="E153" s="20">
        <v>3400</v>
      </c>
      <c r="F153" s="20">
        <v>340</v>
      </c>
      <c r="G153" s="20">
        <v>0</v>
      </c>
      <c r="H153" s="21">
        <v>45032.800000000003</v>
      </c>
      <c r="I153" s="12" t="s">
        <v>10</v>
      </c>
      <c r="J153" s="22" t="s">
        <v>25</v>
      </c>
      <c r="K153" s="22" t="s">
        <v>26</v>
      </c>
      <c r="L153" s="22" t="s">
        <v>37</v>
      </c>
      <c r="M153" s="12" t="s">
        <v>11</v>
      </c>
      <c r="N153" s="22" t="s">
        <v>55</v>
      </c>
      <c r="O153" s="12" t="s">
        <v>9</v>
      </c>
      <c r="P153" s="23">
        <v>201</v>
      </c>
      <c r="Q153" s="12" t="s">
        <v>222</v>
      </c>
      <c r="R153" s="12">
        <v>201</v>
      </c>
    </row>
    <row r="154" spans="1:18">
      <c r="A154" s="28">
        <v>1</v>
      </c>
      <c r="B154" s="11">
        <v>170</v>
      </c>
      <c r="C154" s="11">
        <v>2</v>
      </c>
      <c r="D154" s="14">
        <v>44831</v>
      </c>
      <c r="E154" s="15">
        <v>3400</v>
      </c>
      <c r="F154" s="15">
        <v>340</v>
      </c>
      <c r="G154" s="15">
        <v>0</v>
      </c>
      <c r="H154" s="16">
        <v>45610.15</v>
      </c>
      <c r="I154" s="11" t="s">
        <v>10</v>
      </c>
      <c r="J154" s="17" t="s">
        <v>25</v>
      </c>
      <c r="K154" s="17" t="s">
        <v>26</v>
      </c>
      <c r="L154" s="17" t="s">
        <v>37</v>
      </c>
      <c r="M154" s="11" t="s">
        <v>11</v>
      </c>
      <c r="N154" s="17" t="s">
        <v>55</v>
      </c>
      <c r="O154" s="11" t="s">
        <v>9</v>
      </c>
      <c r="P154" s="18">
        <v>779</v>
      </c>
      <c r="Q154" s="11" t="s">
        <v>223</v>
      </c>
      <c r="R154" s="11">
        <v>789</v>
      </c>
    </row>
    <row r="155" spans="1:18">
      <c r="A155" s="29">
        <v>1</v>
      </c>
      <c r="B155" s="12">
        <v>170</v>
      </c>
      <c r="C155" s="12">
        <v>1</v>
      </c>
      <c r="D155" s="19">
        <v>44831</v>
      </c>
      <c r="E155" s="20">
        <v>3460</v>
      </c>
      <c r="F155" s="20">
        <v>346</v>
      </c>
      <c r="G155" s="20">
        <v>0</v>
      </c>
      <c r="H155" s="21">
        <v>45612.3</v>
      </c>
      <c r="I155" s="12" t="s">
        <v>10</v>
      </c>
      <c r="J155" s="22" t="s">
        <v>27</v>
      </c>
      <c r="K155" s="22" t="s">
        <v>28</v>
      </c>
      <c r="L155" s="22" t="s">
        <v>37</v>
      </c>
      <c r="M155" s="12" t="s">
        <v>11</v>
      </c>
      <c r="N155" s="22" t="s">
        <v>52</v>
      </c>
      <c r="O155" s="12" t="s">
        <v>9</v>
      </c>
      <c r="P155" s="23">
        <v>781</v>
      </c>
      <c r="Q155" s="12" t="s">
        <v>223</v>
      </c>
      <c r="R155" s="12">
        <v>789</v>
      </c>
    </row>
    <row r="156" spans="1:18">
      <c r="A156" s="28">
        <v>1</v>
      </c>
      <c r="B156" s="11">
        <v>170</v>
      </c>
      <c r="C156" s="11">
        <v>4</v>
      </c>
      <c r="D156" s="14">
        <v>44831</v>
      </c>
      <c r="E156" s="15">
        <v>3464</v>
      </c>
      <c r="F156" s="15">
        <v>346</v>
      </c>
      <c r="G156" s="15">
        <v>4</v>
      </c>
      <c r="H156" s="16">
        <v>45620.3</v>
      </c>
      <c r="I156" s="11" t="s">
        <v>10</v>
      </c>
      <c r="J156" s="17" t="s">
        <v>27</v>
      </c>
      <c r="K156" s="17" t="s">
        <v>28</v>
      </c>
      <c r="L156" s="17" t="s">
        <v>41</v>
      </c>
      <c r="M156" s="11" t="s">
        <v>11</v>
      </c>
      <c r="N156" s="17" t="s">
        <v>83</v>
      </c>
      <c r="O156" s="11" t="s">
        <v>9</v>
      </c>
      <c r="P156" s="18">
        <v>789</v>
      </c>
      <c r="Q156" s="11" t="s">
        <v>223</v>
      </c>
      <c r="R156" s="11">
        <v>789</v>
      </c>
    </row>
    <row r="157" spans="1:18">
      <c r="A157" s="29">
        <v>1</v>
      </c>
      <c r="B157" s="12">
        <v>172</v>
      </c>
      <c r="C157" s="12">
        <v>1</v>
      </c>
      <c r="D157" s="19">
        <v>44838</v>
      </c>
      <c r="E157" s="20">
        <v>3470</v>
      </c>
      <c r="F157" s="20">
        <v>347</v>
      </c>
      <c r="G157" s="20">
        <v>0</v>
      </c>
      <c r="H157" s="21">
        <v>44872.83</v>
      </c>
      <c r="I157" s="12" t="s">
        <v>10</v>
      </c>
      <c r="J157" s="22" t="s">
        <v>29</v>
      </c>
      <c r="K157" s="22" t="s">
        <v>28</v>
      </c>
      <c r="L157" s="22" t="s">
        <v>37</v>
      </c>
      <c r="M157" s="12" t="s">
        <v>11</v>
      </c>
      <c r="N157" s="22" t="s">
        <v>51</v>
      </c>
      <c r="O157" s="12" t="s">
        <v>9</v>
      </c>
      <c r="P157" s="23">
        <v>34</v>
      </c>
      <c r="Q157" s="12" t="s">
        <v>224</v>
      </c>
      <c r="R157" s="12">
        <v>46</v>
      </c>
    </row>
    <row r="158" spans="1:18">
      <c r="A158" s="28">
        <v>1</v>
      </c>
      <c r="B158" s="11">
        <v>172</v>
      </c>
      <c r="C158" s="11">
        <v>3</v>
      </c>
      <c r="D158" s="14">
        <v>44838</v>
      </c>
      <c r="E158" s="15">
        <v>3400</v>
      </c>
      <c r="F158" s="15">
        <v>340</v>
      </c>
      <c r="G158" s="15">
        <v>0</v>
      </c>
      <c r="H158" s="16">
        <v>44875.63</v>
      </c>
      <c r="I158" s="11" t="s">
        <v>10</v>
      </c>
      <c r="J158" s="17" t="s">
        <v>25</v>
      </c>
      <c r="K158" s="17" t="s">
        <v>26</v>
      </c>
      <c r="L158" s="17" t="s">
        <v>37</v>
      </c>
      <c r="M158" s="11" t="s">
        <v>11</v>
      </c>
      <c r="N158" s="17" t="s">
        <v>55</v>
      </c>
      <c r="O158" s="11" t="s">
        <v>9</v>
      </c>
      <c r="P158" s="18">
        <v>37</v>
      </c>
      <c r="Q158" s="11" t="s">
        <v>224</v>
      </c>
      <c r="R158" s="11">
        <v>46</v>
      </c>
    </row>
    <row r="159" spans="1:18">
      <c r="A159" s="29">
        <v>1</v>
      </c>
      <c r="B159" s="12">
        <v>172</v>
      </c>
      <c r="C159" s="12">
        <v>4</v>
      </c>
      <c r="D159" s="19">
        <v>44838</v>
      </c>
      <c r="E159" s="20">
        <v>3400</v>
      </c>
      <c r="F159" s="20">
        <v>340</v>
      </c>
      <c r="G159" s="20">
        <v>0</v>
      </c>
      <c r="H159" s="21">
        <v>44884.63</v>
      </c>
      <c r="I159" s="12" t="s">
        <v>10</v>
      </c>
      <c r="J159" s="22" t="s">
        <v>25</v>
      </c>
      <c r="K159" s="22" t="s">
        <v>26</v>
      </c>
      <c r="L159" s="22" t="s">
        <v>37</v>
      </c>
      <c r="M159" s="12" t="s">
        <v>11</v>
      </c>
      <c r="N159" s="22" t="s">
        <v>55</v>
      </c>
      <c r="O159" s="12" t="s">
        <v>9</v>
      </c>
      <c r="P159" s="23">
        <v>46</v>
      </c>
      <c r="Q159" s="12" t="s">
        <v>224</v>
      </c>
      <c r="R159" s="12">
        <v>46</v>
      </c>
    </row>
    <row r="160" spans="1:18">
      <c r="A160" s="28">
        <v>1</v>
      </c>
      <c r="B160" s="11">
        <v>174</v>
      </c>
      <c r="C160" s="11">
        <v>2</v>
      </c>
      <c r="D160" s="14">
        <v>44840</v>
      </c>
      <c r="E160" s="15">
        <v>3460</v>
      </c>
      <c r="F160" s="15">
        <v>346</v>
      </c>
      <c r="G160" s="15">
        <v>0</v>
      </c>
      <c r="H160" s="16">
        <v>45238.04</v>
      </c>
      <c r="I160" s="11" t="s">
        <v>10</v>
      </c>
      <c r="J160" s="17" t="s">
        <v>27</v>
      </c>
      <c r="K160" s="17" t="s">
        <v>28</v>
      </c>
      <c r="L160" s="17" t="s">
        <v>37</v>
      </c>
      <c r="M160" s="11" t="s">
        <v>11</v>
      </c>
      <c r="N160" s="17" t="s">
        <v>52</v>
      </c>
      <c r="O160" s="11" t="s">
        <v>9</v>
      </c>
      <c r="P160" s="18">
        <v>398</v>
      </c>
      <c r="Q160" s="11" t="s">
        <v>225</v>
      </c>
      <c r="R160" s="11">
        <v>398</v>
      </c>
    </row>
    <row r="161" spans="1:18">
      <c r="A161" s="29">
        <v>1</v>
      </c>
      <c r="B161" s="12">
        <v>176</v>
      </c>
      <c r="C161" s="12">
        <v>1</v>
      </c>
      <c r="D161" s="19">
        <v>44843</v>
      </c>
      <c r="E161" s="20">
        <v>3400</v>
      </c>
      <c r="F161" s="20">
        <v>340</v>
      </c>
      <c r="G161" s="20">
        <v>0</v>
      </c>
      <c r="H161" s="21">
        <v>45030.9</v>
      </c>
      <c r="I161" s="12" t="s">
        <v>10</v>
      </c>
      <c r="J161" s="22" t="s">
        <v>25</v>
      </c>
      <c r="K161" s="22" t="s">
        <v>26</v>
      </c>
      <c r="L161" s="22" t="s">
        <v>37</v>
      </c>
      <c r="M161" s="12" t="s">
        <v>11</v>
      </c>
      <c r="N161" s="22" t="s">
        <v>55</v>
      </c>
      <c r="O161" s="12" t="s">
        <v>9</v>
      </c>
      <c r="P161" s="23">
        <v>187</v>
      </c>
      <c r="Q161" s="12" t="s">
        <v>226</v>
      </c>
      <c r="R161" s="12">
        <v>187</v>
      </c>
    </row>
    <row r="162" spans="1:18">
      <c r="A162" s="28">
        <v>1</v>
      </c>
      <c r="B162" s="11">
        <v>178</v>
      </c>
      <c r="C162" s="11">
        <v>5</v>
      </c>
      <c r="D162" s="14">
        <v>44846</v>
      </c>
      <c r="E162" s="15">
        <v>3400</v>
      </c>
      <c r="F162" s="15">
        <v>340</v>
      </c>
      <c r="G162" s="15">
        <v>0</v>
      </c>
      <c r="H162" s="16">
        <v>44870.469004629631</v>
      </c>
      <c r="I162" s="11" t="s">
        <v>10</v>
      </c>
      <c r="J162" s="17" t="s">
        <v>25</v>
      </c>
      <c r="K162" s="17" t="s">
        <v>26</v>
      </c>
      <c r="L162" s="17" t="s">
        <v>37</v>
      </c>
      <c r="M162" s="11" t="s">
        <v>11</v>
      </c>
      <c r="N162" s="17" t="s">
        <v>55</v>
      </c>
      <c r="O162" s="11" t="s">
        <v>9</v>
      </c>
      <c r="P162" s="18">
        <v>24</v>
      </c>
      <c r="Q162" s="11" t="s">
        <v>227</v>
      </c>
      <c r="R162" s="11">
        <v>41</v>
      </c>
    </row>
    <row r="163" spans="1:18">
      <c r="A163" s="29">
        <v>1</v>
      </c>
      <c r="B163" s="12">
        <v>178</v>
      </c>
      <c r="C163" s="12">
        <v>3</v>
      </c>
      <c r="D163" s="19">
        <v>44846</v>
      </c>
      <c r="E163" s="20">
        <v>3400</v>
      </c>
      <c r="F163" s="20">
        <v>340</v>
      </c>
      <c r="G163" s="20">
        <v>0</v>
      </c>
      <c r="H163" s="21">
        <v>44873.719004629631</v>
      </c>
      <c r="I163" s="12" t="s">
        <v>10</v>
      </c>
      <c r="J163" s="22" t="s">
        <v>25</v>
      </c>
      <c r="K163" s="22" t="s">
        <v>26</v>
      </c>
      <c r="L163" s="22" t="s">
        <v>37</v>
      </c>
      <c r="M163" s="12" t="s">
        <v>11</v>
      </c>
      <c r="N163" s="22" t="s">
        <v>55</v>
      </c>
      <c r="O163" s="12" t="s">
        <v>9</v>
      </c>
      <c r="P163" s="23">
        <v>27</v>
      </c>
      <c r="Q163" s="12" t="s">
        <v>227</v>
      </c>
      <c r="R163" s="12">
        <v>41</v>
      </c>
    </row>
    <row r="164" spans="1:18">
      <c r="A164" s="28">
        <v>1</v>
      </c>
      <c r="B164" s="11">
        <v>178</v>
      </c>
      <c r="C164" s="11">
        <v>2</v>
      </c>
      <c r="D164" s="14">
        <v>44846</v>
      </c>
      <c r="E164" s="15">
        <v>3400</v>
      </c>
      <c r="F164" s="15">
        <v>340</v>
      </c>
      <c r="G164" s="15">
        <v>0</v>
      </c>
      <c r="H164" s="16">
        <v>44874.069004629629</v>
      </c>
      <c r="I164" s="11" t="s">
        <v>10</v>
      </c>
      <c r="J164" s="17" t="s">
        <v>25</v>
      </c>
      <c r="K164" s="17" t="s">
        <v>26</v>
      </c>
      <c r="L164" s="17" t="s">
        <v>37</v>
      </c>
      <c r="M164" s="11" t="s">
        <v>11</v>
      </c>
      <c r="N164" s="17" t="s">
        <v>55</v>
      </c>
      <c r="O164" s="11" t="s">
        <v>9</v>
      </c>
      <c r="P164" s="18">
        <v>28</v>
      </c>
      <c r="Q164" s="11" t="s">
        <v>227</v>
      </c>
      <c r="R164" s="11">
        <v>41</v>
      </c>
    </row>
    <row r="165" spans="1:18">
      <c r="A165" s="29">
        <v>1</v>
      </c>
      <c r="B165" s="12">
        <v>178</v>
      </c>
      <c r="C165" s="12">
        <v>6</v>
      </c>
      <c r="D165" s="19">
        <v>44846</v>
      </c>
      <c r="E165" s="20">
        <v>3400</v>
      </c>
      <c r="F165" s="20">
        <v>340</v>
      </c>
      <c r="G165" s="20">
        <v>0</v>
      </c>
      <c r="H165" s="21">
        <v>44887.769004629627</v>
      </c>
      <c r="I165" s="12" t="s">
        <v>10</v>
      </c>
      <c r="J165" s="22" t="s">
        <v>25</v>
      </c>
      <c r="K165" s="22" t="s">
        <v>26</v>
      </c>
      <c r="L165" s="22" t="s">
        <v>37</v>
      </c>
      <c r="M165" s="12" t="s">
        <v>11</v>
      </c>
      <c r="N165" s="22" t="s">
        <v>55</v>
      </c>
      <c r="O165" s="12" t="s">
        <v>9</v>
      </c>
      <c r="P165" s="23">
        <v>41</v>
      </c>
      <c r="Q165" s="12" t="s">
        <v>227</v>
      </c>
      <c r="R165" s="12">
        <v>41</v>
      </c>
    </row>
    <row r="166" spans="1:18">
      <c r="A166" s="28">
        <v>1</v>
      </c>
      <c r="B166" s="11">
        <v>181</v>
      </c>
      <c r="C166" s="11">
        <v>2</v>
      </c>
      <c r="D166" s="14">
        <v>44849</v>
      </c>
      <c r="E166" s="15">
        <v>3460</v>
      </c>
      <c r="F166" s="15">
        <v>346</v>
      </c>
      <c r="G166" s="15">
        <v>0</v>
      </c>
      <c r="H166" s="16">
        <v>44894.98</v>
      </c>
      <c r="I166" s="11" t="s">
        <v>14</v>
      </c>
      <c r="J166" s="17" t="s">
        <v>27</v>
      </c>
      <c r="K166" s="17" t="s">
        <v>28</v>
      </c>
      <c r="L166" s="17" t="s">
        <v>37</v>
      </c>
      <c r="M166" s="11" t="s">
        <v>15</v>
      </c>
      <c r="N166" s="17" t="s">
        <v>52</v>
      </c>
      <c r="O166" s="11" t="s">
        <v>9</v>
      </c>
      <c r="P166" s="18">
        <v>45</v>
      </c>
      <c r="Q166" s="11" t="s">
        <v>228</v>
      </c>
      <c r="R166" s="11">
        <v>60</v>
      </c>
    </row>
    <row r="167" spans="1:18">
      <c r="A167" s="29">
        <v>1</v>
      </c>
      <c r="B167" s="12">
        <v>181</v>
      </c>
      <c r="C167" s="12">
        <v>1</v>
      </c>
      <c r="D167" s="19">
        <v>44849</v>
      </c>
      <c r="E167" s="20">
        <v>3460</v>
      </c>
      <c r="F167" s="20">
        <v>346</v>
      </c>
      <c r="G167" s="20">
        <v>0</v>
      </c>
      <c r="H167" s="21">
        <v>44896.28</v>
      </c>
      <c r="I167" s="12" t="s">
        <v>10</v>
      </c>
      <c r="J167" s="22" t="s">
        <v>27</v>
      </c>
      <c r="K167" s="22" t="s">
        <v>28</v>
      </c>
      <c r="L167" s="22" t="s">
        <v>37</v>
      </c>
      <c r="M167" s="12" t="s">
        <v>11</v>
      </c>
      <c r="N167" s="22" t="s">
        <v>52</v>
      </c>
      <c r="O167" s="12" t="s">
        <v>9</v>
      </c>
      <c r="P167" s="23">
        <v>47</v>
      </c>
      <c r="Q167" s="12" t="s">
        <v>228</v>
      </c>
      <c r="R167" s="12">
        <v>60</v>
      </c>
    </row>
    <row r="168" spans="1:18">
      <c r="A168" s="28">
        <v>1</v>
      </c>
      <c r="B168" s="11">
        <v>181</v>
      </c>
      <c r="C168" s="11">
        <v>3</v>
      </c>
      <c r="D168" s="14">
        <v>44849</v>
      </c>
      <c r="E168" s="15">
        <v>3400</v>
      </c>
      <c r="F168" s="15">
        <v>340</v>
      </c>
      <c r="G168" s="15">
        <v>0</v>
      </c>
      <c r="H168" s="16">
        <v>44909.279999999999</v>
      </c>
      <c r="I168" s="11" t="s">
        <v>10</v>
      </c>
      <c r="J168" s="17" t="s">
        <v>25</v>
      </c>
      <c r="K168" s="17" t="s">
        <v>26</v>
      </c>
      <c r="L168" s="17" t="s">
        <v>37</v>
      </c>
      <c r="M168" s="11" t="s">
        <v>11</v>
      </c>
      <c r="N168" s="17" t="s">
        <v>55</v>
      </c>
      <c r="O168" s="11" t="s">
        <v>9</v>
      </c>
      <c r="P168" s="18">
        <v>60</v>
      </c>
      <c r="Q168" s="11" t="s">
        <v>228</v>
      </c>
      <c r="R168" s="11">
        <v>60</v>
      </c>
    </row>
    <row r="169" spans="1:18">
      <c r="A169" s="29">
        <v>1</v>
      </c>
      <c r="B169" s="12">
        <v>182</v>
      </c>
      <c r="C169" s="12">
        <v>2</v>
      </c>
      <c r="D169" s="19">
        <v>44851</v>
      </c>
      <c r="E169" s="20">
        <v>3406</v>
      </c>
      <c r="F169" s="20">
        <v>340</v>
      </c>
      <c r="G169" s="20">
        <v>6</v>
      </c>
      <c r="H169" s="21">
        <v>44895.3</v>
      </c>
      <c r="I169" s="12" t="s">
        <v>10</v>
      </c>
      <c r="J169" s="22" t="s">
        <v>25</v>
      </c>
      <c r="K169" s="22" t="s">
        <v>26</v>
      </c>
      <c r="L169" s="22" t="s">
        <v>43</v>
      </c>
      <c r="M169" s="12" t="s">
        <v>11</v>
      </c>
      <c r="N169" s="22" t="s">
        <v>65</v>
      </c>
      <c r="O169" s="12" t="s">
        <v>9</v>
      </c>
      <c r="P169" s="23">
        <v>44</v>
      </c>
      <c r="Q169" s="12" t="s">
        <v>229</v>
      </c>
      <c r="R169" s="12">
        <v>70</v>
      </c>
    </row>
    <row r="170" spans="1:18">
      <c r="A170" s="28">
        <v>1</v>
      </c>
      <c r="B170" s="11">
        <v>182</v>
      </c>
      <c r="C170" s="11">
        <v>1</v>
      </c>
      <c r="D170" s="14">
        <v>44851</v>
      </c>
      <c r="E170" s="15">
        <v>3400</v>
      </c>
      <c r="F170" s="15">
        <v>340</v>
      </c>
      <c r="G170" s="15">
        <v>0</v>
      </c>
      <c r="H170" s="16">
        <v>44921.3</v>
      </c>
      <c r="I170" s="11" t="s">
        <v>10</v>
      </c>
      <c r="J170" s="17" t="s">
        <v>25</v>
      </c>
      <c r="K170" s="17" t="s">
        <v>26</v>
      </c>
      <c r="L170" s="17" t="s">
        <v>37</v>
      </c>
      <c r="M170" s="11" t="s">
        <v>11</v>
      </c>
      <c r="N170" s="17" t="s">
        <v>55</v>
      </c>
      <c r="O170" s="11" t="s">
        <v>9</v>
      </c>
      <c r="P170" s="18">
        <v>70</v>
      </c>
      <c r="Q170" s="11" t="s">
        <v>229</v>
      </c>
      <c r="R170" s="11">
        <v>70</v>
      </c>
    </row>
    <row r="171" spans="1:18">
      <c r="A171" s="29">
        <v>1</v>
      </c>
      <c r="B171" s="12">
        <v>183</v>
      </c>
      <c r="C171" s="12">
        <v>2</v>
      </c>
      <c r="D171" s="19">
        <v>44852</v>
      </c>
      <c r="E171" s="20">
        <v>3400</v>
      </c>
      <c r="F171" s="20">
        <v>340</v>
      </c>
      <c r="G171" s="20">
        <v>0</v>
      </c>
      <c r="H171" s="21">
        <v>45056.22</v>
      </c>
      <c r="I171" s="12" t="s">
        <v>10</v>
      </c>
      <c r="J171" s="22" t="s">
        <v>25</v>
      </c>
      <c r="K171" s="22" t="s">
        <v>26</v>
      </c>
      <c r="L171" s="22" t="s">
        <v>37</v>
      </c>
      <c r="M171" s="12" t="s">
        <v>11</v>
      </c>
      <c r="N171" s="22" t="s">
        <v>55</v>
      </c>
      <c r="O171" s="12" t="s">
        <v>9</v>
      </c>
      <c r="P171" s="23">
        <v>204</v>
      </c>
      <c r="Q171" s="12" t="s">
        <v>230</v>
      </c>
      <c r="R171" s="12">
        <v>311</v>
      </c>
    </row>
    <row r="172" spans="1:18">
      <c r="A172" s="28">
        <v>1</v>
      </c>
      <c r="B172" s="11">
        <v>183</v>
      </c>
      <c r="C172" s="11">
        <v>3</v>
      </c>
      <c r="D172" s="14">
        <v>44852</v>
      </c>
      <c r="E172" s="15">
        <v>3400</v>
      </c>
      <c r="F172" s="15">
        <v>340</v>
      </c>
      <c r="G172" s="15">
        <v>0</v>
      </c>
      <c r="H172" s="16">
        <v>45058.21</v>
      </c>
      <c r="I172" s="11" t="s">
        <v>10</v>
      </c>
      <c r="J172" s="17" t="s">
        <v>25</v>
      </c>
      <c r="K172" s="17" t="s">
        <v>26</v>
      </c>
      <c r="L172" s="17" t="s">
        <v>37</v>
      </c>
      <c r="M172" s="11" t="s">
        <v>11</v>
      </c>
      <c r="N172" s="17" t="s">
        <v>55</v>
      </c>
      <c r="O172" s="11" t="s">
        <v>9</v>
      </c>
      <c r="P172" s="18">
        <v>206</v>
      </c>
      <c r="Q172" s="11" t="s">
        <v>230</v>
      </c>
      <c r="R172" s="11">
        <v>311</v>
      </c>
    </row>
    <row r="173" spans="1:18">
      <c r="A173" s="29">
        <v>1</v>
      </c>
      <c r="B173" s="12">
        <v>183</v>
      </c>
      <c r="C173" s="12">
        <v>5</v>
      </c>
      <c r="D173" s="19">
        <v>44852</v>
      </c>
      <c r="E173" s="20">
        <v>3460</v>
      </c>
      <c r="F173" s="20">
        <v>346</v>
      </c>
      <c r="G173" s="20">
        <v>0</v>
      </c>
      <c r="H173" s="21">
        <v>45056.52</v>
      </c>
      <c r="I173" s="12" t="s">
        <v>10</v>
      </c>
      <c r="J173" s="22" t="s">
        <v>27</v>
      </c>
      <c r="K173" s="22" t="s">
        <v>28</v>
      </c>
      <c r="L173" s="22" t="s">
        <v>37</v>
      </c>
      <c r="M173" s="12" t="s">
        <v>11</v>
      </c>
      <c r="N173" s="22" t="s">
        <v>52</v>
      </c>
      <c r="O173" s="12" t="s">
        <v>9</v>
      </c>
      <c r="P173" s="23">
        <v>204</v>
      </c>
      <c r="Q173" s="12" t="s">
        <v>230</v>
      </c>
      <c r="R173" s="12">
        <v>311</v>
      </c>
    </row>
    <row r="174" spans="1:18">
      <c r="A174" s="28">
        <v>1</v>
      </c>
      <c r="B174" s="11">
        <v>183</v>
      </c>
      <c r="C174" s="11">
        <v>7</v>
      </c>
      <c r="D174" s="14">
        <v>44852</v>
      </c>
      <c r="E174" s="15">
        <v>3400</v>
      </c>
      <c r="F174" s="15">
        <v>340</v>
      </c>
      <c r="G174" s="15">
        <v>0</v>
      </c>
      <c r="H174" s="16">
        <v>45163.21</v>
      </c>
      <c r="I174" s="11" t="s">
        <v>10</v>
      </c>
      <c r="J174" s="17" t="s">
        <v>25</v>
      </c>
      <c r="K174" s="17" t="s">
        <v>26</v>
      </c>
      <c r="L174" s="17" t="s">
        <v>37</v>
      </c>
      <c r="M174" s="11" t="s">
        <v>11</v>
      </c>
      <c r="N174" s="17" t="s">
        <v>55</v>
      </c>
      <c r="O174" s="11" t="s">
        <v>9</v>
      </c>
      <c r="P174" s="18">
        <v>311</v>
      </c>
      <c r="Q174" s="11" t="s">
        <v>230</v>
      </c>
      <c r="R174" s="11">
        <v>311</v>
      </c>
    </row>
    <row r="175" spans="1:18">
      <c r="A175" s="29">
        <v>1</v>
      </c>
      <c r="B175" s="12">
        <v>184</v>
      </c>
      <c r="C175" s="12">
        <v>2</v>
      </c>
      <c r="D175" s="19">
        <v>44853</v>
      </c>
      <c r="E175" s="20">
        <v>3400</v>
      </c>
      <c r="F175" s="20">
        <v>340</v>
      </c>
      <c r="G175" s="20">
        <v>0</v>
      </c>
      <c r="H175" s="21">
        <v>44983.360000000001</v>
      </c>
      <c r="I175" s="12" t="s">
        <v>10</v>
      </c>
      <c r="J175" s="22" t="s">
        <v>25</v>
      </c>
      <c r="K175" s="22" t="s">
        <v>26</v>
      </c>
      <c r="L175" s="22" t="s">
        <v>37</v>
      </c>
      <c r="M175" s="12" t="s">
        <v>11</v>
      </c>
      <c r="N175" s="22" t="s">
        <v>55</v>
      </c>
      <c r="O175" s="12" t="s">
        <v>9</v>
      </c>
      <c r="P175" s="23">
        <v>130</v>
      </c>
      <c r="Q175" s="12" t="s">
        <v>231</v>
      </c>
      <c r="R175" s="12">
        <v>130</v>
      </c>
    </row>
    <row r="176" spans="1:18">
      <c r="A176" s="28">
        <v>1</v>
      </c>
      <c r="B176" s="11">
        <v>186</v>
      </c>
      <c r="C176" s="11">
        <v>3</v>
      </c>
      <c r="D176" s="14">
        <v>44857</v>
      </c>
      <c r="E176" s="15">
        <v>3400</v>
      </c>
      <c r="F176" s="15">
        <v>340</v>
      </c>
      <c r="G176" s="15">
        <v>0</v>
      </c>
      <c r="H176" s="16">
        <v>44976.24</v>
      </c>
      <c r="I176" s="11" t="s">
        <v>10</v>
      </c>
      <c r="J176" s="17" t="s">
        <v>25</v>
      </c>
      <c r="K176" s="17" t="s">
        <v>26</v>
      </c>
      <c r="L176" s="17" t="s">
        <v>37</v>
      </c>
      <c r="M176" s="11" t="s">
        <v>11</v>
      </c>
      <c r="N176" s="17" t="s">
        <v>55</v>
      </c>
      <c r="O176" s="11" t="s">
        <v>9</v>
      </c>
      <c r="P176" s="18">
        <v>119</v>
      </c>
      <c r="Q176" s="11" t="s">
        <v>232</v>
      </c>
      <c r="R176" s="11">
        <v>119</v>
      </c>
    </row>
    <row r="177" spans="1:18">
      <c r="A177" s="29">
        <v>1</v>
      </c>
      <c r="B177" s="12">
        <v>189</v>
      </c>
      <c r="C177" s="12">
        <v>3</v>
      </c>
      <c r="D177" s="19">
        <v>44859</v>
      </c>
      <c r="E177" s="20">
        <v>3401</v>
      </c>
      <c r="F177" s="20">
        <v>340</v>
      </c>
      <c r="G177" s="20">
        <v>1</v>
      </c>
      <c r="H177" s="21">
        <v>44927.519999999997</v>
      </c>
      <c r="I177" s="12" t="s">
        <v>10</v>
      </c>
      <c r="J177" s="22" t="s">
        <v>25</v>
      </c>
      <c r="K177" s="22" t="s">
        <v>26</v>
      </c>
      <c r="L177" s="22" t="s">
        <v>38</v>
      </c>
      <c r="M177" s="12" t="s">
        <v>11</v>
      </c>
      <c r="N177" s="22" t="s">
        <v>56</v>
      </c>
      <c r="O177" s="12" t="s">
        <v>9</v>
      </c>
      <c r="P177" s="23">
        <v>68</v>
      </c>
      <c r="Q177" s="12" t="s">
        <v>233</v>
      </c>
      <c r="R177" s="12">
        <v>68</v>
      </c>
    </row>
    <row r="178" spans="1:18">
      <c r="A178" s="28">
        <v>1</v>
      </c>
      <c r="B178" s="11">
        <v>191</v>
      </c>
      <c r="C178" s="11">
        <v>1</v>
      </c>
      <c r="D178" s="14">
        <v>44860</v>
      </c>
      <c r="E178" s="15">
        <v>3400</v>
      </c>
      <c r="F178" s="15">
        <v>340</v>
      </c>
      <c r="G178" s="15">
        <v>0</v>
      </c>
      <c r="H178" s="16">
        <v>45275.88</v>
      </c>
      <c r="I178" s="11" t="s">
        <v>10</v>
      </c>
      <c r="J178" s="17" t="s">
        <v>25</v>
      </c>
      <c r="K178" s="17" t="s">
        <v>26</v>
      </c>
      <c r="L178" s="17" t="s">
        <v>37</v>
      </c>
      <c r="M178" s="11" t="s">
        <v>11</v>
      </c>
      <c r="N178" s="17" t="s">
        <v>55</v>
      </c>
      <c r="O178" s="11" t="s">
        <v>9</v>
      </c>
      <c r="P178" s="18">
        <v>415</v>
      </c>
      <c r="Q178" s="11" t="s">
        <v>234</v>
      </c>
      <c r="R178" s="11">
        <v>581</v>
      </c>
    </row>
    <row r="179" spans="1:18">
      <c r="A179" s="29">
        <v>1</v>
      </c>
      <c r="B179" s="12">
        <v>191</v>
      </c>
      <c r="C179" s="12">
        <v>3</v>
      </c>
      <c r="D179" s="19">
        <v>44860</v>
      </c>
      <c r="E179" s="20">
        <v>3404</v>
      </c>
      <c r="F179" s="20">
        <v>340</v>
      </c>
      <c r="G179" s="20">
        <v>4</v>
      </c>
      <c r="H179" s="21">
        <v>45441</v>
      </c>
      <c r="I179" s="12" t="s">
        <v>10</v>
      </c>
      <c r="J179" s="22" t="s">
        <v>25</v>
      </c>
      <c r="K179" s="22" t="s">
        <v>26</v>
      </c>
      <c r="L179" s="22" t="s">
        <v>41</v>
      </c>
      <c r="M179" s="12" t="s">
        <v>11</v>
      </c>
      <c r="N179" s="22" t="s">
        <v>86</v>
      </c>
      <c r="O179" s="12" t="s">
        <v>9</v>
      </c>
      <c r="P179" s="23">
        <v>581</v>
      </c>
      <c r="Q179" s="12" t="s">
        <v>234</v>
      </c>
      <c r="R179" s="12">
        <v>581</v>
      </c>
    </row>
    <row r="180" spans="1:18">
      <c r="A180" s="28">
        <v>1</v>
      </c>
      <c r="B180" s="11">
        <v>195</v>
      </c>
      <c r="C180" s="11">
        <v>1</v>
      </c>
      <c r="D180" s="14">
        <v>44868</v>
      </c>
      <c r="E180" s="15">
        <v>3400</v>
      </c>
      <c r="F180" s="15">
        <v>340</v>
      </c>
      <c r="G180" s="15">
        <v>0</v>
      </c>
      <c r="H180" s="16">
        <v>44868.72</v>
      </c>
      <c r="I180" s="11" t="s">
        <v>10</v>
      </c>
      <c r="J180" s="17" t="s">
        <v>25</v>
      </c>
      <c r="K180" s="17" t="s">
        <v>26</v>
      </c>
      <c r="L180" s="17" t="s">
        <v>37</v>
      </c>
      <c r="M180" s="11" t="s">
        <v>11</v>
      </c>
      <c r="N180" s="17" t="s">
        <v>55</v>
      </c>
      <c r="O180" s="11" t="s">
        <v>9</v>
      </c>
      <c r="P180" s="18">
        <v>0</v>
      </c>
      <c r="Q180" s="11" t="s">
        <v>235</v>
      </c>
      <c r="R180" s="11">
        <v>3</v>
      </c>
    </row>
    <row r="181" spans="1:18">
      <c r="A181" s="29">
        <v>1</v>
      </c>
      <c r="B181" s="12">
        <v>195</v>
      </c>
      <c r="C181" s="12">
        <v>2</v>
      </c>
      <c r="D181" s="19">
        <v>44868</v>
      </c>
      <c r="E181" s="20">
        <v>3400</v>
      </c>
      <c r="F181" s="20">
        <v>340</v>
      </c>
      <c r="G181" s="20">
        <v>0</v>
      </c>
      <c r="H181" s="21">
        <v>44871.07</v>
      </c>
      <c r="I181" s="12" t="s">
        <v>10</v>
      </c>
      <c r="J181" s="22" t="s">
        <v>25</v>
      </c>
      <c r="K181" s="22" t="s">
        <v>26</v>
      </c>
      <c r="L181" s="22" t="s">
        <v>37</v>
      </c>
      <c r="M181" s="12" t="s">
        <v>11</v>
      </c>
      <c r="N181" s="22" t="s">
        <v>55</v>
      </c>
      <c r="O181" s="12" t="s">
        <v>9</v>
      </c>
      <c r="P181" s="23">
        <v>3</v>
      </c>
      <c r="Q181" s="12" t="s">
        <v>235</v>
      </c>
      <c r="R181" s="12">
        <v>3</v>
      </c>
    </row>
    <row r="182" spans="1:18">
      <c r="A182" s="28">
        <v>1</v>
      </c>
      <c r="B182" s="11">
        <v>197</v>
      </c>
      <c r="C182" s="11">
        <v>1</v>
      </c>
      <c r="D182" s="14">
        <v>44877</v>
      </c>
      <c r="E182" s="15">
        <v>3400</v>
      </c>
      <c r="F182" s="15">
        <v>340</v>
      </c>
      <c r="G182" s="15">
        <v>0</v>
      </c>
      <c r="H182" s="16">
        <v>44960.14</v>
      </c>
      <c r="I182" s="11" t="s">
        <v>10</v>
      </c>
      <c r="J182" s="17" t="s">
        <v>25</v>
      </c>
      <c r="K182" s="17" t="s">
        <v>26</v>
      </c>
      <c r="L182" s="17" t="s">
        <v>37</v>
      </c>
      <c r="M182" s="11" t="s">
        <v>11</v>
      </c>
      <c r="N182" s="17" t="s">
        <v>55</v>
      </c>
      <c r="O182" s="11" t="s">
        <v>9</v>
      </c>
      <c r="P182" s="18">
        <v>83</v>
      </c>
      <c r="Q182" s="11" t="s">
        <v>236</v>
      </c>
      <c r="R182" s="11">
        <v>83</v>
      </c>
    </row>
    <row r="183" spans="1:18">
      <c r="A183" s="29">
        <v>1</v>
      </c>
      <c r="B183" s="12">
        <v>199</v>
      </c>
      <c r="C183" s="12">
        <v>3</v>
      </c>
      <c r="D183" s="19">
        <v>44879</v>
      </c>
      <c r="E183" s="20">
        <v>3460</v>
      </c>
      <c r="F183" s="20">
        <v>346</v>
      </c>
      <c r="G183" s="20">
        <v>0</v>
      </c>
      <c r="H183" s="21">
        <v>45052.12</v>
      </c>
      <c r="I183" s="12" t="s">
        <v>10</v>
      </c>
      <c r="J183" s="22" t="s">
        <v>27</v>
      </c>
      <c r="K183" s="22" t="s">
        <v>28</v>
      </c>
      <c r="L183" s="22" t="s">
        <v>37</v>
      </c>
      <c r="M183" s="12" t="s">
        <v>11</v>
      </c>
      <c r="N183" s="22" t="s">
        <v>52</v>
      </c>
      <c r="O183" s="12" t="s">
        <v>9</v>
      </c>
      <c r="P183" s="23">
        <v>173</v>
      </c>
      <c r="Q183" s="12" t="s">
        <v>237</v>
      </c>
      <c r="R183" s="12">
        <v>271</v>
      </c>
    </row>
    <row r="184" spans="1:18">
      <c r="A184" s="28">
        <v>1</v>
      </c>
      <c r="B184" s="11">
        <v>199</v>
      </c>
      <c r="C184" s="11">
        <v>5</v>
      </c>
      <c r="D184" s="14">
        <v>44879</v>
      </c>
      <c r="E184" s="15">
        <v>3400</v>
      </c>
      <c r="F184" s="15">
        <v>340</v>
      </c>
      <c r="G184" s="15">
        <v>0</v>
      </c>
      <c r="H184" s="16">
        <v>45150.12</v>
      </c>
      <c r="I184" s="11" t="s">
        <v>10</v>
      </c>
      <c r="J184" s="17" t="s">
        <v>25</v>
      </c>
      <c r="K184" s="17" t="s">
        <v>26</v>
      </c>
      <c r="L184" s="17" t="s">
        <v>37</v>
      </c>
      <c r="M184" s="11" t="s">
        <v>11</v>
      </c>
      <c r="N184" s="17" t="s">
        <v>55</v>
      </c>
      <c r="O184" s="11" t="s">
        <v>9</v>
      </c>
      <c r="P184" s="18">
        <v>271</v>
      </c>
      <c r="Q184" s="11" t="s">
        <v>237</v>
      </c>
      <c r="R184" s="11">
        <v>271</v>
      </c>
    </row>
    <row r="185" spans="1:18">
      <c r="A185" s="29">
        <v>1</v>
      </c>
      <c r="B185" s="12">
        <v>202</v>
      </c>
      <c r="C185" s="12">
        <v>1</v>
      </c>
      <c r="D185" s="19">
        <v>44882</v>
      </c>
      <c r="E185" s="20">
        <v>3470</v>
      </c>
      <c r="F185" s="20">
        <v>347</v>
      </c>
      <c r="G185" s="20">
        <v>0</v>
      </c>
      <c r="H185" s="21">
        <v>44916.56</v>
      </c>
      <c r="I185" s="12" t="s">
        <v>10</v>
      </c>
      <c r="J185" s="22" t="s">
        <v>29</v>
      </c>
      <c r="K185" s="22" t="s">
        <v>28</v>
      </c>
      <c r="L185" s="22" t="s">
        <v>37</v>
      </c>
      <c r="M185" s="12" t="s">
        <v>11</v>
      </c>
      <c r="N185" s="22" t="s">
        <v>51</v>
      </c>
      <c r="O185" s="12" t="s">
        <v>9</v>
      </c>
      <c r="P185" s="23">
        <v>34</v>
      </c>
      <c r="Q185" s="12" t="s">
        <v>238</v>
      </c>
      <c r="R185" s="12">
        <v>39</v>
      </c>
    </row>
    <row r="186" spans="1:18">
      <c r="A186" s="28">
        <v>1</v>
      </c>
      <c r="B186" s="11">
        <v>202</v>
      </c>
      <c r="C186" s="11">
        <v>2</v>
      </c>
      <c r="D186" s="14">
        <v>44882</v>
      </c>
      <c r="E186" s="15">
        <v>3400</v>
      </c>
      <c r="F186" s="15">
        <v>340</v>
      </c>
      <c r="G186" s="15">
        <v>0</v>
      </c>
      <c r="H186" s="16">
        <v>44916.08</v>
      </c>
      <c r="I186" s="11" t="s">
        <v>10</v>
      </c>
      <c r="J186" s="17" t="s">
        <v>25</v>
      </c>
      <c r="K186" s="17" t="s">
        <v>26</v>
      </c>
      <c r="L186" s="17" t="s">
        <v>37</v>
      </c>
      <c r="M186" s="11" t="s">
        <v>11</v>
      </c>
      <c r="N186" s="17" t="s">
        <v>55</v>
      </c>
      <c r="O186" s="11" t="s">
        <v>9</v>
      </c>
      <c r="P186" s="18">
        <v>34</v>
      </c>
      <c r="Q186" s="11" t="s">
        <v>238</v>
      </c>
      <c r="R186" s="11">
        <v>39</v>
      </c>
    </row>
    <row r="187" spans="1:18">
      <c r="A187" s="29">
        <v>1</v>
      </c>
      <c r="B187" s="12">
        <v>202</v>
      </c>
      <c r="C187" s="12">
        <v>3</v>
      </c>
      <c r="D187" s="19">
        <v>44882</v>
      </c>
      <c r="E187" s="20">
        <v>3460</v>
      </c>
      <c r="F187" s="20">
        <v>346</v>
      </c>
      <c r="G187" s="20">
        <v>0</v>
      </c>
      <c r="H187" s="21">
        <v>44921.56</v>
      </c>
      <c r="I187" s="12" t="s">
        <v>10</v>
      </c>
      <c r="J187" s="22" t="s">
        <v>27</v>
      </c>
      <c r="K187" s="22" t="s">
        <v>28</v>
      </c>
      <c r="L187" s="22" t="s">
        <v>37</v>
      </c>
      <c r="M187" s="12" t="s">
        <v>11</v>
      </c>
      <c r="N187" s="22" t="s">
        <v>52</v>
      </c>
      <c r="O187" s="12" t="s">
        <v>9</v>
      </c>
      <c r="P187" s="23">
        <v>39</v>
      </c>
      <c r="Q187" s="12" t="s">
        <v>238</v>
      </c>
      <c r="R187" s="12">
        <v>39</v>
      </c>
    </row>
    <row r="188" spans="1:18">
      <c r="A188" s="28">
        <v>1</v>
      </c>
      <c r="B188" s="11">
        <v>203</v>
      </c>
      <c r="C188" s="11">
        <v>1</v>
      </c>
      <c r="D188" s="14">
        <v>44883</v>
      </c>
      <c r="E188" s="15">
        <v>3460</v>
      </c>
      <c r="F188" s="15">
        <v>346</v>
      </c>
      <c r="G188" s="15">
        <v>0</v>
      </c>
      <c r="H188" s="16">
        <v>45229.14</v>
      </c>
      <c r="I188" s="11" t="s">
        <v>10</v>
      </c>
      <c r="J188" s="17" t="s">
        <v>27</v>
      </c>
      <c r="K188" s="17" t="s">
        <v>28</v>
      </c>
      <c r="L188" s="17" t="s">
        <v>37</v>
      </c>
      <c r="M188" s="11" t="s">
        <v>11</v>
      </c>
      <c r="N188" s="17" t="s">
        <v>52</v>
      </c>
      <c r="O188" s="11" t="s">
        <v>9</v>
      </c>
      <c r="P188" s="18">
        <v>346</v>
      </c>
      <c r="Q188" s="11" t="s">
        <v>239</v>
      </c>
      <c r="R188" s="11">
        <v>510</v>
      </c>
    </row>
    <row r="189" spans="1:18">
      <c r="A189" s="29">
        <v>1</v>
      </c>
      <c r="B189" s="12">
        <v>203</v>
      </c>
      <c r="C189" s="12">
        <v>3</v>
      </c>
      <c r="D189" s="19">
        <v>44883</v>
      </c>
      <c r="E189" s="20">
        <v>3460</v>
      </c>
      <c r="F189" s="20">
        <v>346</v>
      </c>
      <c r="G189" s="20">
        <v>0</v>
      </c>
      <c r="H189" s="21">
        <v>45393.8</v>
      </c>
      <c r="I189" s="12" t="s">
        <v>10</v>
      </c>
      <c r="J189" s="22" t="s">
        <v>27</v>
      </c>
      <c r="K189" s="22" t="s">
        <v>28</v>
      </c>
      <c r="L189" s="22" t="s">
        <v>37</v>
      </c>
      <c r="M189" s="12" t="s">
        <v>11</v>
      </c>
      <c r="N189" s="22" t="s">
        <v>52</v>
      </c>
      <c r="O189" s="12" t="s">
        <v>9</v>
      </c>
      <c r="P189" s="23">
        <v>510</v>
      </c>
      <c r="Q189" s="12" t="s">
        <v>239</v>
      </c>
      <c r="R189" s="12">
        <v>510</v>
      </c>
    </row>
    <row r="190" spans="1:18">
      <c r="A190" s="28">
        <v>1</v>
      </c>
      <c r="B190" s="11">
        <v>204</v>
      </c>
      <c r="C190" s="11">
        <v>2</v>
      </c>
      <c r="D190" s="14">
        <v>44883</v>
      </c>
      <c r="E190" s="15">
        <v>3470</v>
      </c>
      <c r="F190" s="15">
        <v>347</v>
      </c>
      <c r="G190" s="15">
        <v>0</v>
      </c>
      <c r="H190" s="16">
        <v>45203.59</v>
      </c>
      <c r="I190" s="11" t="s">
        <v>10</v>
      </c>
      <c r="J190" s="17" t="s">
        <v>29</v>
      </c>
      <c r="K190" s="17" t="s">
        <v>28</v>
      </c>
      <c r="L190" s="17" t="s">
        <v>37</v>
      </c>
      <c r="M190" s="11" t="s">
        <v>11</v>
      </c>
      <c r="N190" s="17" t="s">
        <v>51</v>
      </c>
      <c r="O190" s="11" t="s">
        <v>9</v>
      </c>
      <c r="P190" s="18">
        <v>320</v>
      </c>
      <c r="Q190" s="11" t="s">
        <v>240</v>
      </c>
      <c r="R190" s="11">
        <v>493</v>
      </c>
    </row>
    <row r="191" spans="1:18">
      <c r="A191" s="29">
        <v>1</v>
      </c>
      <c r="B191" s="12">
        <v>204</v>
      </c>
      <c r="C191" s="12">
        <v>4</v>
      </c>
      <c r="D191" s="19">
        <v>44883</v>
      </c>
      <c r="E191" s="20">
        <v>3400</v>
      </c>
      <c r="F191" s="20">
        <v>340</v>
      </c>
      <c r="G191" s="20">
        <v>0</v>
      </c>
      <c r="H191" s="21">
        <v>45376.59</v>
      </c>
      <c r="I191" s="12" t="s">
        <v>10</v>
      </c>
      <c r="J191" s="22" t="s">
        <v>25</v>
      </c>
      <c r="K191" s="22" t="s">
        <v>26</v>
      </c>
      <c r="L191" s="22" t="s">
        <v>37</v>
      </c>
      <c r="M191" s="12" t="s">
        <v>11</v>
      </c>
      <c r="N191" s="22" t="s">
        <v>55</v>
      </c>
      <c r="O191" s="12" t="s">
        <v>9</v>
      </c>
      <c r="P191" s="23">
        <v>493</v>
      </c>
      <c r="Q191" s="12" t="s">
        <v>240</v>
      </c>
      <c r="R191" s="12">
        <v>493</v>
      </c>
    </row>
    <row r="192" spans="1:18">
      <c r="A192" s="28">
        <v>1</v>
      </c>
      <c r="B192" s="11">
        <v>205</v>
      </c>
      <c r="C192" s="11">
        <v>1</v>
      </c>
      <c r="D192" s="14">
        <v>44884</v>
      </c>
      <c r="E192" s="15">
        <v>3400</v>
      </c>
      <c r="F192" s="15">
        <v>340</v>
      </c>
      <c r="G192" s="15">
        <v>0</v>
      </c>
      <c r="H192" s="16">
        <v>45009.5</v>
      </c>
      <c r="I192" s="11" t="s">
        <v>10</v>
      </c>
      <c r="J192" s="17" t="s">
        <v>25</v>
      </c>
      <c r="K192" s="17" t="s">
        <v>26</v>
      </c>
      <c r="L192" s="17" t="s">
        <v>37</v>
      </c>
      <c r="M192" s="11" t="s">
        <v>11</v>
      </c>
      <c r="N192" s="17" t="s">
        <v>55</v>
      </c>
      <c r="O192" s="11" t="s">
        <v>9</v>
      </c>
      <c r="P192" s="18">
        <v>125</v>
      </c>
      <c r="Q192" s="11" t="s">
        <v>241</v>
      </c>
      <c r="R192" s="11">
        <v>125</v>
      </c>
    </row>
    <row r="193" spans="1:18">
      <c r="A193" s="29">
        <v>1</v>
      </c>
      <c r="B193" s="12">
        <v>206</v>
      </c>
      <c r="C193" s="12">
        <v>3</v>
      </c>
      <c r="D193" s="19">
        <v>44889</v>
      </c>
      <c r="E193" s="20">
        <v>3461</v>
      </c>
      <c r="F193" s="20">
        <v>346</v>
      </c>
      <c r="G193" s="20">
        <v>1</v>
      </c>
      <c r="H193" s="21">
        <v>44993.18</v>
      </c>
      <c r="I193" s="12" t="s">
        <v>10</v>
      </c>
      <c r="J193" s="22" t="s">
        <v>27</v>
      </c>
      <c r="K193" s="22" t="s">
        <v>28</v>
      </c>
      <c r="L193" s="22" t="s">
        <v>38</v>
      </c>
      <c r="M193" s="12" t="s">
        <v>11</v>
      </c>
      <c r="N193" s="22" t="s">
        <v>90</v>
      </c>
      <c r="O193" s="12" t="s">
        <v>9</v>
      </c>
      <c r="P193" s="23">
        <v>104</v>
      </c>
      <c r="Q193" s="12" t="s">
        <v>242</v>
      </c>
      <c r="R193" s="12">
        <v>127</v>
      </c>
    </row>
    <row r="194" spans="1:18">
      <c r="A194" s="28">
        <v>1</v>
      </c>
      <c r="B194" s="11">
        <v>206</v>
      </c>
      <c r="C194" s="11">
        <v>2</v>
      </c>
      <c r="D194" s="14">
        <v>44889</v>
      </c>
      <c r="E194" s="15">
        <v>3470</v>
      </c>
      <c r="F194" s="15">
        <v>347</v>
      </c>
      <c r="G194" s="15">
        <v>0</v>
      </c>
      <c r="H194" s="16">
        <v>44995</v>
      </c>
      <c r="I194" s="11" t="s">
        <v>10</v>
      </c>
      <c r="J194" s="17" t="s">
        <v>29</v>
      </c>
      <c r="K194" s="17" t="s">
        <v>28</v>
      </c>
      <c r="L194" s="17" t="s">
        <v>37</v>
      </c>
      <c r="M194" s="11" t="s">
        <v>11</v>
      </c>
      <c r="N194" s="17" t="s">
        <v>51</v>
      </c>
      <c r="O194" s="11" t="s">
        <v>9</v>
      </c>
      <c r="P194" s="18">
        <v>106</v>
      </c>
      <c r="Q194" s="11" t="s">
        <v>242</v>
      </c>
      <c r="R194" s="11">
        <v>127</v>
      </c>
    </row>
    <row r="195" spans="1:18">
      <c r="A195" s="29">
        <v>1</v>
      </c>
      <c r="B195" s="12">
        <v>206</v>
      </c>
      <c r="C195" s="12">
        <v>5</v>
      </c>
      <c r="D195" s="19">
        <v>44889</v>
      </c>
      <c r="E195" s="20">
        <v>3460</v>
      </c>
      <c r="F195" s="20">
        <v>346</v>
      </c>
      <c r="G195" s="20">
        <v>0</v>
      </c>
      <c r="H195" s="21">
        <v>45016</v>
      </c>
      <c r="I195" s="12" t="s">
        <v>10</v>
      </c>
      <c r="J195" s="22" t="s">
        <v>27</v>
      </c>
      <c r="K195" s="22" t="s">
        <v>28</v>
      </c>
      <c r="L195" s="22" t="s">
        <v>37</v>
      </c>
      <c r="M195" s="12" t="s">
        <v>11</v>
      </c>
      <c r="N195" s="22" t="s">
        <v>52</v>
      </c>
      <c r="O195" s="12" t="s">
        <v>9</v>
      </c>
      <c r="P195" s="23">
        <v>127</v>
      </c>
      <c r="Q195" s="12" t="s">
        <v>242</v>
      </c>
      <c r="R195" s="12">
        <v>127</v>
      </c>
    </row>
    <row r="196" spans="1:18">
      <c r="A196" s="28">
        <v>1</v>
      </c>
      <c r="B196" s="11">
        <v>208</v>
      </c>
      <c r="C196" s="11">
        <v>1</v>
      </c>
      <c r="D196" s="14">
        <v>44889</v>
      </c>
      <c r="E196" s="15">
        <v>3400</v>
      </c>
      <c r="F196" s="15">
        <v>340</v>
      </c>
      <c r="G196" s="15">
        <v>0</v>
      </c>
      <c r="H196" s="16">
        <v>44910.1</v>
      </c>
      <c r="I196" s="11" t="s">
        <v>10</v>
      </c>
      <c r="J196" s="17" t="s">
        <v>25</v>
      </c>
      <c r="K196" s="17" t="s">
        <v>26</v>
      </c>
      <c r="L196" s="17" t="s">
        <v>37</v>
      </c>
      <c r="M196" s="11" t="s">
        <v>11</v>
      </c>
      <c r="N196" s="17" t="s">
        <v>55</v>
      </c>
      <c r="O196" s="11" t="s">
        <v>9</v>
      </c>
      <c r="P196" s="18">
        <v>21</v>
      </c>
      <c r="Q196" s="11" t="s">
        <v>243</v>
      </c>
      <c r="R196" s="11">
        <v>33</v>
      </c>
    </row>
    <row r="197" spans="1:18">
      <c r="A197" s="29">
        <v>1</v>
      </c>
      <c r="B197" s="12">
        <v>208</v>
      </c>
      <c r="C197" s="12">
        <v>3</v>
      </c>
      <c r="D197" s="19">
        <v>44889</v>
      </c>
      <c r="E197" s="20">
        <v>3400</v>
      </c>
      <c r="F197" s="20">
        <v>340</v>
      </c>
      <c r="G197" s="20">
        <v>0</v>
      </c>
      <c r="H197" s="21">
        <v>44922.32</v>
      </c>
      <c r="I197" s="12" t="s">
        <v>10</v>
      </c>
      <c r="J197" s="22" t="s">
        <v>25</v>
      </c>
      <c r="K197" s="22" t="s">
        <v>26</v>
      </c>
      <c r="L197" s="22" t="s">
        <v>37</v>
      </c>
      <c r="M197" s="12" t="s">
        <v>11</v>
      </c>
      <c r="N197" s="22" t="s">
        <v>55</v>
      </c>
      <c r="O197" s="12" t="s">
        <v>9</v>
      </c>
      <c r="P197" s="23">
        <v>33</v>
      </c>
      <c r="Q197" s="12" t="s">
        <v>243</v>
      </c>
      <c r="R197" s="12">
        <v>33</v>
      </c>
    </row>
    <row r="198" spans="1:18">
      <c r="A198" s="28">
        <v>1</v>
      </c>
      <c r="B198" s="11">
        <v>210</v>
      </c>
      <c r="C198" s="11">
        <v>2</v>
      </c>
      <c r="D198" s="14">
        <v>44895</v>
      </c>
      <c r="E198" s="15">
        <v>3406</v>
      </c>
      <c r="F198" s="15">
        <v>340</v>
      </c>
      <c r="G198" s="15">
        <v>6</v>
      </c>
      <c r="H198" s="16">
        <v>45006.37</v>
      </c>
      <c r="I198" s="11" t="s">
        <v>10</v>
      </c>
      <c r="J198" s="17" t="s">
        <v>25</v>
      </c>
      <c r="K198" s="17" t="s">
        <v>26</v>
      </c>
      <c r="L198" s="17" t="s">
        <v>43</v>
      </c>
      <c r="M198" s="11" t="s">
        <v>11</v>
      </c>
      <c r="N198" s="17" t="s">
        <v>65</v>
      </c>
      <c r="O198" s="11" t="s">
        <v>9</v>
      </c>
      <c r="P198" s="18">
        <v>111</v>
      </c>
      <c r="Q198" s="11" t="s">
        <v>244</v>
      </c>
      <c r="R198" s="11">
        <v>111</v>
      </c>
    </row>
    <row r="199" spans="1:18">
      <c r="A199" s="29">
        <v>1</v>
      </c>
      <c r="B199" s="12">
        <v>211</v>
      </c>
      <c r="C199" s="12">
        <v>2</v>
      </c>
      <c r="D199" s="19">
        <v>44896</v>
      </c>
      <c r="E199" s="20">
        <v>3470</v>
      </c>
      <c r="F199" s="20">
        <v>347</v>
      </c>
      <c r="G199" s="20">
        <v>0</v>
      </c>
      <c r="H199" s="21">
        <v>44904</v>
      </c>
      <c r="I199" s="12" t="s">
        <v>10</v>
      </c>
      <c r="J199" s="22" t="s">
        <v>29</v>
      </c>
      <c r="K199" s="22" t="s">
        <v>28</v>
      </c>
      <c r="L199" s="22" t="s">
        <v>37</v>
      </c>
      <c r="M199" s="12" t="s">
        <v>11</v>
      </c>
      <c r="N199" s="22" t="s">
        <v>51</v>
      </c>
      <c r="O199" s="12" t="s">
        <v>9</v>
      </c>
      <c r="P199" s="23">
        <v>8</v>
      </c>
      <c r="Q199" s="12" t="s">
        <v>245</v>
      </c>
      <c r="R199" s="12">
        <v>8</v>
      </c>
    </row>
    <row r="200" spans="1:18">
      <c r="A200" s="28">
        <v>1</v>
      </c>
      <c r="B200" s="11">
        <v>212</v>
      </c>
      <c r="C200" s="11">
        <v>1</v>
      </c>
      <c r="D200" s="14">
        <v>44896</v>
      </c>
      <c r="E200" s="15">
        <v>3400</v>
      </c>
      <c r="F200" s="15">
        <v>340</v>
      </c>
      <c r="G200" s="15">
        <v>0</v>
      </c>
      <c r="H200" s="16">
        <v>44958.85</v>
      </c>
      <c r="I200" s="11" t="s">
        <v>10</v>
      </c>
      <c r="J200" s="17" t="s">
        <v>25</v>
      </c>
      <c r="K200" s="17" t="s">
        <v>26</v>
      </c>
      <c r="L200" s="17" t="s">
        <v>37</v>
      </c>
      <c r="M200" s="11" t="s">
        <v>11</v>
      </c>
      <c r="N200" s="17" t="s">
        <v>55</v>
      </c>
      <c r="O200" s="11" t="s">
        <v>9</v>
      </c>
      <c r="P200" s="18">
        <v>62</v>
      </c>
      <c r="Q200" s="11" t="s">
        <v>246</v>
      </c>
      <c r="R200" s="11">
        <v>62</v>
      </c>
    </row>
    <row r="201" spans="1:18">
      <c r="A201" s="29">
        <v>1</v>
      </c>
      <c r="B201" s="12">
        <v>214</v>
      </c>
      <c r="C201" s="12">
        <v>2</v>
      </c>
      <c r="D201" s="19">
        <v>44904</v>
      </c>
      <c r="E201" s="20">
        <v>3402</v>
      </c>
      <c r="F201" s="20">
        <v>340</v>
      </c>
      <c r="G201" s="20">
        <v>2</v>
      </c>
      <c r="H201" s="21">
        <v>44996.800000000003</v>
      </c>
      <c r="I201" s="12" t="s">
        <v>10</v>
      </c>
      <c r="J201" s="22" t="s">
        <v>25</v>
      </c>
      <c r="K201" s="22" t="s">
        <v>26</v>
      </c>
      <c r="L201" s="22" t="s">
        <v>39</v>
      </c>
      <c r="M201" s="12" t="s">
        <v>11</v>
      </c>
      <c r="N201" s="22" t="s">
        <v>62</v>
      </c>
      <c r="O201" s="12" t="s">
        <v>9</v>
      </c>
      <c r="P201" s="23">
        <v>92</v>
      </c>
      <c r="Q201" s="12" t="s">
        <v>247</v>
      </c>
      <c r="R201" s="12">
        <v>143</v>
      </c>
    </row>
    <row r="202" spans="1:18">
      <c r="A202" s="28">
        <v>1</v>
      </c>
      <c r="B202" s="11">
        <v>214</v>
      </c>
      <c r="C202" s="11">
        <v>4</v>
      </c>
      <c r="D202" s="14">
        <v>44904</v>
      </c>
      <c r="E202" s="15">
        <v>3400</v>
      </c>
      <c r="F202" s="15">
        <v>340</v>
      </c>
      <c r="G202" s="15">
        <v>0</v>
      </c>
      <c r="H202" s="16">
        <v>45047.7</v>
      </c>
      <c r="I202" s="11" t="s">
        <v>10</v>
      </c>
      <c r="J202" s="17" t="s">
        <v>25</v>
      </c>
      <c r="K202" s="17" t="s">
        <v>26</v>
      </c>
      <c r="L202" s="17" t="s">
        <v>37</v>
      </c>
      <c r="M202" s="11" t="s">
        <v>11</v>
      </c>
      <c r="N202" s="17" t="s">
        <v>55</v>
      </c>
      <c r="O202" s="11" t="s">
        <v>9</v>
      </c>
      <c r="P202" s="18">
        <v>143</v>
      </c>
      <c r="Q202" s="11" t="s">
        <v>247</v>
      </c>
      <c r="R202" s="11">
        <v>143</v>
      </c>
    </row>
    <row r="203" spans="1:18">
      <c r="A203" s="29">
        <v>1</v>
      </c>
      <c r="B203" s="12">
        <v>216</v>
      </c>
      <c r="C203" s="12">
        <v>2</v>
      </c>
      <c r="D203" s="19">
        <v>44909</v>
      </c>
      <c r="E203" s="20">
        <v>3402</v>
      </c>
      <c r="F203" s="20">
        <v>340</v>
      </c>
      <c r="G203" s="20">
        <v>2</v>
      </c>
      <c r="H203" s="21">
        <v>44917.574004629627</v>
      </c>
      <c r="I203" s="12" t="s">
        <v>10</v>
      </c>
      <c r="J203" s="22" t="s">
        <v>25</v>
      </c>
      <c r="K203" s="22" t="s">
        <v>26</v>
      </c>
      <c r="L203" s="22" t="s">
        <v>39</v>
      </c>
      <c r="M203" s="12" t="s">
        <v>11</v>
      </c>
      <c r="N203" s="22" t="s">
        <v>62</v>
      </c>
      <c r="O203" s="12" t="s">
        <v>9</v>
      </c>
      <c r="P203" s="23">
        <v>8</v>
      </c>
      <c r="Q203" s="12" t="s">
        <v>248</v>
      </c>
      <c r="R203" s="12">
        <v>8</v>
      </c>
    </row>
    <row r="204" spans="1:18">
      <c r="A204" s="28">
        <v>1</v>
      </c>
      <c r="B204" s="11">
        <v>217</v>
      </c>
      <c r="C204" s="11">
        <v>2</v>
      </c>
      <c r="D204" s="14">
        <v>44910</v>
      </c>
      <c r="E204" s="15">
        <v>3401</v>
      </c>
      <c r="F204" s="15">
        <v>340</v>
      </c>
      <c r="G204" s="15">
        <v>1</v>
      </c>
      <c r="H204" s="16">
        <v>45190.697002314817</v>
      </c>
      <c r="I204" s="11" t="s">
        <v>10</v>
      </c>
      <c r="J204" s="17" t="s">
        <v>25</v>
      </c>
      <c r="K204" s="17" t="s">
        <v>26</v>
      </c>
      <c r="L204" s="17" t="s">
        <v>38</v>
      </c>
      <c r="M204" s="11" t="s">
        <v>11</v>
      </c>
      <c r="N204" s="17" t="s">
        <v>56</v>
      </c>
      <c r="O204" s="11" t="s">
        <v>9</v>
      </c>
      <c r="P204" s="18">
        <v>280</v>
      </c>
      <c r="Q204" s="11" t="s">
        <v>249</v>
      </c>
      <c r="R204" s="11">
        <v>286</v>
      </c>
    </row>
    <row r="205" spans="1:18">
      <c r="A205" s="29">
        <v>1</v>
      </c>
      <c r="B205" s="12">
        <v>217</v>
      </c>
      <c r="C205" s="12">
        <v>1</v>
      </c>
      <c r="D205" s="19">
        <v>44910</v>
      </c>
      <c r="E205" s="20">
        <v>3460</v>
      </c>
      <c r="F205" s="20">
        <v>346</v>
      </c>
      <c r="G205" s="20">
        <v>0</v>
      </c>
      <c r="H205" s="21">
        <v>45192.857002314813</v>
      </c>
      <c r="I205" s="12" t="s">
        <v>10</v>
      </c>
      <c r="J205" s="22" t="s">
        <v>27</v>
      </c>
      <c r="K205" s="22" t="s">
        <v>28</v>
      </c>
      <c r="L205" s="22" t="s">
        <v>37</v>
      </c>
      <c r="M205" s="12" t="s">
        <v>11</v>
      </c>
      <c r="N205" s="22" t="s">
        <v>52</v>
      </c>
      <c r="O205" s="12" t="s">
        <v>9</v>
      </c>
      <c r="P205" s="23">
        <v>282</v>
      </c>
      <c r="Q205" s="12" t="s">
        <v>249</v>
      </c>
      <c r="R205" s="12">
        <v>286</v>
      </c>
    </row>
    <row r="206" spans="1:18">
      <c r="A206" s="28">
        <v>1</v>
      </c>
      <c r="B206" s="11">
        <v>217</v>
      </c>
      <c r="C206" s="11">
        <v>3</v>
      </c>
      <c r="D206" s="14">
        <v>44910</v>
      </c>
      <c r="E206" s="15">
        <v>3460</v>
      </c>
      <c r="F206" s="15">
        <v>346</v>
      </c>
      <c r="G206" s="15">
        <v>0</v>
      </c>
      <c r="H206" s="16">
        <v>45196.857002314813</v>
      </c>
      <c r="I206" s="11" t="s">
        <v>10</v>
      </c>
      <c r="J206" s="17" t="s">
        <v>27</v>
      </c>
      <c r="K206" s="17" t="s">
        <v>28</v>
      </c>
      <c r="L206" s="17" t="s">
        <v>37</v>
      </c>
      <c r="M206" s="11" t="s">
        <v>11</v>
      </c>
      <c r="N206" s="17" t="s">
        <v>52</v>
      </c>
      <c r="O206" s="11" t="s">
        <v>9</v>
      </c>
      <c r="P206" s="18">
        <v>286</v>
      </c>
      <c r="Q206" s="11" t="s">
        <v>249</v>
      </c>
      <c r="R206" s="11">
        <v>286</v>
      </c>
    </row>
    <row r="207" spans="1:18">
      <c r="A207" s="29">
        <v>1</v>
      </c>
      <c r="B207" s="12">
        <v>218</v>
      </c>
      <c r="C207" s="12">
        <v>1</v>
      </c>
      <c r="D207" s="19">
        <v>44912</v>
      </c>
      <c r="E207" s="20">
        <v>3400</v>
      </c>
      <c r="F207" s="20">
        <v>340</v>
      </c>
      <c r="G207" s="20">
        <v>0</v>
      </c>
      <c r="H207" s="21">
        <v>45084.3</v>
      </c>
      <c r="I207" s="12" t="s">
        <v>10</v>
      </c>
      <c r="J207" s="22" t="s">
        <v>25</v>
      </c>
      <c r="K207" s="22" t="s">
        <v>26</v>
      </c>
      <c r="L207" s="22" t="s">
        <v>37</v>
      </c>
      <c r="M207" s="12" t="s">
        <v>11</v>
      </c>
      <c r="N207" s="22" t="s">
        <v>55</v>
      </c>
      <c r="O207" s="12" t="s">
        <v>9</v>
      </c>
      <c r="P207" s="23">
        <v>172</v>
      </c>
      <c r="Q207" s="12" t="s">
        <v>250</v>
      </c>
      <c r="R207" s="12">
        <v>226</v>
      </c>
    </row>
    <row r="208" spans="1:18">
      <c r="A208" s="28">
        <v>1</v>
      </c>
      <c r="B208" s="11">
        <v>218</v>
      </c>
      <c r="C208" s="11">
        <v>2</v>
      </c>
      <c r="D208" s="14">
        <v>44912</v>
      </c>
      <c r="E208" s="15">
        <v>3400</v>
      </c>
      <c r="F208" s="15">
        <v>340</v>
      </c>
      <c r="G208" s="15">
        <v>0</v>
      </c>
      <c r="H208" s="16">
        <v>45138.3</v>
      </c>
      <c r="I208" s="11" t="s">
        <v>10</v>
      </c>
      <c r="J208" s="17" t="s">
        <v>25</v>
      </c>
      <c r="K208" s="17" t="s">
        <v>26</v>
      </c>
      <c r="L208" s="17" t="s">
        <v>37</v>
      </c>
      <c r="M208" s="11" t="s">
        <v>11</v>
      </c>
      <c r="N208" s="17" t="s">
        <v>55</v>
      </c>
      <c r="O208" s="11" t="s">
        <v>9</v>
      </c>
      <c r="P208" s="18">
        <v>226</v>
      </c>
      <c r="Q208" s="11" t="s">
        <v>250</v>
      </c>
      <c r="R208" s="11">
        <v>226</v>
      </c>
    </row>
    <row r="209" spans="1:18">
      <c r="A209" s="29">
        <v>1</v>
      </c>
      <c r="B209" s="12">
        <v>220</v>
      </c>
      <c r="C209" s="12">
        <v>3</v>
      </c>
      <c r="D209" s="19">
        <v>44913</v>
      </c>
      <c r="E209" s="20">
        <v>3402</v>
      </c>
      <c r="F209" s="20">
        <v>340</v>
      </c>
      <c r="G209" s="20">
        <v>2</v>
      </c>
      <c r="H209" s="21">
        <v>45165.512997685182</v>
      </c>
      <c r="I209" s="12" t="s">
        <v>10</v>
      </c>
      <c r="J209" s="22" t="s">
        <v>25</v>
      </c>
      <c r="K209" s="22" t="s">
        <v>26</v>
      </c>
      <c r="L209" s="22" t="s">
        <v>39</v>
      </c>
      <c r="M209" s="12" t="s">
        <v>11</v>
      </c>
      <c r="N209" s="22" t="s">
        <v>62</v>
      </c>
      <c r="O209" s="12" t="s">
        <v>9</v>
      </c>
      <c r="P209" s="23">
        <v>252</v>
      </c>
      <c r="Q209" s="12" t="s">
        <v>251</v>
      </c>
      <c r="R209" s="12">
        <v>252</v>
      </c>
    </row>
    <row r="210" spans="1:18">
      <c r="A210" s="28">
        <v>1</v>
      </c>
      <c r="B210" s="11">
        <v>222</v>
      </c>
      <c r="C210" s="11">
        <v>6</v>
      </c>
      <c r="D210" s="14">
        <v>44914</v>
      </c>
      <c r="E210" s="15">
        <v>3400</v>
      </c>
      <c r="F210" s="15">
        <v>340</v>
      </c>
      <c r="G210" s="15">
        <v>0</v>
      </c>
      <c r="H210" s="16">
        <v>45258.78</v>
      </c>
      <c r="I210" s="11" t="s">
        <v>10</v>
      </c>
      <c r="J210" s="17" t="s">
        <v>25</v>
      </c>
      <c r="K210" s="17" t="s">
        <v>26</v>
      </c>
      <c r="L210" s="17" t="s">
        <v>37</v>
      </c>
      <c r="M210" s="11" t="s">
        <v>11</v>
      </c>
      <c r="N210" s="17" t="s">
        <v>55</v>
      </c>
      <c r="O210" s="11" t="s">
        <v>9</v>
      </c>
      <c r="P210" s="18">
        <v>344</v>
      </c>
      <c r="Q210" s="11" t="s">
        <v>252</v>
      </c>
      <c r="R210" s="11">
        <v>344</v>
      </c>
    </row>
    <row r="211" spans="1:18">
      <c r="A211" s="29">
        <v>1</v>
      </c>
      <c r="B211" s="12">
        <v>226</v>
      </c>
      <c r="C211" s="12">
        <v>2</v>
      </c>
      <c r="D211" s="19">
        <v>44921</v>
      </c>
      <c r="E211" s="20">
        <v>3460</v>
      </c>
      <c r="F211" s="20">
        <v>346</v>
      </c>
      <c r="G211" s="20">
        <v>0</v>
      </c>
      <c r="H211" s="21">
        <v>45278.63</v>
      </c>
      <c r="I211" s="12" t="s">
        <v>10</v>
      </c>
      <c r="J211" s="22" t="s">
        <v>27</v>
      </c>
      <c r="K211" s="22" t="s">
        <v>28</v>
      </c>
      <c r="L211" s="22" t="s">
        <v>37</v>
      </c>
      <c r="M211" s="12" t="s">
        <v>11</v>
      </c>
      <c r="N211" s="22" t="s">
        <v>52</v>
      </c>
      <c r="O211" s="12" t="s">
        <v>9</v>
      </c>
      <c r="P211" s="23">
        <v>357</v>
      </c>
      <c r="Q211" s="12" t="s">
        <v>253</v>
      </c>
      <c r="R211" s="12">
        <v>482</v>
      </c>
    </row>
    <row r="212" spans="1:18">
      <c r="A212" s="28">
        <v>1</v>
      </c>
      <c r="B212" s="11">
        <v>226</v>
      </c>
      <c r="C212" s="11">
        <v>4</v>
      </c>
      <c r="D212" s="14">
        <v>44921</v>
      </c>
      <c r="E212" s="15">
        <v>3400</v>
      </c>
      <c r="F212" s="15">
        <v>340</v>
      </c>
      <c r="G212" s="15">
        <v>0</v>
      </c>
      <c r="H212" s="16">
        <v>45403.97</v>
      </c>
      <c r="I212" s="11" t="s">
        <v>10</v>
      </c>
      <c r="J212" s="17" t="s">
        <v>25</v>
      </c>
      <c r="K212" s="17" t="s">
        <v>26</v>
      </c>
      <c r="L212" s="17" t="s">
        <v>37</v>
      </c>
      <c r="M212" s="11" t="s">
        <v>11</v>
      </c>
      <c r="N212" s="17" t="s">
        <v>55</v>
      </c>
      <c r="O212" s="11" t="s">
        <v>9</v>
      </c>
      <c r="P212" s="18">
        <v>482</v>
      </c>
      <c r="Q212" s="11" t="s">
        <v>253</v>
      </c>
      <c r="R212" s="11">
        <v>482</v>
      </c>
    </row>
    <row r="213" spans="1:18">
      <c r="A213" s="29">
        <v>1</v>
      </c>
      <c r="B213" s="12">
        <v>227</v>
      </c>
      <c r="C213" s="12">
        <v>1</v>
      </c>
      <c r="D213" s="19">
        <v>44925</v>
      </c>
      <c r="E213" s="20">
        <v>3404</v>
      </c>
      <c r="F213" s="20">
        <v>340</v>
      </c>
      <c r="G213" s="20">
        <v>4</v>
      </c>
      <c r="H213" s="21">
        <v>44947.18</v>
      </c>
      <c r="I213" s="12" t="s">
        <v>10</v>
      </c>
      <c r="J213" s="22" t="s">
        <v>25</v>
      </c>
      <c r="K213" s="22" t="s">
        <v>26</v>
      </c>
      <c r="L213" s="22" t="s">
        <v>41</v>
      </c>
      <c r="M213" s="12" t="s">
        <v>11</v>
      </c>
      <c r="N213" s="22" t="s">
        <v>86</v>
      </c>
      <c r="O213" s="12" t="s">
        <v>9</v>
      </c>
      <c r="P213" s="23">
        <v>22</v>
      </c>
      <c r="Q213" s="12" t="s">
        <v>254</v>
      </c>
      <c r="R213" s="12">
        <v>36</v>
      </c>
    </row>
    <row r="214" spans="1:18">
      <c r="A214" s="28">
        <v>1</v>
      </c>
      <c r="B214" s="11">
        <v>227</v>
      </c>
      <c r="C214" s="11">
        <v>2</v>
      </c>
      <c r="D214" s="14">
        <v>44925</v>
      </c>
      <c r="E214" s="15">
        <v>3400</v>
      </c>
      <c r="F214" s="15">
        <v>340</v>
      </c>
      <c r="G214" s="15">
        <v>0</v>
      </c>
      <c r="H214" s="16">
        <v>44961.38</v>
      </c>
      <c r="I214" s="11" t="s">
        <v>10</v>
      </c>
      <c r="J214" s="17" t="s">
        <v>25</v>
      </c>
      <c r="K214" s="17" t="s">
        <v>26</v>
      </c>
      <c r="L214" s="17" t="s">
        <v>37</v>
      </c>
      <c r="M214" s="11" t="s">
        <v>11</v>
      </c>
      <c r="N214" s="17" t="s">
        <v>55</v>
      </c>
      <c r="O214" s="11" t="s">
        <v>9</v>
      </c>
      <c r="P214" s="18">
        <v>36</v>
      </c>
      <c r="Q214" s="11" t="s">
        <v>254</v>
      </c>
      <c r="R214" s="11">
        <v>36</v>
      </c>
    </row>
    <row r="215" spans="1:18">
      <c r="A215" s="29">
        <v>3</v>
      </c>
      <c r="B215" s="12">
        <v>1</v>
      </c>
      <c r="C215" s="12">
        <v>1</v>
      </c>
      <c r="D215" s="19">
        <v>44562</v>
      </c>
      <c r="E215" s="20">
        <v>3400</v>
      </c>
      <c r="F215" s="20">
        <v>340</v>
      </c>
      <c r="G215" s="20">
        <v>0</v>
      </c>
      <c r="H215" s="21">
        <v>44629.05</v>
      </c>
      <c r="I215" s="12" t="s">
        <v>10</v>
      </c>
      <c r="J215" s="22" t="s">
        <v>25</v>
      </c>
      <c r="K215" s="22" t="s">
        <v>26</v>
      </c>
      <c r="L215" s="22" t="s">
        <v>37</v>
      </c>
      <c r="M215" s="12" t="s">
        <v>11</v>
      </c>
      <c r="N215" s="22" t="s">
        <v>55</v>
      </c>
      <c r="O215" s="12" t="s">
        <v>17</v>
      </c>
      <c r="P215" s="23">
        <v>67</v>
      </c>
      <c r="Q215" s="12" t="s">
        <v>300</v>
      </c>
      <c r="R215" s="12">
        <v>104</v>
      </c>
    </row>
    <row r="216" spans="1:18">
      <c r="A216" s="28">
        <v>3</v>
      </c>
      <c r="B216" s="11">
        <v>1</v>
      </c>
      <c r="C216" s="11">
        <v>4</v>
      </c>
      <c r="D216" s="14">
        <v>44562</v>
      </c>
      <c r="E216" s="15">
        <v>3400</v>
      </c>
      <c r="F216" s="15">
        <v>340</v>
      </c>
      <c r="G216" s="15">
        <v>0</v>
      </c>
      <c r="H216" s="16">
        <v>44666.25</v>
      </c>
      <c r="I216" s="11" t="s">
        <v>10</v>
      </c>
      <c r="J216" s="17" t="s">
        <v>25</v>
      </c>
      <c r="K216" s="17" t="s">
        <v>26</v>
      </c>
      <c r="L216" s="17" t="s">
        <v>37</v>
      </c>
      <c r="M216" s="11" t="s">
        <v>11</v>
      </c>
      <c r="N216" s="17" t="s">
        <v>55</v>
      </c>
      <c r="O216" s="11" t="s">
        <v>17</v>
      </c>
      <c r="P216" s="18">
        <v>104</v>
      </c>
      <c r="Q216" s="11" t="s">
        <v>300</v>
      </c>
      <c r="R216" s="11">
        <v>104</v>
      </c>
    </row>
    <row r="217" spans="1:18">
      <c r="A217" s="29">
        <v>3</v>
      </c>
      <c r="B217" s="12">
        <v>7</v>
      </c>
      <c r="C217" s="12">
        <v>1</v>
      </c>
      <c r="D217" s="19">
        <v>44588</v>
      </c>
      <c r="E217" s="20">
        <v>3400</v>
      </c>
      <c r="F217" s="20">
        <v>340</v>
      </c>
      <c r="G217" s="20">
        <v>0</v>
      </c>
      <c r="H217" s="21">
        <v>44605.93</v>
      </c>
      <c r="I217" s="12" t="s">
        <v>10</v>
      </c>
      <c r="J217" s="22" t="s">
        <v>25</v>
      </c>
      <c r="K217" s="22" t="s">
        <v>26</v>
      </c>
      <c r="L217" s="22" t="s">
        <v>37</v>
      </c>
      <c r="M217" s="12" t="s">
        <v>11</v>
      </c>
      <c r="N217" s="22" t="s">
        <v>55</v>
      </c>
      <c r="O217" s="12" t="s">
        <v>17</v>
      </c>
      <c r="P217" s="23">
        <v>17</v>
      </c>
      <c r="Q217" s="12" t="s">
        <v>301</v>
      </c>
      <c r="R217" s="12">
        <v>22</v>
      </c>
    </row>
    <row r="218" spans="1:18">
      <c r="A218" s="28">
        <v>3</v>
      </c>
      <c r="B218" s="11">
        <v>7</v>
      </c>
      <c r="C218" s="11">
        <v>4</v>
      </c>
      <c r="D218" s="14">
        <v>44588</v>
      </c>
      <c r="E218" s="15">
        <v>3400</v>
      </c>
      <c r="F218" s="15">
        <v>340</v>
      </c>
      <c r="G218" s="15">
        <v>0</v>
      </c>
      <c r="H218" s="16">
        <v>44610.93</v>
      </c>
      <c r="I218" s="11" t="s">
        <v>10</v>
      </c>
      <c r="J218" s="17" t="s">
        <v>25</v>
      </c>
      <c r="K218" s="17" t="s">
        <v>26</v>
      </c>
      <c r="L218" s="17" t="s">
        <v>37</v>
      </c>
      <c r="M218" s="11" t="s">
        <v>11</v>
      </c>
      <c r="N218" s="17" t="s">
        <v>55</v>
      </c>
      <c r="O218" s="11" t="s">
        <v>17</v>
      </c>
      <c r="P218" s="18">
        <v>22</v>
      </c>
      <c r="Q218" s="11" t="s">
        <v>301</v>
      </c>
      <c r="R218" s="11">
        <v>22</v>
      </c>
    </row>
    <row r="219" spans="1:18">
      <c r="A219" s="29">
        <v>3</v>
      </c>
      <c r="B219" s="12">
        <v>9</v>
      </c>
      <c r="C219" s="12">
        <v>1</v>
      </c>
      <c r="D219" s="19">
        <v>44616</v>
      </c>
      <c r="E219" s="20">
        <v>3470</v>
      </c>
      <c r="F219" s="20">
        <v>347</v>
      </c>
      <c r="G219" s="20">
        <v>0</v>
      </c>
      <c r="H219" s="21">
        <v>45323.839999999997</v>
      </c>
      <c r="I219" s="12" t="s">
        <v>10</v>
      </c>
      <c r="J219" s="22" t="s">
        <v>29</v>
      </c>
      <c r="K219" s="22" t="s">
        <v>28</v>
      </c>
      <c r="L219" s="22" t="s">
        <v>37</v>
      </c>
      <c r="M219" s="12" t="s">
        <v>11</v>
      </c>
      <c r="N219" s="22" t="s">
        <v>51</v>
      </c>
      <c r="O219" s="12" t="s">
        <v>17</v>
      </c>
      <c r="P219" s="23">
        <v>707</v>
      </c>
      <c r="Q219" s="12" t="s">
        <v>302</v>
      </c>
      <c r="R219" s="12">
        <v>960</v>
      </c>
    </row>
    <row r="220" spans="1:18">
      <c r="A220" s="28">
        <v>3</v>
      </c>
      <c r="B220" s="11">
        <v>9</v>
      </c>
      <c r="C220" s="11">
        <v>2</v>
      </c>
      <c r="D220" s="14">
        <v>44616</v>
      </c>
      <c r="E220" s="15">
        <v>3400</v>
      </c>
      <c r="F220" s="15">
        <v>340</v>
      </c>
      <c r="G220" s="15">
        <v>0</v>
      </c>
      <c r="H220" s="16">
        <v>45576.84</v>
      </c>
      <c r="I220" s="11" t="s">
        <v>10</v>
      </c>
      <c r="J220" s="17" t="s">
        <v>25</v>
      </c>
      <c r="K220" s="17" t="s">
        <v>26</v>
      </c>
      <c r="L220" s="17" t="s">
        <v>37</v>
      </c>
      <c r="M220" s="11" t="s">
        <v>11</v>
      </c>
      <c r="N220" s="17" t="s">
        <v>55</v>
      </c>
      <c r="O220" s="11" t="s">
        <v>17</v>
      </c>
      <c r="P220" s="18">
        <v>960</v>
      </c>
      <c r="Q220" s="11" t="s">
        <v>302</v>
      </c>
      <c r="R220" s="11">
        <v>960</v>
      </c>
    </row>
    <row r="221" spans="1:18">
      <c r="A221" s="29">
        <v>3</v>
      </c>
      <c r="B221" s="12">
        <v>10</v>
      </c>
      <c r="C221" s="12">
        <v>4</v>
      </c>
      <c r="D221" s="19">
        <v>44616</v>
      </c>
      <c r="E221" s="20">
        <v>3470</v>
      </c>
      <c r="F221" s="20">
        <v>347</v>
      </c>
      <c r="G221" s="20">
        <v>0</v>
      </c>
      <c r="H221" s="21">
        <v>44949.63</v>
      </c>
      <c r="I221" s="12" t="s">
        <v>10</v>
      </c>
      <c r="J221" s="22" t="s">
        <v>29</v>
      </c>
      <c r="K221" s="22" t="s">
        <v>28</v>
      </c>
      <c r="L221" s="22" t="s">
        <v>37</v>
      </c>
      <c r="M221" s="12" t="s">
        <v>11</v>
      </c>
      <c r="N221" s="22" t="s">
        <v>51</v>
      </c>
      <c r="O221" s="12" t="s">
        <v>17</v>
      </c>
      <c r="P221" s="23">
        <v>333</v>
      </c>
      <c r="Q221" s="12" t="s">
        <v>303</v>
      </c>
      <c r="R221" s="12">
        <v>505</v>
      </c>
    </row>
    <row r="222" spans="1:18">
      <c r="A222" s="28">
        <v>3</v>
      </c>
      <c r="B222" s="11">
        <v>10</v>
      </c>
      <c r="C222" s="11">
        <v>2</v>
      </c>
      <c r="D222" s="14">
        <v>44616</v>
      </c>
      <c r="E222" s="15">
        <v>3400</v>
      </c>
      <c r="F222" s="15">
        <v>340</v>
      </c>
      <c r="G222" s="15">
        <v>0</v>
      </c>
      <c r="H222" s="16">
        <v>44950.22</v>
      </c>
      <c r="I222" s="11" t="s">
        <v>10</v>
      </c>
      <c r="J222" s="17" t="s">
        <v>25</v>
      </c>
      <c r="K222" s="17" t="s">
        <v>26</v>
      </c>
      <c r="L222" s="17" t="s">
        <v>37</v>
      </c>
      <c r="M222" s="11" t="s">
        <v>11</v>
      </c>
      <c r="N222" s="17" t="s">
        <v>55</v>
      </c>
      <c r="O222" s="11" t="s">
        <v>17</v>
      </c>
      <c r="P222" s="18">
        <v>334</v>
      </c>
      <c r="Q222" s="11" t="s">
        <v>303</v>
      </c>
      <c r="R222" s="11">
        <v>505</v>
      </c>
    </row>
    <row r="223" spans="1:18">
      <c r="A223" s="29">
        <v>3</v>
      </c>
      <c r="B223" s="12">
        <v>10</v>
      </c>
      <c r="C223" s="12">
        <v>3</v>
      </c>
      <c r="D223" s="19">
        <v>44616</v>
      </c>
      <c r="E223" s="20">
        <v>3400</v>
      </c>
      <c r="F223" s="20">
        <v>340</v>
      </c>
      <c r="G223" s="20">
        <v>0</v>
      </c>
      <c r="H223" s="21">
        <v>44951.199999999997</v>
      </c>
      <c r="I223" s="12" t="s">
        <v>10</v>
      </c>
      <c r="J223" s="22" t="s">
        <v>25</v>
      </c>
      <c r="K223" s="22" t="s">
        <v>26</v>
      </c>
      <c r="L223" s="22" t="s">
        <v>37</v>
      </c>
      <c r="M223" s="12" t="s">
        <v>11</v>
      </c>
      <c r="N223" s="22" t="s">
        <v>55</v>
      </c>
      <c r="O223" s="12" t="s">
        <v>17</v>
      </c>
      <c r="P223" s="23">
        <v>335</v>
      </c>
      <c r="Q223" s="12" t="s">
        <v>303</v>
      </c>
      <c r="R223" s="12">
        <v>505</v>
      </c>
    </row>
    <row r="224" spans="1:18">
      <c r="A224" s="28">
        <v>3</v>
      </c>
      <c r="B224" s="11">
        <v>10</v>
      </c>
      <c r="C224" s="11">
        <v>5</v>
      </c>
      <c r="D224" s="14">
        <v>44616</v>
      </c>
      <c r="E224" s="15">
        <v>3460</v>
      </c>
      <c r="F224" s="15">
        <v>346</v>
      </c>
      <c r="G224" s="15">
        <v>0</v>
      </c>
      <c r="H224" s="16">
        <v>45121.5</v>
      </c>
      <c r="I224" s="11" t="s">
        <v>10</v>
      </c>
      <c r="J224" s="17" t="s">
        <v>27</v>
      </c>
      <c r="K224" s="17" t="s">
        <v>28</v>
      </c>
      <c r="L224" s="17" t="s">
        <v>37</v>
      </c>
      <c r="M224" s="11" t="s">
        <v>11</v>
      </c>
      <c r="N224" s="17" t="s">
        <v>52</v>
      </c>
      <c r="O224" s="11" t="s">
        <v>17</v>
      </c>
      <c r="P224" s="18">
        <v>505</v>
      </c>
      <c r="Q224" s="11" t="s">
        <v>303</v>
      </c>
      <c r="R224" s="11">
        <v>505</v>
      </c>
    </row>
    <row r="225" spans="1:18">
      <c r="A225" s="29">
        <v>3</v>
      </c>
      <c r="B225" s="12">
        <v>11</v>
      </c>
      <c r="C225" s="12">
        <v>4</v>
      </c>
      <c r="D225" s="19">
        <v>44621</v>
      </c>
      <c r="E225" s="20">
        <v>3400</v>
      </c>
      <c r="F225" s="20">
        <v>340</v>
      </c>
      <c r="G225" s="20">
        <v>0</v>
      </c>
      <c r="H225" s="21">
        <v>44844.55</v>
      </c>
      <c r="I225" s="12" t="s">
        <v>10</v>
      </c>
      <c r="J225" s="22" t="s">
        <v>25</v>
      </c>
      <c r="K225" s="22" t="s">
        <v>26</v>
      </c>
      <c r="L225" s="22" t="s">
        <v>37</v>
      </c>
      <c r="M225" s="12" t="s">
        <v>11</v>
      </c>
      <c r="N225" s="22" t="s">
        <v>55</v>
      </c>
      <c r="O225" s="12" t="s">
        <v>17</v>
      </c>
      <c r="P225" s="23">
        <v>223</v>
      </c>
      <c r="Q225" s="12" t="s">
        <v>304</v>
      </c>
      <c r="R225" s="12">
        <v>223</v>
      </c>
    </row>
    <row r="226" spans="1:18">
      <c r="A226" s="28">
        <v>3</v>
      </c>
      <c r="B226" s="11">
        <v>12</v>
      </c>
      <c r="C226" s="11">
        <v>3</v>
      </c>
      <c r="D226" s="14">
        <v>44622</v>
      </c>
      <c r="E226" s="15">
        <v>3400</v>
      </c>
      <c r="F226" s="15">
        <v>340</v>
      </c>
      <c r="G226" s="15">
        <v>0</v>
      </c>
      <c r="H226" s="16">
        <v>44863.87</v>
      </c>
      <c r="I226" s="11" t="s">
        <v>10</v>
      </c>
      <c r="J226" s="17" t="s">
        <v>25</v>
      </c>
      <c r="K226" s="17" t="s">
        <v>26</v>
      </c>
      <c r="L226" s="17" t="s">
        <v>37</v>
      </c>
      <c r="M226" s="11" t="s">
        <v>11</v>
      </c>
      <c r="N226" s="17" t="s">
        <v>55</v>
      </c>
      <c r="O226" s="11" t="s">
        <v>17</v>
      </c>
      <c r="P226" s="18">
        <v>241</v>
      </c>
      <c r="Q226" s="11" t="s">
        <v>305</v>
      </c>
      <c r="R226" s="11">
        <v>243</v>
      </c>
    </row>
    <row r="227" spans="1:18">
      <c r="A227" s="29">
        <v>3</v>
      </c>
      <c r="B227" s="12">
        <v>12</v>
      </c>
      <c r="C227" s="12">
        <v>1</v>
      </c>
      <c r="D227" s="19">
        <v>44622</v>
      </c>
      <c r="E227" s="20">
        <v>3460</v>
      </c>
      <c r="F227" s="20">
        <v>346</v>
      </c>
      <c r="G227" s="20">
        <v>0</v>
      </c>
      <c r="H227" s="21">
        <v>44865.77</v>
      </c>
      <c r="I227" s="12" t="s">
        <v>10</v>
      </c>
      <c r="J227" s="22" t="s">
        <v>27</v>
      </c>
      <c r="K227" s="22" t="s">
        <v>28</v>
      </c>
      <c r="L227" s="22" t="s">
        <v>37</v>
      </c>
      <c r="M227" s="12" t="s">
        <v>11</v>
      </c>
      <c r="N227" s="22" t="s">
        <v>52</v>
      </c>
      <c r="O227" s="12" t="s">
        <v>17</v>
      </c>
      <c r="P227" s="23">
        <v>243</v>
      </c>
      <c r="Q227" s="12" t="s">
        <v>305</v>
      </c>
      <c r="R227" s="12">
        <v>243</v>
      </c>
    </row>
    <row r="228" spans="1:18">
      <c r="A228" s="28">
        <v>3</v>
      </c>
      <c r="B228" s="11">
        <v>13</v>
      </c>
      <c r="C228" s="11">
        <v>2</v>
      </c>
      <c r="D228" s="14">
        <v>44622</v>
      </c>
      <c r="E228" s="15">
        <v>3400</v>
      </c>
      <c r="F228" s="15">
        <v>340</v>
      </c>
      <c r="G228" s="15">
        <v>0</v>
      </c>
      <c r="H228" s="16">
        <v>45142.22</v>
      </c>
      <c r="I228" s="11" t="s">
        <v>10</v>
      </c>
      <c r="J228" s="17" t="s">
        <v>25</v>
      </c>
      <c r="K228" s="17" t="s">
        <v>26</v>
      </c>
      <c r="L228" s="17" t="s">
        <v>37</v>
      </c>
      <c r="M228" s="11" t="s">
        <v>11</v>
      </c>
      <c r="N228" s="17" t="s">
        <v>55</v>
      </c>
      <c r="O228" s="11" t="s">
        <v>17</v>
      </c>
      <c r="P228" s="18">
        <v>520</v>
      </c>
      <c r="Q228" s="11" t="s">
        <v>306</v>
      </c>
      <c r="R228" s="11">
        <v>520</v>
      </c>
    </row>
    <row r="229" spans="1:18">
      <c r="A229" s="29">
        <v>3</v>
      </c>
      <c r="B229" s="12">
        <v>14</v>
      </c>
      <c r="C229" s="12">
        <v>2</v>
      </c>
      <c r="D229" s="19">
        <v>44627</v>
      </c>
      <c r="E229" s="20">
        <v>3400</v>
      </c>
      <c r="F229" s="20">
        <v>340</v>
      </c>
      <c r="G229" s="20">
        <v>0</v>
      </c>
      <c r="H229" s="21">
        <v>44695.28</v>
      </c>
      <c r="I229" s="12" t="s">
        <v>10</v>
      </c>
      <c r="J229" s="22" t="s">
        <v>25</v>
      </c>
      <c r="K229" s="22" t="s">
        <v>26</v>
      </c>
      <c r="L229" s="22" t="s">
        <v>37</v>
      </c>
      <c r="M229" s="12" t="s">
        <v>11</v>
      </c>
      <c r="N229" s="22" t="s">
        <v>55</v>
      </c>
      <c r="O229" s="12" t="s">
        <v>17</v>
      </c>
      <c r="P229" s="23">
        <v>68</v>
      </c>
      <c r="Q229" s="12" t="s">
        <v>307</v>
      </c>
      <c r="R229" s="12">
        <v>99</v>
      </c>
    </row>
    <row r="230" spans="1:18">
      <c r="A230" s="28">
        <v>3</v>
      </c>
      <c r="B230" s="11">
        <v>14</v>
      </c>
      <c r="C230" s="11">
        <v>3</v>
      </c>
      <c r="D230" s="14">
        <v>44627</v>
      </c>
      <c r="E230" s="15">
        <v>3400</v>
      </c>
      <c r="F230" s="15">
        <v>340</v>
      </c>
      <c r="G230" s="15">
        <v>0</v>
      </c>
      <c r="H230" s="16">
        <v>44726.879999999997</v>
      </c>
      <c r="I230" s="11" t="s">
        <v>10</v>
      </c>
      <c r="J230" s="17" t="s">
        <v>25</v>
      </c>
      <c r="K230" s="17" t="s">
        <v>26</v>
      </c>
      <c r="L230" s="17" t="s">
        <v>37</v>
      </c>
      <c r="M230" s="11" t="s">
        <v>11</v>
      </c>
      <c r="N230" s="17" t="s">
        <v>55</v>
      </c>
      <c r="O230" s="11" t="s">
        <v>17</v>
      </c>
      <c r="P230" s="18">
        <v>99</v>
      </c>
      <c r="Q230" s="11" t="s">
        <v>307</v>
      </c>
      <c r="R230" s="11">
        <v>99</v>
      </c>
    </row>
    <row r="231" spans="1:18">
      <c r="A231" s="29">
        <v>3</v>
      </c>
      <c r="B231" s="12">
        <v>15</v>
      </c>
      <c r="C231" s="12">
        <v>4</v>
      </c>
      <c r="D231" s="19">
        <v>44642</v>
      </c>
      <c r="E231" s="20">
        <v>3470</v>
      </c>
      <c r="F231" s="20">
        <v>347</v>
      </c>
      <c r="G231" s="20">
        <v>0</v>
      </c>
      <c r="H231" s="21">
        <v>45071.1</v>
      </c>
      <c r="I231" s="12" t="s">
        <v>10</v>
      </c>
      <c r="J231" s="22" t="s">
        <v>29</v>
      </c>
      <c r="K231" s="22" t="s">
        <v>28</v>
      </c>
      <c r="L231" s="22" t="s">
        <v>37</v>
      </c>
      <c r="M231" s="12" t="s">
        <v>11</v>
      </c>
      <c r="N231" s="22" t="s">
        <v>51</v>
      </c>
      <c r="O231" s="12" t="s">
        <v>17</v>
      </c>
      <c r="P231" s="23">
        <v>429</v>
      </c>
      <c r="Q231" s="12" t="s">
        <v>308</v>
      </c>
      <c r="R231" s="12">
        <v>467</v>
      </c>
    </row>
    <row r="232" spans="1:18">
      <c r="A232" s="28">
        <v>3</v>
      </c>
      <c r="B232" s="11">
        <v>18</v>
      </c>
      <c r="C232" s="11">
        <v>3</v>
      </c>
      <c r="D232" s="14">
        <v>44657</v>
      </c>
      <c r="E232" s="15">
        <v>3400</v>
      </c>
      <c r="F232" s="15">
        <v>340</v>
      </c>
      <c r="G232" s="15">
        <v>0</v>
      </c>
      <c r="H232" s="16">
        <v>44985.97</v>
      </c>
      <c r="I232" s="11" t="s">
        <v>10</v>
      </c>
      <c r="J232" s="17" t="s">
        <v>25</v>
      </c>
      <c r="K232" s="17" t="s">
        <v>26</v>
      </c>
      <c r="L232" s="17" t="s">
        <v>37</v>
      </c>
      <c r="M232" s="11" t="s">
        <v>11</v>
      </c>
      <c r="N232" s="17" t="s">
        <v>55</v>
      </c>
      <c r="O232" s="11" t="s">
        <v>17</v>
      </c>
      <c r="P232" s="18">
        <v>328</v>
      </c>
      <c r="Q232" s="11" t="s">
        <v>309</v>
      </c>
      <c r="R232" s="11">
        <v>341</v>
      </c>
    </row>
    <row r="233" spans="1:18">
      <c r="A233" s="29">
        <v>3</v>
      </c>
      <c r="B233" s="12">
        <v>18</v>
      </c>
      <c r="C233" s="12">
        <v>4</v>
      </c>
      <c r="D233" s="19">
        <v>44657</v>
      </c>
      <c r="E233" s="20">
        <v>3460</v>
      </c>
      <c r="F233" s="20">
        <v>346</v>
      </c>
      <c r="G233" s="20">
        <v>0</v>
      </c>
      <c r="H233" s="21">
        <v>44998.97</v>
      </c>
      <c r="I233" s="12" t="s">
        <v>10</v>
      </c>
      <c r="J233" s="22" t="s">
        <v>27</v>
      </c>
      <c r="K233" s="22" t="s">
        <v>28</v>
      </c>
      <c r="L233" s="22" t="s">
        <v>37</v>
      </c>
      <c r="M233" s="12" t="s">
        <v>11</v>
      </c>
      <c r="N233" s="22" t="s">
        <v>52</v>
      </c>
      <c r="O233" s="12" t="s">
        <v>17</v>
      </c>
      <c r="P233" s="23">
        <v>341</v>
      </c>
      <c r="Q233" s="12" t="s">
        <v>309</v>
      </c>
      <c r="R233" s="12">
        <v>341</v>
      </c>
    </row>
    <row r="234" spans="1:18">
      <c r="A234" s="28">
        <v>3</v>
      </c>
      <c r="B234" s="11">
        <v>19</v>
      </c>
      <c r="C234" s="11">
        <v>3</v>
      </c>
      <c r="D234" s="14">
        <v>44658</v>
      </c>
      <c r="E234" s="15">
        <v>3400</v>
      </c>
      <c r="F234" s="15">
        <v>340</v>
      </c>
      <c r="G234" s="15">
        <v>0</v>
      </c>
      <c r="H234" s="16">
        <v>45051.58</v>
      </c>
      <c r="I234" s="11" t="s">
        <v>10</v>
      </c>
      <c r="J234" s="17" t="s">
        <v>25</v>
      </c>
      <c r="K234" s="17" t="s">
        <v>26</v>
      </c>
      <c r="L234" s="17" t="s">
        <v>37</v>
      </c>
      <c r="M234" s="11" t="s">
        <v>11</v>
      </c>
      <c r="N234" s="17" t="s">
        <v>55</v>
      </c>
      <c r="O234" s="11" t="s">
        <v>17</v>
      </c>
      <c r="P234" s="18">
        <v>393</v>
      </c>
      <c r="Q234" s="11" t="s">
        <v>310</v>
      </c>
      <c r="R234" s="11">
        <v>393</v>
      </c>
    </row>
    <row r="235" spans="1:18">
      <c r="A235" s="29">
        <v>3</v>
      </c>
      <c r="B235" s="12">
        <v>20</v>
      </c>
      <c r="C235" s="12">
        <v>3</v>
      </c>
      <c r="D235" s="19">
        <v>44659</v>
      </c>
      <c r="E235" s="20">
        <v>3400</v>
      </c>
      <c r="F235" s="20">
        <v>340</v>
      </c>
      <c r="G235" s="20">
        <v>0</v>
      </c>
      <c r="H235" s="21">
        <v>45262.03</v>
      </c>
      <c r="I235" s="12" t="s">
        <v>10</v>
      </c>
      <c r="J235" s="22" t="s">
        <v>25</v>
      </c>
      <c r="K235" s="22" t="s">
        <v>26</v>
      </c>
      <c r="L235" s="22" t="s">
        <v>37</v>
      </c>
      <c r="M235" s="12" t="s">
        <v>11</v>
      </c>
      <c r="N235" s="22" t="s">
        <v>55</v>
      </c>
      <c r="O235" s="12" t="s">
        <v>17</v>
      </c>
      <c r="P235" s="23">
        <v>603</v>
      </c>
      <c r="Q235" s="12" t="s">
        <v>311</v>
      </c>
      <c r="R235" s="12">
        <v>603</v>
      </c>
    </row>
    <row r="236" spans="1:18">
      <c r="A236" s="28">
        <v>3</v>
      </c>
      <c r="B236" s="11">
        <v>21</v>
      </c>
      <c r="C236" s="11">
        <v>2</v>
      </c>
      <c r="D236" s="14">
        <v>44668</v>
      </c>
      <c r="E236" s="15">
        <v>3400</v>
      </c>
      <c r="F236" s="15">
        <v>340</v>
      </c>
      <c r="G236" s="15">
        <v>0</v>
      </c>
      <c r="H236" s="16">
        <v>45292.35</v>
      </c>
      <c r="I236" s="11" t="s">
        <v>10</v>
      </c>
      <c r="J236" s="17" t="s">
        <v>25</v>
      </c>
      <c r="K236" s="17" t="s">
        <v>26</v>
      </c>
      <c r="L236" s="17" t="s">
        <v>37</v>
      </c>
      <c r="M236" s="11" t="s">
        <v>11</v>
      </c>
      <c r="N236" s="17" t="s">
        <v>55</v>
      </c>
      <c r="O236" s="11" t="s">
        <v>17</v>
      </c>
      <c r="P236" s="18">
        <v>624</v>
      </c>
      <c r="Q236" s="11" t="s">
        <v>312</v>
      </c>
      <c r="R236" s="11">
        <v>624</v>
      </c>
    </row>
    <row r="237" spans="1:18">
      <c r="A237" s="29">
        <v>3</v>
      </c>
      <c r="B237" s="12">
        <v>22</v>
      </c>
      <c r="C237" s="12">
        <v>1</v>
      </c>
      <c r="D237" s="19">
        <v>44670</v>
      </c>
      <c r="E237" s="20">
        <v>3400</v>
      </c>
      <c r="F237" s="20">
        <v>340</v>
      </c>
      <c r="G237" s="20">
        <v>0</v>
      </c>
      <c r="H237" s="21">
        <v>45314</v>
      </c>
      <c r="I237" s="12" t="s">
        <v>10</v>
      </c>
      <c r="J237" s="22" t="s">
        <v>25</v>
      </c>
      <c r="K237" s="22" t="s">
        <v>26</v>
      </c>
      <c r="L237" s="22" t="s">
        <v>37</v>
      </c>
      <c r="M237" s="12" t="s">
        <v>11</v>
      </c>
      <c r="N237" s="22" t="s">
        <v>55</v>
      </c>
      <c r="O237" s="12" t="s">
        <v>17</v>
      </c>
      <c r="P237" s="23">
        <v>644</v>
      </c>
      <c r="Q237" s="12" t="s">
        <v>313</v>
      </c>
      <c r="R237" s="12">
        <v>981</v>
      </c>
    </row>
    <row r="238" spans="1:18">
      <c r="A238" s="28">
        <v>3</v>
      </c>
      <c r="B238" s="11">
        <v>22</v>
      </c>
      <c r="C238" s="11">
        <v>2</v>
      </c>
      <c r="D238" s="14">
        <v>44670</v>
      </c>
      <c r="E238" s="15">
        <v>3460</v>
      </c>
      <c r="F238" s="15">
        <v>346</v>
      </c>
      <c r="G238" s="15">
        <v>0</v>
      </c>
      <c r="H238" s="16">
        <v>45651.61</v>
      </c>
      <c r="I238" s="11" t="s">
        <v>10</v>
      </c>
      <c r="J238" s="17" t="s">
        <v>27</v>
      </c>
      <c r="K238" s="17" t="s">
        <v>28</v>
      </c>
      <c r="L238" s="17" t="s">
        <v>37</v>
      </c>
      <c r="M238" s="11" t="s">
        <v>11</v>
      </c>
      <c r="N238" s="17" t="s">
        <v>52</v>
      </c>
      <c r="O238" s="11" t="s">
        <v>17</v>
      </c>
      <c r="P238" s="18">
        <v>981</v>
      </c>
      <c r="Q238" s="11" t="s">
        <v>313</v>
      </c>
      <c r="R238" s="11">
        <v>981</v>
      </c>
    </row>
    <row r="239" spans="1:18">
      <c r="A239" s="29">
        <v>3</v>
      </c>
      <c r="B239" s="12">
        <v>23</v>
      </c>
      <c r="C239" s="12">
        <v>4</v>
      </c>
      <c r="D239" s="19">
        <v>44699</v>
      </c>
      <c r="E239" s="20">
        <v>3460</v>
      </c>
      <c r="F239" s="20">
        <v>346</v>
      </c>
      <c r="G239" s="20">
        <v>0</v>
      </c>
      <c r="H239" s="21">
        <v>45419.7</v>
      </c>
      <c r="I239" s="12" t="s">
        <v>10</v>
      </c>
      <c r="J239" s="22" t="s">
        <v>27</v>
      </c>
      <c r="K239" s="22" t="s">
        <v>28</v>
      </c>
      <c r="L239" s="22" t="s">
        <v>37</v>
      </c>
      <c r="M239" s="12" t="s">
        <v>11</v>
      </c>
      <c r="N239" s="22" t="s">
        <v>52</v>
      </c>
      <c r="O239" s="12" t="s">
        <v>17</v>
      </c>
      <c r="P239" s="23">
        <v>720</v>
      </c>
      <c r="Q239" s="12" t="s">
        <v>314</v>
      </c>
      <c r="R239" s="12">
        <v>795</v>
      </c>
    </row>
    <row r="240" spans="1:18">
      <c r="A240" s="28">
        <v>3</v>
      </c>
      <c r="B240" s="11">
        <v>23</v>
      </c>
      <c r="C240" s="11">
        <v>1</v>
      </c>
      <c r="D240" s="14">
        <v>44699</v>
      </c>
      <c r="E240" s="15">
        <v>3470</v>
      </c>
      <c r="F240" s="15">
        <v>347</v>
      </c>
      <c r="G240" s="15">
        <v>0</v>
      </c>
      <c r="H240" s="16">
        <v>45492.53</v>
      </c>
      <c r="I240" s="11" t="s">
        <v>10</v>
      </c>
      <c r="J240" s="17" t="s">
        <v>29</v>
      </c>
      <c r="K240" s="17" t="s">
        <v>28</v>
      </c>
      <c r="L240" s="17" t="s">
        <v>37</v>
      </c>
      <c r="M240" s="11" t="s">
        <v>11</v>
      </c>
      <c r="N240" s="17" t="s">
        <v>51</v>
      </c>
      <c r="O240" s="11" t="s">
        <v>17</v>
      </c>
      <c r="P240" s="18">
        <v>793</v>
      </c>
      <c r="Q240" s="11" t="s">
        <v>314</v>
      </c>
      <c r="R240" s="11">
        <v>795</v>
      </c>
    </row>
    <row r="241" spans="1:18">
      <c r="A241" s="29">
        <v>3</v>
      </c>
      <c r="B241" s="12">
        <v>24</v>
      </c>
      <c r="C241" s="12">
        <v>3</v>
      </c>
      <c r="D241" s="19">
        <v>44701</v>
      </c>
      <c r="E241" s="20">
        <v>3400</v>
      </c>
      <c r="F241" s="20">
        <v>340</v>
      </c>
      <c r="G241" s="20">
        <v>0</v>
      </c>
      <c r="H241" s="21">
        <v>45371.76</v>
      </c>
      <c r="I241" s="12" t="s">
        <v>10</v>
      </c>
      <c r="J241" s="22" t="s">
        <v>25</v>
      </c>
      <c r="K241" s="22" t="s">
        <v>26</v>
      </c>
      <c r="L241" s="22" t="s">
        <v>37</v>
      </c>
      <c r="M241" s="12" t="s">
        <v>11</v>
      </c>
      <c r="N241" s="22" t="s">
        <v>55</v>
      </c>
      <c r="O241" s="12" t="s">
        <v>17</v>
      </c>
      <c r="P241" s="23">
        <v>670</v>
      </c>
      <c r="Q241" s="12" t="s">
        <v>315</v>
      </c>
      <c r="R241" s="12">
        <v>944</v>
      </c>
    </row>
    <row r="242" spans="1:18">
      <c r="A242" s="28">
        <v>3</v>
      </c>
      <c r="B242" s="11">
        <v>24</v>
      </c>
      <c r="C242" s="11">
        <v>4</v>
      </c>
      <c r="D242" s="14">
        <v>44701</v>
      </c>
      <c r="E242" s="15">
        <v>3400</v>
      </c>
      <c r="F242" s="15">
        <v>340</v>
      </c>
      <c r="G242" s="15">
        <v>0</v>
      </c>
      <c r="H242" s="16">
        <v>45373.760000000002</v>
      </c>
      <c r="I242" s="11" t="s">
        <v>10</v>
      </c>
      <c r="J242" s="17" t="s">
        <v>25</v>
      </c>
      <c r="K242" s="17" t="s">
        <v>26</v>
      </c>
      <c r="L242" s="17" t="s">
        <v>37</v>
      </c>
      <c r="M242" s="11" t="s">
        <v>11</v>
      </c>
      <c r="N242" s="17" t="s">
        <v>55</v>
      </c>
      <c r="O242" s="11" t="s">
        <v>17</v>
      </c>
      <c r="P242" s="18">
        <v>672</v>
      </c>
      <c r="Q242" s="11" t="s">
        <v>315</v>
      </c>
      <c r="R242" s="11">
        <v>944</v>
      </c>
    </row>
    <row r="243" spans="1:18">
      <c r="A243" s="29">
        <v>3</v>
      </c>
      <c r="B243" s="12">
        <v>25</v>
      </c>
      <c r="C243" s="12">
        <v>2</v>
      </c>
      <c r="D243" s="19">
        <v>44703</v>
      </c>
      <c r="E243" s="20">
        <v>3400</v>
      </c>
      <c r="F243" s="20">
        <v>340</v>
      </c>
      <c r="G243" s="20">
        <v>0</v>
      </c>
      <c r="H243" s="21">
        <v>44974.68</v>
      </c>
      <c r="I243" s="12" t="s">
        <v>10</v>
      </c>
      <c r="J243" s="22" t="s">
        <v>25</v>
      </c>
      <c r="K243" s="22" t="s">
        <v>26</v>
      </c>
      <c r="L243" s="22" t="s">
        <v>37</v>
      </c>
      <c r="M243" s="12" t="s">
        <v>11</v>
      </c>
      <c r="N243" s="22" t="s">
        <v>55</v>
      </c>
      <c r="O243" s="12" t="s">
        <v>17</v>
      </c>
      <c r="P243" s="23">
        <v>271</v>
      </c>
      <c r="Q243" s="12" t="s">
        <v>316</v>
      </c>
      <c r="R243" s="12">
        <v>368</v>
      </c>
    </row>
    <row r="244" spans="1:18">
      <c r="A244" s="28">
        <v>3</v>
      </c>
      <c r="B244" s="11">
        <v>25</v>
      </c>
      <c r="C244" s="11">
        <v>3</v>
      </c>
      <c r="D244" s="14">
        <v>44703</v>
      </c>
      <c r="E244" s="15">
        <v>3400</v>
      </c>
      <c r="F244" s="15">
        <v>340</v>
      </c>
      <c r="G244" s="15">
        <v>0</v>
      </c>
      <c r="H244" s="16">
        <v>45071.68</v>
      </c>
      <c r="I244" s="11" t="s">
        <v>10</v>
      </c>
      <c r="J244" s="17" t="s">
        <v>25</v>
      </c>
      <c r="K244" s="17" t="s">
        <v>26</v>
      </c>
      <c r="L244" s="17" t="s">
        <v>37</v>
      </c>
      <c r="M244" s="11" t="s">
        <v>11</v>
      </c>
      <c r="N244" s="17" t="s">
        <v>55</v>
      </c>
      <c r="O244" s="11" t="s">
        <v>17</v>
      </c>
      <c r="P244" s="18">
        <v>368</v>
      </c>
      <c r="Q244" s="11" t="s">
        <v>316</v>
      </c>
      <c r="R244" s="11">
        <v>368</v>
      </c>
    </row>
    <row r="245" spans="1:18">
      <c r="A245" s="29">
        <v>3</v>
      </c>
      <c r="B245" s="12">
        <v>26</v>
      </c>
      <c r="C245" s="12">
        <v>2</v>
      </c>
      <c r="D245" s="19">
        <v>44705</v>
      </c>
      <c r="E245" s="20">
        <v>3460</v>
      </c>
      <c r="F245" s="20">
        <v>346</v>
      </c>
      <c r="G245" s="20">
        <v>0</v>
      </c>
      <c r="H245" s="21">
        <v>44885.84</v>
      </c>
      <c r="I245" s="12" t="s">
        <v>10</v>
      </c>
      <c r="J245" s="22" t="s">
        <v>27</v>
      </c>
      <c r="K245" s="22" t="s">
        <v>28</v>
      </c>
      <c r="L245" s="22" t="s">
        <v>37</v>
      </c>
      <c r="M245" s="12" t="s">
        <v>11</v>
      </c>
      <c r="N245" s="22" t="s">
        <v>52</v>
      </c>
      <c r="O245" s="12" t="s">
        <v>17</v>
      </c>
      <c r="P245" s="23">
        <v>180</v>
      </c>
      <c r="Q245" s="12" t="s">
        <v>317</v>
      </c>
      <c r="R245" s="12">
        <v>281</v>
      </c>
    </row>
    <row r="246" spans="1:18">
      <c r="A246" s="28">
        <v>3</v>
      </c>
      <c r="B246" s="11">
        <v>26</v>
      </c>
      <c r="C246" s="11">
        <v>5</v>
      </c>
      <c r="D246" s="14">
        <v>44705</v>
      </c>
      <c r="E246" s="15">
        <v>3400</v>
      </c>
      <c r="F246" s="15">
        <v>340</v>
      </c>
      <c r="G246" s="15">
        <v>0</v>
      </c>
      <c r="H246" s="16">
        <v>44986.75</v>
      </c>
      <c r="I246" s="11" t="s">
        <v>10</v>
      </c>
      <c r="J246" s="17" t="s">
        <v>25</v>
      </c>
      <c r="K246" s="17" t="s">
        <v>26</v>
      </c>
      <c r="L246" s="17" t="s">
        <v>37</v>
      </c>
      <c r="M246" s="11" t="s">
        <v>11</v>
      </c>
      <c r="N246" s="17" t="s">
        <v>55</v>
      </c>
      <c r="O246" s="11" t="s">
        <v>17</v>
      </c>
      <c r="P246" s="18">
        <v>281</v>
      </c>
      <c r="Q246" s="11" t="s">
        <v>317</v>
      </c>
      <c r="R246" s="11">
        <v>281</v>
      </c>
    </row>
    <row r="247" spans="1:18">
      <c r="A247" s="29">
        <v>3</v>
      </c>
      <c r="B247" s="12">
        <v>30</v>
      </c>
      <c r="C247" s="12">
        <v>4</v>
      </c>
      <c r="D247" s="19">
        <v>44715</v>
      </c>
      <c r="E247" s="20">
        <v>3400</v>
      </c>
      <c r="F247" s="20">
        <v>340</v>
      </c>
      <c r="G247" s="20">
        <v>0</v>
      </c>
      <c r="H247" s="21">
        <v>45305.25</v>
      </c>
      <c r="I247" s="12" t="s">
        <v>14</v>
      </c>
      <c r="J247" s="22" t="s">
        <v>25</v>
      </c>
      <c r="K247" s="22" t="s">
        <v>26</v>
      </c>
      <c r="L247" s="22" t="s">
        <v>37</v>
      </c>
      <c r="M247" s="12" t="s">
        <v>15</v>
      </c>
      <c r="N247" s="22" t="s">
        <v>55</v>
      </c>
      <c r="O247" s="12" t="s">
        <v>17</v>
      </c>
      <c r="P247" s="23">
        <v>590</v>
      </c>
      <c r="Q247" s="12" t="s">
        <v>318</v>
      </c>
      <c r="R247" s="12">
        <v>928</v>
      </c>
    </row>
    <row r="248" spans="1:18">
      <c r="A248" s="28">
        <v>3</v>
      </c>
      <c r="B248" s="11">
        <v>30</v>
      </c>
      <c r="C248" s="11">
        <v>6</v>
      </c>
      <c r="D248" s="14">
        <v>44715</v>
      </c>
      <c r="E248" s="15">
        <v>3460</v>
      </c>
      <c r="F248" s="15">
        <v>346</v>
      </c>
      <c r="G248" s="15">
        <v>0</v>
      </c>
      <c r="H248" s="16">
        <v>45643.81</v>
      </c>
      <c r="I248" s="11" t="s">
        <v>10</v>
      </c>
      <c r="J248" s="17" t="s">
        <v>27</v>
      </c>
      <c r="K248" s="17" t="s">
        <v>28</v>
      </c>
      <c r="L248" s="17" t="s">
        <v>37</v>
      </c>
      <c r="M248" s="11" t="s">
        <v>11</v>
      </c>
      <c r="N248" s="17" t="s">
        <v>52</v>
      </c>
      <c r="O248" s="11" t="s">
        <v>17</v>
      </c>
      <c r="P248" s="18">
        <v>928</v>
      </c>
      <c r="Q248" s="11" t="s">
        <v>318</v>
      </c>
      <c r="R248" s="11">
        <v>928</v>
      </c>
    </row>
    <row r="249" spans="1:18">
      <c r="A249" s="29">
        <v>3</v>
      </c>
      <c r="B249" s="12">
        <v>33</v>
      </c>
      <c r="C249" s="12">
        <v>1</v>
      </c>
      <c r="D249" s="19">
        <v>44732</v>
      </c>
      <c r="E249" s="20">
        <v>3460</v>
      </c>
      <c r="F249" s="20">
        <v>346</v>
      </c>
      <c r="G249" s="20">
        <v>0</v>
      </c>
      <c r="H249" s="21">
        <v>45304.19</v>
      </c>
      <c r="I249" s="12" t="s">
        <v>10</v>
      </c>
      <c r="J249" s="22" t="s">
        <v>27</v>
      </c>
      <c r="K249" s="22" t="s">
        <v>28</v>
      </c>
      <c r="L249" s="22" t="s">
        <v>37</v>
      </c>
      <c r="M249" s="12" t="s">
        <v>11</v>
      </c>
      <c r="N249" s="22" t="s">
        <v>52</v>
      </c>
      <c r="O249" s="12" t="s">
        <v>17</v>
      </c>
      <c r="P249" s="23">
        <v>572</v>
      </c>
      <c r="Q249" s="12" t="s">
        <v>319</v>
      </c>
      <c r="R249" s="12">
        <v>572</v>
      </c>
    </row>
    <row r="250" spans="1:18">
      <c r="A250" s="28">
        <v>3</v>
      </c>
      <c r="B250" s="11">
        <v>34</v>
      </c>
      <c r="C250" s="11">
        <v>3</v>
      </c>
      <c r="D250" s="14">
        <v>44735</v>
      </c>
      <c r="E250" s="15">
        <v>3462</v>
      </c>
      <c r="F250" s="15">
        <v>346</v>
      </c>
      <c r="G250" s="15">
        <v>2</v>
      </c>
      <c r="H250" s="16">
        <v>45361.29</v>
      </c>
      <c r="I250" s="11" t="s">
        <v>10</v>
      </c>
      <c r="J250" s="17" t="s">
        <v>27</v>
      </c>
      <c r="K250" s="17" t="s">
        <v>28</v>
      </c>
      <c r="L250" s="17" t="s">
        <v>39</v>
      </c>
      <c r="M250" s="11" t="s">
        <v>11</v>
      </c>
      <c r="N250" s="17" t="s">
        <v>73</v>
      </c>
      <c r="O250" s="11" t="s">
        <v>17</v>
      </c>
      <c r="P250" s="18">
        <v>626</v>
      </c>
      <c r="Q250" s="11" t="s">
        <v>320</v>
      </c>
      <c r="R250" s="11">
        <v>1000</v>
      </c>
    </row>
    <row r="251" spans="1:18">
      <c r="A251" s="29">
        <v>3</v>
      </c>
      <c r="B251" s="12">
        <v>34</v>
      </c>
      <c r="C251" s="12">
        <v>4</v>
      </c>
      <c r="D251" s="19">
        <v>44735</v>
      </c>
      <c r="E251" s="20">
        <v>3406</v>
      </c>
      <c r="F251" s="20">
        <v>340</v>
      </c>
      <c r="G251" s="20">
        <v>6</v>
      </c>
      <c r="H251" s="21">
        <v>45362.3</v>
      </c>
      <c r="I251" s="12" t="s">
        <v>10</v>
      </c>
      <c r="J251" s="22" t="s">
        <v>25</v>
      </c>
      <c r="K251" s="22" t="s">
        <v>26</v>
      </c>
      <c r="L251" s="22" t="s">
        <v>43</v>
      </c>
      <c r="M251" s="12" t="s">
        <v>11</v>
      </c>
      <c r="N251" s="22" t="s">
        <v>65</v>
      </c>
      <c r="O251" s="12" t="s">
        <v>17</v>
      </c>
      <c r="P251" s="23">
        <v>627</v>
      </c>
      <c r="Q251" s="12" t="s">
        <v>320</v>
      </c>
      <c r="R251" s="12">
        <v>1000</v>
      </c>
    </row>
    <row r="252" spans="1:18">
      <c r="A252" s="28">
        <v>3</v>
      </c>
      <c r="B252" s="11">
        <v>34</v>
      </c>
      <c r="C252" s="11">
        <v>6</v>
      </c>
      <c r="D252" s="14">
        <v>44735</v>
      </c>
      <c r="E252" s="15">
        <v>3401</v>
      </c>
      <c r="F252" s="15">
        <v>340</v>
      </c>
      <c r="G252" s="15">
        <v>1</v>
      </c>
      <c r="H252" s="16">
        <v>45735.3</v>
      </c>
      <c r="I252" s="11" t="s">
        <v>10</v>
      </c>
      <c r="J252" s="17" t="s">
        <v>25</v>
      </c>
      <c r="K252" s="17" t="s">
        <v>26</v>
      </c>
      <c r="L252" s="17" t="s">
        <v>38</v>
      </c>
      <c r="M252" s="11" t="s">
        <v>11</v>
      </c>
      <c r="N252" s="17" t="s">
        <v>56</v>
      </c>
      <c r="O252" s="11" t="s">
        <v>17</v>
      </c>
      <c r="P252" s="18">
        <v>1000</v>
      </c>
      <c r="Q252" s="11" t="s">
        <v>320</v>
      </c>
      <c r="R252" s="11">
        <v>1000</v>
      </c>
    </row>
    <row r="253" spans="1:18">
      <c r="A253" s="29">
        <v>3</v>
      </c>
      <c r="B253" s="12">
        <v>35</v>
      </c>
      <c r="C253" s="12">
        <v>1</v>
      </c>
      <c r="D253" s="19">
        <v>44764</v>
      </c>
      <c r="E253" s="20">
        <v>3400</v>
      </c>
      <c r="F253" s="20">
        <v>340</v>
      </c>
      <c r="G253" s="20">
        <v>0</v>
      </c>
      <c r="H253" s="21">
        <v>44779.35</v>
      </c>
      <c r="I253" s="12" t="s">
        <v>10</v>
      </c>
      <c r="J253" s="22" t="s">
        <v>25</v>
      </c>
      <c r="K253" s="22" t="s">
        <v>26</v>
      </c>
      <c r="L253" s="22" t="s">
        <v>37</v>
      </c>
      <c r="M253" s="12" t="s">
        <v>11</v>
      </c>
      <c r="N253" s="22" t="s">
        <v>55</v>
      </c>
      <c r="O253" s="12" t="s">
        <v>17</v>
      </c>
      <c r="P253" s="23">
        <v>15</v>
      </c>
      <c r="Q253" s="12" t="s">
        <v>321</v>
      </c>
      <c r="R253" s="12">
        <v>24</v>
      </c>
    </row>
    <row r="254" spans="1:18">
      <c r="A254" s="28">
        <v>3</v>
      </c>
      <c r="B254" s="11">
        <v>35</v>
      </c>
      <c r="C254" s="11">
        <v>2</v>
      </c>
      <c r="D254" s="14">
        <v>44764</v>
      </c>
      <c r="E254" s="15">
        <v>3400</v>
      </c>
      <c r="F254" s="15">
        <v>340</v>
      </c>
      <c r="G254" s="15">
        <v>0</v>
      </c>
      <c r="H254" s="16">
        <v>44788.94</v>
      </c>
      <c r="I254" s="11" t="s">
        <v>10</v>
      </c>
      <c r="J254" s="17" t="s">
        <v>25</v>
      </c>
      <c r="K254" s="17" t="s">
        <v>26</v>
      </c>
      <c r="L254" s="17" t="s">
        <v>37</v>
      </c>
      <c r="M254" s="11" t="s">
        <v>11</v>
      </c>
      <c r="N254" s="17" t="s">
        <v>55</v>
      </c>
      <c r="O254" s="11" t="s">
        <v>17</v>
      </c>
      <c r="P254" s="18">
        <v>24</v>
      </c>
      <c r="Q254" s="11" t="s">
        <v>321</v>
      </c>
      <c r="R254" s="11">
        <v>24</v>
      </c>
    </row>
    <row r="255" spans="1:18">
      <c r="A255" s="29">
        <v>3</v>
      </c>
      <c r="B255" s="12">
        <v>36</v>
      </c>
      <c r="C255" s="12">
        <v>2</v>
      </c>
      <c r="D255" s="19">
        <v>44781</v>
      </c>
      <c r="E255" s="20">
        <v>3460</v>
      </c>
      <c r="F255" s="20">
        <v>346</v>
      </c>
      <c r="G255" s="20">
        <v>0</v>
      </c>
      <c r="H255" s="21">
        <v>45408.800000000003</v>
      </c>
      <c r="I255" s="12" t="s">
        <v>10</v>
      </c>
      <c r="J255" s="22" t="s">
        <v>27</v>
      </c>
      <c r="K255" s="22" t="s">
        <v>28</v>
      </c>
      <c r="L255" s="22" t="s">
        <v>37</v>
      </c>
      <c r="M255" s="12" t="s">
        <v>11</v>
      </c>
      <c r="N255" s="22" t="s">
        <v>52</v>
      </c>
      <c r="O255" s="12" t="s">
        <v>17</v>
      </c>
      <c r="P255" s="23">
        <v>627</v>
      </c>
      <c r="Q255" s="12" t="s">
        <v>322</v>
      </c>
      <c r="R255" s="12">
        <v>627</v>
      </c>
    </row>
    <row r="256" spans="1:18">
      <c r="A256" s="28">
        <v>3</v>
      </c>
      <c r="B256" s="11">
        <v>42</v>
      </c>
      <c r="C256" s="11">
        <v>5</v>
      </c>
      <c r="D256" s="14">
        <v>44837</v>
      </c>
      <c r="E256" s="15">
        <v>3403</v>
      </c>
      <c r="F256" s="15">
        <v>340</v>
      </c>
      <c r="G256" s="15">
        <v>3</v>
      </c>
      <c r="H256" s="16">
        <v>45536.31</v>
      </c>
      <c r="I256" s="11" t="s">
        <v>10</v>
      </c>
      <c r="J256" s="17" t="s">
        <v>25</v>
      </c>
      <c r="K256" s="17" t="s">
        <v>26</v>
      </c>
      <c r="L256" s="17" t="s">
        <v>40</v>
      </c>
      <c r="M256" s="11" t="s">
        <v>11</v>
      </c>
      <c r="N256" s="17" t="s">
        <v>68</v>
      </c>
      <c r="O256" s="11" t="s">
        <v>17</v>
      </c>
      <c r="P256" s="18">
        <v>699</v>
      </c>
      <c r="Q256" s="11" t="s">
        <v>323</v>
      </c>
      <c r="R256" s="11">
        <v>735</v>
      </c>
    </row>
    <row r="257" spans="1:18">
      <c r="A257" s="29">
        <v>3</v>
      </c>
      <c r="B257" s="12">
        <v>43</v>
      </c>
      <c r="C257" s="12">
        <v>2</v>
      </c>
      <c r="D257" s="19">
        <v>44858</v>
      </c>
      <c r="E257" s="20">
        <v>3460</v>
      </c>
      <c r="F257" s="20">
        <v>346</v>
      </c>
      <c r="G257" s="20">
        <v>0</v>
      </c>
      <c r="H257" s="21">
        <v>45217.5</v>
      </c>
      <c r="I257" s="12" t="s">
        <v>10</v>
      </c>
      <c r="J257" s="22" t="s">
        <v>27</v>
      </c>
      <c r="K257" s="22" t="s">
        <v>28</v>
      </c>
      <c r="L257" s="22" t="s">
        <v>37</v>
      </c>
      <c r="M257" s="12" t="s">
        <v>11</v>
      </c>
      <c r="N257" s="22" t="s">
        <v>52</v>
      </c>
      <c r="O257" s="12" t="s">
        <v>17</v>
      </c>
      <c r="P257" s="23">
        <v>359</v>
      </c>
      <c r="Q257" s="12" t="s">
        <v>324</v>
      </c>
      <c r="R257" s="12">
        <v>584</v>
      </c>
    </row>
    <row r="258" spans="1:18">
      <c r="A258" s="28">
        <v>3</v>
      </c>
      <c r="B258" s="11">
        <v>43</v>
      </c>
      <c r="C258" s="11">
        <v>4</v>
      </c>
      <c r="D258" s="14">
        <v>44858</v>
      </c>
      <c r="E258" s="15">
        <v>3400</v>
      </c>
      <c r="F258" s="15">
        <v>340</v>
      </c>
      <c r="G258" s="15">
        <v>0</v>
      </c>
      <c r="H258" s="16">
        <v>45442.96</v>
      </c>
      <c r="I258" s="11" t="s">
        <v>10</v>
      </c>
      <c r="J258" s="17" t="s">
        <v>25</v>
      </c>
      <c r="K258" s="17" t="s">
        <v>26</v>
      </c>
      <c r="L258" s="17" t="s">
        <v>37</v>
      </c>
      <c r="M258" s="11" t="s">
        <v>11</v>
      </c>
      <c r="N258" s="17" t="s">
        <v>55</v>
      </c>
      <c r="O258" s="11" t="s">
        <v>17</v>
      </c>
      <c r="P258" s="18">
        <v>584</v>
      </c>
      <c r="Q258" s="11" t="s">
        <v>324</v>
      </c>
      <c r="R258" s="11">
        <v>584</v>
      </c>
    </row>
    <row r="259" spans="1:18">
      <c r="A259" s="29">
        <v>3</v>
      </c>
      <c r="B259" s="12">
        <v>44</v>
      </c>
      <c r="C259" s="12">
        <v>2</v>
      </c>
      <c r="D259" s="19">
        <v>44860</v>
      </c>
      <c r="E259" s="20">
        <v>3400</v>
      </c>
      <c r="F259" s="20">
        <v>340</v>
      </c>
      <c r="G259" s="20">
        <v>0</v>
      </c>
      <c r="H259" s="21">
        <v>45507.5</v>
      </c>
      <c r="I259" s="12" t="s">
        <v>10</v>
      </c>
      <c r="J259" s="22" t="s">
        <v>25</v>
      </c>
      <c r="K259" s="22" t="s">
        <v>26</v>
      </c>
      <c r="L259" s="22" t="s">
        <v>37</v>
      </c>
      <c r="M259" s="12" t="s">
        <v>11</v>
      </c>
      <c r="N259" s="22" t="s">
        <v>55</v>
      </c>
      <c r="O259" s="12" t="s">
        <v>17</v>
      </c>
      <c r="P259" s="23">
        <v>647</v>
      </c>
      <c r="Q259" s="12" t="s">
        <v>325</v>
      </c>
      <c r="R259" s="12">
        <v>647</v>
      </c>
    </row>
    <row r="260" spans="1:18">
      <c r="A260" s="28">
        <v>3</v>
      </c>
      <c r="B260" s="11">
        <v>46</v>
      </c>
      <c r="C260" s="11">
        <v>1</v>
      </c>
      <c r="D260" s="14">
        <v>44916</v>
      </c>
      <c r="E260" s="15">
        <v>3400</v>
      </c>
      <c r="F260" s="15">
        <v>340</v>
      </c>
      <c r="G260" s="15">
        <v>0</v>
      </c>
      <c r="H260" s="16">
        <v>45427.65</v>
      </c>
      <c r="I260" s="11" t="s">
        <v>10</v>
      </c>
      <c r="J260" s="17" t="s">
        <v>25</v>
      </c>
      <c r="K260" s="17" t="s">
        <v>26</v>
      </c>
      <c r="L260" s="17" t="s">
        <v>37</v>
      </c>
      <c r="M260" s="11" t="s">
        <v>11</v>
      </c>
      <c r="N260" s="17" t="s">
        <v>55</v>
      </c>
      <c r="O260" s="11" t="s">
        <v>17</v>
      </c>
      <c r="P260" s="18">
        <v>511</v>
      </c>
      <c r="Q260" s="11" t="s">
        <v>326</v>
      </c>
      <c r="R260" s="11">
        <v>722</v>
      </c>
    </row>
    <row r="261" spans="1:18">
      <c r="A261" s="29">
        <v>3</v>
      </c>
      <c r="B261" s="12">
        <v>46</v>
      </c>
      <c r="C261" s="12">
        <v>3</v>
      </c>
      <c r="D261" s="19">
        <v>44916</v>
      </c>
      <c r="E261" s="20">
        <v>3460</v>
      </c>
      <c r="F261" s="20">
        <v>346</v>
      </c>
      <c r="G261" s="20">
        <v>0</v>
      </c>
      <c r="H261" s="21">
        <v>45638.65</v>
      </c>
      <c r="I261" s="12" t="s">
        <v>10</v>
      </c>
      <c r="J261" s="22" t="s">
        <v>27</v>
      </c>
      <c r="K261" s="22" t="s">
        <v>28</v>
      </c>
      <c r="L261" s="22" t="s">
        <v>37</v>
      </c>
      <c r="M261" s="12" t="s">
        <v>11</v>
      </c>
      <c r="N261" s="22" t="s">
        <v>52</v>
      </c>
      <c r="O261" s="12" t="s">
        <v>17</v>
      </c>
      <c r="P261" s="23">
        <v>722</v>
      </c>
      <c r="Q261" s="12" t="s">
        <v>326</v>
      </c>
      <c r="R261" s="12">
        <v>722</v>
      </c>
    </row>
    <row r="262" spans="1:18">
      <c r="A262" s="34">
        <v>3</v>
      </c>
      <c r="B262" s="35">
        <v>47</v>
      </c>
      <c r="C262" s="35">
        <v>3</v>
      </c>
      <c r="D262" s="36">
        <v>44919</v>
      </c>
      <c r="E262" s="37">
        <v>3400</v>
      </c>
      <c r="F262" s="37">
        <v>340</v>
      </c>
      <c r="G262" s="37">
        <v>0</v>
      </c>
      <c r="H262" s="38">
        <v>45403.8</v>
      </c>
      <c r="I262" s="35" t="s">
        <v>10</v>
      </c>
      <c r="J262" s="39" t="s">
        <v>25</v>
      </c>
      <c r="K262" s="39" t="s">
        <v>26</v>
      </c>
      <c r="L262" s="39" t="s">
        <v>37</v>
      </c>
      <c r="M262" s="35" t="s">
        <v>11</v>
      </c>
      <c r="N262" s="39" t="s">
        <v>55</v>
      </c>
      <c r="O262" s="35" t="s">
        <v>17</v>
      </c>
      <c r="P262" s="40">
        <v>484</v>
      </c>
      <c r="Q262" s="35" t="s">
        <v>327</v>
      </c>
      <c r="R262" s="35">
        <v>484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FEF4-80BE-48ED-9910-05E88662C0A1}">
  <dimension ref="A1:K156"/>
  <sheetViews>
    <sheetView workbookViewId="0">
      <selection activeCell="A3" sqref="A3:A156"/>
    </sheetView>
  </sheetViews>
  <sheetFormatPr defaultRowHeight="14.5"/>
  <cols>
    <col min="1" max="1" width="13" bestFit="1" customWidth="1"/>
    <col min="2" max="2" width="9.08984375" bestFit="1" customWidth="1"/>
    <col min="3" max="3" width="18.7265625" bestFit="1" customWidth="1"/>
    <col min="4" max="4" width="22.453125" bestFit="1" customWidth="1"/>
    <col min="5" max="5" width="15.81640625" bestFit="1" customWidth="1"/>
    <col min="6" max="6" width="19.54296875" bestFit="1" customWidth="1"/>
    <col min="7" max="7" width="14.90625" bestFit="1" customWidth="1"/>
    <col min="8" max="8" width="12.453125" bestFit="1" customWidth="1"/>
    <col min="9" max="9" width="15.08984375" bestFit="1" customWidth="1"/>
    <col min="10" max="11" width="24.08984375" bestFit="1" customWidth="1"/>
    <col min="27" max="27" width="12.453125" bestFit="1" customWidth="1"/>
    <col min="28" max="28" width="23.08984375" bestFit="1" customWidth="1"/>
  </cols>
  <sheetData>
    <row r="1" spans="1:10">
      <c r="A1" s="62" t="s">
        <v>689</v>
      </c>
      <c r="B1" s="62"/>
      <c r="C1" s="62"/>
      <c r="D1" s="62"/>
      <c r="E1" s="62"/>
      <c r="F1" s="62"/>
      <c r="G1" s="62"/>
    </row>
    <row r="2" spans="1:10" s="8" customFormat="1">
      <c r="A2" s="8" t="s">
        <v>125</v>
      </c>
      <c r="B2" s="8" t="s">
        <v>128</v>
      </c>
      <c r="C2" s="24" t="s">
        <v>3</v>
      </c>
      <c r="D2" s="24" t="s">
        <v>678</v>
      </c>
      <c r="E2" s="8" t="s">
        <v>126</v>
      </c>
      <c r="F2" s="8" t="s">
        <v>679</v>
      </c>
      <c r="G2" s="8" t="s">
        <v>691</v>
      </c>
    </row>
    <row r="3" spans="1:10">
      <c r="A3" t="s">
        <v>129</v>
      </c>
      <c r="B3" t="s">
        <v>9</v>
      </c>
      <c r="C3" s="3">
        <v>44562</v>
      </c>
      <c r="D3" s="3">
        <v>45145.599999999999</v>
      </c>
      <c r="E3">
        <v>583</v>
      </c>
      <c r="F3">
        <v>2023</v>
      </c>
      <c r="G3" t="s">
        <v>692</v>
      </c>
    </row>
    <row r="4" spans="1:10">
      <c r="A4" t="s">
        <v>130</v>
      </c>
      <c r="B4" t="s">
        <v>9</v>
      </c>
      <c r="C4" s="3">
        <v>44572</v>
      </c>
      <c r="D4" s="3">
        <v>44693.4</v>
      </c>
      <c r="E4">
        <v>121</v>
      </c>
      <c r="F4">
        <v>2022</v>
      </c>
      <c r="G4" t="s">
        <v>692</v>
      </c>
      <c r="I4" s="60" t="s">
        <v>705</v>
      </c>
      <c r="J4" s="61"/>
    </row>
    <row r="5" spans="1:10">
      <c r="A5" t="s">
        <v>131</v>
      </c>
      <c r="B5" t="s">
        <v>9</v>
      </c>
      <c r="C5" s="3">
        <v>44572</v>
      </c>
      <c r="D5" s="3">
        <v>44583.3</v>
      </c>
      <c r="E5">
        <v>11</v>
      </c>
      <c r="F5">
        <v>2022</v>
      </c>
      <c r="G5" t="s">
        <v>692</v>
      </c>
      <c r="I5" s="61"/>
      <c r="J5" s="61"/>
    </row>
    <row r="6" spans="1:10">
      <c r="A6" t="s">
        <v>132</v>
      </c>
      <c r="B6" t="s">
        <v>9</v>
      </c>
      <c r="C6" s="3">
        <v>44581</v>
      </c>
      <c r="D6" s="3">
        <v>45319.5</v>
      </c>
      <c r="E6">
        <v>738</v>
      </c>
      <c r="F6">
        <v>2024</v>
      </c>
      <c r="G6" t="s">
        <v>692</v>
      </c>
      <c r="I6" s="50" t="s">
        <v>680</v>
      </c>
      <c r="J6" s="27" t="s">
        <v>681</v>
      </c>
    </row>
    <row r="7" spans="1:10">
      <c r="A7" t="s">
        <v>133</v>
      </c>
      <c r="B7" t="s">
        <v>9</v>
      </c>
      <c r="C7" s="3">
        <v>44582</v>
      </c>
      <c r="D7" s="3">
        <v>44816.37</v>
      </c>
      <c r="E7">
        <v>234</v>
      </c>
      <c r="F7">
        <v>2022</v>
      </c>
      <c r="G7" t="s">
        <v>692</v>
      </c>
      <c r="I7" s="27" t="s">
        <v>692</v>
      </c>
      <c r="J7" s="51">
        <v>165.84615384615384</v>
      </c>
    </row>
    <row r="8" spans="1:10">
      <c r="A8" t="s">
        <v>134</v>
      </c>
      <c r="B8" t="s">
        <v>9</v>
      </c>
      <c r="C8" s="3">
        <v>44586</v>
      </c>
      <c r="D8" s="3">
        <v>44652.18</v>
      </c>
      <c r="E8">
        <v>66</v>
      </c>
      <c r="F8">
        <v>2022</v>
      </c>
      <c r="G8" t="s">
        <v>692</v>
      </c>
      <c r="I8" s="27" t="s">
        <v>693</v>
      </c>
      <c r="J8" s="51">
        <v>279.5</v>
      </c>
    </row>
    <row r="9" spans="1:10">
      <c r="A9" t="s">
        <v>135</v>
      </c>
      <c r="B9" t="s">
        <v>9</v>
      </c>
      <c r="C9" s="3">
        <v>44586</v>
      </c>
      <c r="D9" s="3">
        <v>44607.6</v>
      </c>
      <c r="E9">
        <v>21</v>
      </c>
      <c r="F9">
        <v>2022</v>
      </c>
      <c r="G9" t="s">
        <v>692</v>
      </c>
      <c r="I9" s="27" t="s">
        <v>694</v>
      </c>
      <c r="J9" s="51">
        <v>188.90909090909091</v>
      </c>
    </row>
    <row r="10" spans="1:10">
      <c r="A10" t="s">
        <v>136</v>
      </c>
      <c r="B10" t="s">
        <v>9</v>
      </c>
      <c r="C10" s="3">
        <v>44587</v>
      </c>
      <c r="D10" s="3">
        <v>44728.800000000003</v>
      </c>
      <c r="E10">
        <v>141</v>
      </c>
      <c r="F10">
        <v>2022</v>
      </c>
      <c r="G10" t="s">
        <v>692</v>
      </c>
      <c r="I10" s="27" t="s">
        <v>695</v>
      </c>
      <c r="J10" s="51">
        <v>453.09090909090907</v>
      </c>
    </row>
    <row r="11" spans="1:10">
      <c r="A11" t="s">
        <v>137</v>
      </c>
      <c r="B11" t="s">
        <v>9</v>
      </c>
      <c r="C11" s="3">
        <v>44588</v>
      </c>
      <c r="D11" s="3">
        <v>44618.755995370368</v>
      </c>
      <c r="E11">
        <v>30</v>
      </c>
      <c r="F11">
        <v>2022</v>
      </c>
      <c r="G11" t="s">
        <v>692</v>
      </c>
      <c r="I11" s="27" t="s">
        <v>696</v>
      </c>
      <c r="J11" s="51">
        <v>367.88888888888891</v>
      </c>
    </row>
    <row r="12" spans="1:10">
      <c r="A12" t="s">
        <v>138</v>
      </c>
      <c r="B12" t="s">
        <v>9</v>
      </c>
      <c r="C12" s="3">
        <v>44589</v>
      </c>
      <c r="D12" s="3">
        <v>44641.5</v>
      </c>
      <c r="E12">
        <v>52</v>
      </c>
      <c r="F12">
        <v>2022</v>
      </c>
      <c r="G12" t="s">
        <v>692</v>
      </c>
      <c r="I12" s="27" t="s">
        <v>702</v>
      </c>
      <c r="J12" s="51">
        <v>265.33333333333331</v>
      </c>
    </row>
    <row r="13" spans="1:10">
      <c r="A13" t="s">
        <v>139</v>
      </c>
      <c r="B13" t="s">
        <v>9</v>
      </c>
      <c r="C13" s="3">
        <v>44590</v>
      </c>
      <c r="D13" s="3">
        <v>44623.74</v>
      </c>
      <c r="E13">
        <v>33</v>
      </c>
      <c r="F13">
        <v>2022</v>
      </c>
      <c r="G13" t="s">
        <v>692</v>
      </c>
      <c r="I13" s="27" t="s">
        <v>703</v>
      </c>
      <c r="J13" s="51">
        <v>163.58333333333334</v>
      </c>
    </row>
    <row r="14" spans="1:10">
      <c r="A14" t="s">
        <v>140</v>
      </c>
      <c r="B14" t="s">
        <v>9</v>
      </c>
      <c r="C14" s="3">
        <v>44601</v>
      </c>
      <c r="D14" s="3">
        <v>45491.5</v>
      </c>
      <c r="E14">
        <v>890</v>
      </c>
      <c r="F14">
        <v>2024</v>
      </c>
      <c r="G14" t="s">
        <v>693</v>
      </c>
      <c r="I14" s="27" t="s">
        <v>697</v>
      </c>
      <c r="J14" s="51">
        <v>248.5625</v>
      </c>
    </row>
    <row r="15" spans="1:10">
      <c r="A15" t="s">
        <v>141</v>
      </c>
      <c r="B15" t="s">
        <v>9</v>
      </c>
      <c r="C15" s="3">
        <v>44603</v>
      </c>
      <c r="D15" s="3">
        <v>44720.37</v>
      </c>
      <c r="E15">
        <v>117</v>
      </c>
      <c r="F15">
        <v>2022</v>
      </c>
      <c r="G15" t="s">
        <v>693</v>
      </c>
      <c r="I15" s="27" t="s">
        <v>698</v>
      </c>
      <c r="J15" s="51">
        <v>294.60000000000002</v>
      </c>
    </row>
    <row r="16" spans="1:10">
      <c r="A16" t="s">
        <v>142</v>
      </c>
      <c r="B16" t="s">
        <v>9</v>
      </c>
      <c r="C16" s="3">
        <v>44604</v>
      </c>
      <c r="D16" s="3">
        <v>44605.86</v>
      </c>
      <c r="E16">
        <v>1</v>
      </c>
      <c r="F16">
        <v>2022</v>
      </c>
      <c r="G16" t="s">
        <v>693</v>
      </c>
      <c r="I16" s="27" t="s">
        <v>700</v>
      </c>
      <c r="J16" s="51">
        <v>281.5</v>
      </c>
    </row>
    <row r="17" spans="1:10">
      <c r="A17" t="s">
        <v>143</v>
      </c>
      <c r="B17" t="s">
        <v>9</v>
      </c>
      <c r="C17" s="3">
        <v>44607</v>
      </c>
      <c r="D17" s="3">
        <v>44628.43</v>
      </c>
      <c r="E17">
        <v>21</v>
      </c>
      <c r="F17">
        <v>2022</v>
      </c>
      <c r="G17" t="s">
        <v>693</v>
      </c>
      <c r="I17" s="27" t="s">
        <v>699</v>
      </c>
      <c r="J17" s="51">
        <v>179.5</v>
      </c>
    </row>
    <row r="18" spans="1:10">
      <c r="A18" t="s">
        <v>144</v>
      </c>
      <c r="B18" t="s">
        <v>9</v>
      </c>
      <c r="C18" s="3">
        <v>44608</v>
      </c>
      <c r="D18" s="3">
        <v>44625.54</v>
      </c>
      <c r="E18">
        <v>17</v>
      </c>
      <c r="F18">
        <v>2022</v>
      </c>
      <c r="G18" t="s">
        <v>693</v>
      </c>
      <c r="I18" s="27" t="s">
        <v>701</v>
      </c>
      <c r="J18" s="51">
        <v>254.41666666666666</v>
      </c>
    </row>
    <row r="19" spans="1:10">
      <c r="A19" t="s">
        <v>145</v>
      </c>
      <c r="B19" t="s">
        <v>9</v>
      </c>
      <c r="C19" s="3">
        <v>44609</v>
      </c>
      <c r="D19" s="3">
        <v>44693.15</v>
      </c>
      <c r="E19">
        <v>84</v>
      </c>
      <c r="F19">
        <v>2022</v>
      </c>
      <c r="G19" t="s">
        <v>693</v>
      </c>
    </row>
    <row r="20" spans="1:10">
      <c r="A20" t="s">
        <v>146</v>
      </c>
      <c r="B20" t="s">
        <v>9</v>
      </c>
      <c r="C20" s="3">
        <v>44613</v>
      </c>
      <c r="D20" s="3">
        <v>45010.93</v>
      </c>
      <c r="E20">
        <v>397</v>
      </c>
      <c r="F20">
        <v>2023</v>
      </c>
      <c r="G20" t="s">
        <v>693</v>
      </c>
    </row>
    <row r="21" spans="1:10">
      <c r="A21" t="s">
        <v>147</v>
      </c>
      <c r="B21" t="s">
        <v>9</v>
      </c>
      <c r="C21" s="3">
        <v>44615</v>
      </c>
      <c r="D21" s="3">
        <v>44692.36</v>
      </c>
      <c r="E21">
        <v>77</v>
      </c>
      <c r="F21">
        <v>2022</v>
      </c>
      <c r="G21" t="s">
        <v>693</v>
      </c>
    </row>
    <row r="22" spans="1:10">
      <c r="A22" t="s">
        <v>148</v>
      </c>
      <c r="B22" t="s">
        <v>9</v>
      </c>
      <c r="C22" s="3">
        <v>44616</v>
      </c>
      <c r="D22" s="3">
        <v>44854.02</v>
      </c>
      <c r="E22">
        <v>238</v>
      </c>
      <c r="F22">
        <v>2022</v>
      </c>
      <c r="G22" t="s">
        <v>693</v>
      </c>
    </row>
    <row r="23" spans="1:10">
      <c r="A23" t="s">
        <v>149</v>
      </c>
      <c r="B23" t="s">
        <v>9</v>
      </c>
      <c r="C23" s="3">
        <v>44617</v>
      </c>
      <c r="D23" s="3">
        <v>44664.41</v>
      </c>
      <c r="E23">
        <v>47</v>
      </c>
      <c r="F23">
        <v>2022</v>
      </c>
      <c r="G23" t="s">
        <v>693</v>
      </c>
    </row>
    <row r="24" spans="1:10">
      <c r="A24" t="s">
        <v>150</v>
      </c>
      <c r="B24" t="s">
        <v>9</v>
      </c>
      <c r="C24" s="3">
        <v>44621</v>
      </c>
      <c r="D24" s="3">
        <v>44702.92</v>
      </c>
      <c r="E24">
        <v>81</v>
      </c>
      <c r="F24">
        <v>2022</v>
      </c>
      <c r="G24" t="s">
        <v>694</v>
      </c>
    </row>
    <row r="25" spans="1:10">
      <c r="A25" t="s">
        <v>151</v>
      </c>
      <c r="B25" t="s">
        <v>9</v>
      </c>
      <c r="C25" s="3">
        <v>44626</v>
      </c>
      <c r="D25" s="3">
        <v>44657.475995370369</v>
      </c>
      <c r="E25">
        <v>31</v>
      </c>
      <c r="F25">
        <v>2022</v>
      </c>
      <c r="G25" t="s">
        <v>694</v>
      </c>
    </row>
    <row r="26" spans="1:10">
      <c r="A26" t="s">
        <v>152</v>
      </c>
      <c r="B26" t="s">
        <v>9</v>
      </c>
      <c r="C26" s="3">
        <v>44631</v>
      </c>
      <c r="D26" s="3">
        <v>44650.315000000002</v>
      </c>
      <c r="E26">
        <v>19</v>
      </c>
      <c r="F26">
        <v>2022</v>
      </c>
      <c r="G26" t="s">
        <v>694</v>
      </c>
    </row>
    <row r="27" spans="1:10">
      <c r="A27" t="s">
        <v>153</v>
      </c>
      <c r="B27" t="s">
        <v>9</v>
      </c>
      <c r="C27" s="3">
        <v>44635</v>
      </c>
      <c r="D27" s="3">
        <v>44726.54</v>
      </c>
      <c r="E27">
        <v>91</v>
      </c>
      <c r="F27">
        <v>2022</v>
      </c>
      <c r="G27" t="s">
        <v>694</v>
      </c>
    </row>
    <row r="28" spans="1:10">
      <c r="A28" t="s">
        <v>154</v>
      </c>
      <c r="B28" t="s">
        <v>9</v>
      </c>
      <c r="C28" s="3">
        <v>44636</v>
      </c>
      <c r="D28" s="3">
        <v>44768.94</v>
      </c>
      <c r="E28">
        <v>132</v>
      </c>
      <c r="F28">
        <v>2022</v>
      </c>
      <c r="G28" t="s">
        <v>694</v>
      </c>
    </row>
    <row r="29" spans="1:10">
      <c r="A29" t="s">
        <v>155</v>
      </c>
      <c r="B29" t="s">
        <v>9</v>
      </c>
      <c r="C29" s="3">
        <v>44641</v>
      </c>
      <c r="D29" s="3">
        <v>44851.8</v>
      </c>
      <c r="E29">
        <v>210</v>
      </c>
      <c r="F29">
        <v>2022</v>
      </c>
      <c r="G29" t="s">
        <v>694</v>
      </c>
    </row>
    <row r="30" spans="1:10">
      <c r="A30" t="s">
        <v>156</v>
      </c>
      <c r="B30" t="s">
        <v>9</v>
      </c>
      <c r="C30" s="3">
        <v>44657</v>
      </c>
      <c r="D30" s="3">
        <v>45156.3</v>
      </c>
      <c r="E30">
        <v>499</v>
      </c>
      <c r="F30">
        <v>2023</v>
      </c>
      <c r="G30" t="s">
        <v>695</v>
      </c>
    </row>
    <row r="31" spans="1:10">
      <c r="A31" t="s">
        <v>157</v>
      </c>
      <c r="B31" t="s">
        <v>9</v>
      </c>
      <c r="C31" s="3">
        <v>44663</v>
      </c>
      <c r="D31" s="3">
        <v>44757.1</v>
      </c>
      <c r="E31">
        <v>94</v>
      </c>
      <c r="F31">
        <v>2022</v>
      </c>
      <c r="G31" t="s">
        <v>695</v>
      </c>
    </row>
    <row r="32" spans="1:10">
      <c r="A32" t="s">
        <v>158</v>
      </c>
      <c r="B32" t="s">
        <v>9</v>
      </c>
      <c r="C32" s="3">
        <v>44674</v>
      </c>
      <c r="D32" s="3">
        <v>45562.9</v>
      </c>
      <c r="E32">
        <v>888</v>
      </c>
      <c r="F32">
        <v>2024</v>
      </c>
      <c r="G32" t="s">
        <v>695</v>
      </c>
    </row>
    <row r="33" spans="1:11">
      <c r="A33" t="s">
        <v>159</v>
      </c>
      <c r="B33" t="s">
        <v>9</v>
      </c>
      <c r="C33" s="3">
        <v>44674</v>
      </c>
      <c r="D33" s="3">
        <v>44759.199999999997</v>
      </c>
      <c r="E33">
        <v>85</v>
      </c>
      <c r="F33">
        <v>2022</v>
      </c>
      <c r="G33" t="s">
        <v>695</v>
      </c>
    </row>
    <row r="34" spans="1:11">
      <c r="A34" t="s">
        <v>160</v>
      </c>
      <c r="B34" t="s">
        <v>9</v>
      </c>
      <c r="C34" s="3">
        <v>44676</v>
      </c>
      <c r="D34" s="3">
        <v>45075.85</v>
      </c>
      <c r="E34">
        <v>399</v>
      </c>
      <c r="F34">
        <v>2023</v>
      </c>
      <c r="G34" t="s">
        <v>695</v>
      </c>
    </row>
    <row r="35" spans="1:11">
      <c r="A35" t="s">
        <v>161</v>
      </c>
      <c r="B35" t="s">
        <v>9</v>
      </c>
      <c r="C35" s="3">
        <v>44680</v>
      </c>
      <c r="D35" s="3">
        <v>44757.3</v>
      </c>
      <c r="E35">
        <v>77</v>
      </c>
      <c r="F35">
        <v>2022</v>
      </c>
      <c r="G35" t="s">
        <v>695</v>
      </c>
    </row>
    <row r="36" spans="1:11">
      <c r="A36" t="s">
        <v>162</v>
      </c>
      <c r="B36" t="s">
        <v>9</v>
      </c>
      <c r="C36" s="3">
        <v>44683</v>
      </c>
      <c r="D36" s="3">
        <v>44741.58</v>
      </c>
      <c r="E36">
        <v>58</v>
      </c>
      <c r="F36">
        <v>2022</v>
      </c>
      <c r="G36" t="s">
        <v>696</v>
      </c>
    </row>
    <row r="37" spans="1:11">
      <c r="A37" t="s">
        <v>163</v>
      </c>
      <c r="B37" t="s">
        <v>9</v>
      </c>
      <c r="C37" s="3">
        <v>44685</v>
      </c>
      <c r="D37" s="3">
        <v>44746.12</v>
      </c>
      <c r="E37">
        <v>61</v>
      </c>
      <c r="F37">
        <v>2022</v>
      </c>
      <c r="G37" t="s">
        <v>696</v>
      </c>
    </row>
    <row r="38" spans="1:11">
      <c r="A38" t="s">
        <v>164</v>
      </c>
      <c r="B38" t="s">
        <v>9</v>
      </c>
      <c r="C38" s="3">
        <v>44685</v>
      </c>
      <c r="D38" s="3">
        <v>44973.1</v>
      </c>
      <c r="E38">
        <v>288</v>
      </c>
      <c r="F38">
        <v>2023</v>
      </c>
      <c r="G38" t="s">
        <v>696</v>
      </c>
    </row>
    <row r="39" spans="1:11">
      <c r="A39" t="s">
        <v>165</v>
      </c>
      <c r="B39" t="s">
        <v>9</v>
      </c>
      <c r="C39" s="3">
        <v>44687</v>
      </c>
      <c r="D39" s="3">
        <v>45288.552997685183</v>
      </c>
      <c r="E39">
        <v>601</v>
      </c>
      <c r="F39">
        <v>2023</v>
      </c>
      <c r="G39" t="s">
        <v>696</v>
      </c>
    </row>
    <row r="40" spans="1:11">
      <c r="A40" t="s">
        <v>166</v>
      </c>
      <c r="B40" t="s">
        <v>9</v>
      </c>
      <c r="C40" s="3">
        <v>44690</v>
      </c>
      <c r="D40" s="3">
        <v>44963.3</v>
      </c>
      <c r="E40">
        <v>273</v>
      </c>
      <c r="F40">
        <v>2023</v>
      </c>
      <c r="G40" t="s">
        <v>696</v>
      </c>
    </row>
    <row r="41" spans="1:11">
      <c r="A41" t="s">
        <v>167</v>
      </c>
      <c r="B41" t="s">
        <v>9</v>
      </c>
      <c r="C41" s="3">
        <v>44690</v>
      </c>
      <c r="D41" s="3">
        <v>45150.43</v>
      </c>
      <c r="E41">
        <v>460</v>
      </c>
      <c r="F41">
        <v>2023</v>
      </c>
      <c r="G41" t="s">
        <v>696</v>
      </c>
    </row>
    <row r="42" spans="1:11">
      <c r="A42" t="s">
        <v>168</v>
      </c>
      <c r="B42" t="s">
        <v>9</v>
      </c>
      <c r="C42" s="3">
        <v>44695</v>
      </c>
      <c r="D42" s="3">
        <v>44863.51</v>
      </c>
      <c r="E42">
        <v>168</v>
      </c>
      <c r="F42">
        <v>2022</v>
      </c>
      <c r="G42" t="s">
        <v>696</v>
      </c>
    </row>
    <row r="43" spans="1:11">
      <c r="A43" t="s">
        <v>169</v>
      </c>
      <c r="B43" t="s">
        <v>9</v>
      </c>
      <c r="C43" s="3">
        <v>44695</v>
      </c>
      <c r="D43" s="3">
        <v>45190.11</v>
      </c>
      <c r="E43">
        <v>495</v>
      </c>
      <c r="F43">
        <v>2023</v>
      </c>
      <c r="G43" t="s">
        <v>696</v>
      </c>
      <c r="I43" s="50" t="s">
        <v>680</v>
      </c>
      <c r="J43" s="27" t="s">
        <v>707</v>
      </c>
      <c r="K43" s="27" t="s">
        <v>681</v>
      </c>
    </row>
    <row r="44" spans="1:11">
      <c r="A44" t="s">
        <v>170</v>
      </c>
      <c r="B44" t="s">
        <v>9</v>
      </c>
      <c r="C44" s="3">
        <v>44697</v>
      </c>
      <c r="D44" s="3">
        <v>44776.34</v>
      </c>
      <c r="E44">
        <v>79</v>
      </c>
      <c r="F44">
        <v>2022</v>
      </c>
      <c r="G44" t="s">
        <v>696</v>
      </c>
      <c r="I44" s="27" t="s">
        <v>692</v>
      </c>
      <c r="J44" s="27">
        <v>13</v>
      </c>
      <c r="K44" s="51">
        <v>165.84615384615384</v>
      </c>
    </row>
    <row r="45" spans="1:11">
      <c r="A45" t="s">
        <v>171</v>
      </c>
      <c r="B45" t="s">
        <v>9</v>
      </c>
      <c r="C45" s="3">
        <v>44698</v>
      </c>
      <c r="D45" s="3">
        <v>45023.16</v>
      </c>
      <c r="E45">
        <v>325</v>
      </c>
      <c r="F45">
        <v>2023</v>
      </c>
      <c r="G45" t="s">
        <v>696</v>
      </c>
      <c r="I45" s="27" t="s">
        <v>693</v>
      </c>
      <c r="J45" s="27">
        <v>12</v>
      </c>
      <c r="K45" s="51">
        <v>279.5</v>
      </c>
    </row>
    <row r="46" spans="1:11">
      <c r="A46" t="s">
        <v>172</v>
      </c>
      <c r="B46" t="s">
        <v>9</v>
      </c>
      <c r="C46" s="3">
        <v>44700</v>
      </c>
      <c r="D46" s="3">
        <v>45100.74</v>
      </c>
      <c r="E46">
        <v>400</v>
      </c>
      <c r="F46">
        <v>2023</v>
      </c>
      <c r="G46" t="s">
        <v>696</v>
      </c>
      <c r="I46" s="27" t="s">
        <v>694</v>
      </c>
      <c r="J46" s="27">
        <v>11</v>
      </c>
      <c r="K46" s="51">
        <v>188.90909090909091</v>
      </c>
    </row>
    <row r="47" spans="1:11">
      <c r="A47" t="s">
        <v>173</v>
      </c>
      <c r="B47" t="s">
        <v>9</v>
      </c>
      <c r="C47" s="3">
        <v>44702</v>
      </c>
      <c r="D47" s="3">
        <v>44831.45</v>
      </c>
      <c r="E47">
        <v>129</v>
      </c>
      <c r="F47">
        <v>2022</v>
      </c>
      <c r="G47" t="s">
        <v>696</v>
      </c>
      <c r="I47" s="27" t="s">
        <v>695</v>
      </c>
      <c r="J47" s="27">
        <v>11</v>
      </c>
      <c r="K47" s="51">
        <v>453.09090909090907</v>
      </c>
    </row>
    <row r="48" spans="1:11">
      <c r="A48" t="s">
        <v>174</v>
      </c>
      <c r="B48" t="s">
        <v>9</v>
      </c>
      <c r="C48" s="3">
        <v>44706</v>
      </c>
      <c r="D48" s="3">
        <v>45089.35</v>
      </c>
      <c r="E48">
        <v>383</v>
      </c>
      <c r="F48">
        <v>2023</v>
      </c>
      <c r="G48" t="s">
        <v>696</v>
      </c>
      <c r="I48" s="27" t="s">
        <v>696</v>
      </c>
      <c r="J48" s="27">
        <v>18</v>
      </c>
      <c r="K48" s="51">
        <v>367.88888888888891</v>
      </c>
    </row>
    <row r="49" spans="1:11">
      <c r="A49" t="s">
        <v>175</v>
      </c>
      <c r="B49" t="s">
        <v>9</v>
      </c>
      <c r="C49" s="3">
        <v>44709</v>
      </c>
      <c r="D49" s="3">
        <v>45497.47</v>
      </c>
      <c r="E49">
        <v>788</v>
      </c>
      <c r="F49">
        <v>2024</v>
      </c>
      <c r="G49" t="s">
        <v>696</v>
      </c>
      <c r="I49" s="27" t="s">
        <v>702</v>
      </c>
      <c r="J49" s="27">
        <v>15</v>
      </c>
      <c r="K49" s="51">
        <v>265.33333333333331</v>
      </c>
    </row>
    <row r="50" spans="1:11">
      <c r="A50" t="s">
        <v>176</v>
      </c>
      <c r="B50" t="s">
        <v>9</v>
      </c>
      <c r="C50" s="3">
        <v>44713</v>
      </c>
      <c r="D50" s="3">
        <v>44741.91</v>
      </c>
      <c r="E50">
        <v>28</v>
      </c>
      <c r="F50">
        <v>2022</v>
      </c>
      <c r="G50" t="s">
        <v>702</v>
      </c>
      <c r="I50" s="27" t="s">
        <v>703</v>
      </c>
      <c r="J50" s="27">
        <v>12</v>
      </c>
      <c r="K50" s="51">
        <v>163.58333333333334</v>
      </c>
    </row>
    <row r="51" spans="1:11">
      <c r="A51" t="s">
        <v>177</v>
      </c>
      <c r="B51" t="s">
        <v>9</v>
      </c>
      <c r="C51" s="3">
        <v>44716</v>
      </c>
      <c r="D51" s="3">
        <v>44880.41</v>
      </c>
      <c r="E51">
        <v>164</v>
      </c>
      <c r="F51">
        <v>2022</v>
      </c>
      <c r="G51" t="s">
        <v>702</v>
      </c>
      <c r="I51" s="27" t="s">
        <v>697</v>
      </c>
      <c r="J51" s="27">
        <v>16</v>
      </c>
      <c r="K51" s="51">
        <v>248.5625</v>
      </c>
    </row>
    <row r="52" spans="1:11">
      <c r="A52" t="s">
        <v>178</v>
      </c>
      <c r="B52" t="s">
        <v>9</v>
      </c>
      <c r="C52" s="3">
        <v>44717</v>
      </c>
      <c r="D52" s="3">
        <v>44737.78</v>
      </c>
      <c r="E52">
        <v>20</v>
      </c>
      <c r="F52">
        <v>2022</v>
      </c>
      <c r="G52" t="s">
        <v>702</v>
      </c>
      <c r="I52" s="27" t="s">
        <v>700</v>
      </c>
      <c r="J52" s="27">
        <v>14</v>
      </c>
      <c r="K52" s="51">
        <v>281.5</v>
      </c>
    </row>
    <row r="53" spans="1:11">
      <c r="A53" t="s">
        <v>179</v>
      </c>
      <c r="B53" t="s">
        <v>9</v>
      </c>
      <c r="C53" s="3">
        <v>44721</v>
      </c>
      <c r="D53" s="3">
        <v>44795.8</v>
      </c>
      <c r="E53">
        <v>74</v>
      </c>
      <c r="F53">
        <v>2022</v>
      </c>
      <c r="G53" t="s">
        <v>702</v>
      </c>
      <c r="I53" s="27" t="s">
        <v>699</v>
      </c>
      <c r="J53" s="27">
        <v>10</v>
      </c>
      <c r="K53" s="51">
        <v>179.5</v>
      </c>
    </row>
    <row r="54" spans="1:11">
      <c r="A54" t="s">
        <v>180</v>
      </c>
      <c r="B54" t="s">
        <v>9</v>
      </c>
      <c r="C54" s="3">
        <v>44722</v>
      </c>
      <c r="D54" s="3">
        <v>44761</v>
      </c>
      <c r="E54">
        <v>39</v>
      </c>
      <c r="F54">
        <v>2022</v>
      </c>
      <c r="G54" t="s">
        <v>702</v>
      </c>
      <c r="I54" s="27" t="s">
        <v>701</v>
      </c>
      <c r="J54" s="27">
        <v>12</v>
      </c>
      <c r="K54" s="51">
        <v>254.41666666666666</v>
      </c>
    </row>
    <row r="55" spans="1:11">
      <c r="A55" t="s">
        <v>181</v>
      </c>
      <c r="B55" t="s">
        <v>9</v>
      </c>
      <c r="C55" s="3">
        <v>44723</v>
      </c>
      <c r="D55" s="3">
        <v>44790.94</v>
      </c>
      <c r="E55">
        <v>67</v>
      </c>
      <c r="F55">
        <v>2022</v>
      </c>
      <c r="G55" t="s">
        <v>702</v>
      </c>
      <c r="I55" s="27" t="s">
        <v>698</v>
      </c>
      <c r="J55" s="27">
        <v>10</v>
      </c>
      <c r="K55" s="51">
        <v>294.60000000000002</v>
      </c>
    </row>
    <row r="56" spans="1:11">
      <c r="A56" t="s">
        <v>182</v>
      </c>
      <c r="B56" t="s">
        <v>9</v>
      </c>
      <c r="C56" s="3">
        <v>44724</v>
      </c>
      <c r="D56" s="3">
        <v>45041.3</v>
      </c>
      <c r="E56">
        <v>317</v>
      </c>
      <c r="F56">
        <v>2023</v>
      </c>
      <c r="G56" t="s">
        <v>702</v>
      </c>
    </row>
    <row r="57" spans="1:11">
      <c r="A57" t="s">
        <v>183</v>
      </c>
      <c r="B57" t="s">
        <v>9</v>
      </c>
      <c r="C57" s="3">
        <v>44725</v>
      </c>
      <c r="D57" s="3">
        <v>45040.7</v>
      </c>
      <c r="E57">
        <v>315</v>
      </c>
      <c r="F57">
        <v>2023</v>
      </c>
      <c r="G57" t="s">
        <v>702</v>
      </c>
    </row>
    <row r="58" spans="1:11">
      <c r="A58" t="s">
        <v>184</v>
      </c>
      <c r="B58" t="s">
        <v>9</v>
      </c>
      <c r="C58" s="3">
        <v>44733</v>
      </c>
      <c r="D58" s="3">
        <v>45027.11</v>
      </c>
      <c r="E58">
        <v>294</v>
      </c>
      <c r="F58">
        <v>2023</v>
      </c>
      <c r="G58" t="s">
        <v>702</v>
      </c>
    </row>
    <row r="59" spans="1:11">
      <c r="A59" t="s">
        <v>185</v>
      </c>
      <c r="B59" t="s">
        <v>9</v>
      </c>
      <c r="C59" s="3">
        <v>44734</v>
      </c>
      <c r="D59" s="3">
        <v>44780.24</v>
      </c>
      <c r="E59">
        <v>46</v>
      </c>
      <c r="F59">
        <v>2022</v>
      </c>
      <c r="G59" t="s">
        <v>702</v>
      </c>
    </row>
    <row r="60" spans="1:11">
      <c r="A60" t="s">
        <v>186</v>
      </c>
      <c r="B60" t="s">
        <v>9</v>
      </c>
      <c r="C60" s="3">
        <v>44736</v>
      </c>
      <c r="D60" s="3">
        <v>44796.75</v>
      </c>
      <c r="E60">
        <v>60</v>
      </c>
      <c r="F60">
        <v>2022</v>
      </c>
      <c r="G60" t="s">
        <v>702</v>
      </c>
    </row>
    <row r="61" spans="1:11">
      <c r="A61" t="s">
        <v>187</v>
      </c>
      <c r="B61" t="s">
        <v>9</v>
      </c>
      <c r="C61" s="3">
        <v>44740</v>
      </c>
      <c r="D61" s="3">
        <v>44796.7</v>
      </c>
      <c r="E61">
        <v>56</v>
      </c>
      <c r="F61">
        <v>2022</v>
      </c>
      <c r="G61" t="s">
        <v>702</v>
      </c>
    </row>
    <row r="62" spans="1:11">
      <c r="A62" t="s">
        <v>188</v>
      </c>
      <c r="B62" t="s">
        <v>9</v>
      </c>
      <c r="C62" s="3">
        <v>44744</v>
      </c>
      <c r="D62" s="3">
        <v>44756.555995370371</v>
      </c>
      <c r="E62">
        <v>12</v>
      </c>
      <c r="F62">
        <v>2022</v>
      </c>
      <c r="G62" t="s">
        <v>703</v>
      </c>
    </row>
    <row r="63" spans="1:11">
      <c r="A63" t="s">
        <v>189</v>
      </c>
      <c r="B63" t="s">
        <v>9</v>
      </c>
      <c r="C63" s="3">
        <v>44747</v>
      </c>
      <c r="D63" s="3">
        <v>45111.74</v>
      </c>
      <c r="E63">
        <v>364</v>
      </c>
      <c r="F63">
        <v>2023</v>
      </c>
      <c r="G63" t="s">
        <v>703</v>
      </c>
    </row>
    <row r="64" spans="1:11">
      <c r="A64" t="s">
        <v>190</v>
      </c>
      <c r="B64" t="s">
        <v>9</v>
      </c>
      <c r="C64" s="3">
        <v>44750</v>
      </c>
      <c r="D64" s="3">
        <v>45027.5</v>
      </c>
      <c r="E64">
        <v>277</v>
      </c>
      <c r="F64">
        <v>2023</v>
      </c>
      <c r="G64" t="s">
        <v>703</v>
      </c>
    </row>
    <row r="65" spans="1:7">
      <c r="A65" t="s">
        <v>191</v>
      </c>
      <c r="B65" t="s">
        <v>9</v>
      </c>
      <c r="C65" s="3">
        <v>44753</v>
      </c>
      <c r="D65" s="3">
        <v>44770.707002314812</v>
      </c>
      <c r="E65">
        <v>17</v>
      </c>
      <c r="F65">
        <v>2022</v>
      </c>
      <c r="G65" t="s">
        <v>703</v>
      </c>
    </row>
    <row r="66" spans="1:7">
      <c r="A66" t="s">
        <v>192</v>
      </c>
      <c r="B66" t="s">
        <v>9</v>
      </c>
      <c r="C66" s="3">
        <v>44753</v>
      </c>
      <c r="D66" s="3">
        <v>44845.4</v>
      </c>
      <c r="E66">
        <v>92</v>
      </c>
      <c r="F66">
        <v>2022</v>
      </c>
      <c r="G66" t="s">
        <v>703</v>
      </c>
    </row>
    <row r="67" spans="1:7">
      <c r="A67" t="s">
        <v>193</v>
      </c>
      <c r="B67" t="s">
        <v>9</v>
      </c>
      <c r="C67" s="3">
        <v>44756</v>
      </c>
      <c r="D67" s="3">
        <v>44973.142997685187</v>
      </c>
      <c r="E67">
        <v>217</v>
      </c>
      <c r="F67">
        <v>2023</v>
      </c>
      <c r="G67" t="s">
        <v>703</v>
      </c>
    </row>
    <row r="68" spans="1:7">
      <c r="A68" t="s">
        <v>194</v>
      </c>
      <c r="B68" t="s">
        <v>9</v>
      </c>
      <c r="C68" s="3">
        <v>44758</v>
      </c>
      <c r="D68" s="3">
        <v>44809.98</v>
      </c>
      <c r="E68">
        <v>51</v>
      </c>
      <c r="F68">
        <v>2022</v>
      </c>
      <c r="G68" t="s">
        <v>703</v>
      </c>
    </row>
    <row r="69" spans="1:7">
      <c r="A69" t="s">
        <v>195</v>
      </c>
      <c r="B69" t="s">
        <v>9</v>
      </c>
      <c r="C69" s="3">
        <v>44767</v>
      </c>
      <c r="D69" s="3">
        <v>45284.76</v>
      </c>
      <c r="E69">
        <v>517</v>
      </c>
      <c r="F69">
        <v>2023</v>
      </c>
      <c r="G69" t="s">
        <v>703</v>
      </c>
    </row>
    <row r="70" spans="1:7">
      <c r="A70" t="s">
        <v>196</v>
      </c>
      <c r="B70" t="s">
        <v>9</v>
      </c>
      <c r="C70" s="3">
        <v>44768</v>
      </c>
      <c r="D70" s="3">
        <v>44834.27</v>
      </c>
      <c r="E70">
        <v>66</v>
      </c>
      <c r="F70">
        <v>2022</v>
      </c>
      <c r="G70" t="s">
        <v>703</v>
      </c>
    </row>
    <row r="71" spans="1:7">
      <c r="A71" t="s">
        <v>197</v>
      </c>
      <c r="B71" t="s">
        <v>9</v>
      </c>
      <c r="C71" s="3">
        <v>44771</v>
      </c>
      <c r="D71" s="3">
        <v>45044.9</v>
      </c>
      <c r="E71">
        <v>273</v>
      </c>
      <c r="F71">
        <v>2023</v>
      </c>
      <c r="G71" t="s">
        <v>703</v>
      </c>
    </row>
    <row r="72" spans="1:7">
      <c r="A72" t="s">
        <v>198</v>
      </c>
      <c r="B72" t="s">
        <v>9</v>
      </c>
      <c r="C72" s="3">
        <v>44773</v>
      </c>
      <c r="D72" s="3">
        <v>44826.7</v>
      </c>
      <c r="E72">
        <v>53</v>
      </c>
      <c r="F72">
        <v>2022</v>
      </c>
      <c r="G72" t="s">
        <v>703</v>
      </c>
    </row>
    <row r="73" spans="1:7">
      <c r="A73" t="s">
        <v>199</v>
      </c>
      <c r="B73" t="s">
        <v>9</v>
      </c>
      <c r="C73" s="3">
        <v>44776</v>
      </c>
      <c r="D73" s="3">
        <v>45261.46</v>
      </c>
      <c r="E73">
        <v>485</v>
      </c>
      <c r="F73">
        <v>2023</v>
      </c>
      <c r="G73" t="s">
        <v>697</v>
      </c>
    </row>
    <row r="74" spans="1:7">
      <c r="A74" t="s">
        <v>200</v>
      </c>
      <c r="B74" t="s">
        <v>9</v>
      </c>
      <c r="C74" s="3">
        <v>44780</v>
      </c>
      <c r="D74" s="3">
        <v>44848.05</v>
      </c>
      <c r="E74">
        <v>68</v>
      </c>
      <c r="F74">
        <v>2022</v>
      </c>
      <c r="G74" t="s">
        <v>697</v>
      </c>
    </row>
    <row r="75" spans="1:7">
      <c r="A75" t="s">
        <v>201</v>
      </c>
      <c r="B75" t="s">
        <v>9</v>
      </c>
      <c r="C75" s="3">
        <v>44780</v>
      </c>
      <c r="D75" s="3">
        <v>45120.24</v>
      </c>
      <c r="E75">
        <v>340</v>
      </c>
      <c r="F75">
        <v>2023</v>
      </c>
      <c r="G75" t="s">
        <v>697</v>
      </c>
    </row>
    <row r="76" spans="1:7">
      <c r="A76" t="s">
        <v>202</v>
      </c>
      <c r="B76" t="s">
        <v>9</v>
      </c>
      <c r="C76" s="3">
        <v>44785</v>
      </c>
      <c r="D76" s="3">
        <v>44819.67</v>
      </c>
      <c r="E76">
        <v>34</v>
      </c>
      <c r="F76">
        <v>2022</v>
      </c>
      <c r="G76" t="s">
        <v>697</v>
      </c>
    </row>
    <row r="77" spans="1:7">
      <c r="A77" t="s">
        <v>203</v>
      </c>
      <c r="B77" t="s">
        <v>9</v>
      </c>
      <c r="C77" s="3">
        <v>44785</v>
      </c>
      <c r="D77" s="3">
        <v>44792.08</v>
      </c>
      <c r="E77">
        <v>7</v>
      </c>
      <c r="F77">
        <v>2022</v>
      </c>
      <c r="G77" t="s">
        <v>697</v>
      </c>
    </row>
    <row r="78" spans="1:7">
      <c r="A78" t="s">
        <v>204</v>
      </c>
      <c r="B78" t="s">
        <v>9</v>
      </c>
      <c r="C78" s="3">
        <v>44785</v>
      </c>
      <c r="D78" s="3">
        <v>44851.56</v>
      </c>
      <c r="E78">
        <v>66</v>
      </c>
      <c r="F78">
        <v>2022</v>
      </c>
      <c r="G78" t="s">
        <v>697</v>
      </c>
    </row>
    <row r="79" spans="1:7">
      <c r="A79" t="s">
        <v>205</v>
      </c>
      <c r="B79" t="s">
        <v>9</v>
      </c>
      <c r="C79" s="3">
        <v>44791</v>
      </c>
      <c r="D79" s="3">
        <v>45354.92</v>
      </c>
      <c r="E79">
        <v>563</v>
      </c>
      <c r="F79">
        <v>2024</v>
      </c>
      <c r="G79" t="s">
        <v>697</v>
      </c>
    </row>
    <row r="80" spans="1:7">
      <c r="A80" t="s">
        <v>206</v>
      </c>
      <c r="B80" t="s">
        <v>9</v>
      </c>
      <c r="C80" s="3">
        <v>44792</v>
      </c>
      <c r="D80" s="3">
        <v>44928.31</v>
      </c>
      <c r="E80">
        <v>136</v>
      </c>
      <c r="F80">
        <v>2023</v>
      </c>
      <c r="G80" t="s">
        <v>697</v>
      </c>
    </row>
    <row r="81" spans="1:7">
      <c r="A81" t="s">
        <v>207</v>
      </c>
      <c r="B81" t="s">
        <v>9</v>
      </c>
      <c r="C81" s="3">
        <v>44793</v>
      </c>
      <c r="D81" s="3">
        <v>45042.8</v>
      </c>
      <c r="E81">
        <v>249</v>
      </c>
      <c r="F81">
        <v>2023</v>
      </c>
      <c r="G81" t="s">
        <v>697</v>
      </c>
    </row>
    <row r="82" spans="1:7">
      <c r="A82" t="s">
        <v>208</v>
      </c>
      <c r="B82" t="s">
        <v>9</v>
      </c>
      <c r="C82" s="3">
        <v>44794</v>
      </c>
      <c r="D82" s="3">
        <v>45543.7</v>
      </c>
      <c r="E82">
        <v>749</v>
      </c>
      <c r="F82">
        <v>2024</v>
      </c>
      <c r="G82" t="s">
        <v>697</v>
      </c>
    </row>
    <row r="83" spans="1:7">
      <c r="A83" t="s">
        <v>209</v>
      </c>
      <c r="B83" t="s">
        <v>9</v>
      </c>
      <c r="C83" s="3">
        <v>44794</v>
      </c>
      <c r="D83" s="3">
        <v>44801.26</v>
      </c>
      <c r="E83">
        <v>7</v>
      </c>
      <c r="F83">
        <v>2022</v>
      </c>
      <c r="G83" t="s">
        <v>697</v>
      </c>
    </row>
    <row r="84" spans="1:7">
      <c r="A84" t="s">
        <v>210</v>
      </c>
      <c r="B84" t="s">
        <v>9</v>
      </c>
      <c r="C84" s="3">
        <v>44796</v>
      </c>
      <c r="D84" s="3">
        <v>44844.974999999999</v>
      </c>
      <c r="E84">
        <v>48</v>
      </c>
      <c r="F84">
        <v>2022</v>
      </c>
      <c r="G84" t="s">
        <v>697</v>
      </c>
    </row>
    <row r="85" spans="1:7">
      <c r="A85" t="s">
        <v>211</v>
      </c>
      <c r="B85" t="s">
        <v>9</v>
      </c>
      <c r="C85" s="3">
        <v>44796</v>
      </c>
      <c r="D85" s="3">
        <v>44812.37</v>
      </c>
      <c r="E85">
        <v>16</v>
      </c>
      <c r="F85">
        <v>2022</v>
      </c>
      <c r="G85" t="s">
        <v>697</v>
      </c>
    </row>
    <row r="86" spans="1:7">
      <c r="A86" t="s">
        <v>212</v>
      </c>
      <c r="B86" t="s">
        <v>9</v>
      </c>
      <c r="C86" s="3">
        <v>44803</v>
      </c>
      <c r="D86" s="3">
        <v>45114.69</v>
      </c>
      <c r="E86">
        <v>311</v>
      </c>
      <c r="F86">
        <v>2023</v>
      </c>
      <c r="G86" t="s">
        <v>697</v>
      </c>
    </row>
    <row r="87" spans="1:7">
      <c r="A87" t="s">
        <v>213</v>
      </c>
      <c r="B87" t="s">
        <v>9</v>
      </c>
      <c r="C87" s="3">
        <v>44803</v>
      </c>
      <c r="D87" s="3">
        <v>45074.2</v>
      </c>
      <c r="E87">
        <v>271</v>
      </c>
      <c r="F87">
        <v>2023</v>
      </c>
      <c r="G87" t="s">
        <v>697</v>
      </c>
    </row>
    <row r="88" spans="1:7">
      <c r="A88" t="s">
        <v>214</v>
      </c>
      <c r="B88" t="s">
        <v>9</v>
      </c>
      <c r="C88" s="3">
        <v>44808</v>
      </c>
      <c r="D88" s="3">
        <v>45660.05</v>
      </c>
      <c r="E88">
        <v>852</v>
      </c>
      <c r="F88">
        <v>2025</v>
      </c>
      <c r="G88" t="s">
        <v>698</v>
      </c>
    </row>
    <row r="89" spans="1:7">
      <c r="A89" t="s">
        <v>215</v>
      </c>
      <c r="B89" t="s">
        <v>9</v>
      </c>
      <c r="C89" s="3">
        <v>44813</v>
      </c>
      <c r="D89" s="3">
        <v>44911.75</v>
      </c>
      <c r="E89">
        <v>98</v>
      </c>
      <c r="F89">
        <v>2022</v>
      </c>
      <c r="G89" t="s">
        <v>698</v>
      </c>
    </row>
    <row r="90" spans="1:7">
      <c r="A90" t="s">
        <v>216</v>
      </c>
      <c r="B90" t="s">
        <v>9</v>
      </c>
      <c r="C90" s="3">
        <v>44815</v>
      </c>
      <c r="D90" s="3">
        <v>45230.6</v>
      </c>
      <c r="E90">
        <v>415</v>
      </c>
      <c r="F90">
        <v>2023</v>
      </c>
      <c r="G90" t="s">
        <v>698</v>
      </c>
    </row>
    <row r="91" spans="1:7">
      <c r="A91" t="s">
        <v>217</v>
      </c>
      <c r="B91" t="s">
        <v>9</v>
      </c>
      <c r="C91" s="3">
        <v>44818</v>
      </c>
      <c r="D91" s="3">
        <v>44995.77</v>
      </c>
      <c r="E91">
        <v>177</v>
      </c>
      <c r="F91">
        <v>2023</v>
      </c>
      <c r="G91" t="s">
        <v>698</v>
      </c>
    </row>
    <row r="92" spans="1:7">
      <c r="A92" t="s">
        <v>218</v>
      </c>
      <c r="B92" t="s">
        <v>9</v>
      </c>
      <c r="C92" s="3">
        <v>44821</v>
      </c>
      <c r="D92" s="3">
        <v>44867.12</v>
      </c>
      <c r="E92">
        <v>46</v>
      </c>
      <c r="F92">
        <v>2022</v>
      </c>
      <c r="G92" t="s">
        <v>698</v>
      </c>
    </row>
    <row r="93" spans="1:7">
      <c r="A93" t="s">
        <v>219</v>
      </c>
      <c r="B93" t="s">
        <v>9</v>
      </c>
      <c r="C93" s="3">
        <v>44825</v>
      </c>
      <c r="D93" s="3">
        <v>44877.33</v>
      </c>
      <c r="E93">
        <v>52</v>
      </c>
      <c r="F93">
        <v>2022</v>
      </c>
      <c r="G93" t="s">
        <v>698</v>
      </c>
    </row>
    <row r="94" spans="1:7">
      <c r="A94" t="s">
        <v>220</v>
      </c>
      <c r="B94" t="s">
        <v>9</v>
      </c>
      <c r="C94" s="3">
        <v>44828</v>
      </c>
      <c r="D94" s="3">
        <v>44848.94</v>
      </c>
      <c r="E94">
        <v>20</v>
      </c>
      <c r="F94">
        <v>2022</v>
      </c>
      <c r="G94" t="s">
        <v>698</v>
      </c>
    </row>
    <row r="95" spans="1:7">
      <c r="A95" t="s">
        <v>221</v>
      </c>
      <c r="B95" t="s">
        <v>9</v>
      </c>
      <c r="C95" s="3">
        <v>44830</v>
      </c>
      <c r="D95" s="3">
        <v>45126.71</v>
      </c>
      <c r="E95">
        <v>296</v>
      </c>
      <c r="F95">
        <v>2023</v>
      </c>
      <c r="G95" t="s">
        <v>698</v>
      </c>
    </row>
    <row r="96" spans="1:7">
      <c r="A96" t="s">
        <v>222</v>
      </c>
      <c r="B96" t="s">
        <v>9</v>
      </c>
      <c r="C96" s="3">
        <v>44831</v>
      </c>
      <c r="D96" s="3">
        <v>45032.800000000003</v>
      </c>
      <c r="E96">
        <v>201</v>
      </c>
      <c r="F96">
        <v>2023</v>
      </c>
      <c r="G96" t="s">
        <v>698</v>
      </c>
    </row>
    <row r="97" spans="1:7">
      <c r="A97" t="s">
        <v>223</v>
      </c>
      <c r="B97" t="s">
        <v>9</v>
      </c>
      <c r="C97" s="3">
        <v>44831</v>
      </c>
      <c r="D97" s="3">
        <v>45620.3</v>
      </c>
      <c r="E97">
        <v>789</v>
      </c>
      <c r="F97">
        <v>2024</v>
      </c>
      <c r="G97" t="s">
        <v>698</v>
      </c>
    </row>
    <row r="98" spans="1:7">
      <c r="A98" t="s">
        <v>224</v>
      </c>
      <c r="B98" t="s">
        <v>9</v>
      </c>
      <c r="C98" s="3">
        <v>44838</v>
      </c>
      <c r="D98" s="3">
        <v>44884.63</v>
      </c>
      <c r="E98">
        <v>46</v>
      </c>
      <c r="F98">
        <v>2022</v>
      </c>
      <c r="G98" t="s">
        <v>700</v>
      </c>
    </row>
    <row r="99" spans="1:7">
      <c r="A99" t="s">
        <v>225</v>
      </c>
      <c r="B99" t="s">
        <v>9</v>
      </c>
      <c r="C99" s="3">
        <v>44840</v>
      </c>
      <c r="D99" s="3">
        <v>45238.04</v>
      </c>
      <c r="E99">
        <v>398</v>
      </c>
      <c r="F99">
        <v>2023</v>
      </c>
      <c r="G99" t="s">
        <v>700</v>
      </c>
    </row>
    <row r="100" spans="1:7">
      <c r="A100" t="s">
        <v>226</v>
      </c>
      <c r="B100" t="s">
        <v>9</v>
      </c>
      <c r="C100" s="3">
        <v>44843</v>
      </c>
      <c r="D100" s="3">
        <v>45030.9</v>
      </c>
      <c r="E100">
        <v>187</v>
      </c>
      <c r="F100">
        <v>2023</v>
      </c>
      <c r="G100" t="s">
        <v>700</v>
      </c>
    </row>
    <row r="101" spans="1:7">
      <c r="A101" t="s">
        <v>227</v>
      </c>
      <c r="B101" t="s">
        <v>9</v>
      </c>
      <c r="C101" s="3">
        <v>44846</v>
      </c>
      <c r="D101" s="3">
        <v>44887.769004629627</v>
      </c>
      <c r="E101">
        <v>41</v>
      </c>
      <c r="F101">
        <v>2022</v>
      </c>
      <c r="G101" t="s">
        <v>700</v>
      </c>
    </row>
    <row r="102" spans="1:7">
      <c r="A102" t="s">
        <v>228</v>
      </c>
      <c r="B102" t="s">
        <v>9</v>
      </c>
      <c r="C102" s="3">
        <v>44849</v>
      </c>
      <c r="D102" s="3">
        <v>44909.279999999999</v>
      </c>
      <c r="E102">
        <v>60</v>
      </c>
      <c r="F102">
        <v>2022</v>
      </c>
      <c r="G102" t="s">
        <v>700</v>
      </c>
    </row>
    <row r="103" spans="1:7">
      <c r="A103" t="s">
        <v>229</v>
      </c>
      <c r="B103" t="s">
        <v>9</v>
      </c>
      <c r="C103" s="3">
        <v>44851</v>
      </c>
      <c r="D103" s="3">
        <v>44921.3</v>
      </c>
      <c r="E103">
        <v>70</v>
      </c>
      <c r="F103">
        <v>2022</v>
      </c>
      <c r="G103" t="s">
        <v>700</v>
      </c>
    </row>
    <row r="104" spans="1:7">
      <c r="A104" t="s">
        <v>230</v>
      </c>
      <c r="B104" t="s">
        <v>9</v>
      </c>
      <c r="C104" s="3">
        <v>44852</v>
      </c>
      <c r="D104" s="3">
        <v>45163.21</v>
      </c>
      <c r="E104">
        <v>311</v>
      </c>
      <c r="F104">
        <v>2023</v>
      </c>
      <c r="G104" t="s">
        <v>700</v>
      </c>
    </row>
    <row r="105" spans="1:7">
      <c r="A105" t="s">
        <v>231</v>
      </c>
      <c r="B105" t="s">
        <v>9</v>
      </c>
      <c r="C105" s="3">
        <v>44853</v>
      </c>
      <c r="D105" s="3">
        <v>44983.360000000001</v>
      </c>
      <c r="E105">
        <v>130</v>
      </c>
      <c r="F105">
        <v>2023</v>
      </c>
      <c r="G105" t="s">
        <v>700</v>
      </c>
    </row>
    <row r="106" spans="1:7">
      <c r="A106" t="s">
        <v>232</v>
      </c>
      <c r="B106" t="s">
        <v>9</v>
      </c>
      <c r="C106" s="3">
        <v>44857</v>
      </c>
      <c r="D106" s="3">
        <v>44976.24</v>
      </c>
      <c r="E106">
        <v>119</v>
      </c>
      <c r="F106">
        <v>2023</v>
      </c>
      <c r="G106" t="s">
        <v>700</v>
      </c>
    </row>
    <row r="107" spans="1:7">
      <c r="A107" t="s">
        <v>233</v>
      </c>
      <c r="B107" t="s">
        <v>9</v>
      </c>
      <c r="C107" s="3">
        <v>44859</v>
      </c>
      <c r="D107" s="3">
        <v>44927.519999999997</v>
      </c>
      <c r="E107">
        <v>68</v>
      </c>
      <c r="F107">
        <v>2023</v>
      </c>
      <c r="G107" t="s">
        <v>700</v>
      </c>
    </row>
    <row r="108" spans="1:7">
      <c r="A108" t="s">
        <v>234</v>
      </c>
      <c r="B108" t="s">
        <v>9</v>
      </c>
      <c r="C108" s="3">
        <v>44860</v>
      </c>
      <c r="D108" s="3">
        <v>45441</v>
      </c>
      <c r="E108">
        <v>581</v>
      </c>
      <c r="F108">
        <v>2024</v>
      </c>
      <c r="G108" t="s">
        <v>700</v>
      </c>
    </row>
    <row r="109" spans="1:7">
      <c r="A109" t="s">
        <v>235</v>
      </c>
      <c r="B109" t="s">
        <v>9</v>
      </c>
      <c r="C109" s="3">
        <v>44868</v>
      </c>
      <c r="D109" s="3">
        <v>44871.07</v>
      </c>
      <c r="E109">
        <v>3</v>
      </c>
      <c r="F109">
        <v>2022</v>
      </c>
      <c r="G109" t="s">
        <v>699</v>
      </c>
    </row>
    <row r="110" spans="1:7">
      <c r="A110" t="s">
        <v>236</v>
      </c>
      <c r="B110" t="s">
        <v>9</v>
      </c>
      <c r="C110" s="3">
        <v>44877</v>
      </c>
      <c r="D110" s="3">
        <v>44960.14</v>
      </c>
      <c r="E110">
        <v>83</v>
      </c>
      <c r="F110">
        <v>2023</v>
      </c>
      <c r="G110" t="s">
        <v>699</v>
      </c>
    </row>
    <row r="111" spans="1:7">
      <c r="A111" t="s">
        <v>237</v>
      </c>
      <c r="B111" t="s">
        <v>9</v>
      </c>
      <c r="C111" s="3">
        <v>44879</v>
      </c>
      <c r="D111" s="3">
        <v>45150.12</v>
      </c>
      <c r="E111">
        <v>271</v>
      </c>
      <c r="F111">
        <v>2023</v>
      </c>
      <c r="G111" t="s">
        <v>699</v>
      </c>
    </row>
    <row r="112" spans="1:7">
      <c r="A112" t="s">
        <v>238</v>
      </c>
      <c r="B112" t="s">
        <v>9</v>
      </c>
      <c r="C112" s="3">
        <v>44882</v>
      </c>
      <c r="D112" s="3">
        <v>44921.56</v>
      </c>
      <c r="E112">
        <v>39</v>
      </c>
      <c r="F112">
        <v>2022</v>
      </c>
      <c r="G112" t="s">
        <v>699</v>
      </c>
    </row>
    <row r="113" spans="1:7">
      <c r="A113" t="s">
        <v>239</v>
      </c>
      <c r="B113" t="s">
        <v>9</v>
      </c>
      <c r="C113" s="3">
        <v>44883</v>
      </c>
      <c r="D113" s="3">
        <v>45393.8</v>
      </c>
      <c r="E113">
        <v>510</v>
      </c>
      <c r="F113">
        <v>2024</v>
      </c>
      <c r="G113" t="s">
        <v>699</v>
      </c>
    </row>
    <row r="114" spans="1:7">
      <c r="A114" t="s">
        <v>240</v>
      </c>
      <c r="B114" t="s">
        <v>9</v>
      </c>
      <c r="C114" s="3">
        <v>44883</v>
      </c>
      <c r="D114" s="3">
        <v>45376.59</v>
      </c>
      <c r="E114">
        <v>493</v>
      </c>
      <c r="F114">
        <v>2024</v>
      </c>
      <c r="G114" t="s">
        <v>699</v>
      </c>
    </row>
    <row r="115" spans="1:7">
      <c r="A115" t="s">
        <v>241</v>
      </c>
      <c r="B115" t="s">
        <v>9</v>
      </c>
      <c r="C115" s="3">
        <v>44884</v>
      </c>
      <c r="D115" s="3">
        <v>45009.5</v>
      </c>
      <c r="E115">
        <v>125</v>
      </c>
      <c r="F115">
        <v>2023</v>
      </c>
      <c r="G115" t="s">
        <v>699</v>
      </c>
    </row>
    <row r="116" spans="1:7">
      <c r="A116" t="s">
        <v>242</v>
      </c>
      <c r="B116" t="s">
        <v>9</v>
      </c>
      <c r="C116" s="3">
        <v>44889</v>
      </c>
      <c r="D116" s="3">
        <v>45016</v>
      </c>
      <c r="E116">
        <v>127</v>
      </c>
      <c r="F116">
        <v>2023</v>
      </c>
      <c r="G116" t="s">
        <v>699</v>
      </c>
    </row>
    <row r="117" spans="1:7">
      <c r="A117" t="s">
        <v>243</v>
      </c>
      <c r="B117" t="s">
        <v>9</v>
      </c>
      <c r="C117" s="3">
        <v>44889</v>
      </c>
      <c r="D117" s="3">
        <v>44922.32</v>
      </c>
      <c r="E117">
        <v>33</v>
      </c>
      <c r="F117">
        <v>2022</v>
      </c>
      <c r="G117" t="s">
        <v>699</v>
      </c>
    </row>
    <row r="118" spans="1:7">
      <c r="A118" t="s">
        <v>244</v>
      </c>
      <c r="B118" t="s">
        <v>9</v>
      </c>
      <c r="C118" s="3">
        <v>44895</v>
      </c>
      <c r="D118" s="3">
        <v>45006.37</v>
      </c>
      <c r="E118">
        <v>111</v>
      </c>
      <c r="F118">
        <v>2023</v>
      </c>
      <c r="G118" t="s">
        <v>699</v>
      </c>
    </row>
    <row r="119" spans="1:7">
      <c r="A119" t="s">
        <v>245</v>
      </c>
      <c r="B119" t="s">
        <v>9</v>
      </c>
      <c r="C119" s="3">
        <v>44896</v>
      </c>
      <c r="D119" s="3">
        <v>44904</v>
      </c>
      <c r="E119">
        <v>8</v>
      </c>
      <c r="F119">
        <v>2022</v>
      </c>
      <c r="G119" t="s">
        <v>701</v>
      </c>
    </row>
    <row r="120" spans="1:7">
      <c r="A120" t="s">
        <v>246</v>
      </c>
      <c r="B120" t="s">
        <v>9</v>
      </c>
      <c r="C120" s="3">
        <v>44896</v>
      </c>
      <c r="D120" s="3">
        <v>44958.85</v>
      </c>
      <c r="E120">
        <v>62</v>
      </c>
      <c r="F120">
        <v>2023</v>
      </c>
      <c r="G120" t="s">
        <v>701</v>
      </c>
    </row>
    <row r="121" spans="1:7">
      <c r="A121" t="s">
        <v>247</v>
      </c>
      <c r="B121" t="s">
        <v>9</v>
      </c>
      <c r="C121" s="3">
        <v>44904</v>
      </c>
      <c r="D121" s="3">
        <v>45047.7</v>
      </c>
      <c r="E121">
        <v>143</v>
      </c>
      <c r="F121">
        <v>2023</v>
      </c>
      <c r="G121" t="s">
        <v>701</v>
      </c>
    </row>
    <row r="122" spans="1:7">
      <c r="A122" t="s">
        <v>248</v>
      </c>
      <c r="B122" t="s">
        <v>9</v>
      </c>
      <c r="C122" s="3">
        <v>44909</v>
      </c>
      <c r="D122" s="3">
        <v>44917.574004629627</v>
      </c>
      <c r="E122">
        <v>8</v>
      </c>
      <c r="F122">
        <v>2022</v>
      </c>
      <c r="G122" t="s">
        <v>701</v>
      </c>
    </row>
    <row r="123" spans="1:7">
      <c r="A123" t="s">
        <v>249</v>
      </c>
      <c r="B123" t="s">
        <v>9</v>
      </c>
      <c r="C123" s="3">
        <v>44910</v>
      </c>
      <c r="D123" s="3">
        <v>45196.857002314813</v>
      </c>
      <c r="E123">
        <v>286</v>
      </c>
      <c r="F123">
        <v>2023</v>
      </c>
      <c r="G123" t="s">
        <v>701</v>
      </c>
    </row>
    <row r="124" spans="1:7">
      <c r="A124" t="s">
        <v>250</v>
      </c>
      <c r="B124" t="s">
        <v>9</v>
      </c>
      <c r="C124" s="3">
        <v>44912</v>
      </c>
      <c r="D124" s="3">
        <v>45138.3</v>
      </c>
      <c r="E124">
        <v>226</v>
      </c>
      <c r="F124">
        <v>2023</v>
      </c>
      <c r="G124" t="s">
        <v>701</v>
      </c>
    </row>
    <row r="125" spans="1:7">
      <c r="A125" t="s">
        <v>251</v>
      </c>
      <c r="B125" t="s">
        <v>9</v>
      </c>
      <c r="C125" s="3">
        <v>44913</v>
      </c>
      <c r="D125" s="3">
        <v>45165.512997685182</v>
      </c>
      <c r="E125">
        <v>252</v>
      </c>
      <c r="F125">
        <v>2023</v>
      </c>
      <c r="G125" t="s">
        <v>701</v>
      </c>
    </row>
    <row r="126" spans="1:7">
      <c r="A126" t="s">
        <v>252</v>
      </c>
      <c r="B126" t="s">
        <v>9</v>
      </c>
      <c r="C126" s="3">
        <v>44914</v>
      </c>
      <c r="D126" s="3">
        <v>45258.78</v>
      </c>
      <c r="E126">
        <v>344</v>
      </c>
      <c r="F126">
        <v>2023</v>
      </c>
      <c r="G126" t="s">
        <v>701</v>
      </c>
    </row>
    <row r="127" spans="1:7">
      <c r="A127" t="s">
        <v>253</v>
      </c>
      <c r="B127" t="s">
        <v>9</v>
      </c>
      <c r="C127" s="3">
        <v>44921</v>
      </c>
      <c r="D127" s="3">
        <v>45403.97</v>
      </c>
      <c r="E127">
        <v>482</v>
      </c>
      <c r="F127">
        <v>2024</v>
      </c>
      <c r="G127" t="s">
        <v>701</v>
      </c>
    </row>
    <row r="128" spans="1:7">
      <c r="A128" t="s">
        <v>254</v>
      </c>
      <c r="B128" t="s">
        <v>9</v>
      </c>
      <c r="C128" s="3">
        <v>44925</v>
      </c>
      <c r="D128" s="3">
        <v>44961.38</v>
      </c>
      <c r="E128">
        <v>36</v>
      </c>
      <c r="F128">
        <v>2023</v>
      </c>
      <c r="G128" t="s">
        <v>701</v>
      </c>
    </row>
    <row r="129" spans="1:7">
      <c r="A129" t="s">
        <v>300</v>
      </c>
      <c r="B129" t="s">
        <v>17</v>
      </c>
      <c r="C129" s="3">
        <v>44562</v>
      </c>
      <c r="D129" s="3">
        <v>44666.25</v>
      </c>
      <c r="E129">
        <v>104</v>
      </c>
      <c r="F129">
        <v>2022</v>
      </c>
      <c r="G129" t="s">
        <v>692</v>
      </c>
    </row>
    <row r="130" spans="1:7">
      <c r="A130" t="s">
        <v>301</v>
      </c>
      <c r="B130" t="s">
        <v>17</v>
      </c>
      <c r="C130" s="3">
        <v>44588</v>
      </c>
      <c r="D130" s="3">
        <v>44610.93</v>
      </c>
      <c r="E130">
        <v>22</v>
      </c>
      <c r="F130">
        <v>2022</v>
      </c>
      <c r="G130" t="s">
        <v>692</v>
      </c>
    </row>
    <row r="131" spans="1:7">
      <c r="A131" t="s">
        <v>302</v>
      </c>
      <c r="B131" t="s">
        <v>17</v>
      </c>
      <c r="C131" s="3">
        <v>44616</v>
      </c>
      <c r="D131" s="3">
        <v>45576.84</v>
      </c>
      <c r="E131">
        <v>960</v>
      </c>
      <c r="F131">
        <v>2024</v>
      </c>
      <c r="G131" t="s">
        <v>693</v>
      </c>
    </row>
    <row r="132" spans="1:7">
      <c r="A132" t="s">
        <v>303</v>
      </c>
      <c r="B132" t="s">
        <v>17</v>
      </c>
      <c r="C132" s="3">
        <v>44616</v>
      </c>
      <c r="D132" s="3">
        <v>45121.5</v>
      </c>
      <c r="E132">
        <v>505</v>
      </c>
      <c r="F132">
        <v>2023</v>
      </c>
      <c r="G132" t="s">
        <v>693</v>
      </c>
    </row>
    <row r="133" spans="1:7">
      <c r="A133" t="s">
        <v>304</v>
      </c>
      <c r="B133" t="s">
        <v>17</v>
      </c>
      <c r="C133" s="3">
        <v>44621</v>
      </c>
      <c r="D133" s="3">
        <v>44844.55</v>
      </c>
      <c r="E133">
        <v>223</v>
      </c>
      <c r="F133">
        <v>2022</v>
      </c>
      <c r="G133" t="s">
        <v>694</v>
      </c>
    </row>
    <row r="134" spans="1:7">
      <c r="A134" t="s">
        <v>305</v>
      </c>
      <c r="B134" t="s">
        <v>17</v>
      </c>
      <c r="C134" s="3">
        <v>44622</v>
      </c>
      <c r="D134" s="3">
        <v>44865.77</v>
      </c>
      <c r="E134">
        <v>243</v>
      </c>
      <c r="F134">
        <v>2022</v>
      </c>
      <c r="G134" t="s">
        <v>694</v>
      </c>
    </row>
    <row r="135" spans="1:7">
      <c r="A135" t="s">
        <v>306</v>
      </c>
      <c r="B135" t="s">
        <v>17</v>
      </c>
      <c r="C135" s="3">
        <v>44622</v>
      </c>
      <c r="D135" s="3">
        <v>45142.22</v>
      </c>
      <c r="E135">
        <v>520</v>
      </c>
      <c r="F135">
        <v>2023</v>
      </c>
      <c r="G135" t="s">
        <v>694</v>
      </c>
    </row>
    <row r="136" spans="1:7">
      <c r="A136" t="s">
        <v>307</v>
      </c>
      <c r="B136" t="s">
        <v>17</v>
      </c>
      <c r="C136" s="3">
        <v>44627</v>
      </c>
      <c r="D136" s="3">
        <v>44726.879999999997</v>
      </c>
      <c r="E136">
        <v>99</v>
      </c>
      <c r="F136">
        <v>2022</v>
      </c>
      <c r="G136" t="s">
        <v>694</v>
      </c>
    </row>
    <row r="137" spans="1:7">
      <c r="A137" t="s">
        <v>308</v>
      </c>
      <c r="B137" t="s">
        <v>17</v>
      </c>
      <c r="C137" s="3">
        <v>44642</v>
      </c>
      <c r="D137" s="3">
        <v>45071.1</v>
      </c>
      <c r="E137">
        <v>429</v>
      </c>
      <c r="F137">
        <v>2023</v>
      </c>
      <c r="G137" t="s">
        <v>694</v>
      </c>
    </row>
    <row r="138" spans="1:7">
      <c r="A138" t="s">
        <v>309</v>
      </c>
      <c r="B138" t="s">
        <v>17</v>
      </c>
      <c r="C138" s="3">
        <v>44657</v>
      </c>
      <c r="D138" s="3">
        <v>44998.97</v>
      </c>
      <c r="E138">
        <v>341</v>
      </c>
      <c r="F138">
        <v>2023</v>
      </c>
      <c r="G138" t="s">
        <v>695</v>
      </c>
    </row>
    <row r="139" spans="1:7">
      <c r="A139" t="s">
        <v>310</v>
      </c>
      <c r="B139" t="s">
        <v>17</v>
      </c>
      <c r="C139" s="3">
        <v>44658</v>
      </c>
      <c r="D139" s="3">
        <v>45051.58</v>
      </c>
      <c r="E139">
        <v>393</v>
      </c>
      <c r="F139">
        <v>2023</v>
      </c>
      <c r="G139" t="s">
        <v>695</v>
      </c>
    </row>
    <row r="140" spans="1:7">
      <c r="A140" t="s">
        <v>311</v>
      </c>
      <c r="B140" t="s">
        <v>17</v>
      </c>
      <c r="C140" s="3">
        <v>44659</v>
      </c>
      <c r="D140" s="3">
        <v>45262.03</v>
      </c>
      <c r="E140">
        <v>603</v>
      </c>
      <c r="F140">
        <v>2023</v>
      </c>
      <c r="G140" t="s">
        <v>695</v>
      </c>
    </row>
    <row r="141" spans="1:7">
      <c r="A141" t="s">
        <v>312</v>
      </c>
      <c r="B141" t="s">
        <v>17</v>
      </c>
      <c r="C141" s="3">
        <v>44668</v>
      </c>
      <c r="D141" s="3">
        <v>45292.35</v>
      </c>
      <c r="E141">
        <v>624</v>
      </c>
      <c r="F141">
        <v>2024</v>
      </c>
      <c r="G141" t="s">
        <v>695</v>
      </c>
    </row>
    <row r="142" spans="1:7">
      <c r="A142" t="s">
        <v>313</v>
      </c>
      <c r="B142" t="s">
        <v>17</v>
      </c>
      <c r="C142" s="3">
        <v>44670</v>
      </c>
      <c r="D142" s="3">
        <v>45651.61</v>
      </c>
      <c r="E142">
        <v>981</v>
      </c>
      <c r="F142">
        <v>2024</v>
      </c>
      <c r="G142" t="s">
        <v>695</v>
      </c>
    </row>
    <row r="143" spans="1:7">
      <c r="A143" t="s">
        <v>314</v>
      </c>
      <c r="B143" t="s">
        <v>17</v>
      </c>
      <c r="C143" s="3">
        <v>44699</v>
      </c>
      <c r="D143" s="3">
        <v>45492.53</v>
      </c>
      <c r="E143">
        <v>793</v>
      </c>
      <c r="F143">
        <v>2024</v>
      </c>
      <c r="G143" t="s">
        <v>696</v>
      </c>
    </row>
    <row r="144" spans="1:7">
      <c r="A144" t="s">
        <v>315</v>
      </c>
      <c r="B144" t="s">
        <v>17</v>
      </c>
      <c r="C144" s="3">
        <v>44701</v>
      </c>
      <c r="D144" s="3">
        <v>45373.760000000002</v>
      </c>
      <c r="E144">
        <v>672</v>
      </c>
      <c r="F144">
        <v>2024</v>
      </c>
      <c r="G144" t="s">
        <v>696</v>
      </c>
    </row>
    <row r="145" spans="1:7">
      <c r="A145" t="s">
        <v>316</v>
      </c>
      <c r="B145" t="s">
        <v>17</v>
      </c>
      <c r="C145" s="3">
        <v>44703</v>
      </c>
      <c r="D145" s="3">
        <v>45071.68</v>
      </c>
      <c r="E145">
        <v>368</v>
      </c>
      <c r="F145">
        <v>2023</v>
      </c>
      <c r="G145" t="s">
        <v>696</v>
      </c>
    </row>
    <row r="146" spans="1:7">
      <c r="A146" t="s">
        <v>317</v>
      </c>
      <c r="B146" t="s">
        <v>17</v>
      </c>
      <c r="C146" s="3">
        <v>44705</v>
      </c>
      <c r="D146" s="3">
        <v>44986.75</v>
      </c>
      <c r="E146">
        <v>281</v>
      </c>
      <c r="F146">
        <v>2023</v>
      </c>
      <c r="G146" t="s">
        <v>696</v>
      </c>
    </row>
    <row r="147" spans="1:7">
      <c r="A147" t="s">
        <v>318</v>
      </c>
      <c r="B147" t="s">
        <v>17</v>
      </c>
      <c r="C147" s="3">
        <v>44715</v>
      </c>
      <c r="D147" s="3">
        <v>45643.81</v>
      </c>
      <c r="E147">
        <v>928</v>
      </c>
      <c r="F147">
        <v>2024</v>
      </c>
      <c r="G147" t="s">
        <v>702</v>
      </c>
    </row>
    <row r="148" spans="1:7">
      <c r="A148" t="s">
        <v>319</v>
      </c>
      <c r="B148" t="s">
        <v>17</v>
      </c>
      <c r="C148" s="3">
        <v>44732</v>
      </c>
      <c r="D148" s="3">
        <v>45304.19</v>
      </c>
      <c r="E148">
        <v>572</v>
      </c>
      <c r="F148">
        <v>2024</v>
      </c>
      <c r="G148" t="s">
        <v>702</v>
      </c>
    </row>
    <row r="149" spans="1:7">
      <c r="A149" t="s">
        <v>320</v>
      </c>
      <c r="B149" t="s">
        <v>17</v>
      </c>
      <c r="C149" s="3">
        <v>44735</v>
      </c>
      <c r="D149" s="3">
        <v>45735.3</v>
      </c>
      <c r="E149">
        <v>1000</v>
      </c>
      <c r="F149">
        <v>2025</v>
      </c>
      <c r="G149" t="s">
        <v>702</v>
      </c>
    </row>
    <row r="150" spans="1:7">
      <c r="A150" t="s">
        <v>321</v>
      </c>
      <c r="B150" t="s">
        <v>17</v>
      </c>
      <c r="C150" s="3">
        <v>44764</v>
      </c>
      <c r="D150" s="3">
        <v>44788.94</v>
      </c>
      <c r="E150">
        <v>24</v>
      </c>
      <c r="F150">
        <v>2022</v>
      </c>
      <c r="G150" t="s">
        <v>703</v>
      </c>
    </row>
    <row r="151" spans="1:7">
      <c r="A151" t="s">
        <v>322</v>
      </c>
      <c r="B151" t="s">
        <v>17</v>
      </c>
      <c r="C151" s="3">
        <v>44781</v>
      </c>
      <c r="D151" s="3">
        <v>45408.800000000003</v>
      </c>
      <c r="E151">
        <v>627</v>
      </c>
      <c r="F151">
        <v>2024</v>
      </c>
      <c r="G151" t="s">
        <v>697</v>
      </c>
    </row>
    <row r="152" spans="1:7">
      <c r="A152" t="s">
        <v>323</v>
      </c>
      <c r="B152" t="s">
        <v>17</v>
      </c>
      <c r="C152" s="3">
        <v>44837</v>
      </c>
      <c r="D152" s="3">
        <v>45536.31</v>
      </c>
      <c r="E152">
        <v>699</v>
      </c>
      <c r="F152">
        <v>2024</v>
      </c>
      <c r="G152" t="s">
        <v>700</v>
      </c>
    </row>
    <row r="153" spans="1:7">
      <c r="A153" t="s">
        <v>324</v>
      </c>
      <c r="B153" t="s">
        <v>17</v>
      </c>
      <c r="C153" s="3">
        <v>44858</v>
      </c>
      <c r="D153" s="3">
        <v>45442.96</v>
      </c>
      <c r="E153">
        <v>584</v>
      </c>
      <c r="F153">
        <v>2024</v>
      </c>
      <c r="G153" t="s">
        <v>700</v>
      </c>
    </row>
    <row r="154" spans="1:7">
      <c r="A154" t="s">
        <v>325</v>
      </c>
      <c r="B154" t="s">
        <v>17</v>
      </c>
      <c r="C154" s="3">
        <v>44860</v>
      </c>
      <c r="D154" s="3">
        <v>45507.5</v>
      </c>
      <c r="E154">
        <v>647</v>
      </c>
      <c r="F154">
        <v>2024</v>
      </c>
      <c r="G154" t="s">
        <v>700</v>
      </c>
    </row>
    <row r="155" spans="1:7">
      <c r="A155" t="s">
        <v>326</v>
      </c>
      <c r="B155" t="s">
        <v>17</v>
      </c>
      <c r="C155" s="3">
        <v>44916</v>
      </c>
      <c r="D155" s="3">
        <v>45638.65</v>
      </c>
      <c r="E155">
        <v>722</v>
      </c>
      <c r="F155">
        <v>2024</v>
      </c>
      <c r="G155" t="s">
        <v>701</v>
      </c>
    </row>
    <row r="156" spans="1:7">
      <c r="A156" t="s">
        <v>327</v>
      </c>
      <c r="B156" t="s">
        <v>17</v>
      </c>
      <c r="C156" s="3">
        <v>44919</v>
      </c>
      <c r="D156" s="3">
        <v>45403.8</v>
      </c>
      <c r="E156">
        <v>484</v>
      </c>
      <c r="F156">
        <v>2024</v>
      </c>
      <c r="G156" t="s">
        <v>701</v>
      </c>
    </row>
  </sheetData>
  <mergeCells count="2">
    <mergeCell ref="I4:J5"/>
    <mergeCell ref="A1:G1"/>
  </mergeCells>
  <phoneticPr fontId="3" type="noConversion"/>
  <pageMargins left="0.7" right="0.7" top="0.75" bottom="0.75" header="0.3" footer="0.3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2542-E3EE-4155-B1B4-8C8DCE2F214B}">
  <dimension ref="A1:T155"/>
  <sheetViews>
    <sheetView workbookViewId="0">
      <selection activeCell="H58" sqref="H58"/>
    </sheetView>
  </sheetViews>
  <sheetFormatPr defaultRowHeight="14.5"/>
  <cols>
    <col min="1" max="1" width="15.54296875" bestFit="1" customWidth="1"/>
    <col min="2" max="2" width="11.7265625" bestFit="1" customWidth="1"/>
    <col min="3" max="3" width="22.08984375" style="3" bestFit="1" customWidth="1"/>
    <col min="4" max="4" width="25.90625" style="3" bestFit="1" customWidth="1"/>
    <col min="5" max="5" width="18.54296875" bestFit="1" customWidth="1"/>
    <col min="6" max="6" width="15.54296875" bestFit="1" customWidth="1"/>
    <col min="7" max="7" width="22.6328125" bestFit="1" customWidth="1"/>
    <col min="8" max="8" width="23.26953125" bestFit="1" customWidth="1"/>
    <col min="9" max="9" width="22.6328125" bestFit="1" customWidth="1"/>
    <col min="10" max="10" width="16.36328125" bestFit="1" customWidth="1"/>
    <col min="11" max="11" width="23" bestFit="1" customWidth="1"/>
    <col min="12" max="12" width="37.1796875" bestFit="1" customWidth="1"/>
    <col min="13" max="13" width="124.7265625" bestFit="1" customWidth="1"/>
    <col min="14" max="14" width="15.6328125" bestFit="1" customWidth="1"/>
    <col min="15" max="15" width="18.81640625" bestFit="1" customWidth="1"/>
    <col min="16" max="17" width="12.90625" bestFit="1" customWidth="1"/>
    <col min="18" max="18" width="23.7265625" bestFit="1" customWidth="1"/>
    <col min="19" max="19" width="15.90625" bestFit="1" customWidth="1"/>
    <col min="20" max="20" width="17.7265625" bestFit="1" customWidth="1"/>
  </cols>
  <sheetData>
    <row r="1" spans="1:20">
      <c r="A1" s="52" t="s">
        <v>125</v>
      </c>
      <c r="B1" s="52" t="s">
        <v>128</v>
      </c>
      <c r="C1" s="53" t="s">
        <v>676</v>
      </c>
      <c r="D1" s="53" t="s">
        <v>677</v>
      </c>
      <c r="E1" s="52" t="s">
        <v>127</v>
      </c>
      <c r="F1" s="52" t="s">
        <v>708</v>
      </c>
      <c r="G1" s="52" t="s">
        <v>104</v>
      </c>
      <c r="H1" s="52" t="s">
        <v>105</v>
      </c>
      <c r="I1" s="52" t="s">
        <v>106</v>
      </c>
      <c r="J1" s="52" t="s">
        <v>123</v>
      </c>
      <c r="K1" s="52" t="s">
        <v>709</v>
      </c>
      <c r="L1" s="52" t="s">
        <v>107</v>
      </c>
      <c r="M1" s="52" t="s">
        <v>108</v>
      </c>
      <c r="N1" s="52" t="s">
        <v>851</v>
      </c>
      <c r="O1" s="52" t="s">
        <v>853</v>
      </c>
    </row>
    <row r="2" spans="1:20">
      <c r="A2" t="s">
        <v>129</v>
      </c>
      <c r="B2" t="s">
        <v>9</v>
      </c>
      <c r="C2" s="3">
        <v>44562</v>
      </c>
      <c r="D2" s="3">
        <v>45145.599999999999</v>
      </c>
      <c r="E2">
        <v>583</v>
      </c>
      <c r="F2" t="b">
        <v>1</v>
      </c>
      <c r="G2">
        <v>1</v>
      </c>
      <c r="H2">
        <v>1</v>
      </c>
      <c r="I2">
        <v>1</v>
      </c>
      <c r="J2" t="s">
        <v>9</v>
      </c>
      <c r="K2">
        <v>6</v>
      </c>
      <c r="L2" t="s">
        <v>710</v>
      </c>
      <c r="M2" t="s">
        <v>711</v>
      </c>
      <c r="N2" t="s">
        <v>692</v>
      </c>
      <c r="O2">
        <f t="shared" ref="O2:O33" si="0">MONTH(C2)</f>
        <v>1</v>
      </c>
    </row>
    <row r="3" spans="1:20">
      <c r="A3" t="s">
        <v>130</v>
      </c>
      <c r="B3" t="s">
        <v>9</v>
      </c>
      <c r="C3" s="3">
        <v>44572</v>
      </c>
      <c r="D3" s="3">
        <v>44693.4</v>
      </c>
      <c r="E3">
        <v>121</v>
      </c>
      <c r="F3" t="b">
        <v>1</v>
      </c>
      <c r="G3">
        <v>1</v>
      </c>
      <c r="H3">
        <v>6</v>
      </c>
      <c r="I3">
        <v>1</v>
      </c>
      <c r="J3" t="s">
        <v>9</v>
      </c>
      <c r="K3">
        <v>7</v>
      </c>
      <c r="L3" t="s">
        <v>712</v>
      </c>
      <c r="M3" t="s">
        <v>713</v>
      </c>
      <c r="N3" t="s">
        <v>692</v>
      </c>
      <c r="O3">
        <f t="shared" si="0"/>
        <v>1</v>
      </c>
    </row>
    <row r="4" spans="1:20">
      <c r="A4" t="s">
        <v>131</v>
      </c>
      <c r="B4" t="s">
        <v>9</v>
      </c>
      <c r="C4" s="3">
        <v>44572</v>
      </c>
      <c r="D4" s="3">
        <v>44583.3</v>
      </c>
      <c r="E4">
        <v>11</v>
      </c>
      <c r="F4" t="b">
        <v>1</v>
      </c>
      <c r="G4">
        <v>1</v>
      </c>
      <c r="H4">
        <v>7</v>
      </c>
      <c r="I4">
        <v>1</v>
      </c>
      <c r="J4" t="s">
        <v>9</v>
      </c>
      <c r="K4">
        <v>4</v>
      </c>
      <c r="L4" t="s">
        <v>714</v>
      </c>
      <c r="M4" t="s">
        <v>715</v>
      </c>
      <c r="N4" t="s">
        <v>692</v>
      </c>
      <c r="O4">
        <f t="shared" si="0"/>
        <v>1</v>
      </c>
    </row>
    <row r="5" spans="1:20">
      <c r="A5" t="s">
        <v>132</v>
      </c>
      <c r="B5" t="s">
        <v>9</v>
      </c>
      <c r="C5" s="3">
        <v>44581</v>
      </c>
      <c r="D5" s="3">
        <v>45319.5</v>
      </c>
      <c r="E5">
        <v>738</v>
      </c>
      <c r="F5" t="b">
        <v>1</v>
      </c>
      <c r="G5">
        <v>1</v>
      </c>
      <c r="H5">
        <v>11</v>
      </c>
      <c r="I5">
        <v>1</v>
      </c>
      <c r="J5" t="s">
        <v>9</v>
      </c>
      <c r="K5">
        <v>5</v>
      </c>
      <c r="L5" t="s">
        <v>716</v>
      </c>
      <c r="M5" t="s">
        <v>717</v>
      </c>
      <c r="N5" t="s">
        <v>692</v>
      </c>
      <c r="O5">
        <f t="shared" si="0"/>
        <v>1</v>
      </c>
    </row>
    <row r="6" spans="1:20">
      <c r="A6" t="s">
        <v>133</v>
      </c>
      <c r="B6" t="s">
        <v>9</v>
      </c>
      <c r="C6" s="3">
        <v>44582</v>
      </c>
      <c r="D6" s="3">
        <v>44816.37</v>
      </c>
      <c r="E6">
        <v>234</v>
      </c>
      <c r="F6" t="b">
        <v>1</v>
      </c>
      <c r="G6">
        <v>1</v>
      </c>
      <c r="H6">
        <v>13</v>
      </c>
      <c r="I6">
        <v>1</v>
      </c>
      <c r="J6" t="s">
        <v>9</v>
      </c>
      <c r="K6">
        <v>4</v>
      </c>
      <c r="L6" t="s">
        <v>718</v>
      </c>
      <c r="M6" t="s">
        <v>719</v>
      </c>
      <c r="N6" t="s">
        <v>692</v>
      </c>
      <c r="O6">
        <f t="shared" si="0"/>
        <v>1</v>
      </c>
    </row>
    <row r="7" spans="1:20">
      <c r="A7" t="s">
        <v>134</v>
      </c>
      <c r="B7" t="s">
        <v>9</v>
      </c>
      <c r="C7" s="3">
        <v>44586</v>
      </c>
      <c r="D7" s="3">
        <v>44652.18</v>
      </c>
      <c r="E7">
        <v>66</v>
      </c>
      <c r="F7" t="b">
        <v>1</v>
      </c>
      <c r="G7">
        <v>1</v>
      </c>
      <c r="H7">
        <v>15</v>
      </c>
      <c r="I7">
        <v>1</v>
      </c>
      <c r="J7" t="s">
        <v>9</v>
      </c>
      <c r="K7">
        <v>4</v>
      </c>
      <c r="L7" t="s">
        <v>720</v>
      </c>
      <c r="M7" t="s">
        <v>721</v>
      </c>
      <c r="N7" t="s">
        <v>692</v>
      </c>
      <c r="O7">
        <f t="shared" si="0"/>
        <v>1</v>
      </c>
    </row>
    <row r="8" spans="1:20">
      <c r="A8" t="s">
        <v>135</v>
      </c>
      <c r="B8" t="s">
        <v>9</v>
      </c>
      <c r="C8" s="3">
        <v>44586</v>
      </c>
      <c r="D8" s="3">
        <v>44607.6</v>
      </c>
      <c r="E8">
        <v>21</v>
      </c>
      <c r="F8" t="b">
        <v>1</v>
      </c>
      <c r="G8">
        <v>1</v>
      </c>
      <c r="H8">
        <v>16</v>
      </c>
      <c r="I8">
        <v>1</v>
      </c>
      <c r="J8" t="s">
        <v>9</v>
      </c>
      <c r="K8">
        <v>5</v>
      </c>
      <c r="L8" t="s">
        <v>722</v>
      </c>
      <c r="M8" t="s">
        <v>723</v>
      </c>
      <c r="N8" t="s">
        <v>692</v>
      </c>
      <c r="O8">
        <f t="shared" si="0"/>
        <v>1</v>
      </c>
    </row>
    <row r="9" spans="1:20">
      <c r="A9" t="s">
        <v>136</v>
      </c>
      <c r="B9" t="s">
        <v>9</v>
      </c>
      <c r="C9" s="3">
        <v>44587</v>
      </c>
      <c r="D9" s="3">
        <v>44728.800000000003</v>
      </c>
      <c r="E9">
        <v>141</v>
      </c>
      <c r="F9" t="b">
        <v>1</v>
      </c>
      <c r="G9">
        <v>1</v>
      </c>
      <c r="H9">
        <v>18</v>
      </c>
      <c r="I9">
        <v>1</v>
      </c>
      <c r="J9" t="s">
        <v>9</v>
      </c>
      <c r="K9">
        <v>6</v>
      </c>
      <c r="L9" t="s">
        <v>724</v>
      </c>
      <c r="M9" t="s">
        <v>725</v>
      </c>
      <c r="N9" t="s">
        <v>692</v>
      </c>
      <c r="O9">
        <f t="shared" si="0"/>
        <v>1</v>
      </c>
    </row>
    <row r="10" spans="1:20">
      <c r="A10" t="s">
        <v>137</v>
      </c>
      <c r="B10" t="s">
        <v>9</v>
      </c>
      <c r="C10" s="3">
        <v>44588</v>
      </c>
      <c r="D10" s="3">
        <v>44618.755995370368</v>
      </c>
      <c r="E10">
        <v>30</v>
      </c>
      <c r="F10" t="b">
        <v>1</v>
      </c>
      <c r="G10">
        <v>1</v>
      </c>
      <c r="H10">
        <v>19</v>
      </c>
      <c r="I10">
        <v>1</v>
      </c>
      <c r="J10" t="s">
        <v>9</v>
      </c>
      <c r="K10">
        <v>5</v>
      </c>
      <c r="L10" t="s">
        <v>726</v>
      </c>
      <c r="M10" t="s">
        <v>727</v>
      </c>
      <c r="N10" t="s">
        <v>692</v>
      </c>
      <c r="O10">
        <f t="shared" si="0"/>
        <v>1</v>
      </c>
    </row>
    <row r="11" spans="1:20">
      <c r="A11" t="s">
        <v>138</v>
      </c>
      <c r="B11" t="s">
        <v>9</v>
      </c>
      <c r="C11" s="3">
        <v>44589</v>
      </c>
      <c r="D11" s="3">
        <v>44641.5</v>
      </c>
      <c r="E11">
        <v>52</v>
      </c>
      <c r="F11" t="b">
        <v>1</v>
      </c>
      <c r="G11">
        <v>1</v>
      </c>
      <c r="H11">
        <v>20</v>
      </c>
      <c r="I11">
        <v>1</v>
      </c>
      <c r="J11" t="s">
        <v>9</v>
      </c>
      <c r="K11">
        <v>6</v>
      </c>
      <c r="L11" t="s">
        <v>728</v>
      </c>
      <c r="M11" t="s">
        <v>729</v>
      </c>
      <c r="N11" t="s">
        <v>692</v>
      </c>
      <c r="O11">
        <f t="shared" si="0"/>
        <v>1</v>
      </c>
      <c r="Q11" s="25" t="s">
        <v>680</v>
      </c>
      <c r="R11" t="s">
        <v>852</v>
      </c>
      <c r="S11" t="s">
        <v>707</v>
      </c>
      <c r="T11" t="s">
        <v>854</v>
      </c>
    </row>
    <row r="12" spans="1:20">
      <c r="A12" t="s">
        <v>139</v>
      </c>
      <c r="B12" t="s">
        <v>9</v>
      </c>
      <c r="C12" s="3">
        <v>44590</v>
      </c>
      <c r="D12" s="3">
        <v>44623.74</v>
      </c>
      <c r="E12">
        <v>33</v>
      </c>
      <c r="F12" t="b">
        <v>1</v>
      </c>
      <c r="G12">
        <v>1</v>
      </c>
      <c r="H12">
        <v>21</v>
      </c>
      <c r="I12">
        <v>1</v>
      </c>
      <c r="J12" t="s">
        <v>9</v>
      </c>
      <c r="K12">
        <v>3</v>
      </c>
      <c r="L12" t="s">
        <v>730</v>
      </c>
      <c r="M12" t="s">
        <v>731</v>
      </c>
      <c r="N12" t="s">
        <v>692</v>
      </c>
      <c r="O12">
        <f t="shared" si="0"/>
        <v>1</v>
      </c>
      <c r="Q12" s="54" t="s">
        <v>692</v>
      </c>
      <c r="R12" s="55">
        <v>165.84615384615384</v>
      </c>
      <c r="S12" s="56">
        <v>13</v>
      </c>
      <c r="T12" s="56">
        <v>75</v>
      </c>
    </row>
    <row r="13" spans="1:20">
      <c r="A13" t="s">
        <v>140</v>
      </c>
      <c r="B13" t="s">
        <v>9</v>
      </c>
      <c r="C13" s="3">
        <v>44601</v>
      </c>
      <c r="D13" s="3">
        <v>45491.5</v>
      </c>
      <c r="E13">
        <v>890</v>
      </c>
      <c r="F13" t="b">
        <v>1</v>
      </c>
      <c r="G13">
        <v>1</v>
      </c>
      <c r="H13">
        <v>22</v>
      </c>
      <c r="I13">
        <v>1</v>
      </c>
      <c r="J13" t="s">
        <v>9</v>
      </c>
      <c r="K13">
        <v>5</v>
      </c>
      <c r="L13" t="s">
        <v>732</v>
      </c>
      <c r="M13" t="s">
        <v>733</v>
      </c>
      <c r="N13" t="s">
        <v>693</v>
      </c>
      <c r="O13">
        <f t="shared" si="0"/>
        <v>2</v>
      </c>
      <c r="Q13" s="54" t="s">
        <v>693</v>
      </c>
      <c r="R13" s="55">
        <v>279.5</v>
      </c>
      <c r="S13" s="56">
        <v>12</v>
      </c>
      <c r="T13" s="56">
        <v>57</v>
      </c>
    </row>
    <row r="14" spans="1:20">
      <c r="A14" t="s">
        <v>141</v>
      </c>
      <c r="B14" t="s">
        <v>9</v>
      </c>
      <c r="C14" s="3">
        <v>44603</v>
      </c>
      <c r="D14" s="3">
        <v>44720.37</v>
      </c>
      <c r="E14">
        <v>117</v>
      </c>
      <c r="F14" t="b">
        <v>1</v>
      </c>
      <c r="G14">
        <v>1</v>
      </c>
      <c r="H14">
        <v>23</v>
      </c>
      <c r="I14">
        <v>1</v>
      </c>
      <c r="J14" t="s">
        <v>9</v>
      </c>
      <c r="K14">
        <v>5</v>
      </c>
      <c r="L14" t="s">
        <v>734</v>
      </c>
      <c r="M14" t="s">
        <v>735</v>
      </c>
      <c r="N14" t="s">
        <v>693</v>
      </c>
      <c r="O14">
        <f t="shared" si="0"/>
        <v>2</v>
      </c>
      <c r="Q14" s="54" t="s">
        <v>694</v>
      </c>
      <c r="R14" s="55">
        <v>188.90909090909091</v>
      </c>
      <c r="S14" s="56">
        <v>11</v>
      </c>
      <c r="T14" s="56">
        <v>71</v>
      </c>
    </row>
    <row r="15" spans="1:20">
      <c r="A15" t="s">
        <v>142</v>
      </c>
      <c r="B15" t="s">
        <v>9</v>
      </c>
      <c r="C15" s="3">
        <v>44604</v>
      </c>
      <c r="D15" s="3">
        <v>44605.86</v>
      </c>
      <c r="E15">
        <v>1</v>
      </c>
      <c r="F15" t="b">
        <v>1</v>
      </c>
      <c r="G15">
        <v>1</v>
      </c>
      <c r="H15">
        <v>24</v>
      </c>
      <c r="I15">
        <v>1</v>
      </c>
      <c r="J15" t="s">
        <v>9</v>
      </c>
      <c r="K15">
        <v>4</v>
      </c>
      <c r="L15" t="s">
        <v>736</v>
      </c>
      <c r="M15" t="s">
        <v>711</v>
      </c>
      <c r="N15" t="s">
        <v>693</v>
      </c>
      <c r="O15">
        <f t="shared" si="0"/>
        <v>2</v>
      </c>
      <c r="Q15" s="54" t="s">
        <v>695</v>
      </c>
      <c r="R15" s="55">
        <v>453.09090909090907</v>
      </c>
      <c r="S15" s="56">
        <v>11</v>
      </c>
      <c r="T15" s="56">
        <v>82</v>
      </c>
    </row>
    <row r="16" spans="1:20">
      <c r="A16" t="s">
        <v>143</v>
      </c>
      <c r="B16" t="s">
        <v>9</v>
      </c>
      <c r="C16" s="3">
        <v>44607</v>
      </c>
      <c r="D16" s="3">
        <v>44628.43</v>
      </c>
      <c r="E16">
        <v>21</v>
      </c>
      <c r="F16" t="b">
        <v>1</v>
      </c>
      <c r="G16">
        <v>1</v>
      </c>
      <c r="H16">
        <v>25</v>
      </c>
      <c r="I16">
        <v>1</v>
      </c>
      <c r="J16" t="s">
        <v>9</v>
      </c>
      <c r="K16">
        <v>5</v>
      </c>
      <c r="L16" t="s">
        <v>726</v>
      </c>
      <c r="M16" t="s">
        <v>727</v>
      </c>
      <c r="N16" t="s">
        <v>693</v>
      </c>
      <c r="O16">
        <f t="shared" si="0"/>
        <v>2</v>
      </c>
      <c r="Q16" s="54" t="s">
        <v>696</v>
      </c>
      <c r="R16" s="55">
        <v>367.88888888888891</v>
      </c>
      <c r="S16" s="56">
        <v>18</v>
      </c>
      <c r="T16" s="56">
        <v>96</v>
      </c>
    </row>
    <row r="17" spans="1:20">
      <c r="A17" t="s">
        <v>144</v>
      </c>
      <c r="B17" t="s">
        <v>9</v>
      </c>
      <c r="C17" s="3">
        <v>44608</v>
      </c>
      <c r="D17" s="3">
        <v>44625.54</v>
      </c>
      <c r="E17">
        <v>17</v>
      </c>
      <c r="F17" t="b">
        <v>1</v>
      </c>
      <c r="G17">
        <v>1</v>
      </c>
      <c r="H17">
        <v>26</v>
      </c>
      <c r="I17">
        <v>1</v>
      </c>
      <c r="J17" t="s">
        <v>9</v>
      </c>
      <c r="K17">
        <v>4</v>
      </c>
      <c r="L17" t="s">
        <v>737</v>
      </c>
      <c r="M17" t="s">
        <v>738</v>
      </c>
      <c r="N17" t="s">
        <v>693</v>
      </c>
      <c r="O17">
        <f t="shared" si="0"/>
        <v>2</v>
      </c>
      <c r="Q17" s="54" t="s">
        <v>702</v>
      </c>
      <c r="R17" s="55">
        <v>265.33333333333331</v>
      </c>
      <c r="S17" s="56">
        <v>15</v>
      </c>
      <c r="T17" s="56">
        <v>83</v>
      </c>
    </row>
    <row r="18" spans="1:20">
      <c r="A18" t="s">
        <v>145</v>
      </c>
      <c r="B18" t="s">
        <v>9</v>
      </c>
      <c r="C18" s="3">
        <v>44609</v>
      </c>
      <c r="D18" s="3">
        <v>44693.15</v>
      </c>
      <c r="E18">
        <v>84</v>
      </c>
      <c r="F18" t="b">
        <v>1</v>
      </c>
      <c r="G18">
        <v>1</v>
      </c>
      <c r="H18">
        <v>29</v>
      </c>
      <c r="I18">
        <v>1</v>
      </c>
      <c r="J18" t="s">
        <v>9</v>
      </c>
      <c r="K18">
        <v>3</v>
      </c>
      <c r="L18" t="s">
        <v>739</v>
      </c>
      <c r="M18" t="s">
        <v>740</v>
      </c>
      <c r="N18" t="s">
        <v>693</v>
      </c>
      <c r="O18">
        <f t="shared" si="0"/>
        <v>2</v>
      </c>
      <c r="Q18" s="54" t="s">
        <v>703</v>
      </c>
      <c r="R18" s="55">
        <v>163.58333333333334</v>
      </c>
      <c r="S18" s="56">
        <v>12</v>
      </c>
      <c r="T18" s="56">
        <v>60</v>
      </c>
    </row>
    <row r="19" spans="1:20">
      <c r="A19" t="s">
        <v>146</v>
      </c>
      <c r="B19" t="s">
        <v>9</v>
      </c>
      <c r="C19" s="3">
        <v>44613</v>
      </c>
      <c r="D19" s="3">
        <v>45010.93</v>
      </c>
      <c r="E19">
        <v>397</v>
      </c>
      <c r="F19" t="b">
        <v>1</v>
      </c>
      <c r="G19">
        <v>1</v>
      </c>
      <c r="H19">
        <v>30</v>
      </c>
      <c r="I19">
        <v>1</v>
      </c>
      <c r="J19" t="s">
        <v>9</v>
      </c>
      <c r="K19">
        <v>4</v>
      </c>
      <c r="L19" t="s">
        <v>741</v>
      </c>
      <c r="M19" t="s">
        <v>742</v>
      </c>
      <c r="N19" t="s">
        <v>693</v>
      </c>
      <c r="O19">
        <f t="shared" si="0"/>
        <v>2</v>
      </c>
      <c r="Q19" s="54" t="s">
        <v>697</v>
      </c>
      <c r="R19" s="55">
        <v>248.5625</v>
      </c>
      <c r="S19" s="56">
        <v>16</v>
      </c>
      <c r="T19" s="56">
        <v>77</v>
      </c>
    </row>
    <row r="20" spans="1:20">
      <c r="A20" t="s">
        <v>147</v>
      </c>
      <c r="B20" t="s">
        <v>9</v>
      </c>
      <c r="C20" s="3">
        <v>44615</v>
      </c>
      <c r="D20" s="3">
        <v>44692.36</v>
      </c>
      <c r="E20">
        <v>77</v>
      </c>
      <c r="F20" t="b">
        <v>1</v>
      </c>
      <c r="G20">
        <v>1</v>
      </c>
      <c r="H20">
        <v>32</v>
      </c>
      <c r="I20">
        <v>1</v>
      </c>
      <c r="J20" t="s">
        <v>9</v>
      </c>
      <c r="K20">
        <v>5</v>
      </c>
      <c r="L20" t="s">
        <v>732</v>
      </c>
      <c r="M20" t="s">
        <v>733</v>
      </c>
      <c r="N20" t="s">
        <v>693</v>
      </c>
      <c r="O20">
        <f t="shared" si="0"/>
        <v>2</v>
      </c>
      <c r="Q20" s="54" t="s">
        <v>704</v>
      </c>
      <c r="R20" s="55">
        <v>294.60000000000002</v>
      </c>
      <c r="S20" s="56">
        <v>10</v>
      </c>
      <c r="T20" s="56">
        <v>39</v>
      </c>
    </row>
    <row r="21" spans="1:20">
      <c r="A21" t="s">
        <v>148</v>
      </c>
      <c r="B21" t="s">
        <v>9</v>
      </c>
      <c r="C21" s="3">
        <v>44616</v>
      </c>
      <c r="D21" s="3">
        <v>44854.02</v>
      </c>
      <c r="E21">
        <v>238</v>
      </c>
      <c r="F21" t="b">
        <v>1</v>
      </c>
      <c r="G21">
        <v>1</v>
      </c>
      <c r="H21">
        <v>34</v>
      </c>
      <c r="I21">
        <v>1</v>
      </c>
      <c r="J21" t="s">
        <v>9</v>
      </c>
      <c r="K21">
        <v>3</v>
      </c>
      <c r="L21" t="s">
        <v>743</v>
      </c>
      <c r="M21" t="s">
        <v>744</v>
      </c>
      <c r="N21" t="s">
        <v>693</v>
      </c>
      <c r="O21">
        <f t="shared" si="0"/>
        <v>2</v>
      </c>
      <c r="Q21" s="54" t="s">
        <v>700</v>
      </c>
      <c r="R21" s="55">
        <v>281.5</v>
      </c>
      <c r="S21" s="56">
        <v>14</v>
      </c>
      <c r="T21" s="56">
        <v>82</v>
      </c>
    </row>
    <row r="22" spans="1:20">
      <c r="A22" t="s">
        <v>149</v>
      </c>
      <c r="B22" t="s">
        <v>9</v>
      </c>
      <c r="C22" s="3">
        <v>44617</v>
      </c>
      <c r="D22" s="3">
        <v>44664.41</v>
      </c>
      <c r="E22">
        <v>47</v>
      </c>
      <c r="F22" t="b">
        <v>1</v>
      </c>
      <c r="G22">
        <v>1</v>
      </c>
      <c r="H22">
        <v>35</v>
      </c>
      <c r="I22">
        <v>1</v>
      </c>
      <c r="J22" t="s">
        <v>9</v>
      </c>
      <c r="K22">
        <v>5</v>
      </c>
      <c r="L22" t="s">
        <v>745</v>
      </c>
      <c r="M22" t="s">
        <v>746</v>
      </c>
      <c r="N22" t="s">
        <v>693</v>
      </c>
      <c r="O22">
        <f t="shared" si="0"/>
        <v>2</v>
      </c>
      <c r="Q22" s="54" t="s">
        <v>699</v>
      </c>
      <c r="R22" s="55">
        <v>179.5</v>
      </c>
      <c r="S22" s="56">
        <v>10</v>
      </c>
      <c r="T22" s="56">
        <v>28</v>
      </c>
    </row>
    <row r="23" spans="1:20">
      <c r="A23" t="s">
        <v>150</v>
      </c>
      <c r="B23" t="s">
        <v>9</v>
      </c>
      <c r="C23" s="3">
        <v>44621</v>
      </c>
      <c r="D23" s="3">
        <v>44702.92</v>
      </c>
      <c r="E23">
        <v>81</v>
      </c>
      <c r="F23" t="b">
        <v>1</v>
      </c>
      <c r="G23">
        <v>1</v>
      </c>
      <c r="H23">
        <v>36</v>
      </c>
      <c r="I23">
        <v>2</v>
      </c>
      <c r="J23" t="s">
        <v>9</v>
      </c>
      <c r="K23">
        <v>2</v>
      </c>
      <c r="L23" t="s">
        <v>747</v>
      </c>
      <c r="M23" t="s">
        <v>748</v>
      </c>
      <c r="N23" t="s">
        <v>694</v>
      </c>
      <c r="O23">
        <f t="shared" si="0"/>
        <v>3</v>
      </c>
      <c r="Q23" s="54" t="s">
        <v>701</v>
      </c>
      <c r="R23" s="55">
        <v>254.41666666666666</v>
      </c>
      <c r="S23" s="56">
        <v>12</v>
      </c>
      <c r="T23" s="56">
        <v>63</v>
      </c>
    </row>
    <row r="24" spans="1:20">
      <c r="A24" t="s">
        <v>151</v>
      </c>
      <c r="B24" t="s">
        <v>9</v>
      </c>
      <c r="C24" s="3">
        <v>44626</v>
      </c>
      <c r="D24" s="3">
        <v>44657.475995370369</v>
      </c>
      <c r="E24">
        <v>31</v>
      </c>
      <c r="F24" t="b">
        <v>1</v>
      </c>
      <c r="G24">
        <v>1</v>
      </c>
      <c r="H24">
        <v>38</v>
      </c>
      <c r="I24">
        <v>2</v>
      </c>
      <c r="J24" t="s">
        <v>9</v>
      </c>
      <c r="K24">
        <v>1</v>
      </c>
      <c r="L24" t="s">
        <v>749</v>
      </c>
      <c r="M24" t="s">
        <v>116</v>
      </c>
      <c r="N24" t="s">
        <v>694</v>
      </c>
      <c r="O24">
        <f t="shared" si="0"/>
        <v>3</v>
      </c>
    </row>
    <row r="25" spans="1:20">
      <c r="A25" t="s">
        <v>152</v>
      </c>
      <c r="B25" t="s">
        <v>9</v>
      </c>
      <c r="C25" s="3">
        <v>44631</v>
      </c>
      <c r="D25" s="3">
        <v>44650.315000000002</v>
      </c>
      <c r="E25">
        <v>19</v>
      </c>
      <c r="F25" t="b">
        <v>1</v>
      </c>
      <c r="G25">
        <v>1</v>
      </c>
      <c r="H25">
        <v>40</v>
      </c>
      <c r="I25">
        <v>1</v>
      </c>
      <c r="J25" t="s">
        <v>9</v>
      </c>
      <c r="K25">
        <v>1</v>
      </c>
      <c r="L25" t="s">
        <v>750</v>
      </c>
      <c r="M25" t="s">
        <v>110</v>
      </c>
      <c r="N25" t="s">
        <v>694</v>
      </c>
      <c r="O25">
        <f t="shared" si="0"/>
        <v>3</v>
      </c>
    </row>
    <row r="26" spans="1:20">
      <c r="A26" t="s">
        <v>153</v>
      </c>
      <c r="B26" t="s">
        <v>9</v>
      </c>
      <c r="C26" s="3">
        <v>44635</v>
      </c>
      <c r="D26" s="3">
        <v>44726.54</v>
      </c>
      <c r="E26">
        <v>91</v>
      </c>
      <c r="F26" t="b">
        <v>1</v>
      </c>
      <c r="G26">
        <v>1</v>
      </c>
      <c r="H26">
        <v>43</v>
      </c>
      <c r="I26">
        <v>1</v>
      </c>
      <c r="J26" t="s">
        <v>9</v>
      </c>
      <c r="K26">
        <v>5</v>
      </c>
      <c r="L26" t="s">
        <v>732</v>
      </c>
      <c r="M26" t="s">
        <v>733</v>
      </c>
      <c r="N26" t="s">
        <v>694</v>
      </c>
      <c r="O26">
        <f t="shared" si="0"/>
        <v>3</v>
      </c>
    </row>
    <row r="27" spans="1:20">
      <c r="A27" t="s">
        <v>154</v>
      </c>
      <c r="B27" t="s">
        <v>9</v>
      </c>
      <c r="C27" s="3">
        <v>44636</v>
      </c>
      <c r="D27" s="3">
        <v>44768.94</v>
      </c>
      <c r="E27">
        <v>132</v>
      </c>
      <c r="F27" t="b">
        <v>1</v>
      </c>
      <c r="G27">
        <v>1</v>
      </c>
      <c r="H27">
        <v>44</v>
      </c>
      <c r="I27">
        <v>1</v>
      </c>
      <c r="J27" t="s">
        <v>9</v>
      </c>
      <c r="K27">
        <v>5</v>
      </c>
      <c r="L27" t="s">
        <v>751</v>
      </c>
      <c r="M27" t="s">
        <v>752</v>
      </c>
      <c r="N27" t="s">
        <v>694</v>
      </c>
      <c r="O27">
        <f t="shared" si="0"/>
        <v>3</v>
      </c>
    </row>
    <row r="28" spans="1:20">
      <c r="A28" t="s">
        <v>155</v>
      </c>
      <c r="B28" t="s">
        <v>9</v>
      </c>
      <c r="C28" s="3">
        <v>44641</v>
      </c>
      <c r="D28" s="3">
        <v>44851.8</v>
      </c>
      <c r="E28">
        <v>210</v>
      </c>
      <c r="F28" t="b">
        <v>1</v>
      </c>
      <c r="G28">
        <v>1</v>
      </c>
      <c r="H28">
        <v>46</v>
      </c>
      <c r="I28">
        <v>1</v>
      </c>
      <c r="J28" t="s">
        <v>9</v>
      </c>
      <c r="K28">
        <v>6</v>
      </c>
      <c r="L28" t="s">
        <v>753</v>
      </c>
      <c r="M28" t="s">
        <v>754</v>
      </c>
      <c r="N28" t="s">
        <v>694</v>
      </c>
      <c r="O28">
        <f t="shared" si="0"/>
        <v>3</v>
      </c>
    </row>
    <row r="29" spans="1:20">
      <c r="A29" t="s">
        <v>156</v>
      </c>
      <c r="B29" t="s">
        <v>9</v>
      </c>
      <c r="C29" s="3">
        <v>44657</v>
      </c>
      <c r="D29" s="3">
        <v>45156.3</v>
      </c>
      <c r="E29">
        <v>499</v>
      </c>
      <c r="F29" t="b">
        <v>1</v>
      </c>
      <c r="G29">
        <v>1</v>
      </c>
      <c r="H29">
        <v>51</v>
      </c>
      <c r="I29">
        <v>1</v>
      </c>
      <c r="J29" t="s">
        <v>9</v>
      </c>
      <c r="K29">
        <v>4</v>
      </c>
      <c r="L29" t="s">
        <v>718</v>
      </c>
      <c r="M29" t="s">
        <v>719</v>
      </c>
      <c r="N29" t="s">
        <v>695</v>
      </c>
      <c r="O29">
        <f t="shared" si="0"/>
        <v>4</v>
      </c>
    </row>
    <row r="30" spans="1:20">
      <c r="A30" t="s">
        <v>157</v>
      </c>
      <c r="B30" t="s">
        <v>9</v>
      </c>
      <c r="C30" s="3">
        <v>44663</v>
      </c>
      <c r="D30" s="3">
        <v>44757.1</v>
      </c>
      <c r="E30">
        <v>94</v>
      </c>
      <c r="F30" t="b">
        <v>1</v>
      </c>
      <c r="G30">
        <v>1</v>
      </c>
      <c r="H30">
        <v>52</v>
      </c>
      <c r="I30">
        <v>1</v>
      </c>
      <c r="J30" t="s">
        <v>9</v>
      </c>
      <c r="K30">
        <v>4</v>
      </c>
      <c r="L30" t="s">
        <v>714</v>
      </c>
      <c r="M30" t="s">
        <v>715</v>
      </c>
      <c r="N30" t="s">
        <v>695</v>
      </c>
      <c r="O30">
        <f t="shared" si="0"/>
        <v>4</v>
      </c>
    </row>
    <row r="31" spans="1:20">
      <c r="A31" t="s">
        <v>158</v>
      </c>
      <c r="B31" t="s">
        <v>9</v>
      </c>
      <c r="C31" s="3">
        <v>44674</v>
      </c>
      <c r="D31" s="3">
        <v>45562.9</v>
      </c>
      <c r="E31">
        <v>888</v>
      </c>
      <c r="F31" t="b">
        <v>1</v>
      </c>
      <c r="G31">
        <v>1</v>
      </c>
      <c r="H31">
        <v>55</v>
      </c>
      <c r="I31">
        <v>1</v>
      </c>
      <c r="J31" t="s">
        <v>9</v>
      </c>
      <c r="K31">
        <v>5</v>
      </c>
      <c r="L31" t="s">
        <v>755</v>
      </c>
      <c r="M31" t="s">
        <v>719</v>
      </c>
      <c r="N31" t="s">
        <v>695</v>
      </c>
      <c r="O31">
        <f t="shared" si="0"/>
        <v>4</v>
      </c>
    </row>
    <row r="32" spans="1:20">
      <c r="A32" t="s">
        <v>159</v>
      </c>
      <c r="B32" t="s">
        <v>9</v>
      </c>
      <c r="C32" s="3">
        <v>44674</v>
      </c>
      <c r="D32" s="3">
        <v>44759.199999999997</v>
      </c>
      <c r="E32">
        <v>85</v>
      </c>
      <c r="F32" t="b">
        <v>1</v>
      </c>
      <c r="G32">
        <v>1</v>
      </c>
      <c r="H32">
        <v>56</v>
      </c>
      <c r="I32">
        <v>1</v>
      </c>
      <c r="J32" t="s">
        <v>9</v>
      </c>
      <c r="K32">
        <v>5</v>
      </c>
      <c r="L32" t="s">
        <v>751</v>
      </c>
      <c r="M32" t="s">
        <v>752</v>
      </c>
      <c r="N32" t="s">
        <v>695</v>
      </c>
      <c r="O32">
        <f t="shared" si="0"/>
        <v>4</v>
      </c>
    </row>
    <row r="33" spans="1:15">
      <c r="A33" t="s">
        <v>160</v>
      </c>
      <c r="B33" t="s">
        <v>9</v>
      </c>
      <c r="C33" s="3">
        <v>44676</v>
      </c>
      <c r="D33" s="3">
        <v>45075.85</v>
      </c>
      <c r="E33">
        <v>399</v>
      </c>
      <c r="F33" t="b">
        <v>1</v>
      </c>
      <c r="G33">
        <v>1</v>
      </c>
      <c r="H33">
        <v>59</v>
      </c>
      <c r="I33">
        <v>1</v>
      </c>
      <c r="J33" t="s">
        <v>9</v>
      </c>
      <c r="K33">
        <v>7</v>
      </c>
      <c r="L33" t="s">
        <v>756</v>
      </c>
      <c r="M33" t="s">
        <v>733</v>
      </c>
      <c r="N33" t="s">
        <v>695</v>
      </c>
      <c r="O33">
        <f t="shared" si="0"/>
        <v>4</v>
      </c>
    </row>
    <row r="34" spans="1:15">
      <c r="A34" t="s">
        <v>161</v>
      </c>
      <c r="B34" t="s">
        <v>9</v>
      </c>
      <c r="C34" s="3">
        <v>44680</v>
      </c>
      <c r="D34" s="3">
        <v>44757.3</v>
      </c>
      <c r="E34">
        <v>77</v>
      </c>
      <c r="F34" t="b">
        <v>1</v>
      </c>
      <c r="G34">
        <v>1</v>
      </c>
      <c r="H34">
        <v>60</v>
      </c>
      <c r="I34">
        <v>1</v>
      </c>
      <c r="J34" t="s">
        <v>9</v>
      </c>
      <c r="K34">
        <v>4</v>
      </c>
      <c r="L34" t="s">
        <v>714</v>
      </c>
      <c r="M34" t="s">
        <v>715</v>
      </c>
      <c r="N34" t="s">
        <v>695</v>
      </c>
      <c r="O34">
        <f t="shared" ref="O34:O65" si="1">MONTH(C34)</f>
        <v>4</v>
      </c>
    </row>
    <row r="35" spans="1:15">
      <c r="A35" t="s">
        <v>162</v>
      </c>
      <c r="B35" t="s">
        <v>9</v>
      </c>
      <c r="C35" s="3">
        <v>44683</v>
      </c>
      <c r="D35" s="3">
        <v>44741.58</v>
      </c>
      <c r="E35">
        <v>58</v>
      </c>
      <c r="F35" t="b">
        <v>1</v>
      </c>
      <c r="G35">
        <v>1</v>
      </c>
      <c r="H35">
        <v>62</v>
      </c>
      <c r="I35">
        <v>1</v>
      </c>
      <c r="J35" t="s">
        <v>9</v>
      </c>
      <c r="K35">
        <v>4</v>
      </c>
      <c r="L35" t="s">
        <v>757</v>
      </c>
      <c r="M35" t="s">
        <v>758</v>
      </c>
      <c r="N35" t="s">
        <v>696</v>
      </c>
      <c r="O35">
        <f t="shared" si="1"/>
        <v>5</v>
      </c>
    </row>
    <row r="36" spans="1:15">
      <c r="A36" t="s">
        <v>163</v>
      </c>
      <c r="B36" t="s">
        <v>9</v>
      </c>
      <c r="C36" s="3">
        <v>44685</v>
      </c>
      <c r="D36" s="3">
        <v>44746.12</v>
      </c>
      <c r="E36">
        <v>61</v>
      </c>
      <c r="F36" t="b">
        <v>1</v>
      </c>
      <c r="G36">
        <v>1</v>
      </c>
      <c r="H36">
        <v>63</v>
      </c>
      <c r="I36">
        <v>1</v>
      </c>
      <c r="J36" t="s">
        <v>9</v>
      </c>
      <c r="K36">
        <v>5</v>
      </c>
      <c r="L36" t="s">
        <v>759</v>
      </c>
      <c r="M36" t="s">
        <v>721</v>
      </c>
      <c r="N36" t="s">
        <v>696</v>
      </c>
      <c r="O36">
        <f t="shared" si="1"/>
        <v>5</v>
      </c>
    </row>
    <row r="37" spans="1:15">
      <c r="A37" t="s">
        <v>164</v>
      </c>
      <c r="B37" t="s">
        <v>9</v>
      </c>
      <c r="C37" s="3">
        <v>44685</v>
      </c>
      <c r="D37" s="3">
        <v>44973.1</v>
      </c>
      <c r="E37">
        <v>288</v>
      </c>
      <c r="F37" t="b">
        <v>1</v>
      </c>
      <c r="G37">
        <v>1</v>
      </c>
      <c r="H37">
        <v>64</v>
      </c>
      <c r="I37">
        <v>1</v>
      </c>
      <c r="J37" t="s">
        <v>9</v>
      </c>
      <c r="K37">
        <v>3</v>
      </c>
      <c r="L37" t="s">
        <v>760</v>
      </c>
      <c r="M37" t="s">
        <v>761</v>
      </c>
      <c r="N37" t="s">
        <v>696</v>
      </c>
      <c r="O37">
        <f t="shared" si="1"/>
        <v>5</v>
      </c>
    </row>
    <row r="38" spans="1:15">
      <c r="A38" t="s">
        <v>165</v>
      </c>
      <c r="B38" t="s">
        <v>9</v>
      </c>
      <c r="C38" s="3">
        <v>44687</v>
      </c>
      <c r="D38" s="3">
        <v>45288.552997685183</v>
      </c>
      <c r="E38">
        <v>601</v>
      </c>
      <c r="F38" t="b">
        <v>1</v>
      </c>
      <c r="G38">
        <v>1</v>
      </c>
      <c r="H38">
        <v>66</v>
      </c>
      <c r="I38">
        <v>1</v>
      </c>
      <c r="J38" t="s">
        <v>9</v>
      </c>
      <c r="K38">
        <v>5</v>
      </c>
      <c r="L38" t="s">
        <v>762</v>
      </c>
      <c r="M38" t="s">
        <v>748</v>
      </c>
      <c r="N38" t="s">
        <v>696</v>
      </c>
      <c r="O38">
        <f t="shared" si="1"/>
        <v>5</v>
      </c>
    </row>
    <row r="39" spans="1:15">
      <c r="A39" t="s">
        <v>166</v>
      </c>
      <c r="B39" t="s">
        <v>9</v>
      </c>
      <c r="C39" s="3">
        <v>44690</v>
      </c>
      <c r="D39" s="3">
        <v>44963.3</v>
      </c>
      <c r="E39">
        <v>273</v>
      </c>
      <c r="F39" t="b">
        <v>1</v>
      </c>
      <c r="G39">
        <v>1</v>
      </c>
      <c r="H39">
        <v>67</v>
      </c>
      <c r="I39">
        <v>1</v>
      </c>
      <c r="J39" t="s">
        <v>9</v>
      </c>
      <c r="K39">
        <v>2</v>
      </c>
      <c r="L39" t="s">
        <v>763</v>
      </c>
      <c r="M39" t="s">
        <v>118</v>
      </c>
      <c r="N39" t="s">
        <v>696</v>
      </c>
      <c r="O39">
        <f t="shared" si="1"/>
        <v>5</v>
      </c>
    </row>
    <row r="40" spans="1:15">
      <c r="A40" t="s">
        <v>167</v>
      </c>
      <c r="B40" t="s">
        <v>9</v>
      </c>
      <c r="C40" s="3">
        <v>44690</v>
      </c>
      <c r="D40" s="3">
        <v>45150.43</v>
      </c>
      <c r="E40">
        <v>460</v>
      </c>
      <c r="F40" t="b">
        <v>1</v>
      </c>
      <c r="G40">
        <v>1</v>
      </c>
      <c r="H40">
        <v>68</v>
      </c>
      <c r="I40">
        <v>1</v>
      </c>
      <c r="J40" t="s">
        <v>9</v>
      </c>
      <c r="K40">
        <v>6</v>
      </c>
      <c r="L40" t="s">
        <v>764</v>
      </c>
      <c r="M40" t="s">
        <v>731</v>
      </c>
      <c r="N40" t="s">
        <v>696</v>
      </c>
      <c r="O40">
        <f t="shared" si="1"/>
        <v>5</v>
      </c>
    </row>
    <row r="41" spans="1:15">
      <c r="A41" t="s">
        <v>168</v>
      </c>
      <c r="B41" t="s">
        <v>9</v>
      </c>
      <c r="C41" s="3">
        <v>44695</v>
      </c>
      <c r="D41" s="3">
        <v>44863.51</v>
      </c>
      <c r="E41">
        <v>168</v>
      </c>
      <c r="F41" t="b">
        <v>1</v>
      </c>
      <c r="G41">
        <v>1</v>
      </c>
      <c r="H41">
        <v>71</v>
      </c>
      <c r="I41">
        <v>1</v>
      </c>
      <c r="J41" t="s">
        <v>9</v>
      </c>
      <c r="K41">
        <v>2</v>
      </c>
      <c r="L41" t="s">
        <v>765</v>
      </c>
      <c r="M41" t="s">
        <v>110</v>
      </c>
      <c r="N41" t="s">
        <v>696</v>
      </c>
      <c r="O41">
        <f t="shared" si="1"/>
        <v>5</v>
      </c>
    </row>
    <row r="42" spans="1:15">
      <c r="A42" t="s">
        <v>169</v>
      </c>
      <c r="B42" t="s">
        <v>9</v>
      </c>
      <c r="C42" s="3">
        <v>44695</v>
      </c>
      <c r="D42" s="3">
        <v>45190.11</v>
      </c>
      <c r="E42">
        <v>495</v>
      </c>
      <c r="F42" t="b">
        <v>1</v>
      </c>
      <c r="G42">
        <v>1</v>
      </c>
      <c r="H42">
        <v>72</v>
      </c>
      <c r="I42">
        <v>1</v>
      </c>
      <c r="J42" t="s">
        <v>9</v>
      </c>
      <c r="K42">
        <v>7</v>
      </c>
      <c r="L42" t="s">
        <v>766</v>
      </c>
      <c r="M42" t="s">
        <v>767</v>
      </c>
      <c r="N42" t="s">
        <v>696</v>
      </c>
      <c r="O42">
        <f t="shared" si="1"/>
        <v>5</v>
      </c>
    </row>
    <row r="43" spans="1:15">
      <c r="A43" t="s">
        <v>170</v>
      </c>
      <c r="B43" t="s">
        <v>9</v>
      </c>
      <c r="C43" s="3">
        <v>44697</v>
      </c>
      <c r="D43" s="3">
        <v>44776.34</v>
      </c>
      <c r="E43">
        <v>79</v>
      </c>
      <c r="F43" t="b">
        <v>1</v>
      </c>
      <c r="G43">
        <v>1</v>
      </c>
      <c r="H43">
        <v>73</v>
      </c>
      <c r="I43">
        <v>1</v>
      </c>
      <c r="J43" t="s">
        <v>9</v>
      </c>
      <c r="K43">
        <v>5</v>
      </c>
      <c r="L43" t="s">
        <v>768</v>
      </c>
      <c r="M43" t="s">
        <v>738</v>
      </c>
      <c r="N43" t="s">
        <v>696</v>
      </c>
      <c r="O43">
        <f t="shared" si="1"/>
        <v>5</v>
      </c>
    </row>
    <row r="44" spans="1:15">
      <c r="A44" t="s">
        <v>171</v>
      </c>
      <c r="B44" t="s">
        <v>9</v>
      </c>
      <c r="C44" s="3">
        <v>44698</v>
      </c>
      <c r="D44" s="3">
        <v>45023.16</v>
      </c>
      <c r="E44">
        <v>325</v>
      </c>
      <c r="F44" t="b">
        <v>1</v>
      </c>
      <c r="G44">
        <v>1</v>
      </c>
      <c r="H44">
        <v>74</v>
      </c>
      <c r="I44">
        <v>1</v>
      </c>
      <c r="J44" t="s">
        <v>9</v>
      </c>
      <c r="K44">
        <v>2</v>
      </c>
      <c r="L44" t="s">
        <v>747</v>
      </c>
      <c r="M44" t="s">
        <v>748</v>
      </c>
      <c r="N44" t="s">
        <v>696</v>
      </c>
      <c r="O44">
        <f t="shared" si="1"/>
        <v>5</v>
      </c>
    </row>
    <row r="45" spans="1:15">
      <c r="A45" t="s">
        <v>172</v>
      </c>
      <c r="B45" t="s">
        <v>9</v>
      </c>
      <c r="C45" s="3">
        <v>44700</v>
      </c>
      <c r="D45" s="3">
        <v>45100.74</v>
      </c>
      <c r="E45">
        <v>400</v>
      </c>
      <c r="F45" t="b">
        <v>1</v>
      </c>
      <c r="G45">
        <v>1</v>
      </c>
      <c r="H45">
        <v>75</v>
      </c>
      <c r="I45">
        <v>1</v>
      </c>
      <c r="J45" t="s">
        <v>9</v>
      </c>
      <c r="K45">
        <v>3</v>
      </c>
      <c r="L45" t="s">
        <v>769</v>
      </c>
      <c r="M45" t="s">
        <v>118</v>
      </c>
      <c r="N45" t="s">
        <v>696</v>
      </c>
      <c r="O45">
        <f t="shared" si="1"/>
        <v>5</v>
      </c>
    </row>
    <row r="46" spans="1:15">
      <c r="A46" t="s">
        <v>173</v>
      </c>
      <c r="B46" t="s">
        <v>9</v>
      </c>
      <c r="C46" s="3">
        <v>44702</v>
      </c>
      <c r="D46" s="3">
        <v>44831.45</v>
      </c>
      <c r="E46">
        <v>129</v>
      </c>
      <c r="F46" t="b">
        <v>1</v>
      </c>
      <c r="G46">
        <v>1</v>
      </c>
      <c r="H46">
        <v>77</v>
      </c>
      <c r="I46">
        <v>1</v>
      </c>
      <c r="J46" t="s">
        <v>9</v>
      </c>
      <c r="K46">
        <v>4</v>
      </c>
      <c r="L46" t="s">
        <v>770</v>
      </c>
      <c r="M46" t="s">
        <v>733</v>
      </c>
      <c r="N46" t="s">
        <v>696</v>
      </c>
      <c r="O46">
        <f t="shared" si="1"/>
        <v>5</v>
      </c>
    </row>
    <row r="47" spans="1:15">
      <c r="A47" t="s">
        <v>174</v>
      </c>
      <c r="B47" t="s">
        <v>9</v>
      </c>
      <c r="C47" s="3">
        <v>44706</v>
      </c>
      <c r="D47" s="3">
        <v>45089.35</v>
      </c>
      <c r="E47">
        <v>383</v>
      </c>
      <c r="F47" t="b">
        <v>1</v>
      </c>
      <c r="G47">
        <v>1</v>
      </c>
      <c r="H47">
        <v>79</v>
      </c>
      <c r="I47">
        <v>1</v>
      </c>
      <c r="J47" t="s">
        <v>9</v>
      </c>
      <c r="K47">
        <v>6</v>
      </c>
      <c r="L47" t="s">
        <v>771</v>
      </c>
      <c r="M47" t="s">
        <v>772</v>
      </c>
      <c r="N47" t="s">
        <v>696</v>
      </c>
      <c r="O47">
        <f t="shared" si="1"/>
        <v>5</v>
      </c>
    </row>
    <row r="48" spans="1:15">
      <c r="A48" t="s">
        <v>175</v>
      </c>
      <c r="B48" t="s">
        <v>9</v>
      </c>
      <c r="C48" s="3">
        <v>44709</v>
      </c>
      <c r="D48" s="3">
        <v>45497.47</v>
      </c>
      <c r="E48">
        <v>788</v>
      </c>
      <c r="F48" t="b">
        <v>1</v>
      </c>
      <c r="G48">
        <v>1</v>
      </c>
      <c r="H48">
        <v>83</v>
      </c>
      <c r="I48">
        <v>1</v>
      </c>
      <c r="J48" t="s">
        <v>9</v>
      </c>
      <c r="K48">
        <v>5</v>
      </c>
      <c r="L48" t="s">
        <v>773</v>
      </c>
      <c r="M48" t="s">
        <v>731</v>
      </c>
      <c r="N48" t="s">
        <v>696</v>
      </c>
      <c r="O48">
        <f t="shared" si="1"/>
        <v>5</v>
      </c>
    </row>
    <row r="49" spans="1:15">
      <c r="A49" t="s">
        <v>176</v>
      </c>
      <c r="B49" t="s">
        <v>9</v>
      </c>
      <c r="C49" s="3">
        <v>44713</v>
      </c>
      <c r="D49" s="3">
        <v>44741.91</v>
      </c>
      <c r="E49">
        <v>28</v>
      </c>
      <c r="F49" t="b">
        <v>1</v>
      </c>
      <c r="G49">
        <v>1</v>
      </c>
      <c r="H49">
        <v>85</v>
      </c>
      <c r="I49">
        <v>1</v>
      </c>
      <c r="J49" t="s">
        <v>9</v>
      </c>
      <c r="K49">
        <v>5</v>
      </c>
      <c r="L49" t="s">
        <v>774</v>
      </c>
      <c r="M49" t="s">
        <v>725</v>
      </c>
      <c r="N49" t="s">
        <v>702</v>
      </c>
      <c r="O49">
        <f t="shared" si="1"/>
        <v>6</v>
      </c>
    </row>
    <row r="50" spans="1:15">
      <c r="A50" t="s">
        <v>177</v>
      </c>
      <c r="B50" t="s">
        <v>9</v>
      </c>
      <c r="C50" s="3">
        <v>44716</v>
      </c>
      <c r="D50" s="3">
        <v>44880.41</v>
      </c>
      <c r="E50">
        <v>164</v>
      </c>
      <c r="F50" t="b">
        <v>1</v>
      </c>
      <c r="G50">
        <v>1</v>
      </c>
      <c r="H50">
        <v>87</v>
      </c>
      <c r="I50">
        <v>1</v>
      </c>
      <c r="J50" t="s">
        <v>9</v>
      </c>
      <c r="K50">
        <v>6</v>
      </c>
      <c r="L50" t="s">
        <v>775</v>
      </c>
      <c r="M50" t="s">
        <v>733</v>
      </c>
      <c r="N50" t="s">
        <v>702</v>
      </c>
      <c r="O50">
        <f t="shared" si="1"/>
        <v>6</v>
      </c>
    </row>
    <row r="51" spans="1:15">
      <c r="A51" t="s">
        <v>178</v>
      </c>
      <c r="B51" t="s">
        <v>9</v>
      </c>
      <c r="C51" s="3">
        <v>44717</v>
      </c>
      <c r="D51" s="3">
        <v>44737.78</v>
      </c>
      <c r="E51">
        <v>20</v>
      </c>
      <c r="F51" t="b">
        <v>1</v>
      </c>
      <c r="G51">
        <v>1</v>
      </c>
      <c r="H51">
        <v>89</v>
      </c>
      <c r="I51">
        <v>1</v>
      </c>
      <c r="J51" t="s">
        <v>9</v>
      </c>
      <c r="K51">
        <v>5</v>
      </c>
      <c r="L51" t="s">
        <v>776</v>
      </c>
      <c r="M51" t="s">
        <v>777</v>
      </c>
      <c r="N51" t="s">
        <v>702</v>
      </c>
      <c r="O51">
        <f t="shared" si="1"/>
        <v>6</v>
      </c>
    </row>
    <row r="52" spans="1:15">
      <c r="A52" t="s">
        <v>179</v>
      </c>
      <c r="B52" t="s">
        <v>9</v>
      </c>
      <c r="C52" s="3">
        <v>44721</v>
      </c>
      <c r="D52" s="3">
        <v>44795.8</v>
      </c>
      <c r="E52">
        <v>74</v>
      </c>
      <c r="F52" t="b">
        <v>1</v>
      </c>
      <c r="G52">
        <v>1</v>
      </c>
      <c r="H52">
        <v>93</v>
      </c>
      <c r="I52">
        <v>1</v>
      </c>
      <c r="J52" t="s">
        <v>9</v>
      </c>
      <c r="K52">
        <v>2</v>
      </c>
      <c r="L52" t="s">
        <v>778</v>
      </c>
      <c r="M52" t="s">
        <v>777</v>
      </c>
      <c r="N52" t="s">
        <v>702</v>
      </c>
      <c r="O52">
        <f t="shared" si="1"/>
        <v>6</v>
      </c>
    </row>
    <row r="53" spans="1:15">
      <c r="A53" t="s">
        <v>180</v>
      </c>
      <c r="B53" t="s">
        <v>9</v>
      </c>
      <c r="C53" s="3">
        <v>44722</v>
      </c>
      <c r="D53" s="3">
        <v>44761</v>
      </c>
      <c r="E53">
        <v>39</v>
      </c>
      <c r="F53" t="b">
        <v>1</v>
      </c>
      <c r="G53">
        <v>1</v>
      </c>
      <c r="H53">
        <v>94</v>
      </c>
      <c r="I53">
        <v>1</v>
      </c>
      <c r="J53" t="s">
        <v>9</v>
      </c>
      <c r="K53">
        <v>7</v>
      </c>
      <c r="L53" t="s">
        <v>766</v>
      </c>
      <c r="M53" t="s">
        <v>767</v>
      </c>
      <c r="N53" t="s">
        <v>702</v>
      </c>
      <c r="O53">
        <f t="shared" si="1"/>
        <v>6</v>
      </c>
    </row>
    <row r="54" spans="1:15">
      <c r="A54" t="s">
        <v>181</v>
      </c>
      <c r="B54" t="s">
        <v>9</v>
      </c>
      <c r="C54" s="3">
        <v>44723</v>
      </c>
      <c r="D54" s="3">
        <v>44790.94</v>
      </c>
      <c r="E54">
        <v>67</v>
      </c>
      <c r="F54" t="b">
        <v>1</v>
      </c>
      <c r="G54">
        <v>1</v>
      </c>
      <c r="H54">
        <v>96</v>
      </c>
      <c r="I54">
        <v>1</v>
      </c>
      <c r="J54" t="s">
        <v>9</v>
      </c>
      <c r="K54">
        <v>5</v>
      </c>
      <c r="L54" t="s">
        <v>732</v>
      </c>
      <c r="M54" t="s">
        <v>733</v>
      </c>
      <c r="N54" t="s">
        <v>702</v>
      </c>
      <c r="O54">
        <f t="shared" si="1"/>
        <v>6</v>
      </c>
    </row>
    <row r="55" spans="1:15">
      <c r="A55" t="s">
        <v>182</v>
      </c>
      <c r="B55" t="s">
        <v>9</v>
      </c>
      <c r="C55" s="3">
        <v>44724</v>
      </c>
      <c r="D55" s="3">
        <v>45041.3</v>
      </c>
      <c r="E55">
        <v>317</v>
      </c>
      <c r="F55" t="b">
        <v>1</v>
      </c>
      <c r="G55">
        <v>1</v>
      </c>
      <c r="H55">
        <v>97</v>
      </c>
      <c r="I55">
        <v>1</v>
      </c>
      <c r="J55" t="s">
        <v>9</v>
      </c>
      <c r="K55">
        <v>3</v>
      </c>
      <c r="L55" t="s">
        <v>779</v>
      </c>
      <c r="M55" t="s">
        <v>780</v>
      </c>
      <c r="N55" t="s">
        <v>702</v>
      </c>
      <c r="O55">
        <f t="shared" si="1"/>
        <v>6</v>
      </c>
    </row>
    <row r="56" spans="1:15">
      <c r="A56" t="s">
        <v>183</v>
      </c>
      <c r="B56" t="s">
        <v>9</v>
      </c>
      <c r="C56" s="3">
        <v>44725</v>
      </c>
      <c r="D56" s="3">
        <v>45040.7</v>
      </c>
      <c r="E56">
        <v>315</v>
      </c>
      <c r="F56" t="b">
        <v>1</v>
      </c>
      <c r="G56">
        <v>1</v>
      </c>
      <c r="H56">
        <v>98</v>
      </c>
      <c r="I56">
        <v>1</v>
      </c>
      <c r="J56" t="s">
        <v>9</v>
      </c>
      <c r="K56">
        <v>2</v>
      </c>
      <c r="L56" t="s">
        <v>781</v>
      </c>
      <c r="M56" t="s">
        <v>782</v>
      </c>
      <c r="N56" t="s">
        <v>702</v>
      </c>
      <c r="O56">
        <f t="shared" si="1"/>
        <v>6</v>
      </c>
    </row>
    <row r="57" spans="1:15">
      <c r="A57" t="s">
        <v>184</v>
      </c>
      <c r="B57" t="s">
        <v>9</v>
      </c>
      <c r="C57" s="3">
        <v>44733</v>
      </c>
      <c r="D57" s="3">
        <v>45027.11</v>
      </c>
      <c r="E57">
        <v>294</v>
      </c>
      <c r="F57" t="b">
        <v>1</v>
      </c>
      <c r="G57">
        <v>1</v>
      </c>
      <c r="H57">
        <v>101</v>
      </c>
      <c r="I57">
        <v>1</v>
      </c>
      <c r="J57" t="s">
        <v>9</v>
      </c>
      <c r="K57">
        <v>5</v>
      </c>
      <c r="L57" t="s">
        <v>783</v>
      </c>
      <c r="M57" t="s">
        <v>784</v>
      </c>
      <c r="N57" t="s">
        <v>702</v>
      </c>
      <c r="O57">
        <f t="shared" si="1"/>
        <v>6</v>
      </c>
    </row>
    <row r="58" spans="1:15">
      <c r="A58" t="s">
        <v>185</v>
      </c>
      <c r="B58" t="s">
        <v>9</v>
      </c>
      <c r="C58" s="3">
        <v>44734</v>
      </c>
      <c r="D58" s="3">
        <v>44780.24</v>
      </c>
      <c r="E58">
        <v>46</v>
      </c>
      <c r="F58" t="b">
        <v>1</v>
      </c>
      <c r="G58">
        <v>1</v>
      </c>
      <c r="H58">
        <v>102</v>
      </c>
      <c r="I58">
        <v>1</v>
      </c>
      <c r="J58" t="s">
        <v>9</v>
      </c>
      <c r="K58">
        <v>6</v>
      </c>
      <c r="L58" t="s">
        <v>785</v>
      </c>
      <c r="M58" t="s">
        <v>727</v>
      </c>
      <c r="N58" t="s">
        <v>702</v>
      </c>
      <c r="O58">
        <f t="shared" si="1"/>
        <v>6</v>
      </c>
    </row>
    <row r="59" spans="1:15">
      <c r="A59" t="s">
        <v>186</v>
      </c>
      <c r="B59" t="s">
        <v>9</v>
      </c>
      <c r="C59" s="3">
        <v>44736</v>
      </c>
      <c r="D59" s="3">
        <v>44796.75</v>
      </c>
      <c r="E59">
        <v>60</v>
      </c>
      <c r="F59" t="b">
        <v>1</v>
      </c>
      <c r="G59">
        <v>1</v>
      </c>
      <c r="H59">
        <v>103</v>
      </c>
      <c r="I59">
        <v>1</v>
      </c>
      <c r="J59" t="s">
        <v>9</v>
      </c>
      <c r="K59">
        <v>3</v>
      </c>
      <c r="L59" t="s">
        <v>769</v>
      </c>
      <c r="M59" t="s">
        <v>118</v>
      </c>
      <c r="N59" t="s">
        <v>702</v>
      </c>
      <c r="O59">
        <f t="shared" si="1"/>
        <v>6</v>
      </c>
    </row>
    <row r="60" spans="1:15">
      <c r="A60" t="s">
        <v>187</v>
      </c>
      <c r="B60" t="s">
        <v>9</v>
      </c>
      <c r="C60" s="3">
        <v>44740</v>
      </c>
      <c r="D60" s="3">
        <v>44796.7</v>
      </c>
      <c r="E60">
        <v>56</v>
      </c>
      <c r="F60" t="b">
        <v>1</v>
      </c>
      <c r="G60">
        <v>1</v>
      </c>
      <c r="H60">
        <v>106</v>
      </c>
      <c r="I60">
        <v>1</v>
      </c>
      <c r="J60" t="s">
        <v>9</v>
      </c>
      <c r="K60">
        <v>6</v>
      </c>
      <c r="L60" t="s">
        <v>786</v>
      </c>
      <c r="M60" t="s">
        <v>787</v>
      </c>
      <c r="N60" t="s">
        <v>702</v>
      </c>
      <c r="O60">
        <f t="shared" si="1"/>
        <v>6</v>
      </c>
    </row>
    <row r="61" spans="1:15">
      <c r="A61" t="s">
        <v>188</v>
      </c>
      <c r="B61" t="s">
        <v>9</v>
      </c>
      <c r="C61" s="3">
        <v>44744</v>
      </c>
      <c r="D61" s="3">
        <v>44756.555995370371</v>
      </c>
      <c r="E61">
        <v>12</v>
      </c>
      <c r="F61" t="b">
        <v>1</v>
      </c>
      <c r="G61">
        <v>1</v>
      </c>
      <c r="H61">
        <v>107</v>
      </c>
      <c r="I61">
        <v>1</v>
      </c>
      <c r="J61" t="s">
        <v>9</v>
      </c>
      <c r="K61">
        <v>5</v>
      </c>
      <c r="L61" t="s">
        <v>788</v>
      </c>
      <c r="M61" t="s">
        <v>789</v>
      </c>
      <c r="N61" t="s">
        <v>703</v>
      </c>
      <c r="O61">
        <f t="shared" si="1"/>
        <v>7</v>
      </c>
    </row>
    <row r="62" spans="1:15">
      <c r="A62" t="s">
        <v>189</v>
      </c>
      <c r="B62" t="s">
        <v>9</v>
      </c>
      <c r="C62" s="3">
        <v>44747</v>
      </c>
      <c r="D62" s="3">
        <v>45111.74</v>
      </c>
      <c r="E62">
        <v>364</v>
      </c>
      <c r="F62" t="b">
        <v>1</v>
      </c>
      <c r="G62">
        <v>1</v>
      </c>
      <c r="H62">
        <v>108</v>
      </c>
      <c r="I62">
        <v>1</v>
      </c>
      <c r="J62" t="s">
        <v>9</v>
      </c>
      <c r="K62">
        <v>5</v>
      </c>
      <c r="L62" t="s">
        <v>790</v>
      </c>
      <c r="M62" t="s">
        <v>729</v>
      </c>
      <c r="N62" t="s">
        <v>703</v>
      </c>
      <c r="O62">
        <f t="shared" si="1"/>
        <v>7</v>
      </c>
    </row>
    <row r="63" spans="1:15">
      <c r="A63" t="s">
        <v>190</v>
      </c>
      <c r="B63" t="s">
        <v>9</v>
      </c>
      <c r="C63" s="3">
        <v>44750</v>
      </c>
      <c r="D63" s="3">
        <v>45027.5</v>
      </c>
      <c r="E63">
        <v>277</v>
      </c>
      <c r="F63" t="b">
        <v>1</v>
      </c>
      <c r="G63">
        <v>1</v>
      </c>
      <c r="H63">
        <v>109</v>
      </c>
      <c r="I63">
        <v>1</v>
      </c>
      <c r="J63" t="s">
        <v>9</v>
      </c>
      <c r="K63">
        <v>3</v>
      </c>
      <c r="L63" t="s">
        <v>743</v>
      </c>
      <c r="M63" t="s">
        <v>744</v>
      </c>
      <c r="N63" t="s">
        <v>703</v>
      </c>
      <c r="O63">
        <f t="shared" si="1"/>
        <v>7</v>
      </c>
    </row>
    <row r="64" spans="1:15">
      <c r="A64" t="s">
        <v>191</v>
      </c>
      <c r="B64" t="s">
        <v>9</v>
      </c>
      <c r="C64" s="3">
        <v>44753</v>
      </c>
      <c r="D64" s="3">
        <v>44770.707002314812</v>
      </c>
      <c r="E64">
        <v>17</v>
      </c>
      <c r="F64" t="b">
        <v>1</v>
      </c>
      <c r="G64">
        <v>1</v>
      </c>
      <c r="H64">
        <v>112</v>
      </c>
      <c r="I64">
        <v>1</v>
      </c>
      <c r="J64" t="s">
        <v>9</v>
      </c>
      <c r="K64">
        <v>6</v>
      </c>
      <c r="L64" t="s">
        <v>724</v>
      </c>
      <c r="M64" t="s">
        <v>725</v>
      </c>
      <c r="N64" t="s">
        <v>703</v>
      </c>
      <c r="O64">
        <f t="shared" si="1"/>
        <v>7</v>
      </c>
    </row>
    <row r="65" spans="1:15">
      <c r="A65" t="s">
        <v>192</v>
      </c>
      <c r="B65" t="s">
        <v>9</v>
      </c>
      <c r="C65" s="3">
        <v>44753</v>
      </c>
      <c r="D65" s="3">
        <v>44845.4</v>
      </c>
      <c r="E65">
        <v>92</v>
      </c>
      <c r="F65" t="b">
        <v>1</v>
      </c>
      <c r="G65">
        <v>1</v>
      </c>
      <c r="H65">
        <v>113</v>
      </c>
      <c r="I65">
        <v>1</v>
      </c>
      <c r="J65" t="s">
        <v>9</v>
      </c>
      <c r="K65">
        <v>5</v>
      </c>
      <c r="L65" t="s">
        <v>773</v>
      </c>
      <c r="M65" t="s">
        <v>731</v>
      </c>
      <c r="N65" t="s">
        <v>703</v>
      </c>
      <c r="O65">
        <f t="shared" si="1"/>
        <v>7</v>
      </c>
    </row>
    <row r="66" spans="1:15">
      <c r="A66" t="s">
        <v>193</v>
      </c>
      <c r="B66" t="s">
        <v>9</v>
      </c>
      <c r="C66" s="3">
        <v>44756</v>
      </c>
      <c r="D66" s="3">
        <v>44973.142997685187</v>
      </c>
      <c r="E66">
        <v>217</v>
      </c>
      <c r="F66" t="b">
        <v>1</v>
      </c>
      <c r="G66">
        <v>1</v>
      </c>
      <c r="H66">
        <v>115</v>
      </c>
      <c r="I66">
        <v>1</v>
      </c>
      <c r="J66" t="s">
        <v>9</v>
      </c>
      <c r="K66">
        <v>6</v>
      </c>
      <c r="L66" t="s">
        <v>775</v>
      </c>
      <c r="M66" t="s">
        <v>733</v>
      </c>
      <c r="N66" t="s">
        <v>703</v>
      </c>
      <c r="O66">
        <f t="shared" ref="O66:O97" si="2">MONTH(C66)</f>
        <v>7</v>
      </c>
    </row>
    <row r="67" spans="1:15">
      <c r="A67" t="s">
        <v>194</v>
      </c>
      <c r="B67" t="s">
        <v>9</v>
      </c>
      <c r="C67" s="3">
        <v>44758</v>
      </c>
      <c r="D67" s="3">
        <v>44809.98</v>
      </c>
      <c r="E67">
        <v>51</v>
      </c>
      <c r="F67" t="b">
        <v>1</v>
      </c>
      <c r="G67">
        <v>1</v>
      </c>
      <c r="H67">
        <v>116</v>
      </c>
      <c r="I67">
        <v>1</v>
      </c>
      <c r="J67" t="s">
        <v>9</v>
      </c>
      <c r="K67">
        <v>2</v>
      </c>
      <c r="L67" t="s">
        <v>791</v>
      </c>
      <c r="M67" t="s">
        <v>780</v>
      </c>
      <c r="N67" t="s">
        <v>703</v>
      </c>
      <c r="O67">
        <f t="shared" si="2"/>
        <v>7</v>
      </c>
    </row>
    <row r="68" spans="1:15">
      <c r="A68" t="s">
        <v>195</v>
      </c>
      <c r="B68" t="s">
        <v>9</v>
      </c>
      <c r="C68" s="3">
        <v>44767</v>
      </c>
      <c r="D68" s="3">
        <v>45284.76</v>
      </c>
      <c r="E68">
        <v>517</v>
      </c>
      <c r="F68" t="b">
        <v>1</v>
      </c>
      <c r="G68">
        <v>1</v>
      </c>
      <c r="H68">
        <v>118</v>
      </c>
      <c r="I68">
        <v>1</v>
      </c>
      <c r="J68" t="s">
        <v>9</v>
      </c>
      <c r="K68">
        <v>3</v>
      </c>
      <c r="L68" t="s">
        <v>792</v>
      </c>
      <c r="M68" t="s">
        <v>793</v>
      </c>
      <c r="N68" t="s">
        <v>703</v>
      </c>
      <c r="O68">
        <f t="shared" si="2"/>
        <v>7</v>
      </c>
    </row>
    <row r="69" spans="1:15">
      <c r="A69" t="s">
        <v>196</v>
      </c>
      <c r="B69" t="s">
        <v>9</v>
      </c>
      <c r="C69" s="3">
        <v>44768</v>
      </c>
      <c r="D69" s="3">
        <v>44834.27</v>
      </c>
      <c r="E69">
        <v>66</v>
      </c>
      <c r="F69" t="b">
        <v>1</v>
      </c>
      <c r="G69">
        <v>1</v>
      </c>
      <c r="H69">
        <v>120</v>
      </c>
      <c r="I69">
        <v>1</v>
      </c>
      <c r="J69" t="s">
        <v>9</v>
      </c>
      <c r="K69">
        <v>7</v>
      </c>
      <c r="L69" t="s">
        <v>794</v>
      </c>
      <c r="M69" t="s">
        <v>795</v>
      </c>
      <c r="N69" t="s">
        <v>703</v>
      </c>
      <c r="O69">
        <f t="shared" si="2"/>
        <v>7</v>
      </c>
    </row>
    <row r="70" spans="1:15">
      <c r="A70" t="s">
        <v>197</v>
      </c>
      <c r="B70" t="s">
        <v>9</v>
      </c>
      <c r="C70" s="3">
        <v>44771</v>
      </c>
      <c r="D70" s="3">
        <v>45044.9</v>
      </c>
      <c r="E70">
        <v>273</v>
      </c>
      <c r="F70" t="b">
        <v>1</v>
      </c>
      <c r="G70">
        <v>1</v>
      </c>
      <c r="H70">
        <v>122</v>
      </c>
      <c r="I70">
        <v>1</v>
      </c>
      <c r="J70" t="s">
        <v>9</v>
      </c>
      <c r="K70">
        <v>4</v>
      </c>
      <c r="L70" t="s">
        <v>714</v>
      </c>
      <c r="M70" t="s">
        <v>715</v>
      </c>
      <c r="N70" t="s">
        <v>703</v>
      </c>
      <c r="O70">
        <f t="shared" si="2"/>
        <v>7</v>
      </c>
    </row>
    <row r="71" spans="1:15">
      <c r="A71" t="s">
        <v>198</v>
      </c>
      <c r="B71" t="s">
        <v>9</v>
      </c>
      <c r="C71" s="3">
        <v>44773</v>
      </c>
      <c r="D71" s="3">
        <v>44826.7</v>
      </c>
      <c r="E71">
        <v>53</v>
      </c>
      <c r="F71" t="b">
        <v>1</v>
      </c>
      <c r="G71">
        <v>1</v>
      </c>
      <c r="H71">
        <v>125</v>
      </c>
      <c r="I71">
        <v>1</v>
      </c>
      <c r="J71" t="s">
        <v>9</v>
      </c>
      <c r="K71">
        <v>5</v>
      </c>
      <c r="L71" t="s">
        <v>788</v>
      </c>
      <c r="M71" t="s">
        <v>789</v>
      </c>
      <c r="N71" t="s">
        <v>703</v>
      </c>
      <c r="O71">
        <f t="shared" si="2"/>
        <v>7</v>
      </c>
    </row>
    <row r="72" spans="1:15">
      <c r="A72" t="s">
        <v>199</v>
      </c>
      <c r="B72" t="s">
        <v>9</v>
      </c>
      <c r="C72" s="3">
        <v>44776</v>
      </c>
      <c r="D72" s="3">
        <v>45261.46</v>
      </c>
      <c r="E72">
        <v>485</v>
      </c>
      <c r="F72" t="b">
        <v>1</v>
      </c>
      <c r="G72">
        <v>1</v>
      </c>
      <c r="H72">
        <v>127</v>
      </c>
      <c r="I72">
        <v>1</v>
      </c>
      <c r="J72" t="s">
        <v>9</v>
      </c>
      <c r="K72">
        <v>5</v>
      </c>
      <c r="L72" t="s">
        <v>732</v>
      </c>
      <c r="M72" t="s">
        <v>733</v>
      </c>
      <c r="N72" t="s">
        <v>697</v>
      </c>
      <c r="O72">
        <f t="shared" si="2"/>
        <v>8</v>
      </c>
    </row>
    <row r="73" spans="1:15">
      <c r="A73" t="s">
        <v>200</v>
      </c>
      <c r="B73" t="s">
        <v>9</v>
      </c>
      <c r="C73" s="3">
        <v>44780</v>
      </c>
      <c r="D73" s="3">
        <v>44848.05</v>
      </c>
      <c r="E73">
        <v>68</v>
      </c>
      <c r="F73" t="b">
        <v>1</v>
      </c>
      <c r="G73">
        <v>1</v>
      </c>
      <c r="H73">
        <v>128</v>
      </c>
      <c r="I73">
        <v>1</v>
      </c>
      <c r="J73" t="s">
        <v>9</v>
      </c>
      <c r="K73">
        <v>4</v>
      </c>
      <c r="L73" t="s">
        <v>796</v>
      </c>
      <c r="M73" t="s">
        <v>744</v>
      </c>
      <c r="N73" t="s">
        <v>697</v>
      </c>
      <c r="O73">
        <f t="shared" si="2"/>
        <v>8</v>
      </c>
    </row>
    <row r="74" spans="1:15">
      <c r="A74" t="s">
        <v>201</v>
      </c>
      <c r="B74" t="s">
        <v>9</v>
      </c>
      <c r="C74" s="3">
        <v>44780</v>
      </c>
      <c r="D74" s="3">
        <v>45120.24</v>
      </c>
      <c r="E74">
        <v>340</v>
      </c>
      <c r="F74" t="b">
        <v>1</v>
      </c>
      <c r="G74">
        <v>1</v>
      </c>
      <c r="H74">
        <v>129</v>
      </c>
      <c r="I74">
        <v>1</v>
      </c>
      <c r="J74" t="s">
        <v>9</v>
      </c>
      <c r="K74">
        <v>3</v>
      </c>
      <c r="L74" t="s">
        <v>760</v>
      </c>
      <c r="M74" t="s">
        <v>761</v>
      </c>
      <c r="N74" t="s">
        <v>697</v>
      </c>
      <c r="O74">
        <f t="shared" si="2"/>
        <v>8</v>
      </c>
    </row>
    <row r="75" spans="1:15">
      <c r="A75" t="s">
        <v>202</v>
      </c>
      <c r="B75" t="s">
        <v>9</v>
      </c>
      <c r="C75" s="3">
        <v>44785</v>
      </c>
      <c r="D75" s="3">
        <v>44819.67</v>
      </c>
      <c r="E75">
        <v>34</v>
      </c>
      <c r="F75" t="b">
        <v>1</v>
      </c>
      <c r="G75">
        <v>1</v>
      </c>
      <c r="H75">
        <v>132</v>
      </c>
      <c r="I75">
        <v>1</v>
      </c>
      <c r="J75" t="s">
        <v>9</v>
      </c>
      <c r="K75">
        <v>5</v>
      </c>
      <c r="L75" t="s">
        <v>773</v>
      </c>
      <c r="M75" t="s">
        <v>731</v>
      </c>
      <c r="N75" t="s">
        <v>697</v>
      </c>
      <c r="O75">
        <f t="shared" si="2"/>
        <v>8</v>
      </c>
    </row>
    <row r="76" spans="1:15">
      <c r="A76" t="s">
        <v>203</v>
      </c>
      <c r="B76" t="s">
        <v>9</v>
      </c>
      <c r="C76" s="3">
        <v>44785</v>
      </c>
      <c r="D76" s="3">
        <v>44792.08</v>
      </c>
      <c r="E76">
        <v>7</v>
      </c>
      <c r="F76" t="b">
        <v>1</v>
      </c>
      <c r="G76">
        <v>1</v>
      </c>
      <c r="H76">
        <v>133</v>
      </c>
      <c r="I76">
        <v>1</v>
      </c>
      <c r="J76" t="s">
        <v>9</v>
      </c>
      <c r="K76">
        <v>5</v>
      </c>
      <c r="L76" t="s">
        <v>774</v>
      </c>
      <c r="M76" t="s">
        <v>725</v>
      </c>
      <c r="N76" t="s">
        <v>697</v>
      </c>
      <c r="O76">
        <f t="shared" si="2"/>
        <v>8</v>
      </c>
    </row>
    <row r="77" spans="1:15">
      <c r="A77" t="s">
        <v>204</v>
      </c>
      <c r="B77" t="s">
        <v>9</v>
      </c>
      <c r="C77" s="3">
        <v>44785</v>
      </c>
      <c r="D77" s="3">
        <v>44851.56</v>
      </c>
      <c r="E77">
        <v>66</v>
      </c>
      <c r="F77" t="b">
        <v>1</v>
      </c>
      <c r="G77">
        <v>1</v>
      </c>
      <c r="H77">
        <v>134</v>
      </c>
      <c r="I77">
        <v>1</v>
      </c>
      <c r="J77" t="s">
        <v>9</v>
      </c>
      <c r="K77">
        <v>8</v>
      </c>
      <c r="L77" t="s">
        <v>797</v>
      </c>
      <c r="M77" t="s">
        <v>798</v>
      </c>
      <c r="N77" t="s">
        <v>697</v>
      </c>
      <c r="O77">
        <f t="shared" si="2"/>
        <v>8</v>
      </c>
    </row>
    <row r="78" spans="1:15">
      <c r="A78" t="s">
        <v>205</v>
      </c>
      <c r="B78" t="s">
        <v>9</v>
      </c>
      <c r="C78" s="3">
        <v>44791</v>
      </c>
      <c r="D78" s="3">
        <v>45354.92</v>
      </c>
      <c r="E78">
        <v>563</v>
      </c>
      <c r="F78" t="b">
        <v>1</v>
      </c>
      <c r="G78">
        <v>1</v>
      </c>
      <c r="H78">
        <v>140</v>
      </c>
      <c r="I78">
        <v>1</v>
      </c>
      <c r="J78" t="s">
        <v>9</v>
      </c>
      <c r="K78">
        <v>5</v>
      </c>
      <c r="L78" t="s">
        <v>726</v>
      </c>
      <c r="M78" t="s">
        <v>727</v>
      </c>
      <c r="N78" t="s">
        <v>697</v>
      </c>
      <c r="O78">
        <f t="shared" si="2"/>
        <v>8</v>
      </c>
    </row>
    <row r="79" spans="1:15">
      <c r="A79" t="s">
        <v>206</v>
      </c>
      <c r="B79" t="s">
        <v>9</v>
      </c>
      <c r="C79" s="3">
        <v>44792</v>
      </c>
      <c r="D79" s="3">
        <v>44928.31</v>
      </c>
      <c r="E79">
        <v>136</v>
      </c>
      <c r="F79" t="b">
        <v>1</v>
      </c>
      <c r="G79">
        <v>1</v>
      </c>
      <c r="H79">
        <v>142</v>
      </c>
      <c r="I79">
        <v>1</v>
      </c>
      <c r="J79" t="s">
        <v>9</v>
      </c>
      <c r="K79">
        <v>3</v>
      </c>
      <c r="L79" t="s">
        <v>799</v>
      </c>
      <c r="M79" t="s">
        <v>800</v>
      </c>
      <c r="N79" t="s">
        <v>697</v>
      </c>
      <c r="O79">
        <f t="shared" si="2"/>
        <v>8</v>
      </c>
    </row>
    <row r="80" spans="1:15">
      <c r="A80" t="s">
        <v>207</v>
      </c>
      <c r="B80" t="s">
        <v>9</v>
      </c>
      <c r="C80" s="3">
        <v>44793</v>
      </c>
      <c r="D80" s="3">
        <v>45042.8</v>
      </c>
      <c r="E80">
        <v>249</v>
      </c>
      <c r="F80" t="b">
        <v>1</v>
      </c>
      <c r="G80">
        <v>1</v>
      </c>
      <c r="H80">
        <v>143</v>
      </c>
      <c r="I80">
        <v>1</v>
      </c>
      <c r="J80" t="s">
        <v>9</v>
      </c>
      <c r="K80">
        <v>6</v>
      </c>
      <c r="L80" t="s">
        <v>775</v>
      </c>
      <c r="M80" t="s">
        <v>733</v>
      </c>
      <c r="N80" t="s">
        <v>697</v>
      </c>
      <c r="O80">
        <f t="shared" si="2"/>
        <v>8</v>
      </c>
    </row>
    <row r="81" spans="1:15">
      <c r="A81" t="s">
        <v>208</v>
      </c>
      <c r="B81" t="s">
        <v>9</v>
      </c>
      <c r="C81" s="3">
        <v>44794</v>
      </c>
      <c r="D81" s="3">
        <v>45543.7</v>
      </c>
      <c r="E81">
        <v>749</v>
      </c>
      <c r="F81" t="b">
        <v>1</v>
      </c>
      <c r="G81">
        <v>1</v>
      </c>
      <c r="H81">
        <v>144</v>
      </c>
      <c r="I81">
        <v>1</v>
      </c>
      <c r="J81" t="s">
        <v>9</v>
      </c>
      <c r="K81">
        <v>2</v>
      </c>
      <c r="L81" t="s">
        <v>763</v>
      </c>
      <c r="M81" t="s">
        <v>118</v>
      </c>
      <c r="N81" t="s">
        <v>697</v>
      </c>
      <c r="O81">
        <f t="shared" si="2"/>
        <v>8</v>
      </c>
    </row>
    <row r="82" spans="1:15">
      <c r="A82" t="s">
        <v>209</v>
      </c>
      <c r="B82" t="s">
        <v>9</v>
      </c>
      <c r="C82" s="3">
        <v>44794</v>
      </c>
      <c r="D82" s="3">
        <v>44801.26</v>
      </c>
      <c r="E82">
        <v>7</v>
      </c>
      <c r="F82" t="b">
        <v>1</v>
      </c>
      <c r="G82">
        <v>1</v>
      </c>
      <c r="H82">
        <v>145</v>
      </c>
      <c r="I82">
        <v>1</v>
      </c>
      <c r="J82" t="s">
        <v>9</v>
      </c>
      <c r="K82">
        <v>4</v>
      </c>
      <c r="L82" t="s">
        <v>714</v>
      </c>
      <c r="M82" t="s">
        <v>715</v>
      </c>
      <c r="N82" t="s">
        <v>697</v>
      </c>
      <c r="O82">
        <f t="shared" si="2"/>
        <v>8</v>
      </c>
    </row>
    <row r="83" spans="1:15">
      <c r="A83" t="s">
        <v>210</v>
      </c>
      <c r="B83" t="s">
        <v>9</v>
      </c>
      <c r="C83" s="3">
        <v>44796</v>
      </c>
      <c r="D83" s="3">
        <v>44844.974999999999</v>
      </c>
      <c r="E83">
        <v>48</v>
      </c>
      <c r="F83" t="b">
        <v>1</v>
      </c>
      <c r="G83">
        <v>1</v>
      </c>
      <c r="H83">
        <v>147</v>
      </c>
      <c r="I83">
        <v>1</v>
      </c>
      <c r="J83" t="s">
        <v>9</v>
      </c>
      <c r="K83">
        <v>8</v>
      </c>
      <c r="L83" t="s">
        <v>801</v>
      </c>
      <c r="M83" t="s">
        <v>802</v>
      </c>
      <c r="N83" t="s">
        <v>697</v>
      </c>
      <c r="O83">
        <f t="shared" si="2"/>
        <v>8</v>
      </c>
    </row>
    <row r="84" spans="1:15">
      <c r="A84" t="s">
        <v>211</v>
      </c>
      <c r="B84" t="s">
        <v>9</v>
      </c>
      <c r="C84" s="3">
        <v>44796</v>
      </c>
      <c r="D84" s="3">
        <v>44812.37</v>
      </c>
      <c r="E84">
        <v>16</v>
      </c>
      <c r="F84" t="b">
        <v>1</v>
      </c>
      <c r="G84">
        <v>1</v>
      </c>
      <c r="H84">
        <v>148</v>
      </c>
      <c r="I84">
        <v>1</v>
      </c>
      <c r="J84" t="s">
        <v>9</v>
      </c>
      <c r="K84">
        <v>2</v>
      </c>
      <c r="L84" t="s">
        <v>803</v>
      </c>
      <c r="M84" t="s">
        <v>804</v>
      </c>
      <c r="N84" t="s">
        <v>697</v>
      </c>
      <c r="O84">
        <f t="shared" si="2"/>
        <v>8</v>
      </c>
    </row>
    <row r="85" spans="1:15">
      <c r="A85" t="s">
        <v>212</v>
      </c>
      <c r="B85" t="s">
        <v>9</v>
      </c>
      <c r="C85" s="3">
        <v>44803</v>
      </c>
      <c r="D85" s="3">
        <v>45114.69</v>
      </c>
      <c r="E85">
        <v>311</v>
      </c>
      <c r="F85" t="b">
        <v>1</v>
      </c>
      <c r="G85">
        <v>1</v>
      </c>
      <c r="H85">
        <v>150</v>
      </c>
      <c r="I85">
        <v>1</v>
      </c>
      <c r="J85" t="s">
        <v>9</v>
      </c>
      <c r="K85">
        <v>4</v>
      </c>
      <c r="L85" t="s">
        <v>796</v>
      </c>
      <c r="M85" t="s">
        <v>744</v>
      </c>
      <c r="N85" t="s">
        <v>697</v>
      </c>
      <c r="O85">
        <f t="shared" si="2"/>
        <v>8</v>
      </c>
    </row>
    <row r="86" spans="1:15">
      <c r="A86" t="s">
        <v>213</v>
      </c>
      <c r="B86" t="s">
        <v>9</v>
      </c>
      <c r="C86" s="3">
        <v>44803</v>
      </c>
      <c r="D86" s="3">
        <v>45074.2</v>
      </c>
      <c r="E86">
        <v>271</v>
      </c>
      <c r="F86" t="b">
        <v>1</v>
      </c>
      <c r="G86">
        <v>1</v>
      </c>
      <c r="H86">
        <v>151</v>
      </c>
      <c r="I86">
        <v>1</v>
      </c>
      <c r="J86" t="s">
        <v>9</v>
      </c>
      <c r="K86">
        <v>4</v>
      </c>
      <c r="L86" t="s">
        <v>805</v>
      </c>
      <c r="M86" t="s">
        <v>731</v>
      </c>
      <c r="N86" t="s">
        <v>697</v>
      </c>
      <c r="O86">
        <f t="shared" si="2"/>
        <v>8</v>
      </c>
    </row>
    <row r="87" spans="1:15">
      <c r="A87" t="s">
        <v>214</v>
      </c>
      <c r="B87" t="s">
        <v>9</v>
      </c>
      <c r="C87" s="3">
        <v>44808</v>
      </c>
      <c r="D87" s="3">
        <v>45660.05</v>
      </c>
      <c r="E87">
        <v>852</v>
      </c>
      <c r="F87" t="b">
        <v>1</v>
      </c>
      <c r="G87">
        <v>1</v>
      </c>
      <c r="H87">
        <v>153</v>
      </c>
      <c r="I87">
        <v>1</v>
      </c>
      <c r="J87" t="s">
        <v>9</v>
      </c>
      <c r="K87">
        <v>3</v>
      </c>
      <c r="L87" t="s">
        <v>806</v>
      </c>
      <c r="M87" t="s">
        <v>711</v>
      </c>
      <c r="N87" t="s">
        <v>704</v>
      </c>
      <c r="O87">
        <f t="shared" si="2"/>
        <v>9</v>
      </c>
    </row>
    <row r="88" spans="1:15">
      <c r="A88" t="s">
        <v>215</v>
      </c>
      <c r="B88" t="s">
        <v>9</v>
      </c>
      <c r="C88" s="3">
        <v>44813</v>
      </c>
      <c r="D88" s="3">
        <v>44911.75</v>
      </c>
      <c r="E88">
        <v>98</v>
      </c>
      <c r="F88" t="b">
        <v>1</v>
      </c>
      <c r="G88">
        <v>1</v>
      </c>
      <c r="H88">
        <v>155</v>
      </c>
      <c r="I88">
        <v>1</v>
      </c>
      <c r="J88" t="s">
        <v>9</v>
      </c>
      <c r="K88">
        <v>5</v>
      </c>
      <c r="L88" t="s">
        <v>773</v>
      </c>
      <c r="M88" t="s">
        <v>731</v>
      </c>
      <c r="N88" t="s">
        <v>704</v>
      </c>
      <c r="O88">
        <f t="shared" si="2"/>
        <v>9</v>
      </c>
    </row>
    <row r="89" spans="1:15">
      <c r="A89" t="s">
        <v>216</v>
      </c>
      <c r="B89" t="s">
        <v>9</v>
      </c>
      <c r="C89" s="3">
        <v>44815</v>
      </c>
      <c r="D89" s="3">
        <v>45230.6</v>
      </c>
      <c r="E89">
        <v>415</v>
      </c>
      <c r="F89" t="b">
        <v>1</v>
      </c>
      <c r="G89">
        <v>1</v>
      </c>
      <c r="H89">
        <v>156</v>
      </c>
      <c r="I89">
        <v>1</v>
      </c>
      <c r="J89" t="s">
        <v>9</v>
      </c>
      <c r="K89">
        <v>4</v>
      </c>
      <c r="L89" t="s">
        <v>770</v>
      </c>
      <c r="M89" t="s">
        <v>733</v>
      </c>
      <c r="N89" t="s">
        <v>704</v>
      </c>
      <c r="O89">
        <f t="shared" si="2"/>
        <v>9</v>
      </c>
    </row>
    <row r="90" spans="1:15">
      <c r="A90" t="s">
        <v>217</v>
      </c>
      <c r="B90" t="s">
        <v>9</v>
      </c>
      <c r="C90" s="3">
        <v>44818</v>
      </c>
      <c r="D90" s="3">
        <v>44995.77</v>
      </c>
      <c r="E90">
        <v>177</v>
      </c>
      <c r="F90" t="b">
        <v>1</v>
      </c>
      <c r="G90">
        <v>1</v>
      </c>
      <c r="H90">
        <v>157</v>
      </c>
      <c r="I90">
        <v>2</v>
      </c>
      <c r="J90" t="s">
        <v>9</v>
      </c>
      <c r="K90">
        <v>1</v>
      </c>
      <c r="L90" t="s">
        <v>750</v>
      </c>
      <c r="M90" t="s">
        <v>110</v>
      </c>
      <c r="N90" t="s">
        <v>704</v>
      </c>
      <c r="O90">
        <f t="shared" si="2"/>
        <v>9</v>
      </c>
    </row>
    <row r="91" spans="1:15">
      <c r="A91" t="s">
        <v>218</v>
      </c>
      <c r="B91" t="s">
        <v>9</v>
      </c>
      <c r="C91" s="3">
        <v>44821</v>
      </c>
      <c r="D91" s="3">
        <v>44867.12</v>
      </c>
      <c r="E91">
        <v>46</v>
      </c>
      <c r="F91" t="b">
        <v>1</v>
      </c>
      <c r="G91">
        <v>1</v>
      </c>
      <c r="H91">
        <v>159</v>
      </c>
      <c r="I91">
        <v>1</v>
      </c>
      <c r="J91" t="s">
        <v>9</v>
      </c>
      <c r="K91">
        <v>6</v>
      </c>
      <c r="L91" t="s">
        <v>807</v>
      </c>
      <c r="M91" t="s">
        <v>721</v>
      </c>
      <c r="N91" t="s">
        <v>704</v>
      </c>
      <c r="O91">
        <f t="shared" si="2"/>
        <v>9</v>
      </c>
    </row>
    <row r="92" spans="1:15">
      <c r="A92" t="s">
        <v>219</v>
      </c>
      <c r="B92" t="s">
        <v>9</v>
      </c>
      <c r="C92" s="3">
        <v>44825</v>
      </c>
      <c r="D92" s="3">
        <v>44877.33</v>
      </c>
      <c r="E92">
        <v>52</v>
      </c>
      <c r="F92" t="b">
        <v>1</v>
      </c>
      <c r="G92">
        <v>1</v>
      </c>
      <c r="H92">
        <v>160</v>
      </c>
      <c r="I92">
        <v>2</v>
      </c>
      <c r="J92" t="s">
        <v>9</v>
      </c>
      <c r="K92">
        <v>2</v>
      </c>
      <c r="L92" t="s">
        <v>747</v>
      </c>
      <c r="M92" t="s">
        <v>748</v>
      </c>
      <c r="N92" t="s">
        <v>704</v>
      </c>
      <c r="O92">
        <f t="shared" si="2"/>
        <v>9</v>
      </c>
    </row>
    <row r="93" spans="1:15">
      <c r="A93" t="s">
        <v>220</v>
      </c>
      <c r="B93" t="s">
        <v>9</v>
      </c>
      <c r="C93" s="3">
        <v>44828</v>
      </c>
      <c r="D93" s="3">
        <v>44848.94</v>
      </c>
      <c r="E93">
        <v>20</v>
      </c>
      <c r="F93" t="b">
        <v>1</v>
      </c>
      <c r="G93">
        <v>1</v>
      </c>
      <c r="H93">
        <v>163</v>
      </c>
      <c r="I93">
        <v>1</v>
      </c>
      <c r="J93" t="s">
        <v>9</v>
      </c>
      <c r="K93">
        <v>4</v>
      </c>
      <c r="L93" t="s">
        <v>720</v>
      </c>
      <c r="M93" t="s">
        <v>721</v>
      </c>
      <c r="N93" t="s">
        <v>704</v>
      </c>
      <c r="O93">
        <f t="shared" si="2"/>
        <v>9</v>
      </c>
    </row>
    <row r="94" spans="1:15">
      <c r="A94" t="s">
        <v>221</v>
      </c>
      <c r="B94" t="s">
        <v>9</v>
      </c>
      <c r="C94" s="3">
        <v>44830</v>
      </c>
      <c r="D94" s="3">
        <v>45126.71</v>
      </c>
      <c r="E94">
        <v>296</v>
      </c>
      <c r="F94" t="b">
        <v>1</v>
      </c>
      <c r="G94">
        <v>1</v>
      </c>
      <c r="H94">
        <v>167</v>
      </c>
      <c r="I94">
        <v>1</v>
      </c>
      <c r="J94" t="s">
        <v>9</v>
      </c>
      <c r="K94">
        <v>7</v>
      </c>
      <c r="L94" t="s">
        <v>808</v>
      </c>
      <c r="M94" t="s">
        <v>752</v>
      </c>
      <c r="N94" t="s">
        <v>704</v>
      </c>
      <c r="O94">
        <f t="shared" si="2"/>
        <v>9</v>
      </c>
    </row>
    <row r="95" spans="1:15">
      <c r="A95" t="s">
        <v>222</v>
      </c>
      <c r="B95" t="s">
        <v>9</v>
      </c>
      <c r="C95" s="3">
        <v>44831</v>
      </c>
      <c r="D95" s="3">
        <v>45032.800000000003</v>
      </c>
      <c r="E95">
        <v>201</v>
      </c>
      <c r="F95" t="b">
        <v>1</v>
      </c>
      <c r="G95">
        <v>1</v>
      </c>
      <c r="H95">
        <v>169</v>
      </c>
      <c r="I95">
        <v>1</v>
      </c>
      <c r="J95" t="s">
        <v>9</v>
      </c>
      <c r="K95">
        <v>3</v>
      </c>
      <c r="L95" t="s">
        <v>743</v>
      </c>
      <c r="M95" t="s">
        <v>744</v>
      </c>
      <c r="N95" t="s">
        <v>704</v>
      </c>
      <c r="O95">
        <f t="shared" si="2"/>
        <v>9</v>
      </c>
    </row>
    <row r="96" spans="1:15">
      <c r="A96" t="s">
        <v>223</v>
      </c>
      <c r="B96" t="s">
        <v>9</v>
      </c>
      <c r="C96" s="3">
        <v>44831</v>
      </c>
      <c r="D96" s="3">
        <v>45620.3</v>
      </c>
      <c r="E96">
        <v>789</v>
      </c>
      <c r="F96" t="b">
        <v>1</v>
      </c>
      <c r="G96">
        <v>1</v>
      </c>
      <c r="H96">
        <v>170</v>
      </c>
      <c r="I96">
        <v>1</v>
      </c>
      <c r="J96" t="s">
        <v>9</v>
      </c>
      <c r="K96">
        <v>4</v>
      </c>
      <c r="L96" t="s">
        <v>796</v>
      </c>
      <c r="M96" t="s">
        <v>744</v>
      </c>
      <c r="N96" t="s">
        <v>704</v>
      </c>
      <c r="O96">
        <f t="shared" si="2"/>
        <v>9</v>
      </c>
    </row>
    <row r="97" spans="1:15">
      <c r="A97" t="s">
        <v>224</v>
      </c>
      <c r="B97" t="s">
        <v>9</v>
      </c>
      <c r="C97" s="3">
        <v>44838</v>
      </c>
      <c r="D97" s="3">
        <v>44884.63</v>
      </c>
      <c r="E97">
        <v>46</v>
      </c>
      <c r="F97" t="b">
        <v>1</v>
      </c>
      <c r="G97">
        <v>1</v>
      </c>
      <c r="H97">
        <v>172</v>
      </c>
      <c r="I97">
        <v>1</v>
      </c>
      <c r="J97" t="s">
        <v>9</v>
      </c>
      <c r="K97">
        <v>7</v>
      </c>
      <c r="L97" t="s">
        <v>809</v>
      </c>
      <c r="M97" t="s">
        <v>802</v>
      </c>
      <c r="N97" t="s">
        <v>700</v>
      </c>
      <c r="O97">
        <f t="shared" si="2"/>
        <v>10</v>
      </c>
    </row>
    <row r="98" spans="1:15">
      <c r="A98" t="s">
        <v>225</v>
      </c>
      <c r="B98" t="s">
        <v>9</v>
      </c>
      <c r="C98" s="3">
        <v>44840</v>
      </c>
      <c r="D98" s="3">
        <v>45238.04</v>
      </c>
      <c r="E98">
        <v>398</v>
      </c>
      <c r="F98" t="b">
        <v>0</v>
      </c>
      <c r="K98">
        <v>0</v>
      </c>
      <c r="N98" t="s">
        <v>700</v>
      </c>
      <c r="O98">
        <f t="shared" ref="O98:O129" si="3">MONTH(C98)</f>
        <v>10</v>
      </c>
    </row>
    <row r="99" spans="1:15">
      <c r="A99" t="s">
        <v>226</v>
      </c>
      <c r="B99" t="s">
        <v>9</v>
      </c>
      <c r="C99" s="3">
        <v>44843</v>
      </c>
      <c r="D99" s="3">
        <v>45030.9</v>
      </c>
      <c r="E99">
        <v>187</v>
      </c>
      <c r="F99" t="b">
        <v>1</v>
      </c>
      <c r="G99">
        <v>1</v>
      </c>
      <c r="H99">
        <v>176</v>
      </c>
      <c r="I99">
        <v>1</v>
      </c>
      <c r="J99" t="s">
        <v>9</v>
      </c>
      <c r="K99">
        <v>5</v>
      </c>
      <c r="L99" t="s">
        <v>810</v>
      </c>
      <c r="M99" t="s">
        <v>802</v>
      </c>
      <c r="N99" t="s">
        <v>700</v>
      </c>
      <c r="O99">
        <f t="shared" si="3"/>
        <v>10</v>
      </c>
    </row>
    <row r="100" spans="1:15">
      <c r="A100" t="s">
        <v>227</v>
      </c>
      <c r="B100" t="s">
        <v>9</v>
      </c>
      <c r="C100" s="3">
        <v>44846</v>
      </c>
      <c r="D100" s="3">
        <v>44887.769004629627</v>
      </c>
      <c r="E100">
        <v>41</v>
      </c>
      <c r="F100" t="b">
        <v>1</v>
      </c>
      <c r="G100">
        <v>1</v>
      </c>
      <c r="H100">
        <v>178</v>
      </c>
      <c r="I100">
        <v>1</v>
      </c>
      <c r="J100" t="s">
        <v>9</v>
      </c>
      <c r="K100">
        <v>4</v>
      </c>
      <c r="L100" t="s">
        <v>811</v>
      </c>
      <c r="M100" t="s">
        <v>748</v>
      </c>
      <c r="N100" t="s">
        <v>700</v>
      </c>
      <c r="O100">
        <f t="shared" si="3"/>
        <v>10</v>
      </c>
    </row>
    <row r="101" spans="1:15">
      <c r="A101" t="s">
        <v>228</v>
      </c>
      <c r="B101" t="s">
        <v>9</v>
      </c>
      <c r="C101" s="3">
        <v>44849</v>
      </c>
      <c r="D101" s="3">
        <v>44909.279999999999</v>
      </c>
      <c r="E101">
        <v>60</v>
      </c>
      <c r="F101" t="b">
        <v>1</v>
      </c>
      <c r="G101">
        <v>1</v>
      </c>
      <c r="H101">
        <v>181</v>
      </c>
      <c r="I101">
        <v>1</v>
      </c>
      <c r="J101" t="s">
        <v>9</v>
      </c>
      <c r="K101">
        <v>6</v>
      </c>
      <c r="L101" t="s">
        <v>812</v>
      </c>
      <c r="M101" t="s">
        <v>813</v>
      </c>
      <c r="N101" t="s">
        <v>700</v>
      </c>
      <c r="O101">
        <f t="shared" si="3"/>
        <v>10</v>
      </c>
    </row>
    <row r="102" spans="1:15">
      <c r="A102" t="s">
        <v>229</v>
      </c>
      <c r="B102" t="s">
        <v>9</v>
      </c>
      <c r="C102" s="3">
        <v>44851</v>
      </c>
      <c r="D102" s="3">
        <v>44921.3</v>
      </c>
      <c r="E102">
        <v>70</v>
      </c>
      <c r="F102" t="b">
        <v>1</v>
      </c>
      <c r="G102">
        <v>1</v>
      </c>
      <c r="H102">
        <v>182</v>
      </c>
      <c r="I102">
        <v>1</v>
      </c>
      <c r="J102" t="s">
        <v>9</v>
      </c>
      <c r="K102">
        <v>3</v>
      </c>
      <c r="L102" t="s">
        <v>814</v>
      </c>
      <c r="M102" t="s">
        <v>815</v>
      </c>
      <c r="N102" t="s">
        <v>700</v>
      </c>
      <c r="O102">
        <f t="shared" si="3"/>
        <v>10</v>
      </c>
    </row>
    <row r="103" spans="1:15">
      <c r="A103" t="s">
        <v>230</v>
      </c>
      <c r="B103" t="s">
        <v>9</v>
      </c>
      <c r="C103" s="3">
        <v>44852</v>
      </c>
      <c r="D103" s="3">
        <v>45163.21</v>
      </c>
      <c r="E103">
        <v>311</v>
      </c>
      <c r="F103" t="b">
        <v>1</v>
      </c>
      <c r="G103">
        <v>1</v>
      </c>
      <c r="H103">
        <v>183</v>
      </c>
      <c r="I103">
        <v>2</v>
      </c>
      <c r="J103" t="s">
        <v>9</v>
      </c>
      <c r="K103">
        <v>2</v>
      </c>
      <c r="L103" t="s">
        <v>763</v>
      </c>
      <c r="M103" t="s">
        <v>118</v>
      </c>
      <c r="N103" t="s">
        <v>700</v>
      </c>
      <c r="O103">
        <f t="shared" si="3"/>
        <v>10</v>
      </c>
    </row>
    <row r="104" spans="1:15">
      <c r="A104" t="s">
        <v>231</v>
      </c>
      <c r="B104" t="s">
        <v>9</v>
      </c>
      <c r="C104" s="3">
        <v>44853</v>
      </c>
      <c r="D104" s="3">
        <v>44983.360000000001</v>
      </c>
      <c r="E104">
        <v>130</v>
      </c>
      <c r="F104" t="b">
        <v>1</v>
      </c>
      <c r="G104">
        <v>1</v>
      </c>
      <c r="H104">
        <v>184</v>
      </c>
      <c r="I104">
        <v>1</v>
      </c>
      <c r="J104" t="s">
        <v>9</v>
      </c>
      <c r="K104">
        <v>7</v>
      </c>
      <c r="L104" t="s">
        <v>816</v>
      </c>
      <c r="M104" t="s">
        <v>721</v>
      </c>
      <c r="N104" t="s">
        <v>700</v>
      </c>
      <c r="O104">
        <f t="shared" si="3"/>
        <v>10</v>
      </c>
    </row>
    <row r="105" spans="1:15">
      <c r="A105" t="s">
        <v>232</v>
      </c>
      <c r="B105" t="s">
        <v>9</v>
      </c>
      <c r="C105" s="3">
        <v>44857</v>
      </c>
      <c r="D105" s="3">
        <v>44976.24</v>
      </c>
      <c r="E105">
        <v>119</v>
      </c>
      <c r="F105" t="b">
        <v>1</v>
      </c>
      <c r="G105">
        <v>1</v>
      </c>
      <c r="H105">
        <v>186</v>
      </c>
      <c r="I105">
        <v>1</v>
      </c>
      <c r="J105" t="s">
        <v>9</v>
      </c>
      <c r="K105">
        <v>7</v>
      </c>
      <c r="L105" t="s">
        <v>817</v>
      </c>
      <c r="M105" t="s">
        <v>748</v>
      </c>
      <c r="N105" t="s">
        <v>700</v>
      </c>
      <c r="O105">
        <f t="shared" si="3"/>
        <v>10</v>
      </c>
    </row>
    <row r="106" spans="1:15">
      <c r="A106" t="s">
        <v>233</v>
      </c>
      <c r="B106" t="s">
        <v>9</v>
      </c>
      <c r="C106" s="3">
        <v>44859</v>
      </c>
      <c r="D106" s="3">
        <v>44927.519999999997</v>
      </c>
      <c r="E106">
        <v>68</v>
      </c>
      <c r="F106" t="b">
        <v>1</v>
      </c>
      <c r="G106">
        <v>1</v>
      </c>
      <c r="H106">
        <v>189</v>
      </c>
      <c r="I106">
        <v>1</v>
      </c>
      <c r="J106" t="s">
        <v>9</v>
      </c>
      <c r="K106">
        <v>4</v>
      </c>
      <c r="L106" t="s">
        <v>818</v>
      </c>
      <c r="M106" t="s">
        <v>793</v>
      </c>
      <c r="N106" t="s">
        <v>700</v>
      </c>
      <c r="O106">
        <f t="shared" si="3"/>
        <v>10</v>
      </c>
    </row>
    <row r="107" spans="1:15">
      <c r="A107" t="s">
        <v>234</v>
      </c>
      <c r="B107" t="s">
        <v>9</v>
      </c>
      <c r="C107" s="3">
        <v>44860</v>
      </c>
      <c r="D107" s="3">
        <v>45441</v>
      </c>
      <c r="E107">
        <v>581</v>
      </c>
      <c r="F107" t="b">
        <v>1</v>
      </c>
      <c r="G107">
        <v>1</v>
      </c>
      <c r="H107">
        <v>191</v>
      </c>
      <c r="I107">
        <v>1</v>
      </c>
      <c r="J107" t="s">
        <v>9</v>
      </c>
      <c r="K107">
        <v>6</v>
      </c>
      <c r="L107" t="s">
        <v>819</v>
      </c>
      <c r="M107" t="s">
        <v>802</v>
      </c>
      <c r="N107" t="s">
        <v>700</v>
      </c>
      <c r="O107">
        <f t="shared" si="3"/>
        <v>10</v>
      </c>
    </row>
    <row r="108" spans="1:15">
      <c r="A108" t="s">
        <v>235</v>
      </c>
      <c r="B108" t="s">
        <v>9</v>
      </c>
      <c r="C108" s="3">
        <v>44868</v>
      </c>
      <c r="D108" s="3">
        <v>44871.07</v>
      </c>
      <c r="E108">
        <v>3</v>
      </c>
      <c r="F108" t="b">
        <v>1</v>
      </c>
      <c r="G108">
        <v>1</v>
      </c>
      <c r="H108">
        <v>195</v>
      </c>
      <c r="I108">
        <v>1</v>
      </c>
      <c r="J108" t="s">
        <v>9</v>
      </c>
      <c r="K108">
        <v>3</v>
      </c>
      <c r="L108" t="s">
        <v>820</v>
      </c>
      <c r="M108" t="s">
        <v>746</v>
      </c>
      <c r="N108" t="s">
        <v>699</v>
      </c>
      <c r="O108">
        <f t="shared" si="3"/>
        <v>11</v>
      </c>
    </row>
    <row r="109" spans="1:15">
      <c r="A109" t="s">
        <v>236</v>
      </c>
      <c r="B109" t="s">
        <v>9</v>
      </c>
      <c r="C109" s="3">
        <v>44877</v>
      </c>
      <c r="D109" s="3">
        <v>44960.14</v>
      </c>
      <c r="E109">
        <v>83</v>
      </c>
      <c r="F109" t="b">
        <v>1</v>
      </c>
      <c r="G109">
        <v>1</v>
      </c>
      <c r="H109">
        <v>197</v>
      </c>
      <c r="I109">
        <v>2</v>
      </c>
      <c r="J109" t="s">
        <v>9</v>
      </c>
      <c r="K109">
        <v>1</v>
      </c>
      <c r="L109" t="s">
        <v>749</v>
      </c>
      <c r="M109" t="s">
        <v>116</v>
      </c>
      <c r="N109" t="s">
        <v>699</v>
      </c>
      <c r="O109">
        <f t="shared" si="3"/>
        <v>11</v>
      </c>
    </row>
    <row r="110" spans="1:15">
      <c r="A110" t="s">
        <v>237</v>
      </c>
      <c r="B110" t="s">
        <v>9</v>
      </c>
      <c r="C110" s="3">
        <v>44879</v>
      </c>
      <c r="D110" s="3">
        <v>45150.12</v>
      </c>
      <c r="E110">
        <v>271</v>
      </c>
      <c r="F110" t="b">
        <v>1</v>
      </c>
      <c r="G110">
        <v>1</v>
      </c>
      <c r="H110">
        <v>199</v>
      </c>
      <c r="I110">
        <v>2</v>
      </c>
      <c r="J110" t="s">
        <v>9</v>
      </c>
      <c r="K110">
        <v>2</v>
      </c>
      <c r="L110" t="s">
        <v>763</v>
      </c>
      <c r="M110" t="s">
        <v>118</v>
      </c>
      <c r="N110" t="s">
        <v>699</v>
      </c>
      <c r="O110">
        <f t="shared" si="3"/>
        <v>11</v>
      </c>
    </row>
    <row r="111" spans="1:15">
      <c r="A111" t="s">
        <v>238</v>
      </c>
      <c r="B111" t="s">
        <v>9</v>
      </c>
      <c r="C111" s="3">
        <v>44882</v>
      </c>
      <c r="D111" s="3">
        <v>44921.56</v>
      </c>
      <c r="E111">
        <v>39</v>
      </c>
      <c r="F111" t="b">
        <v>1</v>
      </c>
      <c r="G111">
        <v>1</v>
      </c>
      <c r="H111">
        <v>202</v>
      </c>
      <c r="I111">
        <v>1</v>
      </c>
      <c r="J111" t="s">
        <v>9</v>
      </c>
      <c r="K111">
        <v>2</v>
      </c>
      <c r="L111" t="s">
        <v>778</v>
      </c>
      <c r="M111" t="s">
        <v>777</v>
      </c>
      <c r="N111" t="s">
        <v>699</v>
      </c>
      <c r="O111">
        <f t="shared" si="3"/>
        <v>11</v>
      </c>
    </row>
    <row r="112" spans="1:15">
      <c r="A112" t="s">
        <v>239</v>
      </c>
      <c r="B112" t="s">
        <v>9</v>
      </c>
      <c r="C112" s="3">
        <v>44883</v>
      </c>
      <c r="D112" s="3">
        <v>45393.8</v>
      </c>
      <c r="E112">
        <v>510</v>
      </c>
      <c r="F112" t="b">
        <v>1</v>
      </c>
      <c r="G112">
        <v>1</v>
      </c>
      <c r="H112">
        <v>203</v>
      </c>
      <c r="I112">
        <v>1</v>
      </c>
      <c r="J112" t="s">
        <v>9</v>
      </c>
      <c r="K112">
        <v>3</v>
      </c>
      <c r="L112" t="s">
        <v>779</v>
      </c>
      <c r="M112" t="s">
        <v>780</v>
      </c>
      <c r="N112" t="s">
        <v>699</v>
      </c>
      <c r="O112">
        <f t="shared" si="3"/>
        <v>11</v>
      </c>
    </row>
    <row r="113" spans="1:15">
      <c r="A113" t="s">
        <v>240</v>
      </c>
      <c r="B113" t="s">
        <v>9</v>
      </c>
      <c r="C113" s="3">
        <v>44883</v>
      </c>
      <c r="D113" s="3">
        <v>45376.59</v>
      </c>
      <c r="E113">
        <v>493</v>
      </c>
      <c r="F113" t="b">
        <v>1</v>
      </c>
      <c r="G113">
        <v>1</v>
      </c>
      <c r="H113">
        <v>204</v>
      </c>
      <c r="I113">
        <v>1</v>
      </c>
      <c r="J113" t="s">
        <v>9</v>
      </c>
      <c r="K113">
        <v>2</v>
      </c>
      <c r="L113" t="s">
        <v>781</v>
      </c>
      <c r="M113" t="s">
        <v>782</v>
      </c>
      <c r="N113" t="s">
        <v>699</v>
      </c>
      <c r="O113">
        <f t="shared" si="3"/>
        <v>11</v>
      </c>
    </row>
    <row r="114" spans="1:15">
      <c r="A114" t="s">
        <v>241</v>
      </c>
      <c r="B114" t="s">
        <v>9</v>
      </c>
      <c r="C114" s="3">
        <v>44884</v>
      </c>
      <c r="D114" s="3">
        <v>45009.5</v>
      </c>
      <c r="E114">
        <v>125</v>
      </c>
      <c r="F114" t="b">
        <v>1</v>
      </c>
      <c r="G114">
        <v>1</v>
      </c>
      <c r="H114">
        <v>205</v>
      </c>
      <c r="I114">
        <v>1</v>
      </c>
      <c r="J114" t="s">
        <v>9</v>
      </c>
      <c r="K114">
        <v>4</v>
      </c>
      <c r="L114" t="s">
        <v>821</v>
      </c>
      <c r="M114" t="s">
        <v>725</v>
      </c>
      <c r="N114" t="s">
        <v>699</v>
      </c>
      <c r="O114">
        <f t="shared" si="3"/>
        <v>11</v>
      </c>
    </row>
    <row r="115" spans="1:15">
      <c r="A115" t="s">
        <v>242</v>
      </c>
      <c r="B115" t="s">
        <v>9</v>
      </c>
      <c r="C115" s="3">
        <v>44889</v>
      </c>
      <c r="D115" s="3">
        <v>45016</v>
      </c>
      <c r="E115">
        <v>127</v>
      </c>
      <c r="F115" t="b">
        <v>1</v>
      </c>
      <c r="G115">
        <v>1</v>
      </c>
      <c r="H115">
        <v>206</v>
      </c>
      <c r="I115">
        <v>1</v>
      </c>
      <c r="J115" t="s">
        <v>9</v>
      </c>
      <c r="K115">
        <v>3</v>
      </c>
      <c r="L115" t="s">
        <v>822</v>
      </c>
      <c r="M115" t="s">
        <v>823</v>
      </c>
      <c r="N115" t="s">
        <v>699</v>
      </c>
      <c r="O115">
        <f t="shared" si="3"/>
        <v>11</v>
      </c>
    </row>
    <row r="116" spans="1:15">
      <c r="A116" t="s">
        <v>243</v>
      </c>
      <c r="B116" t="s">
        <v>9</v>
      </c>
      <c r="C116" s="3">
        <v>44889</v>
      </c>
      <c r="D116" s="3">
        <v>44922.32</v>
      </c>
      <c r="E116">
        <v>33</v>
      </c>
      <c r="F116" t="b">
        <v>1</v>
      </c>
      <c r="G116">
        <v>1</v>
      </c>
      <c r="H116">
        <v>208</v>
      </c>
      <c r="I116">
        <v>1</v>
      </c>
      <c r="J116" t="s">
        <v>9</v>
      </c>
      <c r="K116">
        <v>4</v>
      </c>
      <c r="L116" t="s">
        <v>770</v>
      </c>
      <c r="M116" t="s">
        <v>733</v>
      </c>
      <c r="N116" t="s">
        <v>699</v>
      </c>
      <c r="O116">
        <f t="shared" si="3"/>
        <v>11</v>
      </c>
    </row>
    <row r="117" spans="1:15">
      <c r="A117" t="s">
        <v>244</v>
      </c>
      <c r="B117" t="s">
        <v>9</v>
      </c>
      <c r="C117" s="3">
        <v>44895</v>
      </c>
      <c r="D117" s="3">
        <v>45006.37</v>
      </c>
      <c r="E117">
        <v>111</v>
      </c>
      <c r="F117" t="b">
        <v>1</v>
      </c>
      <c r="G117">
        <v>1</v>
      </c>
      <c r="H117">
        <v>210</v>
      </c>
      <c r="I117">
        <v>1</v>
      </c>
      <c r="J117" t="s">
        <v>9</v>
      </c>
      <c r="K117">
        <v>4</v>
      </c>
      <c r="L117" t="s">
        <v>720</v>
      </c>
      <c r="M117" t="s">
        <v>721</v>
      </c>
      <c r="N117" t="s">
        <v>699</v>
      </c>
      <c r="O117">
        <f t="shared" si="3"/>
        <v>11</v>
      </c>
    </row>
    <row r="118" spans="1:15">
      <c r="A118" t="s">
        <v>245</v>
      </c>
      <c r="B118" t="s">
        <v>9</v>
      </c>
      <c r="C118" s="3">
        <v>44896</v>
      </c>
      <c r="D118" s="3">
        <v>44904</v>
      </c>
      <c r="E118">
        <v>8</v>
      </c>
      <c r="F118" t="b">
        <v>1</v>
      </c>
      <c r="G118">
        <v>1</v>
      </c>
      <c r="H118">
        <v>211</v>
      </c>
      <c r="I118">
        <v>3</v>
      </c>
      <c r="J118" t="s">
        <v>9</v>
      </c>
      <c r="K118">
        <v>4</v>
      </c>
      <c r="L118" t="s">
        <v>805</v>
      </c>
      <c r="M118" t="s">
        <v>731</v>
      </c>
      <c r="N118" t="s">
        <v>701</v>
      </c>
      <c r="O118">
        <f t="shared" si="3"/>
        <v>12</v>
      </c>
    </row>
    <row r="119" spans="1:15">
      <c r="A119" t="s">
        <v>246</v>
      </c>
      <c r="B119" t="s">
        <v>9</v>
      </c>
      <c r="C119" s="3">
        <v>44896</v>
      </c>
      <c r="D119" s="3">
        <v>44958.85</v>
      </c>
      <c r="E119">
        <v>62</v>
      </c>
      <c r="F119" t="b">
        <v>1</v>
      </c>
      <c r="G119">
        <v>1</v>
      </c>
      <c r="H119">
        <v>212</v>
      </c>
      <c r="I119">
        <v>1</v>
      </c>
      <c r="J119" t="s">
        <v>9</v>
      </c>
      <c r="K119">
        <v>3</v>
      </c>
      <c r="L119" t="s">
        <v>824</v>
      </c>
      <c r="M119" t="s">
        <v>733</v>
      </c>
      <c r="N119" t="s">
        <v>701</v>
      </c>
      <c r="O119">
        <f t="shared" si="3"/>
        <v>12</v>
      </c>
    </row>
    <row r="120" spans="1:15">
      <c r="A120" t="s">
        <v>247</v>
      </c>
      <c r="B120" t="s">
        <v>9</v>
      </c>
      <c r="C120" s="3">
        <v>44904</v>
      </c>
      <c r="D120" s="3">
        <v>45047.7</v>
      </c>
      <c r="E120">
        <v>143</v>
      </c>
      <c r="F120" t="b">
        <v>1</v>
      </c>
      <c r="G120">
        <v>1</v>
      </c>
      <c r="H120">
        <v>214</v>
      </c>
      <c r="I120">
        <v>1</v>
      </c>
      <c r="J120" t="s">
        <v>9</v>
      </c>
      <c r="K120">
        <v>3</v>
      </c>
      <c r="L120" t="s">
        <v>825</v>
      </c>
      <c r="M120" t="s">
        <v>748</v>
      </c>
      <c r="N120" t="s">
        <v>701</v>
      </c>
      <c r="O120">
        <f t="shared" si="3"/>
        <v>12</v>
      </c>
    </row>
    <row r="121" spans="1:15">
      <c r="A121" t="s">
        <v>248</v>
      </c>
      <c r="B121" t="s">
        <v>9</v>
      </c>
      <c r="C121" s="3">
        <v>44909</v>
      </c>
      <c r="D121" s="3">
        <v>44917.574004629627</v>
      </c>
      <c r="E121">
        <v>8</v>
      </c>
      <c r="F121" t="b">
        <v>1</v>
      </c>
      <c r="G121">
        <v>1</v>
      </c>
      <c r="H121">
        <v>216</v>
      </c>
      <c r="I121">
        <v>1</v>
      </c>
      <c r="J121" t="s">
        <v>9</v>
      </c>
      <c r="K121">
        <v>5</v>
      </c>
      <c r="L121" t="s">
        <v>745</v>
      </c>
      <c r="M121" t="s">
        <v>746</v>
      </c>
      <c r="N121" t="s">
        <v>701</v>
      </c>
      <c r="O121">
        <f t="shared" si="3"/>
        <v>12</v>
      </c>
    </row>
    <row r="122" spans="1:15">
      <c r="A122" t="s">
        <v>249</v>
      </c>
      <c r="B122" t="s">
        <v>9</v>
      </c>
      <c r="C122" s="3">
        <v>44910</v>
      </c>
      <c r="D122" s="3">
        <v>45196.857002314813</v>
      </c>
      <c r="E122">
        <v>286</v>
      </c>
      <c r="F122" t="b">
        <v>1</v>
      </c>
      <c r="G122">
        <v>1</v>
      </c>
      <c r="H122">
        <v>217</v>
      </c>
      <c r="I122">
        <v>1</v>
      </c>
      <c r="J122" t="s">
        <v>9</v>
      </c>
      <c r="K122">
        <v>3</v>
      </c>
      <c r="L122" t="s">
        <v>769</v>
      </c>
      <c r="M122" t="s">
        <v>118</v>
      </c>
      <c r="N122" t="s">
        <v>701</v>
      </c>
      <c r="O122">
        <f t="shared" si="3"/>
        <v>12</v>
      </c>
    </row>
    <row r="123" spans="1:15">
      <c r="A123" t="s">
        <v>250</v>
      </c>
      <c r="B123" t="s">
        <v>9</v>
      </c>
      <c r="C123" s="3">
        <v>44912</v>
      </c>
      <c r="D123" s="3">
        <v>45138.3</v>
      </c>
      <c r="E123">
        <v>226</v>
      </c>
      <c r="F123" t="b">
        <v>1</v>
      </c>
      <c r="G123">
        <v>1</v>
      </c>
      <c r="H123">
        <v>218</v>
      </c>
      <c r="I123">
        <v>1</v>
      </c>
      <c r="J123" t="s">
        <v>9</v>
      </c>
      <c r="K123">
        <v>2</v>
      </c>
      <c r="L123" t="s">
        <v>826</v>
      </c>
      <c r="M123" t="s">
        <v>711</v>
      </c>
      <c r="N123" t="s">
        <v>701</v>
      </c>
      <c r="O123">
        <f t="shared" si="3"/>
        <v>12</v>
      </c>
    </row>
    <row r="124" spans="1:15">
      <c r="A124" t="s">
        <v>251</v>
      </c>
      <c r="B124" t="s">
        <v>9</v>
      </c>
      <c r="C124" s="3">
        <v>44913</v>
      </c>
      <c r="D124" s="3">
        <v>45165.512997685182</v>
      </c>
      <c r="E124">
        <v>252</v>
      </c>
      <c r="F124" t="b">
        <v>1</v>
      </c>
      <c r="G124">
        <v>1</v>
      </c>
      <c r="H124">
        <v>220</v>
      </c>
      <c r="I124">
        <v>1</v>
      </c>
      <c r="J124" t="s">
        <v>9</v>
      </c>
      <c r="K124">
        <v>5</v>
      </c>
      <c r="L124" t="s">
        <v>755</v>
      </c>
      <c r="M124" t="s">
        <v>719</v>
      </c>
      <c r="N124" t="s">
        <v>701</v>
      </c>
      <c r="O124">
        <f t="shared" si="3"/>
        <v>12</v>
      </c>
    </row>
    <row r="125" spans="1:15">
      <c r="A125" t="s">
        <v>252</v>
      </c>
      <c r="B125" t="s">
        <v>9</v>
      </c>
      <c r="C125" s="3">
        <v>44914</v>
      </c>
      <c r="D125" s="3">
        <v>45258.78</v>
      </c>
      <c r="E125">
        <v>344</v>
      </c>
      <c r="F125" t="b">
        <v>1</v>
      </c>
      <c r="G125">
        <v>1</v>
      </c>
      <c r="H125">
        <v>222</v>
      </c>
      <c r="I125">
        <v>1</v>
      </c>
      <c r="J125" t="s">
        <v>9</v>
      </c>
      <c r="K125">
        <v>6</v>
      </c>
      <c r="L125" t="s">
        <v>827</v>
      </c>
      <c r="M125" t="s">
        <v>828</v>
      </c>
      <c r="N125" t="s">
        <v>701</v>
      </c>
      <c r="O125">
        <f t="shared" si="3"/>
        <v>12</v>
      </c>
    </row>
    <row r="126" spans="1:15">
      <c r="A126" t="s">
        <v>253</v>
      </c>
      <c r="B126" t="s">
        <v>9</v>
      </c>
      <c r="C126" s="3">
        <v>44921</v>
      </c>
      <c r="D126" s="3">
        <v>45403.97</v>
      </c>
      <c r="E126">
        <v>482</v>
      </c>
      <c r="F126" t="b">
        <v>1</v>
      </c>
      <c r="G126">
        <v>1</v>
      </c>
      <c r="H126">
        <v>226</v>
      </c>
      <c r="I126">
        <v>1</v>
      </c>
      <c r="J126" t="s">
        <v>9</v>
      </c>
      <c r="K126">
        <v>7</v>
      </c>
      <c r="L126" t="s">
        <v>829</v>
      </c>
      <c r="M126" t="s">
        <v>725</v>
      </c>
      <c r="N126" t="s">
        <v>701</v>
      </c>
      <c r="O126">
        <f t="shared" si="3"/>
        <v>12</v>
      </c>
    </row>
    <row r="127" spans="1:15">
      <c r="A127" t="s">
        <v>254</v>
      </c>
      <c r="B127" t="s">
        <v>9</v>
      </c>
      <c r="C127" s="3">
        <v>44925</v>
      </c>
      <c r="D127" s="3">
        <v>44961.38</v>
      </c>
      <c r="E127">
        <v>36</v>
      </c>
      <c r="F127" t="b">
        <v>1</v>
      </c>
      <c r="G127">
        <v>1</v>
      </c>
      <c r="H127">
        <v>227</v>
      </c>
      <c r="I127">
        <v>1</v>
      </c>
      <c r="J127" t="s">
        <v>9</v>
      </c>
      <c r="K127">
        <v>6</v>
      </c>
      <c r="L127" t="s">
        <v>775</v>
      </c>
      <c r="M127" t="s">
        <v>733</v>
      </c>
      <c r="N127" t="s">
        <v>701</v>
      </c>
      <c r="O127">
        <f t="shared" si="3"/>
        <v>12</v>
      </c>
    </row>
    <row r="128" spans="1:15">
      <c r="A128" t="s">
        <v>300</v>
      </c>
      <c r="B128" t="s">
        <v>17</v>
      </c>
      <c r="C128" s="3">
        <v>44562</v>
      </c>
      <c r="D128" s="3">
        <v>44666.25</v>
      </c>
      <c r="E128">
        <v>104</v>
      </c>
      <c r="F128" t="b">
        <v>1</v>
      </c>
      <c r="G128">
        <v>3</v>
      </c>
      <c r="H128">
        <v>1</v>
      </c>
      <c r="I128">
        <v>1</v>
      </c>
      <c r="J128" t="s">
        <v>17</v>
      </c>
      <c r="K128">
        <v>11</v>
      </c>
      <c r="L128" t="s">
        <v>830</v>
      </c>
      <c r="M128" t="s">
        <v>802</v>
      </c>
      <c r="N128" t="s">
        <v>692</v>
      </c>
      <c r="O128">
        <f t="shared" si="3"/>
        <v>1</v>
      </c>
    </row>
    <row r="129" spans="1:15">
      <c r="A129" t="s">
        <v>301</v>
      </c>
      <c r="B129" t="s">
        <v>17</v>
      </c>
      <c r="C129" s="3">
        <v>44588</v>
      </c>
      <c r="D129" s="3">
        <v>44610.93</v>
      </c>
      <c r="E129">
        <v>22</v>
      </c>
      <c r="F129" t="b">
        <v>1</v>
      </c>
      <c r="G129">
        <v>3</v>
      </c>
      <c r="H129">
        <v>7</v>
      </c>
      <c r="I129">
        <v>1</v>
      </c>
      <c r="J129" t="s">
        <v>17</v>
      </c>
      <c r="K129">
        <v>9</v>
      </c>
      <c r="L129" t="s">
        <v>831</v>
      </c>
      <c r="M129" t="s">
        <v>802</v>
      </c>
      <c r="N129" t="s">
        <v>692</v>
      </c>
      <c r="O129">
        <f t="shared" si="3"/>
        <v>1</v>
      </c>
    </row>
    <row r="130" spans="1:15">
      <c r="A130" t="s">
        <v>302</v>
      </c>
      <c r="B130" t="s">
        <v>17</v>
      </c>
      <c r="C130" s="3">
        <v>44616</v>
      </c>
      <c r="D130" s="3">
        <v>45576.84</v>
      </c>
      <c r="E130">
        <v>960</v>
      </c>
      <c r="F130" t="b">
        <v>1</v>
      </c>
      <c r="G130">
        <v>3</v>
      </c>
      <c r="H130">
        <v>9</v>
      </c>
      <c r="I130">
        <v>1</v>
      </c>
      <c r="J130" t="s">
        <v>17</v>
      </c>
      <c r="K130">
        <v>9</v>
      </c>
      <c r="L130" t="s">
        <v>832</v>
      </c>
      <c r="M130" t="s">
        <v>787</v>
      </c>
      <c r="N130" t="s">
        <v>693</v>
      </c>
      <c r="O130">
        <f t="shared" ref="O130:O155" si="4">MONTH(C130)</f>
        <v>2</v>
      </c>
    </row>
    <row r="131" spans="1:15">
      <c r="A131" t="s">
        <v>303</v>
      </c>
      <c r="B131" t="s">
        <v>17</v>
      </c>
      <c r="C131" s="3">
        <v>44616</v>
      </c>
      <c r="D131" s="3">
        <v>45121.5</v>
      </c>
      <c r="E131">
        <v>505</v>
      </c>
      <c r="F131" t="b">
        <v>1</v>
      </c>
      <c r="G131">
        <v>3</v>
      </c>
      <c r="H131">
        <v>10</v>
      </c>
      <c r="I131">
        <v>6</v>
      </c>
      <c r="J131" t="s">
        <v>17</v>
      </c>
      <c r="K131">
        <v>5</v>
      </c>
      <c r="L131" t="s">
        <v>774</v>
      </c>
      <c r="M131" t="s">
        <v>725</v>
      </c>
      <c r="N131" t="s">
        <v>693</v>
      </c>
      <c r="O131">
        <f t="shared" si="4"/>
        <v>2</v>
      </c>
    </row>
    <row r="132" spans="1:15">
      <c r="A132" t="s">
        <v>304</v>
      </c>
      <c r="B132" t="s">
        <v>17</v>
      </c>
      <c r="C132" s="3">
        <v>44621</v>
      </c>
      <c r="D132" s="3">
        <v>44844.55</v>
      </c>
      <c r="E132">
        <v>223</v>
      </c>
      <c r="F132" t="b">
        <v>1</v>
      </c>
      <c r="G132">
        <v>3</v>
      </c>
      <c r="H132">
        <v>11</v>
      </c>
      <c r="I132">
        <v>1</v>
      </c>
      <c r="J132" t="s">
        <v>17</v>
      </c>
      <c r="K132">
        <v>7</v>
      </c>
      <c r="L132" t="s">
        <v>833</v>
      </c>
      <c r="M132" t="s">
        <v>715</v>
      </c>
      <c r="N132" t="s">
        <v>694</v>
      </c>
      <c r="O132">
        <f t="shared" si="4"/>
        <v>3</v>
      </c>
    </row>
    <row r="133" spans="1:15">
      <c r="A133" t="s">
        <v>305</v>
      </c>
      <c r="B133" t="s">
        <v>17</v>
      </c>
      <c r="C133" s="3">
        <v>44622</v>
      </c>
      <c r="D133" s="3">
        <v>44865.77</v>
      </c>
      <c r="E133">
        <v>243</v>
      </c>
      <c r="F133" t="b">
        <v>1</v>
      </c>
      <c r="G133">
        <v>3</v>
      </c>
      <c r="H133">
        <v>12</v>
      </c>
      <c r="I133">
        <v>1</v>
      </c>
      <c r="J133" t="s">
        <v>17</v>
      </c>
      <c r="K133">
        <v>10</v>
      </c>
      <c r="L133" t="s">
        <v>834</v>
      </c>
      <c r="M133" t="s">
        <v>754</v>
      </c>
      <c r="N133" t="s">
        <v>694</v>
      </c>
      <c r="O133">
        <f t="shared" si="4"/>
        <v>3</v>
      </c>
    </row>
    <row r="134" spans="1:15">
      <c r="A134" t="s">
        <v>306</v>
      </c>
      <c r="B134" t="s">
        <v>17</v>
      </c>
      <c r="C134" s="3">
        <v>44622</v>
      </c>
      <c r="D134" s="3">
        <v>45142.22</v>
      </c>
      <c r="E134">
        <v>520</v>
      </c>
      <c r="F134" t="b">
        <v>1</v>
      </c>
      <c r="G134">
        <v>3</v>
      </c>
      <c r="H134">
        <v>13</v>
      </c>
      <c r="I134">
        <v>1</v>
      </c>
      <c r="J134" t="s">
        <v>17</v>
      </c>
      <c r="K134">
        <v>10</v>
      </c>
      <c r="L134" t="s">
        <v>835</v>
      </c>
      <c r="M134" t="s">
        <v>725</v>
      </c>
      <c r="N134" t="s">
        <v>694</v>
      </c>
      <c r="O134">
        <f t="shared" si="4"/>
        <v>3</v>
      </c>
    </row>
    <row r="135" spans="1:15">
      <c r="A135" t="s">
        <v>307</v>
      </c>
      <c r="B135" t="s">
        <v>17</v>
      </c>
      <c r="C135" s="3">
        <v>44627</v>
      </c>
      <c r="D135" s="3">
        <v>44726.879999999997</v>
      </c>
      <c r="E135">
        <v>99</v>
      </c>
      <c r="F135" t="b">
        <v>1</v>
      </c>
      <c r="G135">
        <v>3</v>
      </c>
      <c r="H135">
        <v>14</v>
      </c>
      <c r="I135">
        <v>1</v>
      </c>
      <c r="J135" t="s">
        <v>17</v>
      </c>
      <c r="K135">
        <v>11</v>
      </c>
      <c r="L135" t="s">
        <v>836</v>
      </c>
      <c r="M135" t="s">
        <v>725</v>
      </c>
      <c r="N135" t="s">
        <v>694</v>
      </c>
      <c r="O135">
        <f t="shared" si="4"/>
        <v>3</v>
      </c>
    </row>
    <row r="136" spans="1:15">
      <c r="A136" t="s">
        <v>308</v>
      </c>
      <c r="B136" t="s">
        <v>17</v>
      </c>
      <c r="C136" s="3">
        <v>44642</v>
      </c>
      <c r="D136" s="3">
        <v>45071.1</v>
      </c>
      <c r="E136">
        <v>429</v>
      </c>
      <c r="F136" t="b">
        <v>1</v>
      </c>
      <c r="G136">
        <v>3</v>
      </c>
      <c r="H136">
        <v>15</v>
      </c>
      <c r="I136">
        <v>1</v>
      </c>
      <c r="J136" t="s">
        <v>17</v>
      </c>
      <c r="K136">
        <v>13</v>
      </c>
      <c r="L136" t="s">
        <v>837</v>
      </c>
      <c r="M136" t="s">
        <v>802</v>
      </c>
      <c r="N136" t="s">
        <v>694</v>
      </c>
      <c r="O136">
        <f t="shared" si="4"/>
        <v>3</v>
      </c>
    </row>
    <row r="137" spans="1:15">
      <c r="A137" t="s">
        <v>309</v>
      </c>
      <c r="B137" t="s">
        <v>17</v>
      </c>
      <c r="C137" s="3">
        <v>44657</v>
      </c>
      <c r="D137" s="3">
        <v>44998.97</v>
      </c>
      <c r="E137">
        <v>341</v>
      </c>
      <c r="F137" t="b">
        <v>1</v>
      </c>
      <c r="G137">
        <v>3</v>
      </c>
      <c r="H137">
        <v>18</v>
      </c>
      <c r="I137">
        <v>1</v>
      </c>
      <c r="J137" t="s">
        <v>17</v>
      </c>
      <c r="K137">
        <v>10</v>
      </c>
      <c r="L137" t="s">
        <v>838</v>
      </c>
      <c r="M137" t="s">
        <v>802</v>
      </c>
      <c r="N137" t="s">
        <v>695</v>
      </c>
      <c r="O137">
        <f t="shared" si="4"/>
        <v>4</v>
      </c>
    </row>
    <row r="138" spans="1:15">
      <c r="A138" t="s">
        <v>310</v>
      </c>
      <c r="B138" t="s">
        <v>17</v>
      </c>
      <c r="C138" s="3">
        <v>44658</v>
      </c>
      <c r="D138" s="3">
        <v>45051.58</v>
      </c>
      <c r="E138">
        <v>393</v>
      </c>
      <c r="F138" t="b">
        <v>1</v>
      </c>
      <c r="G138">
        <v>3</v>
      </c>
      <c r="H138">
        <v>19</v>
      </c>
      <c r="I138">
        <v>1</v>
      </c>
      <c r="J138" t="s">
        <v>17</v>
      </c>
      <c r="K138">
        <v>13</v>
      </c>
      <c r="L138" t="s">
        <v>837</v>
      </c>
      <c r="M138" t="s">
        <v>802</v>
      </c>
      <c r="N138" t="s">
        <v>695</v>
      </c>
      <c r="O138">
        <f t="shared" si="4"/>
        <v>4</v>
      </c>
    </row>
    <row r="139" spans="1:15">
      <c r="A139" t="s">
        <v>311</v>
      </c>
      <c r="B139" t="s">
        <v>17</v>
      </c>
      <c r="C139" s="3">
        <v>44659</v>
      </c>
      <c r="D139" s="3">
        <v>45262.03</v>
      </c>
      <c r="E139">
        <v>603</v>
      </c>
      <c r="F139" t="b">
        <v>1</v>
      </c>
      <c r="G139">
        <v>3</v>
      </c>
      <c r="H139">
        <v>20</v>
      </c>
      <c r="I139">
        <v>1</v>
      </c>
      <c r="J139" t="s">
        <v>17</v>
      </c>
      <c r="K139">
        <v>8</v>
      </c>
      <c r="L139" t="s">
        <v>801</v>
      </c>
      <c r="M139" t="s">
        <v>802</v>
      </c>
      <c r="N139" t="s">
        <v>695</v>
      </c>
      <c r="O139">
        <f t="shared" si="4"/>
        <v>4</v>
      </c>
    </row>
    <row r="140" spans="1:15">
      <c r="A140" t="s">
        <v>312</v>
      </c>
      <c r="B140" t="s">
        <v>17</v>
      </c>
      <c r="C140" s="3">
        <v>44668</v>
      </c>
      <c r="D140" s="3">
        <v>45292.35</v>
      </c>
      <c r="E140">
        <v>624</v>
      </c>
      <c r="F140" t="b">
        <v>1</v>
      </c>
      <c r="G140">
        <v>3</v>
      </c>
      <c r="H140">
        <v>21</v>
      </c>
      <c r="I140">
        <v>1</v>
      </c>
      <c r="J140" t="s">
        <v>17</v>
      </c>
      <c r="K140">
        <v>10</v>
      </c>
      <c r="L140" t="s">
        <v>839</v>
      </c>
      <c r="M140" t="s">
        <v>729</v>
      </c>
      <c r="N140" t="s">
        <v>695</v>
      </c>
      <c r="O140">
        <f t="shared" si="4"/>
        <v>4</v>
      </c>
    </row>
    <row r="141" spans="1:15">
      <c r="A141" t="s">
        <v>313</v>
      </c>
      <c r="B141" t="s">
        <v>17</v>
      </c>
      <c r="C141" s="3">
        <v>44670</v>
      </c>
      <c r="D141" s="3">
        <v>45651.61</v>
      </c>
      <c r="E141">
        <v>981</v>
      </c>
      <c r="F141" t="b">
        <v>1</v>
      </c>
      <c r="G141">
        <v>3</v>
      </c>
      <c r="H141">
        <v>22</v>
      </c>
      <c r="I141">
        <v>1</v>
      </c>
      <c r="J141" t="s">
        <v>17</v>
      </c>
      <c r="K141">
        <v>12</v>
      </c>
      <c r="L141" t="s">
        <v>840</v>
      </c>
      <c r="M141" t="s">
        <v>725</v>
      </c>
      <c r="N141" t="s">
        <v>695</v>
      </c>
      <c r="O141">
        <f t="shared" si="4"/>
        <v>4</v>
      </c>
    </row>
    <row r="142" spans="1:15">
      <c r="A142" t="s">
        <v>314</v>
      </c>
      <c r="B142" t="s">
        <v>17</v>
      </c>
      <c r="C142" s="3">
        <v>44699</v>
      </c>
      <c r="D142" s="3">
        <v>45492.53</v>
      </c>
      <c r="E142">
        <v>793</v>
      </c>
      <c r="F142" t="b">
        <v>1</v>
      </c>
      <c r="G142">
        <v>3</v>
      </c>
      <c r="H142">
        <v>23</v>
      </c>
      <c r="I142">
        <v>1</v>
      </c>
      <c r="J142" t="s">
        <v>17</v>
      </c>
      <c r="K142">
        <v>10</v>
      </c>
      <c r="L142" t="s">
        <v>838</v>
      </c>
      <c r="M142" t="s">
        <v>802</v>
      </c>
      <c r="N142" t="s">
        <v>696</v>
      </c>
      <c r="O142">
        <f t="shared" si="4"/>
        <v>5</v>
      </c>
    </row>
    <row r="143" spans="1:15">
      <c r="A143" t="s">
        <v>315</v>
      </c>
      <c r="B143" t="s">
        <v>17</v>
      </c>
      <c r="C143" s="3">
        <v>44701</v>
      </c>
      <c r="D143" s="3">
        <v>45373.760000000002</v>
      </c>
      <c r="E143">
        <v>672</v>
      </c>
      <c r="F143" t="b">
        <v>1</v>
      </c>
      <c r="G143">
        <v>3</v>
      </c>
      <c r="H143">
        <v>24</v>
      </c>
      <c r="I143">
        <v>2</v>
      </c>
      <c r="J143" t="s">
        <v>17</v>
      </c>
      <c r="K143">
        <v>8</v>
      </c>
      <c r="L143" t="s">
        <v>841</v>
      </c>
      <c r="M143" t="s">
        <v>725</v>
      </c>
      <c r="N143" t="s">
        <v>696</v>
      </c>
      <c r="O143">
        <f t="shared" si="4"/>
        <v>5</v>
      </c>
    </row>
    <row r="144" spans="1:15">
      <c r="A144" t="s">
        <v>316</v>
      </c>
      <c r="B144" t="s">
        <v>17</v>
      </c>
      <c r="C144" s="3">
        <v>44703</v>
      </c>
      <c r="D144" s="3">
        <v>45071.68</v>
      </c>
      <c r="E144">
        <v>368</v>
      </c>
      <c r="F144" t="b">
        <v>1</v>
      </c>
      <c r="G144">
        <v>3</v>
      </c>
      <c r="H144">
        <v>25</v>
      </c>
      <c r="I144">
        <v>1</v>
      </c>
      <c r="J144" t="s">
        <v>17</v>
      </c>
      <c r="K144">
        <v>11</v>
      </c>
      <c r="L144" t="s">
        <v>842</v>
      </c>
      <c r="M144" t="s">
        <v>843</v>
      </c>
      <c r="N144" t="s">
        <v>696</v>
      </c>
      <c r="O144">
        <f t="shared" si="4"/>
        <v>5</v>
      </c>
    </row>
    <row r="145" spans="1:15">
      <c r="A145" t="s">
        <v>317</v>
      </c>
      <c r="B145" t="s">
        <v>17</v>
      </c>
      <c r="C145" s="3">
        <v>44705</v>
      </c>
      <c r="D145" s="3">
        <v>44986.75</v>
      </c>
      <c r="E145">
        <v>281</v>
      </c>
      <c r="F145" t="b">
        <v>1</v>
      </c>
      <c r="G145">
        <v>3</v>
      </c>
      <c r="H145">
        <v>26</v>
      </c>
      <c r="I145">
        <v>7</v>
      </c>
      <c r="J145" t="s">
        <v>17</v>
      </c>
      <c r="K145">
        <v>8</v>
      </c>
      <c r="L145" t="s">
        <v>844</v>
      </c>
      <c r="M145" t="s">
        <v>784</v>
      </c>
      <c r="N145" t="s">
        <v>696</v>
      </c>
      <c r="O145">
        <f t="shared" si="4"/>
        <v>5</v>
      </c>
    </row>
    <row r="146" spans="1:15">
      <c r="A146" t="s">
        <v>318</v>
      </c>
      <c r="B146" t="s">
        <v>17</v>
      </c>
      <c r="C146" s="3">
        <v>44715</v>
      </c>
      <c r="D146" s="3">
        <v>45643.81</v>
      </c>
      <c r="E146">
        <v>928</v>
      </c>
      <c r="F146" t="b">
        <v>1</v>
      </c>
      <c r="G146">
        <v>3</v>
      </c>
      <c r="H146">
        <v>30</v>
      </c>
      <c r="I146">
        <v>2</v>
      </c>
      <c r="J146" t="s">
        <v>17</v>
      </c>
      <c r="K146">
        <v>9</v>
      </c>
      <c r="L146" t="s">
        <v>831</v>
      </c>
      <c r="M146" t="s">
        <v>802</v>
      </c>
      <c r="N146" t="s">
        <v>702</v>
      </c>
      <c r="O146">
        <f t="shared" si="4"/>
        <v>6</v>
      </c>
    </row>
    <row r="147" spans="1:15">
      <c r="A147" t="s">
        <v>319</v>
      </c>
      <c r="B147" t="s">
        <v>17</v>
      </c>
      <c r="C147" s="3">
        <v>44732</v>
      </c>
      <c r="D147" s="3">
        <v>45304.19</v>
      </c>
      <c r="E147">
        <v>572</v>
      </c>
      <c r="F147" t="b">
        <v>1</v>
      </c>
      <c r="G147">
        <v>3</v>
      </c>
      <c r="H147">
        <v>33</v>
      </c>
      <c r="I147">
        <v>9</v>
      </c>
      <c r="J147" t="s">
        <v>17</v>
      </c>
      <c r="K147">
        <v>8</v>
      </c>
      <c r="L147" t="s">
        <v>845</v>
      </c>
      <c r="M147" t="s">
        <v>754</v>
      </c>
      <c r="N147" t="s">
        <v>702</v>
      </c>
      <c r="O147">
        <f t="shared" si="4"/>
        <v>6</v>
      </c>
    </row>
    <row r="148" spans="1:15">
      <c r="A148" t="s">
        <v>320</v>
      </c>
      <c r="B148" t="s">
        <v>17</v>
      </c>
      <c r="C148" s="3">
        <v>44735</v>
      </c>
      <c r="D148" s="3">
        <v>45735.3</v>
      </c>
      <c r="E148">
        <v>1000</v>
      </c>
      <c r="F148" t="b">
        <v>1</v>
      </c>
      <c r="G148">
        <v>3</v>
      </c>
      <c r="H148">
        <v>34</v>
      </c>
      <c r="I148">
        <v>1</v>
      </c>
      <c r="J148" t="s">
        <v>17</v>
      </c>
      <c r="K148">
        <v>11</v>
      </c>
      <c r="L148" t="s">
        <v>830</v>
      </c>
      <c r="M148" t="s">
        <v>802</v>
      </c>
      <c r="N148" t="s">
        <v>702</v>
      </c>
      <c r="O148">
        <f t="shared" si="4"/>
        <v>6</v>
      </c>
    </row>
    <row r="149" spans="1:15">
      <c r="A149" t="s">
        <v>321</v>
      </c>
      <c r="B149" t="s">
        <v>17</v>
      </c>
      <c r="C149" s="3">
        <v>44764</v>
      </c>
      <c r="D149" s="3">
        <v>44788.94</v>
      </c>
      <c r="E149">
        <v>24</v>
      </c>
      <c r="F149" t="b">
        <v>1</v>
      </c>
      <c r="G149">
        <v>3</v>
      </c>
      <c r="H149">
        <v>35</v>
      </c>
      <c r="I149">
        <v>1</v>
      </c>
      <c r="J149" t="s">
        <v>17</v>
      </c>
      <c r="K149">
        <v>9</v>
      </c>
      <c r="L149" t="s">
        <v>846</v>
      </c>
      <c r="M149" t="s">
        <v>727</v>
      </c>
      <c r="N149" t="s">
        <v>703</v>
      </c>
      <c r="O149">
        <f t="shared" si="4"/>
        <v>7</v>
      </c>
    </row>
    <row r="150" spans="1:15">
      <c r="A150" t="s">
        <v>322</v>
      </c>
      <c r="B150" t="s">
        <v>17</v>
      </c>
      <c r="C150" s="3">
        <v>44781</v>
      </c>
      <c r="D150" s="3">
        <v>45408.800000000003</v>
      </c>
      <c r="E150">
        <v>627</v>
      </c>
      <c r="F150" t="b">
        <v>1</v>
      </c>
      <c r="G150">
        <v>3</v>
      </c>
      <c r="H150">
        <v>36</v>
      </c>
      <c r="I150">
        <v>1</v>
      </c>
      <c r="J150" t="s">
        <v>17</v>
      </c>
      <c r="K150">
        <v>9</v>
      </c>
      <c r="L150" t="s">
        <v>831</v>
      </c>
      <c r="M150" t="s">
        <v>802</v>
      </c>
      <c r="N150" t="s">
        <v>697</v>
      </c>
      <c r="O150">
        <f t="shared" si="4"/>
        <v>8</v>
      </c>
    </row>
    <row r="151" spans="1:15">
      <c r="A151" t="s">
        <v>323</v>
      </c>
      <c r="B151" t="s">
        <v>17</v>
      </c>
      <c r="C151" s="3">
        <v>44837</v>
      </c>
      <c r="D151" s="3">
        <v>45536.31</v>
      </c>
      <c r="E151">
        <v>699</v>
      </c>
      <c r="F151" t="b">
        <v>1</v>
      </c>
      <c r="G151">
        <v>3</v>
      </c>
      <c r="H151">
        <v>42</v>
      </c>
      <c r="I151">
        <v>1</v>
      </c>
      <c r="J151" t="s">
        <v>17</v>
      </c>
      <c r="K151">
        <v>10</v>
      </c>
      <c r="L151" t="s">
        <v>838</v>
      </c>
      <c r="M151" t="s">
        <v>802</v>
      </c>
      <c r="N151" t="s">
        <v>700</v>
      </c>
      <c r="O151">
        <f t="shared" si="4"/>
        <v>10</v>
      </c>
    </row>
    <row r="152" spans="1:15">
      <c r="A152" t="s">
        <v>324</v>
      </c>
      <c r="B152" t="s">
        <v>17</v>
      </c>
      <c r="C152" s="3">
        <v>44858</v>
      </c>
      <c r="D152" s="3">
        <v>45442.96</v>
      </c>
      <c r="E152">
        <v>584</v>
      </c>
      <c r="F152" t="b">
        <v>1</v>
      </c>
      <c r="G152">
        <v>3</v>
      </c>
      <c r="H152">
        <v>43</v>
      </c>
      <c r="I152">
        <v>1</v>
      </c>
      <c r="J152" t="s">
        <v>17</v>
      </c>
      <c r="K152">
        <v>12</v>
      </c>
      <c r="L152" t="s">
        <v>847</v>
      </c>
      <c r="M152" t="s">
        <v>843</v>
      </c>
      <c r="N152" t="s">
        <v>700</v>
      </c>
      <c r="O152">
        <f t="shared" si="4"/>
        <v>10</v>
      </c>
    </row>
    <row r="153" spans="1:15">
      <c r="A153" t="s">
        <v>325</v>
      </c>
      <c r="B153" t="s">
        <v>17</v>
      </c>
      <c r="C153" s="3">
        <v>44860</v>
      </c>
      <c r="D153" s="3">
        <v>45507.5</v>
      </c>
      <c r="E153">
        <v>647</v>
      </c>
      <c r="F153" t="b">
        <v>1</v>
      </c>
      <c r="G153">
        <v>3</v>
      </c>
      <c r="H153">
        <v>44</v>
      </c>
      <c r="I153">
        <v>1</v>
      </c>
      <c r="J153" t="s">
        <v>17</v>
      </c>
      <c r="K153">
        <v>9</v>
      </c>
      <c r="L153" t="s">
        <v>848</v>
      </c>
      <c r="M153" t="s">
        <v>725</v>
      </c>
      <c r="N153" t="s">
        <v>700</v>
      </c>
      <c r="O153">
        <f t="shared" si="4"/>
        <v>10</v>
      </c>
    </row>
    <row r="154" spans="1:15">
      <c r="A154" t="s">
        <v>326</v>
      </c>
      <c r="B154" t="s">
        <v>17</v>
      </c>
      <c r="C154" s="3">
        <v>44916</v>
      </c>
      <c r="D154" s="3">
        <v>45638.65</v>
      </c>
      <c r="E154">
        <v>722</v>
      </c>
      <c r="F154" t="b">
        <v>1</v>
      </c>
      <c r="G154">
        <v>3</v>
      </c>
      <c r="H154">
        <v>46</v>
      </c>
      <c r="I154">
        <v>1</v>
      </c>
      <c r="J154" t="s">
        <v>17</v>
      </c>
      <c r="K154">
        <v>11</v>
      </c>
      <c r="L154" t="s">
        <v>849</v>
      </c>
      <c r="M154" t="s">
        <v>729</v>
      </c>
      <c r="N154" t="s">
        <v>701</v>
      </c>
      <c r="O154">
        <f t="shared" si="4"/>
        <v>12</v>
      </c>
    </row>
    <row r="155" spans="1:15">
      <c r="A155" t="s">
        <v>327</v>
      </c>
      <c r="B155" t="s">
        <v>17</v>
      </c>
      <c r="C155" s="3">
        <v>44919</v>
      </c>
      <c r="D155" s="3">
        <v>45403.8</v>
      </c>
      <c r="E155">
        <v>484</v>
      </c>
      <c r="F155" t="b">
        <v>1</v>
      </c>
      <c r="G155">
        <v>3</v>
      </c>
      <c r="H155">
        <v>47</v>
      </c>
      <c r="I155">
        <v>1</v>
      </c>
      <c r="J155" t="s">
        <v>17</v>
      </c>
      <c r="K155">
        <v>8</v>
      </c>
      <c r="L155" t="s">
        <v>844</v>
      </c>
      <c r="M155" t="s">
        <v>784</v>
      </c>
      <c r="N155" t="s">
        <v>701</v>
      </c>
      <c r="O155">
        <f t="shared" si="4"/>
        <v>12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88B6-F18C-411D-A994-0F8A0B5AB6D3}">
  <dimension ref="A1:S783"/>
  <sheetViews>
    <sheetView topLeftCell="C1" workbookViewId="0">
      <selection activeCell="J1" sqref="J1"/>
    </sheetView>
  </sheetViews>
  <sheetFormatPr defaultRowHeight="14.5"/>
  <cols>
    <col min="1" max="1" width="20.08984375" customWidth="1"/>
    <col min="2" max="2" width="20.7265625" style="3" customWidth="1"/>
    <col min="3" max="3" width="22.08984375" customWidth="1"/>
    <col min="4" max="4" width="12.26953125" customWidth="1"/>
    <col min="5" max="5" width="17.6328125" customWidth="1"/>
    <col min="6" max="6" width="17.08984375" style="3" customWidth="1"/>
    <col min="7" max="7" width="12.81640625" customWidth="1"/>
    <col min="8" max="8" width="17.1796875" customWidth="1"/>
    <col min="9" max="9" width="22.90625" customWidth="1"/>
    <col min="10" max="10" width="38.54296875" bestFit="1" customWidth="1"/>
    <col min="11" max="11" width="22" customWidth="1"/>
    <col min="12" max="12" width="19" customWidth="1"/>
    <col min="13" max="13" width="28.08984375" customWidth="1"/>
    <col min="14" max="14" width="60.26953125" bestFit="1" customWidth="1"/>
    <col min="15" max="15" width="14.08984375" customWidth="1"/>
    <col min="16" max="16" width="12" customWidth="1"/>
    <col min="17" max="17" width="13" customWidth="1"/>
    <col min="18" max="18" width="16.26953125" customWidth="1"/>
    <col min="19" max="19" width="11.6328125" customWidth="1"/>
  </cols>
  <sheetData>
    <row r="1" spans="1:19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2" t="s">
        <v>44</v>
      </c>
      <c r="G1" s="32" t="s">
        <v>45</v>
      </c>
      <c r="H1" s="31" t="s">
        <v>5</v>
      </c>
      <c r="I1" s="31" t="s">
        <v>6</v>
      </c>
      <c r="J1" s="33" t="s">
        <v>46</v>
      </c>
      <c r="K1" s="33" t="s">
        <v>48</v>
      </c>
      <c r="L1" s="33" t="s">
        <v>47</v>
      </c>
      <c r="M1" s="33" t="s">
        <v>121</v>
      </c>
      <c r="N1" s="33" t="s">
        <v>49</v>
      </c>
      <c r="O1" s="33" t="s">
        <v>124</v>
      </c>
      <c r="P1" s="33" t="s">
        <v>122</v>
      </c>
      <c r="Q1" s="33" t="s">
        <v>125</v>
      </c>
      <c r="R1" s="33" t="s">
        <v>126</v>
      </c>
      <c r="S1" s="33" t="s">
        <v>682</v>
      </c>
    </row>
    <row r="2" spans="1:19">
      <c r="A2" s="28">
        <v>1</v>
      </c>
      <c r="B2" s="11">
        <v>1</v>
      </c>
      <c r="C2" s="11">
        <v>2</v>
      </c>
      <c r="D2" s="14">
        <v>44562</v>
      </c>
      <c r="E2" s="15">
        <v>3470</v>
      </c>
      <c r="F2" s="15">
        <v>347</v>
      </c>
      <c r="G2" s="15">
        <v>0</v>
      </c>
      <c r="H2" s="16">
        <v>44992.6</v>
      </c>
      <c r="I2" s="11" t="s">
        <v>10</v>
      </c>
      <c r="J2" s="17" t="s">
        <v>29</v>
      </c>
      <c r="K2" s="17" t="s">
        <v>28</v>
      </c>
      <c r="L2" s="17" t="s">
        <v>37</v>
      </c>
      <c r="M2" s="11" t="s">
        <v>11</v>
      </c>
      <c r="N2" s="17" t="s">
        <v>51</v>
      </c>
      <c r="O2" s="11" t="s">
        <v>9</v>
      </c>
      <c r="P2" s="18">
        <v>430</v>
      </c>
      <c r="Q2" s="11" t="s">
        <v>129</v>
      </c>
      <c r="R2" s="11">
        <v>583</v>
      </c>
      <c r="S2" s="11">
        <v>2023</v>
      </c>
    </row>
    <row r="3" spans="1:19">
      <c r="A3" s="29">
        <v>1</v>
      </c>
      <c r="B3" s="12">
        <v>1</v>
      </c>
      <c r="C3" s="12">
        <v>3</v>
      </c>
      <c r="D3" s="19">
        <v>44562</v>
      </c>
      <c r="E3" s="20">
        <v>3470</v>
      </c>
      <c r="F3" s="20">
        <v>347</v>
      </c>
      <c r="G3" s="20">
        <v>0</v>
      </c>
      <c r="H3" s="21">
        <v>45145.599999999999</v>
      </c>
      <c r="I3" s="12" t="s">
        <v>10</v>
      </c>
      <c r="J3" s="22" t="s">
        <v>29</v>
      </c>
      <c r="K3" s="22" t="s">
        <v>28</v>
      </c>
      <c r="L3" s="22" t="s">
        <v>37</v>
      </c>
      <c r="M3" s="12" t="s">
        <v>11</v>
      </c>
      <c r="N3" s="22" t="s">
        <v>51</v>
      </c>
      <c r="O3" s="12" t="s">
        <v>9</v>
      </c>
      <c r="P3" s="23">
        <v>583</v>
      </c>
      <c r="Q3" s="12" t="s">
        <v>129</v>
      </c>
      <c r="R3" s="12">
        <v>583</v>
      </c>
      <c r="S3" s="12">
        <v>2023</v>
      </c>
    </row>
    <row r="4" spans="1:19">
      <c r="A4" s="28">
        <v>1</v>
      </c>
      <c r="B4" s="11">
        <v>6</v>
      </c>
      <c r="C4" s="11">
        <v>2</v>
      </c>
      <c r="D4" s="14">
        <v>44572</v>
      </c>
      <c r="E4" s="15">
        <v>3401</v>
      </c>
      <c r="F4" s="15">
        <v>340</v>
      </c>
      <c r="G4" s="15">
        <v>1</v>
      </c>
      <c r="H4" s="16">
        <v>44693.4</v>
      </c>
      <c r="I4" s="11" t="s">
        <v>10</v>
      </c>
      <c r="J4" s="17" t="s">
        <v>25</v>
      </c>
      <c r="K4" s="17" t="s">
        <v>26</v>
      </c>
      <c r="L4" s="17" t="s">
        <v>38</v>
      </c>
      <c r="M4" s="11" t="s">
        <v>11</v>
      </c>
      <c r="N4" s="17" t="s">
        <v>56</v>
      </c>
      <c r="O4" s="11" t="s">
        <v>9</v>
      </c>
      <c r="P4" s="18">
        <v>121</v>
      </c>
      <c r="Q4" s="11" t="s">
        <v>130</v>
      </c>
      <c r="R4" s="11">
        <v>213</v>
      </c>
      <c r="S4" s="11">
        <v>2022</v>
      </c>
    </row>
    <row r="5" spans="1:19">
      <c r="A5" s="29">
        <v>1</v>
      </c>
      <c r="B5" s="12">
        <v>7</v>
      </c>
      <c r="C5" s="12">
        <v>1</v>
      </c>
      <c r="D5" s="19">
        <v>44572</v>
      </c>
      <c r="E5" s="20">
        <v>3470</v>
      </c>
      <c r="F5" s="20">
        <v>347</v>
      </c>
      <c r="G5" s="20">
        <v>0</v>
      </c>
      <c r="H5" s="21">
        <v>44583.3</v>
      </c>
      <c r="I5" s="12" t="s">
        <v>10</v>
      </c>
      <c r="J5" s="22" t="s">
        <v>29</v>
      </c>
      <c r="K5" s="22" t="s">
        <v>28</v>
      </c>
      <c r="L5" s="22" t="s">
        <v>37</v>
      </c>
      <c r="M5" s="12" t="s">
        <v>11</v>
      </c>
      <c r="N5" s="22" t="s">
        <v>51</v>
      </c>
      <c r="O5" s="12" t="s">
        <v>9</v>
      </c>
      <c r="P5" s="23">
        <v>11</v>
      </c>
      <c r="Q5" s="12" t="s">
        <v>131</v>
      </c>
      <c r="R5" s="12">
        <v>11</v>
      </c>
      <c r="S5" s="12">
        <v>2022</v>
      </c>
    </row>
    <row r="6" spans="1:19">
      <c r="A6" s="28">
        <v>1</v>
      </c>
      <c r="B6" s="11">
        <v>11</v>
      </c>
      <c r="C6" s="11">
        <v>3</v>
      </c>
      <c r="D6" s="14">
        <v>44581</v>
      </c>
      <c r="E6" s="15">
        <v>3460</v>
      </c>
      <c r="F6" s="15">
        <v>346</v>
      </c>
      <c r="G6" s="15">
        <v>0</v>
      </c>
      <c r="H6" s="16">
        <v>45236.49</v>
      </c>
      <c r="I6" s="11" t="s">
        <v>10</v>
      </c>
      <c r="J6" s="17" t="s">
        <v>27</v>
      </c>
      <c r="K6" s="17" t="s">
        <v>28</v>
      </c>
      <c r="L6" s="17" t="s">
        <v>37</v>
      </c>
      <c r="M6" s="11" t="s">
        <v>11</v>
      </c>
      <c r="N6" s="17" t="s">
        <v>52</v>
      </c>
      <c r="O6" s="11" t="s">
        <v>9</v>
      </c>
      <c r="P6" s="18">
        <v>655</v>
      </c>
      <c r="Q6" s="11" t="s">
        <v>132</v>
      </c>
      <c r="R6" s="11">
        <v>738</v>
      </c>
      <c r="S6" s="11">
        <v>2023</v>
      </c>
    </row>
    <row r="7" spans="1:19">
      <c r="A7" s="29">
        <v>1</v>
      </c>
      <c r="B7" s="12">
        <v>11</v>
      </c>
      <c r="C7" s="12">
        <v>4</v>
      </c>
      <c r="D7" s="19">
        <v>44581</v>
      </c>
      <c r="E7" s="20">
        <v>3400</v>
      </c>
      <c r="F7" s="20">
        <v>340</v>
      </c>
      <c r="G7" s="20">
        <v>0</v>
      </c>
      <c r="H7" s="21">
        <v>45319.5</v>
      </c>
      <c r="I7" s="12" t="s">
        <v>10</v>
      </c>
      <c r="J7" s="22" t="s">
        <v>25</v>
      </c>
      <c r="K7" s="22" t="s">
        <v>26</v>
      </c>
      <c r="L7" s="22" t="s">
        <v>37</v>
      </c>
      <c r="M7" s="12" t="s">
        <v>11</v>
      </c>
      <c r="N7" s="22" t="s">
        <v>55</v>
      </c>
      <c r="O7" s="12" t="s">
        <v>9</v>
      </c>
      <c r="P7" s="23">
        <v>738</v>
      </c>
      <c r="Q7" s="12" t="s">
        <v>132</v>
      </c>
      <c r="R7" s="12">
        <v>738</v>
      </c>
      <c r="S7" s="12">
        <v>2024</v>
      </c>
    </row>
    <row r="8" spans="1:19">
      <c r="A8" s="28">
        <v>1</v>
      </c>
      <c r="B8" s="11">
        <v>13</v>
      </c>
      <c r="C8" s="11">
        <v>2</v>
      </c>
      <c r="D8" s="14">
        <v>44582</v>
      </c>
      <c r="E8" s="15">
        <v>3460</v>
      </c>
      <c r="F8" s="15">
        <v>346</v>
      </c>
      <c r="G8" s="15">
        <v>0</v>
      </c>
      <c r="H8" s="16">
        <v>44744.37</v>
      </c>
      <c r="I8" s="11" t="s">
        <v>10</v>
      </c>
      <c r="J8" s="17" t="s">
        <v>27</v>
      </c>
      <c r="K8" s="17" t="s">
        <v>28</v>
      </c>
      <c r="L8" s="17" t="s">
        <v>37</v>
      </c>
      <c r="M8" s="11" t="s">
        <v>11</v>
      </c>
      <c r="N8" s="17" t="s">
        <v>52</v>
      </c>
      <c r="O8" s="11" t="s">
        <v>9</v>
      </c>
      <c r="P8" s="18">
        <v>162</v>
      </c>
      <c r="Q8" s="11" t="s">
        <v>133</v>
      </c>
      <c r="R8" s="11">
        <v>234</v>
      </c>
      <c r="S8" s="11">
        <v>2022</v>
      </c>
    </row>
    <row r="9" spans="1:19">
      <c r="A9" s="29">
        <v>1</v>
      </c>
      <c r="B9" s="12">
        <v>13</v>
      </c>
      <c r="C9" s="12">
        <v>3</v>
      </c>
      <c r="D9" s="19">
        <v>44582</v>
      </c>
      <c r="E9" s="20">
        <v>3470</v>
      </c>
      <c r="F9" s="20">
        <v>347</v>
      </c>
      <c r="G9" s="20">
        <v>0</v>
      </c>
      <c r="H9" s="21">
        <v>44816.37</v>
      </c>
      <c r="I9" s="12" t="s">
        <v>10</v>
      </c>
      <c r="J9" s="22" t="s">
        <v>29</v>
      </c>
      <c r="K9" s="22" t="s">
        <v>28</v>
      </c>
      <c r="L9" s="22" t="s">
        <v>37</v>
      </c>
      <c r="M9" s="12" t="s">
        <v>11</v>
      </c>
      <c r="N9" s="22" t="s">
        <v>51</v>
      </c>
      <c r="O9" s="12" t="s">
        <v>9</v>
      </c>
      <c r="P9" s="23">
        <v>234</v>
      </c>
      <c r="Q9" s="12" t="s">
        <v>133</v>
      </c>
      <c r="R9" s="12">
        <v>234</v>
      </c>
      <c r="S9" s="12">
        <v>2022</v>
      </c>
    </row>
    <row r="10" spans="1:19">
      <c r="A10" s="28">
        <v>1</v>
      </c>
      <c r="B10" s="11">
        <v>15</v>
      </c>
      <c r="C10" s="11">
        <v>1</v>
      </c>
      <c r="D10" s="14">
        <v>44586</v>
      </c>
      <c r="E10" s="15">
        <v>3402</v>
      </c>
      <c r="F10" s="15">
        <v>340</v>
      </c>
      <c r="G10" s="15">
        <v>2</v>
      </c>
      <c r="H10" s="16">
        <v>44644.6</v>
      </c>
      <c r="I10" s="11" t="s">
        <v>10</v>
      </c>
      <c r="J10" s="17" t="s">
        <v>25</v>
      </c>
      <c r="K10" s="17" t="s">
        <v>26</v>
      </c>
      <c r="L10" s="17" t="s">
        <v>39</v>
      </c>
      <c r="M10" s="11" t="s">
        <v>11</v>
      </c>
      <c r="N10" s="17" t="s">
        <v>62</v>
      </c>
      <c r="O10" s="11" t="s">
        <v>9</v>
      </c>
      <c r="P10" s="18">
        <v>58</v>
      </c>
      <c r="Q10" s="11" t="s">
        <v>134</v>
      </c>
      <c r="R10" s="11">
        <v>66</v>
      </c>
      <c r="S10" s="11">
        <v>2022</v>
      </c>
    </row>
    <row r="11" spans="1:19">
      <c r="A11" s="29">
        <v>1</v>
      </c>
      <c r="B11" s="12">
        <v>15</v>
      </c>
      <c r="C11" s="12">
        <v>2</v>
      </c>
      <c r="D11" s="19">
        <v>44586</v>
      </c>
      <c r="E11" s="20">
        <v>3400</v>
      </c>
      <c r="F11" s="20">
        <v>340</v>
      </c>
      <c r="G11" s="20">
        <v>0</v>
      </c>
      <c r="H11" s="21">
        <v>44652.18</v>
      </c>
      <c r="I11" s="12" t="s">
        <v>10</v>
      </c>
      <c r="J11" s="22" t="s">
        <v>25</v>
      </c>
      <c r="K11" s="22" t="s">
        <v>26</v>
      </c>
      <c r="L11" s="22" t="s">
        <v>37</v>
      </c>
      <c r="M11" s="12" t="s">
        <v>11</v>
      </c>
      <c r="N11" s="22" t="s">
        <v>55</v>
      </c>
      <c r="O11" s="12" t="s">
        <v>9</v>
      </c>
      <c r="P11" s="23">
        <v>66</v>
      </c>
      <c r="Q11" s="12" t="s">
        <v>134</v>
      </c>
      <c r="R11" s="12">
        <v>66</v>
      </c>
      <c r="S11" s="12">
        <v>2022</v>
      </c>
    </row>
    <row r="12" spans="1:19">
      <c r="A12" s="28">
        <v>1</v>
      </c>
      <c r="B12" s="11">
        <v>16</v>
      </c>
      <c r="C12" s="11">
        <v>1</v>
      </c>
      <c r="D12" s="14">
        <v>44586</v>
      </c>
      <c r="E12" s="15">
        <v>3400</v>
      </c>
      <c r="F12" s="15">
        <v>340</v>
      </c>
      <c r="G12" s="15">
        <v>0</v>
      </c>
      <c r="H12" s="16">
        <v>44600.6</v>
      </c>
      <c r="I12" s="11" t="s">
        <v>10</v>
      </c>
      <c r="J12" s="17" t="s">
        <v>25</v>
      </c>
      <c r="K12" s="17" t="s">
        <v>26</v>
      </c>
      <c r="L12" s="17" t="s">
        <v>37</v>
      </c>
      <c r="M12" s="11" t="s">
        <v>11</v>
      </c>
      <c r="N12" s="17" t="s">
        <v>55</v>
      </c>
      <c r="O12" s="11" t="s">
        <v>9</v>
      </c>
      <c r="P12" s="18">
        <v>14</v>
      </c>
      <c r="Q12" s="11" t="s">
        <v>135</v>
      </c>
      <c r="R12" s="11">
        <v>21</v>
      </c>
      <c r="S12" s="11">
        <v>2022</v>
      </c>
    </row>
    <row r="13" spans="1:19">
      <c r="A13" s="29">
        <v>1</v>
      </c>
      <c r="B13" s="12">
        <v>16</v>
      </c>
      <c r="C13" s="12">
        <v>2</v>
      </c>
      <c r="D13" s="19">
        <v>44586</v>
      </c>
      <c r="E13" s="20">
        <v>3405</v>
      </c>
      <c r="F13" s="20">
        <v>340</v>
      </c>
      <c r="G13" s="20">
        <v>5</v>
      </c>
      <c r="H13" s="21">
        <v>44607.6</v>
      </c>
      <c r="I13" s="12" t="s">
        <v>10</v>
      </c>
      <c r="J13" s="22" t="s">
        <v>25</v>
      </c>
      <c r="K13" s="22" t="s">
        <v>26</v>
      </c>
      <c r="L13" s="22" t="s">
        <v>42</v>
      </c>
      <c r="M13" s="12" t="s">
        <v>11</v>
      </c>
      <c r="N13" s="22" t="s">
        <v>63</v>
      </c>
      <c r="O13" s="12" t="s">
        <v>9</v>
      </c>
      <c r="P13" s="23">
        <v>21</v>
      </c>
      <c r="Q13" s="12" t="s">
        <v>135</v>
      </c>
      <c r="R13" s="12">
        <v>21</v>
      </c>
      <c r="S13" s="12">
        <v>2022</v>
      </c>
    </row>
    <row r="14" spans="1:19">
      <c r="A14" s="28">
        <v>1</v>
      </c>
      <c r="B14" s="11">
        <v>18</v>
      </c>
      <c r="C14" s="11">
        <v>3</v>
      </c>
      <c r="D14" s="14">
        <v>44587</v>
      </c>
      <c r="E14" s="15">
        <v>3406</v>
      </c>
      <c r="F14" s="15">
        <v>340</v>
      </c>
      <c r="G14" s="15">
        <v>6</v>
      </c>
      <c r="H14" s="16">
        <v>44728.800000000003</v>
      </c>
      <c r="I14" s="11" t="s">
        <v>10</v>
      </c>
      <c r="J14" s="17" t="s">
        <v>25</v>
      </c>
      <c r="K14" s="17" t="s">
        <v>26</v>
      </c>
      <c r="L14" s="17" t="s">
        <v>43</v>
      </c>
      <c r="M14" s="11" t="s">
        <v>11</v>
      </c>
      <c r="N14" s="17" t="s">
        <v>65</v>
      </c>
      <c r="O14" s="11" t="s">
        <v>9</v>
      </c>
      <c r="P14" s="18">
        <v>141</v>
      </c>
      <c r="Q14" s="11" t="s">
        <v>136</v>
      </c>
      <c r="R14" s="11">
        <v>141</v>
      </c>
      <c r="S14" s="11">
        <v>2022</v>
      </c>
    </row>
    <row r="15" spans="1:19">
      <c r="A15" s="29">
        <v>1</v>
      </c>
      <c r="B15" s="12">
        <v>19</v>
      </c>
      <c r="C15" s="12">
        <v>2</v>
      </c>
      <c r="D15" s="19">
        <v>44588</v>
      </c>
      <c r="E15" s="20">
        <v>3400</v>
      </c>
      <c r="F15" s="20">
        <v>340</v>
      </c>
      <c r="G15" s="20">
        <v>0</v>
      </c>
      <c r="H15" s="21">
        <v>44618.755995370368</v>
      </c>
      <c r="I15" s="12" t="s">
        <v>10</v>
      </c>
      <c r="J15" s="22" t="s">
        <v>25</v>
      </c>
      <c r="K15" s="22" t="s">
        <v>26</v>
      </c>
      <c r="L15" s="22" t="s">
        <v>37</v>
      </c>
      <c r="M15" s="12" t="s">
        <v>11</v>
      </c>
      <c r="N15" s="22" t="s">
        <v>55</v>
      </c>
      <c r="O15" s="12" t="s">
        <v>9</v>
      </c>
      <c r="P15" s="23">
        <v>30</v>
      </c>
      <c r="Q15" s="12" t="s">
        <v>137</v>
      </c>
      <c r="R15" s="12">
        <v>30</v>
      </c>
      <c r="S15" s="12">
        <v>2022</v>
      </c>
    </row>
    <row r="16" spans="1:19">
      <c r="A16" s="28">
        <v>1</v>
      </c>
      <c r="B16" s="11">
        <v>20</v>
      </c>
      <c r="C16" s="11">
        <v>3</v>
      </c>
      <c r="D16" s="14">
        <v>44589</v>
      </c>
      <c r="E16" s="15">
        <v>3460</v>
      </c>
      <c r="F16" s="15">
        <v>346</v>
      </c>
      <c r="G16" s="15">
        <v>0</v>
      </c>
      <c r="H16" s="16">
        <v>44640.7</v>
      </c>
      <c r="I16" s="11" t="s">
        <v>10</v>
      </c>
      <c r="J16" s="17" t="s">
        <v>27</v>
      </c>
      <c r="K16" s="17" t="s">
        <v>28</v>
      </c>
      <c r="L16" s="17" t="s">
        <v>37</v>
      </c>
      <c r="M16" s="11" t="s">
        <v>11</v>
      </c>
      <c r="N16" s="17" t="s">
        <v>52</v>
      </c>
      <c r="O16" s="11" t="s">
        <v>9</v>
      </c>
      <c r="P16" s="18">
        <v>51</v>
      </c>
      <c r="Q16" s="11" t="s">
        <v>138</v>
      </c>
      <c r="R16" s="11">
        <v>52</v>
      </c>
      <c r="S16" s="11">
        <v>2022</v>
      </c>
    </row>
    <row r="17" spans="1:19">
      <c r="A17" s="29">
        <v>1</v>
      </c>
      <c r="B17" s="12">
        <v>20</v>
      </c>
      <c r="C17" s="12">
        <v>2</v>
      </c>
      <c r="D17" s="19">
        <v>44589</v>
      </c>
      <c r="E17" s="20">
        <v>3466</v>
      </c>
      <c r="F17" s="20">
        <v>346</v>
      </c>
      <c r="G17" s="20">
        <v>6</v>
      </c>
      <c r="H17" s="21">
        <v>44641.5</v>
      </c>
      <c r="I17" s="12" t="s">
        <v>10</v>
      </c>
      <c r="J17" s="22" t="s">
        <v>27</v>
      </c>
      <c r="K17" s="22" t="s">
        <v>28</v>
      </c>
      <c r="L17" s="22" t="s">
        <v>43</v>
      </c>
      <c r="M17" s="12" t="s">
        <v>11</v>
      </c>
      <c r="N17" s="22" t="s">
        <v>66</v>
      </c>
      <c r="O17" s="12" t="s">
        <v>9</v>
      </c>
      <c r="P17" s="23">
        <v>52</v>
      </c>
      <c r="Q17" s="12" t="s">
        <v>138</v>
      </c>
      <c r="R17" s="12">
        <v>52</v>
      </c>
      <c r="S17" s="12">
        <v>2022</v>
      </c>
    </row>
    <row r="18" spans="1:19">
      <c r="A18" s="28">
        <v>1</v>
      </c>
      <c r="B18" s="11">
        <v>21</v>
      </c>
      <c r="C18" s="11">
        <v>2</v>
      </c>
      <c r="D18" s="14">
        <v>44590</v>
      </c>
      <c r="E18" s="15">
        <v>3460</v>
      </c>
      <c r="F18" s="15">
        <v>346</v>
      </c>
      <c r="G18" s="15">
        <v>0</v>
      </c>
      <c r="H18" s="16">
        <v>44613.8</v>
      </c>
      <c r="I18" s="11" t="s">
        <v>10</v>
      </c>
      <c r="J18" s="17" t="s">
        <v>27</v>
      </c>
      <c r="K18" s="17" t="s">
        <v>28</v>
      </c>
      <c r="L18" s="17" t="s">
        <v>37</v>
      </c>
      <c r="M18" s="11" t="s">
        <v>11</v>
      </c>
      <c r="N18" s="17" t="s">
        <v>52</v>
      </c>
      <c r="O18" s="11" t="s">
        <v>9</v>
      </c>
      <c r="P18" s="18">
        <v>23</v>
      </c>
      <c r="Q18" s="11" t="s">
        <v>139</v>
      </c>
      <c r="R18" s="11">
        <v>33</v>
      </c>
      <c r="S18" s="11">
        <v>2022</v>
      </c>
    </row>
    <row r="19" spans="1:19">
      <c r="A19" s="29">
        <v>1</v>
      </c>
      <c r="B19" s="12">
        <v>21</v>
      </c>
      <c r="C19" s="12">
        <v>4</v>
      </c>
      <c r="D19" s="19">
        <v>44590</v>
      </c>
      <c r="E19" s="20">
        <v>3400</v>
      </c>
      <c r="F19" s="20">
        <v>340</v>
      </c>
      <c r="G19" s="20">
        <v>0</v>
      </c>
      <c r="H19" s="21">
        <v>44623.74</v>
      </c>
      <c r="I19" s="12" t="s">
        <v>10</v>
      </c>
      <c r="J19" s="22" t="s">
        <v>25</v>
      </c>
      <c r="K19" s="22" t="s">
        <v>26</v>
      </c>
      <c r="L19" s="22" t="s">
        <v>37</v>
      </c>
      <c r="M19" s="12" t="s">
        <v>11</v>
      </c>
      <c r="N19" s="22" t="s">
        <v>55</v>
      </c>
      <c r="O19" s="12" t="s">
        <v>9</v>
      </c>
      <c r="P19" s="23">
        <v>33</v>
      </c>
      <c r="Q19" s="12" t="s">
        <v>139</v>
      </c>
      <c r="R19" s="12">
        <v>33</v>
      </c>
      <c r="S19" s="12">
        <v>2022</v>
      </c>
    </row>
    <row r="20" spans="1:19">
      <c r="A20" s="28">
        <v>1</v>
      </c>
      <c r="B20" s="11">
        <v>22</v>
      </c>
      <c r="C20" s="11">
        <v>1</v>
      </c>
      <c r="D20" s="14">
        <v>44601</v>
      </c>
      <c r="E20" s="15">
        <v>3400</v>
      </c>
      <c r="F20" s="15">
        <v>340</v>
      </c>
      <c r="G20" s="15">
        <v>0</v>
      </c>
      <c r="H20" s="16">
        <v>45247.39</v>
      </c>
      <c r="I20" s="11" t="s">
        <v>10</v>
      </c>
      <c r="J20" s="17" t="s">
        <v>25</v>
      </c>
      <c r="K20" s="17" t="s">
        <v>26</v>
      </c>
      <c r="L20" s="17" t="s">
        <v>37</v>
      </c>
      <c r="M20" s="11" t="s">
        <v>11</v>
      </c>
      <c r="N20" s="17" t="s">
        <v>55</v>
      </c>
      <c r="O20" s="11" t="s">
        <v>9</v>
      </c>
      <c r="P20" s="18">
        <v>646</v>
      </c>
      <c r="Q20" s="11" t="s">
        <v>140</v>
      </c>
      <c r="R20" s="11">
        <v>890</v>
      </c>
      <c r="S20" s="11">
        <v>2023</v>
      </c>
    </row>
    <row r="21" spans="1:19">
      <c r="A21" s="29">
        <v>1</v>
      </c>
      <c r="B21" s="12">
        <v>22</v>
      </c>
      <c r="C21" s="12">
        <v>2</v>
      </c>
      <c r="D21" s="19">
        <v>44601</v>
      </c>
      <c r="E21" s="20">
        <v>3403</v>
      </c>
      <c r="F21" s="20">
        <v>340</v>
      </c>
      <c r="G21" s="20">
        <v>3</v>
      </c>
      <c r="H21" s="21">
        <v>45491.5</v>
      </c>
      <c r="I21" s="12" t="s">
        <v>10</v>
      </c>
      <c r="J21" s="22" t="s">
        <v>25</v>
      </c>
      <c r="K21" s="22" t="s">
        <v>26</v>
      </c>
      <c r="L21" s="22" t="s">
        <v>40</v>
      </c>
      <c r="M21" s="12" t="s">
        <v>11</v>
      </c>
      <c r="N21" s="22" t="s">
        <v>68</v>
      </c>
      <c r="O21" s="12" t="s">
        <v>9</v>
      </c>
      <c r="P21" s="23">
        <v>890</v>
      </c>
      <c r="Q21" s="12" t="s">
        <v>140</v>
      </c>
      <c r="R21" s="12">
        <v>890</v>
      </c>
      <c r="S21" s="12">
        <v>2024</v>
      </c>
    </row>
    <row r="22" spans="1:19">
      <c r="A22" s="28">
        <v>1</v>
      </c>
      <c r="B22" s="11">
        <v>23</v>
      </c>
      <c r="C22" s="11">
        <v>1</v>
      </c>
      <c r="D22" s="14">
        <v>44603</v>
      </c>
      <c r="E22" s="15">
        <v>3400</v>
      </c>
      <c r="F22" s="15">
        <v>340</v>
      </c>
      <c r="G22" s="15">
        <v>0</v>
      </c>
      <c r="H22" s="16">
        <v>44697.37</v>
      </c>
      <c r="I22" s="11" t="s">
        <v>10</v>
      </c>
      <c r="J22" s="17" t="s">
        <v>25</v>
      </c>
      <c r="K22" s="17" t="s">
        <v>26</v>
      </c>
      <c r="L22" s="17" t="s">
        <v>37</v>
      </c>
      <c r="M22" s="11" t="s">
        <v>11</v>
      </c>
      <c r="N22" s="17" t="s">
        <v>55</v>
      </c>
      <c r="O22" s="11" t="s">
        <v>9</v>
      </c>
      <c r="P22" s="18">
        <v>94</v>
      </c>
      <c r="Q22" s="11" t="s">
        <v>141</v>
      </c>
      <c r="R22" s="11">
        <v>117</v>
      </c>
      <c r="S22" s="11">
        <v>2022</v>
      </c>
    </row>
    <row r="23" spans="1:19">
      <c r="A23" s="29">
        <v>1</v>
      </c>
      <c r="B23" s="12">
        <v>23</v>
      </c>
      <c r="C23" s="12">
        <v>2</v>
      </c>
      <c r="D23" s="19">
        <v>44603</v>
      </c>
      <c r="E23" s="20">
        <v>3401</v>
      </c>
      <c r="F23" s="20">
        <v>340</v>
      </c>
      <c r="G23" s="20">
        <v>1</v>
      </c>
      <c r="H23" s="21">
        <v>44720.37</v>
      </c>
      <c r="I23" s="12" t="s">
        <v>10</v>
      </c>
      <c r="J23" s="22" t="s">
        <v>25</v>
      </c>
      <c r="K23" s="22" t="s">
        <v>26</v>
      </c>
      <c r="L23" s="22" t="s">
        <v>38</v>
      </c>
      <c r="M23" s="12" t="s">
        <v>11</v>
      </c>
      <c r="N23" s="22" t="s">
        <v>56</v>
      </c>
      <c r="O23" s="12" t="s">
        <v>9</v>
      </c>
      <c r="P23" s="23">
        <v>117</v>
      </c>
      <c r="Q23" s="12" t="s">
        <v>141</v>
      </c>
      <c r="R23" s="12">
        <v>117</v>
      </c>
      <c r="S23" s="12">
        <v>2022</v>
      </c>
    </row>
    <row r="24" spans="1:19">
      <c r="A24" s="28">
        <v>1</v>
      </c>
      <c r="B24" s="11">
        <v>24</v>
      </c>
      <c r="C24" s="11">
        <v>1</v>
      </c>
      <c r="D24" s="14">
        <v>44604</v>
      </c>
      <c r="E24" s="15">
        <v>3400</v>
      </c>
      <c r="F24" s="15">
        <v>340</v>
      </c>
      <c r="G24" s="15">
        <v>0</v>
      </c>
      <c r="H24" s="16">
        <v>44605.86</v>
      </c>
      <c r="I24" s="11" t="s">
        <v>10</v>
      </c>
      <c r="J24" s="17" t="s">
        <v>25</v>
      </c>
      <c r="K24" s="17" t="s">
        <v>26</v>
      </c>
      <c r="L24" s="17" t="s">
        <v>37</v>
      </c>
      <c r="M24" s="11" t="s">
        <v>11</v>
      </c>
      <c r="N24" s="17" t="s">
        <v>55</v>
      </c>
      <c r="O24" s="11" t="s">
        <v>9</v>
      </c>
      <c r="P24" s="18">
        <v>1</v>
      </c>
      <c r="Q24" s="11" t="s">
        <v>142</v>
      </c>
      <c r="R24" s="11">
        <v>4</v>
      </c>
      <c r="S24" s="11">
        <v>2022</v>
      </c>
    </row>
    <row r="25" spans="1:19">
      <c r="A25" s="29">
        <v>1</v>
      </c>
      <c r="B25" s="12">
        <v>25</v>
      </c>
      <c r="C25" s="12">
        <v>1</v>
      </c>
      <c r="D25" s="19">
        <v>44607</v>
      </c>
      <c r="E25" s="20">
        <v>3400</v>
      </c>
      <c r="F25" s="20">
        <v>340</v>
      </c>
      <c r="G25" s="20">
        <v>0</v>
      </c>
      <c r="H25" s="21">
        <v>44628.43</v>
      </c>
      <c r="I25" s="12" t="s">
        <v>10</v>
      </c>
      <c r="J25" s="22" t="s">
        <v>25</v>
      </c>
      <c r="K25" s="22" t="s">
        <v>26</v>
      </c>
      <c r="L25" s="22" t="s">
        <v>37</v>
      </c>
      <c r="M25" s="12" t="s">
        <v>11</v>
      </c>
      <c r="N25" s="22" t="s">
        <v>55</v>
      </c>
      <c r="O25" s="12" t="s">
        <v>9</v>
      </c>
      <c r="P25" s="23">
        <v>21</v>
      </c>
      <c r="Q25" s="12" t="s">
        <v>143</v>
      </c>
      <c r="R25" s="12">
        <v>21</v>
      </c>
      <c r="S25" s="12">
        <v>2022</v>
      </c>
    </row>
    <row r="26" spans="1:19">
      <c r="A26" s="28">
        <v>1</v>
      </c>
      <c r="B26" s="11">
        <v>26</v>
      </c>
      <c r="C26" s="11">
        <v>1</v>
      </c>
      <c r="D26" s="14">
        <v>44608</v>
      </c>
      <c r="E26" s="15">
        <v>3400</v>
      </c>
      <c r="F26" s="15">
        <v>340</v>
      </c>
      <c r="G26" s="15">
        <v>0</v>
      </c>
      <c r="H26" s="16">
        <v>44622.54</v>
      </c>
      <c r="I26" s="11" t="s">
        <v>10</v>
      </c>
      <c r="J26" s="17" t="s">
        <v>25</v>
      </c>
      <c r="K26" s="17" t="s">
        <v>26</v>
      </c>
      <c r="L26" s="17" t="s">
        <v>37</v>
      </c>
      <c r="M26" s="11" t="s">
        <v>11</v>
      </c>
      <c r="N26" s="17" t="s">
        <v>55</v>
      </c>
      <c r="O26" s="11" t="s">
        <v>9</v>
      </c>
      <c r="P26" s="18">
        <v>14</v>
      </c>
      <c r="Q26" s="11" t="s">
        <v>144</v>
      </c>
      <c r="R26" s="11">
        <v>745</v>
      </c>
      <c r="S26" s="11">
        <v>2022</v>
      </c>
    </row>
    <row r="27" spans="1:19">
      <c r="A27" s="29">
        <v>1</v>
      </c>
      <c r="B27" s="12">
        <v>26</v>
      </c>
      <c r="C27" s="12">
        <v>3</v>
      </c>
      <c r="D27" s="19">
        <v>44608</v>
      </c>
      <c r="E27" s="20">
        <v>3460</v>
      </c>
      <c r="F27" s="20">
        <v>346</v>
      </c>
      <c r="G27" s="20">
        <v>0</v>
      </c>
      <c r="H27" s="21">
        <v>44625.54</v>
      </c>
      <c r="I27" s="12" t="s">
        <v>10</v>
      </c>
      <c r="J27" s="22" t="s">
        <v>27</v>
      </c>
      <c r="K27" s="22" t="s">
        <v>28</v>
      </c>
      <c r="L27" s="22" t="s">
        <v>37</v>
      </c>
      <c r="M27" s="12" t="s">
        <v>11</v>
      </c>
      <c r="N27" s="22" t="s">
        <v>52</v>
      </c>
      <c r="O27" s="12" t="s">
        <v>9</v>
      </c>
      <c r="P27" s="23">
        <v>17</v>
      </c>
      <c r="Q27" s="12" t="s">
        <v>144</v>
      </c>
      <c r="R27" s="12">
        <v>745</v>
      </c>
      <c r="S27" s="12">
        <v>2022</v>
      </c>
    </row>
    <row r="28" spans="1:19">
      <c r="A28" s="28">
        <v>1</v>
      </c>
      <c r="B28" s="11">
        <v>29</v>
      </c>
      <c r="C28" s="11">
        <v>2</v>
      </c>
      <c r="D28" s="14">
        <v>44609</v>
      </c>
      <c r="E28" s="15">
        <v>3400</v>
      </c>
      <c r="F28" s="15">
        <v>340</v>
      </c>
      <c r="G28" s="15">
        <v>0</v>
      </c>
      <c r="H28" s="16">
        <v>44672.47</v>
      </c>
      <c r="I28" s="11" t="s">
        <v>10</v>
      </c>
      <c r="J28" s="17" t="s">
        <v>25</v>
      </c>
      <c r="K28" s="17" t="s">
        <v>26</v>
      </c>
      <c r="L28" s="17" t="s">
        <v>37</v>
      </c>
      <c r="M28" s="11" t="s">
        <v>11</v>
      </c>
      <c r="N28" s="17" t="s">
        <v>55</v>
      </c>
      <c r="O28" s="11" t="s">
        <v>9</v>
      </c>
      <c r="P28" s="18">
        <v>63</v>
      </c>
      <c r="Q28" s="11" t="s">
        <v>145</v>
      </c>
      <c r="R28" s="11">
        <v>84</v>
      </c>
      <c r="S28" s="11">
        <v>2022</v>
      </c>
    </row>
    <row r="29" spans="1:19">
      <c r="A29" s="29">
        <v>1</v>
      </c>
      <c r="B29" s="12">
        <v>29</v>
      </c>
      <c r="C29" s="12">
        <v>3</v>
      </c>
      <c r="D29" s="19">
        <v>44609</v>
      </c>
      <c r="E29" s="20">
        <v>3470</v>
      </c>
      <c r="F29" s="20">
        <v>347</v>
      </c>
      <c r="G29" s="20">
        <v>0</v>
      </c>
      <c r="H29" s="21">
        <v>44693.15</v>
      </c>
      <c r="I29" s="12" t="s">
        <v>10</v>
      </c>
      <c r="J29" s="22" t="s">
        <v>29</v>
      </c>
      <c r="K29" s="22" t="s">
        <v>28</v>
      </c>
      <c r="L29" s="22" t="s">
        <v>37</v>
      </c>
      <c r="M29" s="12" t="s">
        <v>11</v>
      </c>
      <c r="N29" s="22" t="s">
        <v>51</v>
      </c>
      <c r="O29" s="12" t="s">
        <v>9</v>
      </c>
      <c r="P29" s="23">
        <v>84</v>
      </c>
      <c r="Q29" s="12" t="s">
        <v>145</v>
      </c>
      <c r="R29" s="12">
        <v>84</v>
      </c>
      <c r="S29" s="12">
        <v>2022</v>
      </c>
    </row>
    <row r="30" spans="1:19">
      <c r="A30" s="28">
        <v>1</v>
      </c>
      <c r="B30" s="11">
        <v>30</v>
      </c>
      <c r="C30" s="11">
        <v>2</v>
      </c>
      <c r="D30" s="14">
        <v>44613</v>
      </c>
      <c r="E30" s="15">
        <v>3470</v>
      </c>
      <c r="F30" s="15">
        <v>347</v>
      </c>
      <c r="G30" s="15">
        <v>0</v>
      </c>
      <c r="H30" s="16">
        <v>44919.93</v>
      </c>
      <c r="I30" s="11" t="s">
        <v>10</v>
      </c>
      <c r="J30" s="17" t="s">
        <v>29</v>
      </c>
      <c r="K30" s="17" t="s">
        <v>28</v>
      </c>
      <c r="L30" s="17" t="s">
        <v>37</v>
      </c>
      <c r="M30" s="11" t="s">
        <v>11</v>
      </c>
      <c r="N30" s="17" t="s">
        <v>51</v>
      </c>
      <c r="O30" s="11" t="s">
        <v>9</v>
      </c>
      <c r="P30" s="18">
        <v>306</v>
      </c>
      <c r="Q30" s="11" t="s">
        <v>146</v>
      </c>
      <c r="R30" s="11">
        <v>397</v>
      </c>
      <c r="S30" s="11">
        <v>2022</v>
      </c>
    </row>
    <row r="31" spans="1:19">
      <c r="A31" s="29">
        <v>1</v>
      </c>
      <c r="B31" s="12">
        <v>30</v>
      </c>
      <c r="C31" s="12">
        <v>4</v>
      </c>
      <c r="D31" s="19">
        <v>44613</v>
      </c>
      <c r="E31" s="20">
        <v>3462</v>
      </c>
      <c r="F31" s="20">
        <v>346</v>
      </c>
      <c r="G31" s="20">
        <v>2</v>
      </c>
      <c r="H31" s="21">
        <v>45010.93</v>
      </c>
      <c r="I31" s="12" t="s">
        <v>10</v>
      </c>
      <c r="J31" s="22" t="s">
        <v>27</v>
      </c>
      <c r="K31" s="22" t="s">
        <v>28</v>
      </c>
      <c r="L31" s="22" t="s">
        <v>39</v>
      </c>
      <c r="M31" s="12" t="s">
        <v>11</v>
      </c>
      <c r="N31" s="22" t="s">
        <v>73</v>
      </c>
      <c r="O31" s="12" t="s">
        <v>9</v>
      </c>
      <c r="P31" s="23">
        <v>397</v>
      </c>
      <c r="Q31" s="12" t="s">
        <v>146</v>
      </c>
      <c r="R31" s="12">
        <v>397</v>
      </c>
      <c r="S31" s="12">
        <v>2023</v>
      </c>
    </row>
    <row r="32" spans="1:19">
      <c r="A32" s="28">
        <v>1</v>
      </c>
      <c r="B32" s="11">
        <v>32</v>
      </c>
      <c r="C32" s="11">
        <v>1</v>
      </c>
      <c r="D32" s="14">
        <v>44615</v>
      </c>
      <c r="E32" s="15">
        <v>3470</v>
      </c>
      <c r="F32" s="15">
        <v>347</v>
      </c>
      <c r="G32" s="15">
        <v>0</v>
      </c>
      <c r="H32" s="16">
        <v>44692.36</v>
      </c>
      <c r="I32" s="11" t="s">
        <v>10</v>
      </c>
      <c r="J32" s="17" t="s">
        <v>29</v>
      </c>
      <c r="K32" s="17" t="s">
        <v>28</v>
      </c>
      <c r="L32" s="17" t="s">
        <v>37</v>
      </c>
      <c r="M32" s="11" t="s">
        <v>11</v>
      </c>
      <c r="N32" s="17" t="s">
        <v>51</v>
      </c>
      <c r="O32" s="11" t="s">
        <v>9</v>
      </c>
      <c r="P32" s="18">
        <v>77</v>
      </c>
      <c r="Q32" s="11" t="s">
        <v>147</v>
      </c>
      <c r="R32" s="11">
        <v>77</v>
      </c>
      <c r="S32" s="11">
        <v>2022</v>
      </c>
    </row>
    <row r="33" spans="1:19">
      <c r="A33" s="29">
        <v>1</v>
      </c>
      <c r="B33" s="12">
        <v>34</v>
      </c>
      <c r="C33" s="12">
        <v>4</v>
      </c>
      <c r="D33" s="19">
        <v>44616</v>
      </c>
      <c r="E33" s="20">
        <v>3460</v>
      </c>
      <c r="F33" s="20">
        <v>346</v>
      </c>
      <c r="G33" s="20">
        <v>0</v>
      </c>
      <c r="H33" s="21">
        <v>44854.02</v>
      </c>
      <c r="I33" s="12" t="s">
        <v>10</v>
      </c>
      <c r="J33" s="22" t="s">
        <v>27</v>
      </c>
      <c r="K33" s="22" t="s">
        <v>28</v>
      </c>
      <c r="L33" s="22" t="s">
        <v>37</v>
      </c>
      <c r="M33" s="12" t="s">
        <v>11</v>
      </c>
      <c r="N33" s="22" t="s">
        <v>52</v>
      </c>
      <c r="O33" s="12" t="s">
        <v>9</v>
      </c>
      <c r="P33" s="23">
        <v>238</v>
      </c>
      <c r="Q33" s="12" t="s">
        <v>148</v>
      </c>
      <c r="R33" s="12">
        <v>238</v>
      </c>
      <c r="S33" s="12">
        <v>2022</v>
      </c>
    </row>
    <row r="34" spans="1:19">
      <c r="A34" s="28">
        <v>1</v>
      </c>
      <c r="B34" s="11">
        <v>35</v>
      </c>
      <c r="C34" s="11">
        <v>1</v>
      </c>
      <c r="D34" s="14">
        <v>44617</v>
      </c>
      <c r="E34" s="15">
        <v>3460</v>
      </c>
      <c r="F34" s="15">
        <v>346</v>
      </c>
      <c r="G34" s="15">
        <v>0</v>
      </c>
      <c r="H34" s="16">
        <v>44664.41</v>
      </c>
      <c r="I34" s="11" t="s">
        <v>10</v>
      </c>
      <c r="J34" s="17" t="s">
        <v>27</v>
      </c>
      <c r="K34" s="17" t="s">
        <v>28</v>
      </c>
      <c r="L34" s="17" t="s">
        <v>37</v>
      </c>
      <c r="M34" s="11" t="s">
        <v>11</v>
      </c>
      <c r="N34" s="17" t="s">
        <v>52</v>
      </c>
      <c r="O34" s="11" t="s">
        <v>9</v>
      </c>
      <c r="P34" s="18">
        <v>47</v>
      </c>
      <c r="Q34" s="11" t="s">
        <v>149</v>
      </c>
      <c r="R34" s="11">
        <v>47</v>
      </c>
      <c r="S34" s="11">
        <v>2022</v>
      </c>
    </row>
    <row r="35" spans="1:19">
      <c r="A35" s="29">
        <v>1</v>
      </c>
      <c r="B35" s="12">
        <v>36</v>
      </c>
      <c r="C35" s="12">
        <v>6</v>
      </c>
      <c r="D35" s="19">
        <v>44621</v>
      </c>
      <c r="E35" s="20">
        <v>3406</v>
      </c>
      <c r="F35" s="20">
        <v>340</v>
      </c>
      <c r="G35" s="20">
        <v>6</v>
      </c>
      <c r="H35" s="21">
        <v>44702.92</v>
      </c>
      <c r="I35" s="12" t="s">
        <v>10</v>
      </c>
      <c r="J35" s="22" t="s">
        <v>25</v>
      </c>
      <c r="K35" s="22" t="s">
        <v>26</v>
      </c>
      <c r="L35" s="22" t="s">
        <v>43</v>
      </c>
      <c r="M35" s="12" t="s">
        <v>11</v>
      </c>
      <c r="N35" s="22" t="s">
        <v>65</v>
      </c>
      <c r="O35" s="12" t="s">
        <v>9</v>
      </c>
      <c r="P35" s="23">
        <v>81</v>
      </c>
      <c r="Q35" s="12" t="s">
        <v>150</v>
      </c>
      <c r="R35" s="12">
        <v>81</v>
      </c>
      <c r="S35" s="12">
        <v>2022</v>
      </c>
    </row>
    <row r="36" spans="1:19">
      <c r="A36" s="28">
        <v>1</v>
      </c>
      <c r="B36" s="11">
        <v>38</v>
      </c>
      <c r="C36" s="11">
        <v>1</v>
      </c>
      <c r="D36" s="14">
        <v>44626</v>
      </c>
      <c r="E36" s="15">
        <v>3476</v>
      </c>
      <c r="F36" s="15">
        <v>347</v>
      </c>
      <c r="G36" s="15">
        <v>6</v>
      </c>
      <c r="H36" s="16">
        <v>44657.475995370369</v>
      </c>
      <c r="I36" s="11" t="s">
        <v>10</v>
      </c>
      <c r="J36" s="17" t="s">
        <v>29</v>
      </c>
      <c r="K36" s="17" t="s">
        <v>28</v>
      </c>
      <c r="L36" s="17" t="s">
        <v>43</v>
      </c>
      <c r="M36" s="11" t="s">
        <v>11</v>
      </c>
      <c r="N36" s="17" t="s">
        <v>74</v>
      </c>
      <c r="O36" s="11" t="s">
        <v>9</v>
      </c>
      <c r="P36" s="18">
        <v>31</v>
      </c>
      <c r="Q36" s="11" t="s">
        <v>151</v>
      </c>
      <c r="R36" s="11">
        <v>31</v>
      </c>
      <c r="S36" s="11">
        <v>2022</v>
      </c>
    </row>
    <row r="37" spans="1:19">
      <c r="A37" s="29">
        <v>1</v>
      </c>
      <c r="B37" s="12">
        <v>40</v>
      </c>
      <c r="C37" s="12">
        <v>1</v>
      </c>
      <c r="D37" s="19">
        <v>44631</v>
      </c>
      <c r="E37" s="20">
        <v>3470</v>
      </c>
      <c r="F37" s="20">
        <v>347</v>
      </c>
      <c r="G37" s="20">
        <v>0</v>
      </c>
      <c r="H37" s="21">
        <v>44650.315000000002</v>
      </c>
      <c r="I37" s="12" t="s">
        <v>10</v>
      </c>
      <c r="J37" s="22" t="s">
        <v>29</v>
      </c>
      <c r="K37" s="22" t="s">
        <v>28</v>
      </c>
      <c r="L37" s="22" t="s">
        <v>37</v>
      </c>
      <c r="M37" s="12" t="s">
        <v>11</v>
      </c>
      <c r="N37" s="22" t="s">
        <v>51</v>
      </c>
      <c r="O37" s="12" t="s">
        <v>9</v>
      </c>
      <c r="P37" s="23">
        <v>19</v>
      </c>
      <c r="Q37" s="12" t="s">
        <v>152</v>
      </c>
      <c r="R37" s="12">
        <v>19</v>
      </c>
      <c r="S37" s="12">
        <v>2022</v>
      </c>
    </row>
    <row r="38" spans="1:19">
      <c r="A38" s="28">
        <v>1</v>
      </c>
      <c r="B38" s="11">
        <v>43</v>
      </c>
      <c r="C38" s="11">
        <v>2</v>
      </c>
      <c r="D38" s="14">
        <v>44635</v>
      </c>
      <c r="E38" s="15">
        <v>3400</v>
      </c>
      <c r="F38" s="15">
        <v>340</v>
      </c>
      <c r="G38" s="15">
        <v>0</v>
      </c>
      <c r="H38" s="16">
        <v>44691</v>
      </c>
      <c r="I38" s="11" t="s">
        <v>10</v>
      </c>
      <c r="J38" s="17" t="s">
        <v>25</v>
      </c>
      <c r="K38" s="17" t="s">
        <v>26</v>
      </c>
      <c r="L38" s="17" t="s">
        <v>37</v>
      </c>
      <c r="M38" s="11" t="s">
        <v>11</v>
      </c>
      <c r="N38" s="17" t="s">
        <v>55</v>
      </c>
      <c r="O38" s="11" t="s">
        <v>9</v>
      </c>
      <c r="P38" s="18">
        <v>56</v>
      </c>
      <c r="Q38" s="11" t="s">
        <v>153</v>
      </c>
      <c r="R38" s="11">
        <v>91</v>
      </c>
      <c r="S38" s="11">
        <v>2022</v>
      </c>
    </row>
    <row r="39" spans="1:19">
      <c r="A39" s="29">
        <v>1</v>
      </c>
      <c r="B39" s="12">
        <v>43</v>
      </c>
      <c r="C39" s="12">
        <v>3</v>
      </c>
      <c r="D39" s="19">
        <v>44635</v>
      </c>
      <c r="E39" s="20">
        <v>3400</v>
      </c>
      <c r="F39" s="20">
        <v>340</v>
      </c>
      <c r="G39" s="20">
        <v>0</v>
      </c>
      <c r="H39" s="21">
        <v>44726.54</v>
      </c>
      <c r="I39" s="12" t="s">
        <v>10</v>
      </c>
      <c r="J39" s="22" t="s">
        <v>25</v>
      </c>
      <c r="K39" s="22" t="s">
        <v>26</v>
      </c>
      <c r="L39" s="22" t="s">
        <v>37</v>
      </c>
      <c r="M39" s="12" t="s">
        <v>11</v>
      </c>
      <c r="N39" s="22" t="s">
        <v>55</v>
      </c>
      <c r="O39" s="12" t="s">
        <v>9</v>
      </c>
      <c r="P39" s="23">
        <v>91</v>
      </c>
      <c r="Q39" s="12" t="s">
        <v>153</v>
      </c>
      <c r="R39" s="12">
        <v>91</v>
      </c>
      <c r="S39" s="12">
        <v>2022</v>
      </c>
    </row>
    <row r="40" spans="1:19">
      <c r="A40" s="28">
        <v>1</v>
      </c>
      <c r="B40" s="11">
        <v>44</v>
      </c>
      <c r="C40" s="11">
        <v>2</v>
      </c>
      <c r="D40" s="14">
        <v>44636</v>
      </c>
      <c r="E40" s="15">
        <v>3405</v>
      </c>
      <c r="F40" s="15">
        <v>340</v>
      </c>
      <c r="G40" s="15">
        <v>5</v>
      </c>
      <c r="H40" s="16">
        <v>44730.37</v>
      </c>
      <c r="I40" s="11" t="s">
        <v>10</v>
      </c>
      <c r="J40" s="17" t="s">
        <v>25</v>
      </c>
      <c r="K40" s="17" t="s">
        <v>26</v>
      </c>
      <c r="L40" s="17" t="s">
        <v>42</v>
      </c>
      <c r="M40" s="11" t="s">
        <v>11</v>
      </c>
      <c r="N40" s="17" t="s">
        <v>63</v>
      </c>
      <c r="O40" s="11" t="s">
        <v>9</v>
      </c>
      <c r="P40" s="18">
        <v>94</v>
      </c>
      <c r="Q40" s="11" t="s">
        <v>154</v>
      </c>
      <c r="R40" s="11">
        <v>132</v>
      </c>
      <c r="S40" s="11">
        <v>2022</v>
      </c>
    </row>
    <row r="41" spans="1:19">
      <c r="A41" s="29">
        <v>1</v>
      </c>
      <c r="B41" s="12">
        <v>44</v>
      </c>
      <c r="C41" s="12">
        <v>1</v>
      </c>
      <c r="D41" s="19">
        <v>44636</v>
      </c>
      <c r="E41" s="20">
        <v>3470</v>
      </c>
      <c r="F41" s="20">
        <v>347</v>
      </c>
      <c r="G41" s="20">
        <v>0</v>
      </c>
      <c r="H41" s="21">
        <v>44731.94</v>
      </c>
      <c r="I41" s="12" t="s">
        <v>10</v>
      </c>
      <c r="J41" s="22" t="s">
        <v>29</v>
      </c>
      <c r="K41" s="22" t="s">
        <v>28</v>
      </c>
      <c r="L41" s="22" t="s">
        <v>37</v>
      </c>
      <c r="M41" s="12" t="s">
        <v>11</v>
      </c>
      <c r="N41" s="22" t="s">
        <v>51</v>
      </c>
      <c r="O41" s="12" t="s">
        <v>9</v>
      </c>
      <c r="P41" s="23">
        <v>95</v>
      </c>
      <c r="Q41" s="12" t="s">
        <v>154</v>
      </c>
      <c r="R41" s="12">
        <v>132</v>
      </c>
      <c r="S41" s="12">
        <v>2022</v>
      </c>
    </row>
    <row r="42" spans="1:19">
      <c r="A42" s="28">
        <v>1</v>
      </c>
      <c r="B42" s="11">
        <v>44</v>
      </c>
      <c r="C42" s="11">
        <v>4</v>
      </c>
      <c r="D42" s="14">
        <v>44636</v>
      </c>
      <c r="E42" s="15">
        <v>3402</v>
      </c>
      <c r="F42" s="15">
        <v>340</v>
      </c>
      <c r="G42" s="15">
        <v>2</v>
      </c>
      <c r="H42" s="16">
        <v>44768.94</v>
      </c>
      <c r="I42" s="11" t="s">
        <v>10</v>
      </c>
      <c r="J42" s="17" t="s">
        <v>25</v>
      </c>
      <c r="K42" s="17" t="s">
        <v>26</v>
      </c>
      <c r="L42" s="17" t="s">
        <v>39</v>
      </c>
      <c r="M42" s="11" t="s">
        <v>11</v>
      </c>
      <c r="N42" s="17" t="s">
        <v>62</v>
      </c>
      <c r="O42" s="11" t="s">
        <v>9</v>
      </c>
      <c r="P42" s="18">
        <v>132</v>
      </c>
      <c r="Q42" s="11" t="s">
        <v>154</v>
      </c>
      <c r="R42" s="11">
        <v>132</v>
      </c>
      <c r="S42" s="11">
        <v>2022</v>
      </c>
    </row>
    <row r="43" spans="1:19">
      <c r="A43" s="29">
        <v>1</v>
      </c>
      <c r="B43" s="12">
        <v>46</v>
      </c>
      <c r="C43" s="12">
        <v>1</v>
      </c>
      <c r="D43" s="19">
        <v>44641</v>
      </c>
      <c r="E43" s="20">
        <v>3470</v>
      </c>
      <c r="F43" s="20">
        <v>347</v>
      </c>
      <c r="G43" s="20">
        <v>0</v>
      </c>
      <c r="H43" s="21">
        <v>44851.8</v>
      </c>
      <c r="I43" s="12" t="s">
        <v>10</v>
      </c>
      <c r="J43" s="22" t="s">
        <v>29</v>
      </c>
      <c r="K43" s="22" t="s">
        <v>28</v>
      </c>
      <c r="L43" s="22" t="s">
        <v>37</v>
      </c>
      <c r="M43" s="12" t="s">
        <v>11</v>
      </c>
      <c r="N43" s="22" t="s">
        <v>51</v>
      </c>
      <c r="O43" s="12" t="s">
        <v>9</v>
      </c>
      <c r="P43" s="23">
        <v>210</v>
      </c>
      <c r="Q43" s="12" t="s">
        <v>155</v>
      </c>
      <c r="R43" s="12">
        <v>210</v>
      </c>
      <c r="S43" s="12">
        <v>2022</v>
      </c>
    </row>
    <row r="44" spans="1:19">
      <c r="A44" s="28">
        <v>1</v>
      </c>
      <c r="B44" s="11">
        <v>51</v>
      </c>
      <c r="C44" s="11">
        <v>3</v>
      </c>
      <c r="D44" s="14">
        <v>44657</v>
      </c>
      <c r="E44" s="15">
        <v>3400</v>
      </c>
      <c r="F44" s="15">
        <v>340</v>
      </c>
      <c r="G44" s="15">
        <v>0</v>
      </c>
      <c r="H44" s="16">
        <v>45016.3</v>
      </c>
      <c r="I44" s="11" t="s">
        <v>10</v>
      </c>
      <c r="J44" s="17" t="s">
        <v>25</v>
      </c>
      <c r="K44" s="17" t="s">
        <v>26</v>
      </c>
      <c r="L44" s="17" t="s">
        <v>37</v>
      </c>
      <c r="M44" s="11" t="s">
        <v>11</v>
      </c>
      <c r="N44" s="17" t="s">
        <v>55</v>
      </c>
      <c r="O44" s="11" t="s">
        <v>9</v>
      </c>
      <c r="P44" s="18">
        <v>359</v>
      </c>
      <c r="Q44" s="11" t="s">
        <v>156</v>
      </c>
      <c r="R44" s="11">
        <v>499</v>
      </c>
      <c r="S44" s="11">
        <v>2023</v>
      </c>
    </row>
    <row r="45" spans="1:19">
      <c r="A45" s="29">
        <v>1</v>
      </c>
      <c r="B45" s="12">
        <v>51</v>
      </c>
      <c r="C45" s="12">
        <v>4</v>
      </c>
      <c r="D45" s="19">
        <v>44657</v>
      </c>
      <c r="E45" s="20">
        <v>3460</v>
      </c>
      <c r="F45" s="20">
        <v>346</v>
      </c>
      <c r="G45" s="20">
        <v>0</v>
      </c>
      <c r="H45" s="21">
        <v>45156.3</v>
      </c>
      <c r="I45" s="12" t="s">
        <v>10</v>
      </c>
      <c r="J45" s="22" t="s">
        <v>27</v>
      </c>
      <c r="K45" s="22" t="s">
        <v>28</v>
      </c>
      <c r="L45" s="22" t="s">
        <v>37</v>
      </c>
      <c r="M45" s="12" t="s">
        <v>11</v>
      </c>
      <c r="N45" s="22" t="s">
        <v>52</v>
      </c>
      <c r="O45" s="12" t="s">
        <v>9</v>
      </c>
      <c r="P45" s="23">
        <v>499</v>
      </c>
      <c r="Q45" s="12" t="s">
        <v>156</v>
      </c>
      <c r="R45" s="12">
        <v>499</v>
      </c>
      <c r="S45" s="12">
        <v>2023</v>
      </c>
    </row>
    <row r="46" spans="1:19">
      <c r="A46" s="28">
        <v>1</v>
      </c>
      <c r="B46" s="11">
        <v>52</v>
      </c>
      <c r="C46" s="11">
        <v>1</v>
      </c>
      <c r="D46" s="14">
        <v>44663</v>
      </c>
      <c r="E46" s="15">
        <v>3460</v>
      </c>
      <c r="F46" s="15">
        <v>346</v>
      </c>
      <c r="G46" s="15">
        <v>0</v>
      </c>
      <c r="H46" s="16">
        <v>44736.9</v>
      </c>
      <c r="I46" s="11" t="s">
        <v>10</v>
      </c>
      <c r="J46" s="17" t="s">
        <v>27</v>
      </c>
      <c r="K46" s="17" t="s">
        <v>28</v>
      </c>
      <c r="L46" s="17" t="s">
        <v>37</v>
      </c>
      <c r="M46" s="11" t="s">
        <v>11</v>
      </c>
      <c r="N46" s="17" t="s">
        <v>52</v>
      </c>
      <c r="O46" s="11" t="s">
        <v>9</v>
      </c>
      <c r="P46" s="18">
        <v>73</v>
      </c>
      <c r="Q46" s="11" t="s">
        <v>157</v>
      </c>
      <c r="R46" s="11">
        <v>94</v>
      </c>
      <c r="S46" s="11">
        <v>2022</v>
      </c>
    </row>
    <row r="47" spans="1:19">
      <c r="A47" s="29">
        <v>1</v>
      </c>
      <c r="B47" s="12">
        <v>52</v>
      </c>
      <c r="C47" s="12">
        <v>3</v>
      </c>
      <c r="D47" s="19">
        <v>44663</v>
      </c>
      <c r="E47" s="20">
        <v>3400</v>
      </c>
      <c r="F47" s="20">
        <v>340</v>
      </c>
      <c r="G47" s="20">
        <v>0</v>
      </c>
      <c r="H47" s="21">
        <v>44757.1</v>
      </c>
      <c r="I47" s="12" t="s">
        <v>10</v>
      </c>
      <c r="J47" s="22" t="s">
        <v>25</v>
      </c>
      <c r="K47" s="22" t="s">
        <v>26</v>
      </c>
      <c r="L47" s="22" t="s">
        <v>37</v>
      </c>
      <c r="M47" s="12" t="s">
        <v>11</v>
      </c>
      <c r="N47" s="22" t="s">
        <v>55</v>
      </c>
      <c r="O47" s="12" t="s">
        <v>9</v>
      </c>
      <c r="P47" s="23">
        <v>94</v>
      </c>
      <c r="Q47" s="12" t="s">
        <v>157</v>
      </c>
      <c r="R47" s="12">
        <v>94</v>
      </c>
      <c r="S47" s="12">
        <v>2022</v>
      </c>
    </row>
    <row r="48" spans="1:19">
      <c r="A48" s="28">
        <v>1</v>
      </c>
      <c r="B48" s="11">
        <v>55</v>
      </c>
      <c r="C48" s="11">
        <v>3</v>
      </c>
      <c r="D48" s="14">
        <v>44674</v>
      </c>
      <c r="E48" s="15">
        <v>3400</v>
      </c>
      <c r="F48" s="15">
        <v>340</v>
      </c>
      <c r="G48" s="15">
        <v>0</v>
      </c>
      <c r="H48" s="16">
        <v>45562.9</v>
      </c>
      <c r="I48" s="11" t="s">
        <v>10</v>
      </c>
      <c r="J48" s="17" t="s">
        <v>25</v>
      </c>
      <c r="K48" s="17" t="s">
        <v>26</v>
      </c>
      <c r="L48" s="17" t="s">
        <v>37</v>
      </c>
      <c r="M48" s="11" t="s">
        <v>11</v>
      </c>
      <c r="N48" s="17" t="s">
        <v>55</v>
      </c>
      <c r="O48" s="11" t="s">
        <v>9</v>
      </c>
      <c r="P48" s="18">
        <v>888</v>
      </c>
      <c r="Q48" s="11" t="s">
        <v>158</v>
      </c>
      <c r="R48" s="11">
        <v>888</v>
      </c>
      <c r="S48" s="11">
        <v>2024</v>
      </c>
    </row>
    <row r="49" spans="1:19">
      <c r="A49" s="29">
        <v>1</v>
      </c>
      <c r="B49" s="12">
        <v>56</v>
      </c>
      <c r="C49" s="12">
        <v>1</v>
      </c>
      <c r="D49" s="19">
        <v>44674</v>
      </c>
      <c r="E49" s="20">
        <v>3400</v>
      </c>
      <c r="F49" s="20">
        <v>340</v>
      </c>
      <c r="G49" s="20">
        <v>0</v>
      </c>
      <c r="H49" s="21">
        <v>44739.6</v>
      </c>
      <c r="I49" s="12" t="s">
        <v>10</v>
      </c>
      <c r="J49" s="22" t="s">
        <v>25</v>
      </c>
      <c r="K49" s="22" t="s">
        <v>26</v>
      </c>
      <c r="L49" s="22" t="s">
        <v>37</v>
      </c>
      <c r="M49" s="12" t="s">
        <v>11</v>
      </c>
      <c r="N49" s="22" t="s">
        <v>55</v>
      </c>
      <c r="O49" s="12" t="s">
        <v>9</v>
      </c>
      <c r="P49" s="23">
        <v>65</v>
      </c>
      <c r="Q49" s="12" t="s">
        <v>159</v>
      </c>
      <c r="R49" s="12">
        <v>85</v>
      </c>
      <c r="S49" s="12">
        <v>2022</v>
      </c>
    </row>
    <row r="50" spans="1:19">
      <c r="A50" s="28">
        <v>1</v>
      </c>
      <c r="B50" s="11">
        <v>56</v>
      </c>
      <c r="C50" s="11">
        <v>2</v>
      </c>
      <c r="D50" s="14">
        <v>44674</v>
      </c>
      <c r="E50" s="15">
        <v>3460</v>
      </c>
      <c r="F50" s="15">
        <v>346</v>
      </c>
      <c r="G50" s="15">
        <v>0</v>
      </c>
      <c r="H50" s="16">
        <v>44759.199999999997</v>
      </c>
      <c r="I50" s="11" t="s">
        <v>10</v>
      </c>
      <c r="J50" s="17" t="s">
        <v>27</v>
      </c>
      <c r="K50" s="17" t="s">
        <v>28</v>
      </c>
      <c r="L50" s="17" t="s">
        <v>37</v>
      </c>
      <c r="M50" s="11" t="s">
        <v>11</v>
      </c>
      <c r="N50" s="17" t="s">
        <v>52</v>
      </c>
      <c r="O50" s="11" t="s">
        <v>9</v>
      </c>
      <c r="P50" s="18">
        <v>85</v>
      </c>
      <c r="Q50" s="11" t="s">
        <v>159</v>
      </c>
      <c r="R50" s="11">
        <v>85</v>
      </c>
      <c r="S50" s="11">
        <v>2022</v>
      </c>
    </row>
    <row r="51" spans="1:19">
      <c r="A51" s="29">
        <v>1</v>
      </c>
      <c r="B51" s="12">
        <v>59</v>
      </c>
      <c r="C51" s="12">
        <v>3</v>
      </c>
      <c r="D51" s="19">
        <v>44676</v>
      </c>
      <c r="E51" s="20">
        <v>3400</v>
      </c>
      <c r="F51" s="20">
        <v>340</v>
      </c>
      <c r="G51" s="20">
        <v>0</v>
      </c>
      <c r="H51" s="21">
        <v>45075.85</v>
      </c>
      <c r="I51" s="12" t="s">
        <v>10</v>
      </c>
      <c r="J51" s="22" t="s">
        <v>25</v>
      </c>
      <c r="K51" s="22" t="s">
        <v>26</v>
      </c>
      <c r="L51" s="22" t="s">
        <v>37</v>
      </c>
      <c r="M51" s="12" t="s">
        <v>11</v>
      </c>
      <c r="N51" s="22" t="s">
        <v>55</v>
      </c>
      <c r="O51" s="12" t="s">
        <v>9</v>
      </c>
      <c r="P51" s="23">
        <v>399</v>
      </c>
      <c r="Q51" s="12" t="s">
        <v>160</v>
      </c>
      <c r="R51" s="12">
        <v>399</v>
      </c>
      <c r="S51" s="12">
        <v>2023</v>
      </c>
    </row>
    <row r="52" spans="1:19">
      <c r="A52" s="28">
        <v>1</v>
      </c>
      <c r="B52" s="11">
        <v>60</v>
      </c>
      <c r="C52" s="11">
        <v>1</v>
      </c>
      <c r="D52" s="14">
        <v>44680</v>
      </c>
      <c r="E52" s="15">
        <v>3466</v>
      </c>
      <c r="F52" s="15">
        <v>346</v>
      </c>
      <c r="G52" s="15">
        <v>6</v>
      </c>
      <c r="H52" s="16">
        <v>44736.800000000003</v>
      </c>
      <c r="I52" s="11" t="s">
        <v>10</v>
      </c>
      <c r="J52" s="17" t="s">
        <v>27</v>
      </c>
      <c r="K52" s="17" t="s">
        <v>28</v>
      </c>
      <c r="L52" s="17" t="s">
        <v>43</v>
      </c>
      <c r="M52" s="11" t="s">
        <v>11</v>
      </c>
      <c r="N52" s="17" t="s">
        <v>66</v>
      </c>
      <c r="O52" s="11" t="s">
        <v>9</v>
      </c>
      <c r="P52" s="18">
        <v>56</v>
      </c>
      <c r="Q52" s="11" t="s">
        <v>161</v>
      </c>
      <c r="R52" s="11">
        <v>77</v>
      </c>
      <c r="S52" s="11">
        <v>2022</v>
      </c>
    </row>
    <row r="53" spans="1:19">
      <c r="A53" s="29">
        <v>1</v>
      </c>
      <c r="B53" s="12">
        <v>60</v>
      </c>
      <c r="C53" s="12">
        <v>2</v>
      </c>
      <c r="D53" s="19">
        <v>44680</v>
      </c>
      <c r="E53" s="20">
        <v>3400</v>
      </c>
      <c r="F53" s="20">
        <v>340</v>
      </c>
      <c r="G53" s="20">
        <v>0</v>
      </c>
      <c r="H53" s="21">
        <v>44757.3</v>
      </c>
      <c r="I53" s="12" t="s">
        <v>10</v>
      </c>
      <c r="J53" s="22" t="s">
        <v>25</v>
      </c>
      <c r="K53" s="22" t="s">
        <v>26</v>
      </c>
      <c r="L53" s="22" t="s">
        <v>37</v>
      </c>
      <c r="M53" s="12" t="s">
        <v>11</v>
      </c>
      <c r="N53" s="22" t="s">
        <v>55</v>
      </c>
      <c r="O53" s="12" t="s">
        <v>9</v>
      </c>
      <c r="P53" s="23">
        <v>77</v>
      </c>
      <c r="Q53" s="12" t="s">
        <v>161</v>
      </c>
      <c r="R53" s="12">
        <v>77</v>
      </c>
      <c r="S53" s="12">
        <v>2022</v>
      </c>
    </row>
    <row r="54" spans="1:19">
      <c r="A54" s="28">
        <v>1</v>
      </c>
      <c r="B54" s="11">
        <v>62</v>
      </c>
      <c r="C54" s="11">
        <v>2</v>
      </c>
      <c r="D54" s="14">
        <v>44683</v>
      </c>
      <c r="E54" s="15">
        <v>3402</v>
      </c>
      <c r="F54" s="15">
        <v>340</v>
      </c>
      <c r="G54" s="15">
        <v>2</v>
      </c>
      <c r="H54" s="16">
        <v>44714.47</v>
      </c>
      <c r="I54" s="11" t="s">
        <v>10</v>
      </c>
      <c r="J54" s="17" t="s">
        <v>25</v>
      </c>
      <c r="K54" s="17" t="s">
        <v>26</v>
      </c>
      <c r="L54" s="17" t="s">
        <v>39</v>
      </c>
      <c r="M54" s="11" t="s">
        <v>11</v>
      </c>
      <c r="N54" s="17" t="s">
        <v>62</v>
      </c>
      <c r="O54" s="11" t="s">
        <v>9</v>
      </c>
      <c r="P54" s="18">
        <v>31</v>
      </c>
      <c r="Q54" s="11" t="s">
        <v>162</v>
      </c>
      <c r="R54" s="11">
        <v>58</v>
      </c>
      <c r="S54" s="11">
        <v>2022</v>
      </c>
    </row>
    <row r="55" spans="1:19">
      <c r="A55" s="29">
        <v>1</v>
      </c>
      <c r="B55" s="12">
        <v>62</v>
      </c>
      <c r="C55" s="12">
        <v>3</v>
      </c>
      <c r="D55" s="19">
        <v>44683</v>
      </c>
      <c r="E55" s="20">
        <v>3400</v>
      </c>
      <c r="F55" s="20">
        <v>340</v>
      </c>
      <c r="G55" s="20">
        <v>0</v>
      </c>
      <c r="H55" s="21">
        <v>44741.58</v>
      </c>
      <c r="I55" s="12" t="s">
        <v>10</v>
      </c>
      <c r="J55" s="22" t="s">
        <v>25</v>
      </c>
      <c r="K55" s="22" t="s">
        <v>26</v>
      </c>
      <c r="L55" s="22" t="s">
        <v>37</v>
      </c>
      <c r="M55" s="12" t="s">
        <v>11</v>
      </c>
      <c r="N55" s="22" t="s">
        <v>55</v>
      </c>
      <c r="O55" s="12" t="s">
        <v>9</v>
      </c>
      <c r="P55" s="23">
        <v>58</v>
      </c>
      <c r="Q55" s="12" t="s">
        <v>162</v>
      </c>
      <c r="R55" s="12">
        <v>58</v>
      </c>
      <c r="S55" s="12">
        <v>2022</v>
      </c>
    </row>
    <row r="56" spans="1:19">
      <c r="A56" s="28">
        <v>1</v>
      </c>
      <c r="B56" s="11">
        <v>63</v>
      </c>
      <c r="C56" s="11">
        <v>3</v>
      </c>
      <c r="D56" s="14">
        <v>44685</v>
      </c>
      <c r="E56" s="15">
        <v>3400</v>
      </c>
      <c r="F56" s="15">
        <v>340</v>
      </c>
      <c r="G56" s="15">
        <v>0</v>
      </c>
      <c r="H56" s="16">
        <v>44746.12</v>
      </c>
      <c r="I56" s="11" t="s">
        <v>10</v>
      </c>
      <c r="J56" s="17" t="s">
        <v>25</v>
      </c>
      <c r="K56" s="17" t="s">
        <v>26</v>
      </c>
      <c r="L56" s="17" t="s">
        <v>37</v>
      </c>
      <c r="M56" s="11" t="s">
        <v>11</v>
      </c>
      <c r="N56" s="17" t="s">
        <v>55</v>
      </c>
      <c r="O56" s="11" t="s">
        <v>9</v>
      </c>
      <c r="P56" s="18">
        <v>61</v>
      </c>
      <c r="Q56" s="11" t="s">
        <v>163</v>
      </c>
      <c r="R56" s="11">
        <v>61</v>
      </c>
      <c r="S56" s="11">
        <v>2022</v>
      </c>
    </row>
    <row r="57" spans="1:19">
      <c r="A57" s="29">
        <v>1</v>
      </c>
      <c r="B57" s="12">
        <v>64</v>
      </c>
      <c r="C57" s="12">
        <v>3</v>
      </c>
      <c r="D57" s="19">
        <v>44685</v>
      </c>
      <c r="E57" s="20">
        <v>3400</v>
      </c>
      <c r="F57" s="20">
        <v>340</v>
      </c>
      <c r="G57" s="20">
        <v>0</v>
      </c>
      <c r="H57" s="21">
        <v>44901.51</v>
      </c>
      <c r="I57" s="12" t="s">
        <v>10</v>
      </c>
      <c r="J57" s="22" t="s">
        <v>25</v>
      </c>
      <c r="K57" s="22" t="s">
        <v>26</v>
      </c>
      <c r="L57" s="22" t="s">
        <v>37</v>
      </c>
      <c r="M57" s="12" t="s">
        <v>11</v>
      </c>
      <c r="N57" s="22" t="s">
        <v>55</v>
      </c>
      <c r="O57" s="12" t="s">
        <v>9</v>
      </c>
      <c r="P57" s="23">
        <v>216</v>
      </c>
      <c r="Q57" s="12" t="s">
        <v>164</v>
      </c>
      <c r="R57" s="12">
        <v>288</v>
      </c>
      <c r="S57" s="12">
        <v>2022</v>
      </c>
    </row>
    <row r="58" spans="1:19">
      <c r="A58" s="28">
        <v>1</v>
      </c>
      <c r="B58" s="11">
        <v>64</v>
      </c>
      <c r="C58" s="11">
        <v>4</v>
      </c>
      <c r="D58" s="14">
        <v>44685</v>
      </c>
      <c r="E58" s="15">
        <v>3470</v>
      </c>
      <c r="F58" s="15">
        <v>347</v>
      </c>
      <c r="G58" s="15">
        <v>0</v>
      </c>
      <c r="H58" s="16">
        <v>44973.1</v>
      </c>
      <c r="I58" s="11" t="s">
        <v>10</v>
      </c>
      <c r="J58" s="17" t="s">
        <v>29</v>
      </c>
      <c r="K58" s="17" t="s">
        <v>28</v>
      </c>
      <c r="L58" s="17" t="s">
        <v>37</v>
      </c>
      <c r="M58" s="11" t="s">
        <v>11</v>
      </c>
      <c r="N58" s="17" t="s">
        <v>51</v>
      </c>
      <c r="O58" s="11" t="s">
        <v>9</v>
      </c>
      <c r="P58" s="18">
        <v>288</v>
      </c>
      <c r="Q58" s="11" t="s">
        <v>164</v>
      </c>
      <c r="R58" s="11">
        <v>288</v>
      </c>
      <c r="S58" s="11">
        <v>2023</v>
      </c>
    </row>
    <row r="59" spans="1:19">
      <c r="A59" s="29">
        <v>1</v>
      </c>
      <c r="B59" s="12">
        <v>66</v>
      </c>
      <c r="C59" s="12">
        <v>2</v>
      </c>
      <c r="D59" s="19">
        <v>44687</v>
      </c>
      <c r="E59" s="20">
        <v>3460</v>
      </c>
      <c r="F59" s="20">
        <v>346</v>
      </c>
      <c r="G59" s="20">
        <v>0</v>
      </c>
      <c r="H59" s="21">
        <v>45274.552997685183</v>
      </c>
      <c r="I59" s="12" t="s">
        <v>10</v>
      </c>
      <c r="J59" s="22" t="s">
        <v>27</v>
      </c>
      <c r="K59" s="22" t="s">
        <v>28</v>
      </c>
      <c r="L59" s="22" t="s">
        <v>37</v>
      </c>
      <c r="M59" s="12" t="s">
        <v>11</v>
      </c>
      <c r="N59" s="22" t="s">
        <v>52</v>
      </c>
      <c r="O59" s="12" t="s">
        <v>9</v>
      </c>
      <c r="P59" s="23">
        <v>587</v>
      </c>
      <c r="Q59" s="12" t="s">
        <v>165</v>
      </c>
      <c r="R59" s="12">
        <v>601</v>
      </c>
      <c r="S59" s="12">
        <v>2023</v>
      </c>
    </row>
    <row r="60" spans="1:19">
      <c r="A60" s="28">
        <v>1</v>
      </c>
      <c r="B60" s="11">
        <v>66</v>
      </c>
      <c r="C60" s="11">
        <v>3</v>
      </c>
      <c r="D60" s="14">
        <v>44687</v>
      </c>
      <c r="E60" s="15">
        <v>3400</v>
      </c>
      <c r="F60" s="15">
        <v>340</v>
      </c>
      <c r="G60" s="15">
        <v>0</v>
      </c>
      <c r="H60" s="16">
        <v>45288.552997685183</v>
      </c>
      <c r="I60" s="11" t="s">
        <v>10</v>
      </c>
      <c r="J60" s="17" t="s">
        <v>25</v>
      </c>
      <c r="K60" s="17" t="s">
        <v>26</v>
      </c>
      <c r="L60" s="17" t="s">
        <v>37</v>
      </c>
      <c r="M60" s="11" t="s">
        <v>11</v>
      </c>
      <c r="N60" s="17" t="s">
        <v>55</v>
      </c>
      <c r="O60" s="11" t="s">
        <v>9</v>
      </c>
      <c r="P60" s="18">
        <v>601</v>
      </c>
      <c r="Q60" s="11" t="s">
        <v>165</v>
      </c>
      <c r="R60" s="11">
        <v>601</v>
      </c>
      <c r="S60" s="11">
        <v>2023</v>
      </c>
    </row>
    <row r="61" spans="1:19">
      <c r="A61" s="29">
        <v>1</v>
      </c>
      <c r="B61" s="12">
        <v>67</v>
      </c>
      <c r="C61" s="12">
        <v>3</v>
      </c>
      <c r="D61" s="19">
        <v>44690</v>
      </c>
      <c r="E61" s="20">
        <v>3460</v>
      </c>
      <c r="F61" s="20">
        <v>346</v>
      </c>
      <c r="G61" s="20">
        <v>0</v>
      </c>
      <c r="H61" s="21">
        <v>44963.3</v>
      </c>
      <c r="I61" s="12" t="s">
        <v>10</v>
      </c>
      <c r="J61" s="22" t="s">
        <v>27</v>
      </c>
      <c r="K61" s="22" t="s">
        <v>28</v>
      </c>
      <c r="L61" s="22" t="s">
        <v>37</v>
      </c>
      <c r="M61" s="12" t="s">
        <v>11</v>
      </c>
      <c r="N61" s="22" t="s">
        <v>52</v>
      </c>
      <c r="O61" s="12" t="s">
        <v>9</v>
      </c>
      <c r="P61" s="23">
        <v>273</v>
      </c>
      <c r="Q61" s="12" t="s">
        <v>166</v>
      </c>
      <c r="R61" s="12">
        <v>277</v>
      </c>
      <c r="S61" s="12">
        <v>2023</v>
      </c>
    </row>
    <row r="62" spans="1:19">
      <c r="A62" s="28">
        <v>1</v>
      </c>
      <c r="B62" s="11">
        <v>68</v>
      </c>
      <c r="C62" s="11">
        <v>1</v>
      </c>
      <c r="D62" s="14">
        <v>44690</v>
      </c>
      <c r="E62" s="15">
        <v>3400</v>
      </c>
      <c r="F62" s="15">
        <v>340</v>
      </c>
      <c r="G62" s="15">
        <v>0</v>
      </c>
      <c r="H62" s="16">
        <v>45023.280995370369</v>
      </c>
      <c r="I62" s="11" t="s">
        <v>10</v>
      </c>
      <c r="J62" s="17" t="s">
        <v>25</v>
      </c>
      <c r="K62" s="17" t="s">
        <v>26</v>
      </c>
      <c r="L62" s="17" t="s">
        <v>37</v>
      </c>
      <c r="M62" s="11" t="s">
        <v>11</v>
      </c>
      <c r="N62" s="17" t="s">
        <v>55</v>
      </c>
      <c r="O62" s="11" t="s">
        <v>9</v>
      </c>
      <c r="P62" s="18">
        <v>333</v>
      </c>
      <c r="Q62" s="11" t="s">
        <v>167</v>
      </c>
      <c r="R62" s="11">
        <v>460</v>
      </c>
      <c r="S62" s="11">
        <v>2023</v>
      </c>
    </row>
    <row r="63" spans="1:19">
      <c r="A63" s="29">
        <v>1</v>
      </c>
      <c r="B63" s="12">
        <v>68</v>
      </c>
      <c r="C63" s="12">
        <v>4</v>
      </c>
      <c r="D63" s="19">
        <v>44690</v>
      </c>
      <c r="E63" s="20">
        <v>3403</v>
      </c>
      <c r="F63" s="20">
        <v>340</v>
      </c>
      <c r="G63" s="20">
        <v>3</v>
      </c>
      <c r="H63" s="21">
        <v>45150.43</v>
      </c>
      <c r="I63" s="12" t="s">
        <v>10</v>
      </c>
      <c r="J63" s="22" t="s">
        <v>25</v>
      </c>
      <c r="K63" s="22" t="s">
        <v>26</v>
      </c>
      <c r="L63" s="22" t="s">
        <v>40</v>
      </c>
      <c r="M63" s="12" t="s">
        <v>11</v>
      </c>
      <c r="N63" s="22" t="s">
        <v>68</v>
      </c>
      <c r="O63" s="12" t="s">
        <v>9</v>
      </c>
      <c r="P63" s="23">
        <v>460</v>
      </c>
      <c r="Q63" s="12" t="s">
        <v>167</v>
      </c>
      <c r="R63" s="12">
        <v>460</v>
      </c>
      <c r="S63" s="12">
        <v>2023</v>
      </c>
    </row>
    <row r="64" spans="1:19">
      <c r="A64" s="28">
        <v>1</v>
      </c>
      <c r="B64" s="11">
        <v>71</v>
      </c>
      <c r="C64" s="11">
        <v>1</v>
      </c>
      <c r="D64" s="14">
        <v>44695</v>
      </c>
      <c r="E64" s="15">
        <v>3400</v>
      </c>
      <c r="F64" s="15">
        <v>340</v>
      </c>
      <c r="G64" s="15">
        <v>0</v>
      </c>
      <c r="H64" s="16">
        <v>44824.51</v>
      </c>
      <c r="I64" s="11" t="s">
        <v>10</v>
      </c>
      <c r="J64" s="17" t="s">
        <v>25</v>
      </c>
      <c r="K64" s="17" t="s">
        <v>26</v>
      </c>
      <c r="L64" s="17" t="s">
        <v>37</v>
      </c>
      <c r="M64" s="11" t="s">
        <v>11</v>
      </c>
      <c r="N64" s="17" t="s">
        <v>55</v>
      </c>
      <c r="O64" s="11" t="s">
        <v>9</v>
      </c>
      <c r="P64" s="18">
        <v>129</v>
      </c>
      <c r="Q64" s="11" t="s">
        <v>168</v>
      </c>
      <c r="R64" s="11">
        <v>168</v>
      </c>
      <c r="S64" s="11">
        <v>2022</v>
      </c>
    </row>
    <row r="65" spans="1:19">
      <c r="A65" s="29">
        <v>1</v>
      </c>
      <c r="B65" s="12">
        <v>71</v>
      </c>
      <c r="C65" s="12">
        <v>3</v>
      </c>
      <c r="D65" s="19">
        <v>44695</v>
      </c>
      <c r="E65" s="20">
        <v>3400</v>
      </c>
      <c r="F65" s="20">
        <v>340</v>
      </c>
      <c r="G65" s="20">
        <v>0</v>
      </c>
      <c r="H65" s="21">
        <v>44863.51</v>
      </c>
      <c r="I65" s="12" t="s">
        <v>10</v>
      </c>
      <c r="J65" s="22" t="s">
        <v>25</v>
      </c>
      <c r="K65" s="22" t="s">
        <v>26</v>
      </c>
      <c r="L65" s="22" t="s">
        <v>37</v>
      </c>
      <c r="M65" s="12" t="s">
        <v>11</v>
      </c>
      <c r="N65" s="22" t="s">
        <v>55</v>
      </c>
      <c r="O65" s="12" t="s">
        <v>9</v>
      </c>
      <c r="P65" s="23">
        <v>168</v>
      </c>
      <c r="Q65" s="12" t="s">
        <v>168</v>
      </c>
      <c r="R65" s="12">
        <v>168</v>
      </c>
      <c r="S65" s="12">
        <v>2022</v>
      </c>
    </row>
    <row r="66" spans="1:19">
      <c r="A66" s="28">
        <v>1</v>
      </c>
      <c r="B66" s="11">
        <v>72</v>
      </c>
      <c r="C66" s="11">
        <v>3</v>
      </c>
      <c r="D66" s="14">
        <v>44695</v>
      </c>
      <c r="E66" s="15">
        <v>3460</v>
      </c>
      <c r="F66" s="15">
        <v>346</v>
      </c>
      <c r="G66" s="15">
        <v>0</v>
      </c>
      <c r="H66" s="16">
        <v>45190.11</v>
      </c>
      <c r="I66" s="11" t="s">
        <v>10</v>
      </c>
      <c r="J66" s="17" t="s">
        <v>27</v>
      </c>
      <c r="K66" s="17" t="s">
        <v>28</v>
      </c>
      <c r="L66" s="17" t="s">
        <v>37</v>
      </c>
      <c r="M66" s="11" t="s">
        <v>11</v>
      </c>
      <c r="N66" s="17" t="s">
        <v>52</v>
      </c>
      <c r="O66" s="11" t="s">
        <v>9</v>
      </c>
      <c r="P66" s="18">
        <v>495</v>
      </c>
      <c r="Q66" s="11" t="s">
        <v>169</v>
      </c>
      <c r="R66" s="11">
        <v>495</v>
      </c>
      <c r="S66" s="11">
        <v>2023</v>
      </c>
    </row>
    <row r="67" spans="1:19">
      <c r="A67" s="29">
        <v>1</v>
      </c>
      <c r="B67" s="12">
        <v>73</v>
      </c>
      <c r="C67" s="12">
        <v>1</v>
      </c>
      <c r="D67" s="19">
        <v>44697</v>
      </c>
      <c r="E67" s="20">
        <v>3400</v>
      </c>
      <c r="F67" s="20">
        <v>340</v>
      </c>
      <c r="G67" s="20">
        <v>0</v>
      </c>
      <c r="H67" s="21">
        <v>44768.34</v>
      </c>
      <c r="I67" s="12" t="s">
        <v>10</v>
      </c>
      <c r="J67" s="22" t="s">
        <v>25</v>
      </c>
      <c r="K67" s="22" t="s">
        <v>26</v>
      </c>
      <c r="L67" s="22" t="s">
        <v>37</v>
      </c>
      <c r="M67" s="12" t="s">
        <v>11</v>
      </c>
      <c r="N67" s="22" t="s">
        <v>55</v>
      </c>
      <c r="O67" s="12" t="s">
        <v>9</v>
      </c>
      <c r="P67" s="23">
        <v>71</v>
      </c>
      <c r="Q67" s="12" t="s">
        <v>170</v>
      </c>
      <c r="R67" s="12">
        <v>79</v>
      </c>
      <c r="S67" s="12">
        <v>2022</v>
      </c>
    </row>
    <row r="68" spans="1:19">
      <c r="A68" s="28">
        <v>1</v>
      </c>
      <c r="B68" s="11">
        <v>73</v>
      </c>
      <c r="C68" s="11">
        <v>3</v>
      </c>
      <c r="D68" s="14">
        <v>44697</v>
      </c>
      <c r="E68" s="15">
        <v>3400</v>
      </c>
      <c r="F68" s="15">
        <v>340</v>
      </c>
      <c r="G68" s="15">
        <v>0</v>
      </c>
      <c r="H68" s="16">
        <v>44776.34</v>
      </c>
      <c r="I68" s="11" t="s">
        <v>10</v>
      </c>
      <c r="J68" s="17" t="s">
        <v>25</v>
      </c>
      <c r="K68" s="17" t="s">
        <v>26</v>
      </c>
      <c r="L68" s="17" t="s">
        <v>37</v>
      </c>
      <c r="M68" s="11" t="s">
        <v>11</v>
      </c>
      <c r="N68" s="17" t="s">
        <v>55</v>
      </c>
      <c r="O68" s="11" t="s">
        <v>9</v>
      </c>
      <c r="P68" s="18">
        <v>79</v>
      </c>
      <c r="Q68" s="11" t="s">
        <v>170</v>
      </c>
      <c r="R68" s="11">
        <v>79</v>
      </c>
      <c r="S68" s="11">
        <v>2022</v>
      </c>
    </row>
    <row r="69" spans="1:19">
      <c r="A69" s="29">
        <v>1</v>
      </c>
      <c r="B69" s="12">
        <v>74</v>
      </c>
      <c r="C69" s="12">
        <v>1</v>
      </c>
      <c r="D69" s="19">
        <v>44698</v>
      </c>
      <c r="E69" s="20">
        <v>3400</v>
      </c>
      <c r="F69" s="20">
        <v>340</v>
      </c>
      <c r="G69" s="20">
        <v>0</v>
      </c>
      <c r="H69" s="21">
        <v>44942.16</v>
      </c>
      <c r="I69" s="12" t="s">
        <v>10</v>
      </c>
      <c r="J69" s="22" t="s">
        <v>25</v>
      </c>
      <c r="K69" s="22" t="s">
        <v>26</v>
      </c>
      <c r="L69" s="22" t="s">
        <v>37</v>
      </c>
      <c r="M69" s="12" t="s">
        <v>11</v>
      </c>
      <c r="N69" s="22" t="s">
        <v>55</v>
      </c>
      <c r="O69" s="12" t="s">
        <v>9</v>
      </c>
      <c r="P69" s="23">
        <v>244</v>
      </c>
      <c r="Q69" s="12" t="s">
        <v>171</v>
      </c>
      <c r="R69" s="12">
        <v>325</v>
      </c>
      <c r="S69" s="12">
        <v>2023</v>
      </c>
    </row>
    <row r="70" spans="1:19">
      <c r="A70" s="28">
        <v>1</v>
      </c>
      <c r="B70" s="11">
        <v>74</v>
      </c>
      <c r="C70" s="11">
        <v>3</v>
      </c>
      <c r="D70" s="14">
        <v>44698</v>
      </c>
      <c r="E70" s="15">
        <v>3406</v>
      </c>
      <c r="F70" s="15">
        <v>340</v>
      </c>
      <c r="G70" s="15">
        <v>6</v>
      </c>
      <c r="H70" s="16">
        <v>45023.16</v>
      </c>
      <c r="I70" s="11" t="s">
        <v>10</v>
      </c>
      <c r="J70" s="17" t="s">
        <v>25</v>
      </c>
      <c r="K70" s="17" t="s">
        <v>26</v>
      </c>
      <c r="L70" s="17" t="s">
        <v>43</v>
      </c>
      <c r="M70" s="11" t="s">
        <v>11</v>
      </c>
      <c r="N70" s="17" t="s">
        <v>65</v>
      </c>
      <c r="O70" s="11" t="s">
        <v>9</v>
      </c>
      <c r="P70" s="18">
        <v>325</v>
      </c>
      <c r="Q70" s="11" t="s">
        <v>171</v>
      </c>
      <c r="R70" s="11">
        <v>325</v>
      </c>
      <c r="S70" s="11">
        <v>2023</v>
      </c>
    </row>
    <row r="71" spans="1:19">
      <c r="A71" s="29">
        <v>1</v>
      </c>
      <c r="B71" s="12">
        <v>75</v>
      </c>
      <c r="C71" s="12">
        <v>1</v>
      </c>
      <c r="D71" s="19">
        <v>44700</v>
      </c>
      <c r="E71" s="20">
        <v>3460</v>
      </c>
      <c r="F71" s="20">
        <v>346</v>
      </c>
      <c r="G71" s="20">
        <v>0</v>
      </c>
      <c r="H71" s="21">
        <v>44959.69</v>
      </c>
      <c r="I71" s="12" t="s">
        <v>10</v>
      </c>
      <c r="J71" s="22" t="s">
        <v>27</v>
      </c>
      <c r="K71" s="22" t="s">
        <v>28</v>
      </c>
      <c r="L71" s="22" t="s">
        <v>37</v>
      </c>
      <c r="M71" s="12" t="s">
        <v>11</v>
      </c>
      <c r="N71" s="22" t="s">
        <v>52</v>
      </c>
      <c r="O71" s="12" t="s">
        <v>9</v>
      </c>
      <c r="P71" s="23">
        <v>259</v>
      </c>
      <c r="Q71" s="12" t="s">
        <v>172</v>
      </c>
      <c r="R71" s="12">
        <v>400</v>
      </c>
      <c r="S71" s="12">
        <v>2023</v>
      </c>
    </row>
    <row r="72" spans="1:19">
      <c r="A72" s="28">
        <v>1</v>
      </c>
      <c r="B72" s="11">
        <v>75</v>
      </c>
      <c r="C72" s="11">
        <v>3</v>
      </c>
      <c r="D72" s="14">
        <v>44700</v>
      </c>
      <c r="E72" s="15">
        <v>3400</v>
      </c>
      <c r="F72" s="15">
        <v>340</v>
      </c>
      <c r="G72" s="15">
        <v>0</v>
      </c>
      <c r="H72" s="16">
        <v>44961</v>
      </c>
      <c r="I72" s="11" t="s">
        <v>10</v>
      </c>
      <c r="J72" s="17" t="s">
        <v>25</v>
      </c>
      <c r="K72" s="17" t="s">
        <v>26</v>
      </c>
      <c r="L72" s="17" t="s">
        <v>37</v>
      </c>
      <c r="M72" s="11" t="s">
        <v>11</v>
      </c>
      <c r="N72" s="17" t="s">
        <v>55</v>
      </c>
      <c r="O72" s="11" t="s">
        <v>9</v>
      </c>
      <c r="P72" s="18">
        <v>261</v>
      </c>
      <c r="Q72" s="11" t="s">
        <v>172</v>
      </c>
      <c r="R72" s="11">
        <v>400</v>
      </c>
      <c r="S72" s="11">
        <v>2023</v>
      </c>
    </row>
    <row r="73" spans="1:19">
      <c r="A73" s="29">
        <v>1</v>
      </c>
      <c r="B73" s="12">
        <v>75</v>
      </c>
      <c r="C73" s="12">
        <v>4</v>
      </c>
      <c r="D73" s="19">
        <v>44700</v>
      </c>
      <c r="E73" s="20">
        <v>3460</v>
      </c>
      <c r="F73" s="20">
        <v>346</v>
      </c>
      <c r="G73" s="20">
        <v>0</v>
      </c>
      <c r="H73" s="21">
        <v>45100.74</v>
      </c>
      <c r="I73" s="12" t="s">
        <v>10</v>
      </c>
      <c r="J73" s="22" t="s">
        <v>27</v>
      </c>
      <c r="K73" s="22" t="s">
        <v>28</v>
      </c>
      <c r="L73" s="22" t="s">
        <v>37</v>
      </c>
      <c r="M73" s="12" t="s">
        <v>11</v>
      </c>
      <c r="N73" s="22" t="s">
        <v>52</v>
      </c>
      <c r="O73" s="12" t="s">
        <v>9</v>
      </c>
      <c r="P73" s="23">
        <v>400</v>
      </c>
      <c r="Q73" s="12" t="s">
        <v>172</v>
      </c>
      <c r="R73" s="12">
        <v>400</v>
      </c>
      <c r="S73" s="12">
        <v>2023</v>
      </c>
    </row>
    <row r="74" spans="1:19">
      <c r="A74" s="28">
        <v>1</v>
      </c>
      <c r="B74" s="11">
        <v>77</v>
      </c>
      <c r="C74" s="11">
        <v>1</v>
      </c>
      <c r="D74" s="14">
        <v>44702</v>
      </c>
      <c r="E74" s="15">
        <v>3400</v>
      </c>
      <c r="F74" s="15">
        <v>340</v>
      </c>
      <c r="G74" s="15">
        <v>0</v>
      </c>
      <c r="H74" s="16">
        <v>44831.45</v>
      </c>
      <c r="I74" s="11" t="s">
        <v>10</v>
      </c>
      <c r="J74" s="17" t="s">
        <v>25</v>
      </c>
      <c r="K74" s="17" t="s">
        <v>26</v>
      </c>
      <c r="L74" s="17" t="s">
        <v>37</v>
      </c>
      <c r="M74" s="11" t="s">
        <v>11</v>
      </c>
      <c r="N74" s="17" t="s">
        <v>55</v>
      </c>
      <c r="O74" s="11" t="s">
        <v>9</v>
      </c>
      <c r="P74" s="18">
        <v>129</v>
      </c>
      <c r="Q74" s="11" t="s">
        <v>173</v>
      </c>
      <c r="R74" s="11">
        <v>129</v>
      </c>
      <c r="S74" s="11">
        <v>2022</v>
      </c>
    </row>
    <row r="75" spans="1:19">
      <c r="A75" s="29">
        <v>1</v>
      </c>
      <c r="B75" s="12">
        <v>79</v>
      </c>
      <c r="C75" s="12">
        <v>3</v>
      </c>
      <c r="D75" s="19">
        <v>44706</v>
      </c>
      <c r="E75" s="20">
        <v>3400</v>
      </c>
      <c r="F75" s="20">
        <v>340</v>
      </c>
      <c r="G75" s="20">
        <v>0</v>
      </c>
      <c r="H75" s="21">
        <v>44959.83</v>
      </c>
      <c r="I75" s="12" t="s">
        <v>10</v>
      </c>
      <c r="J75" s="22" t="s">
        <v>25</v>
      </c>
      <c r="K75" s="22" t="s">
        <v>26</v>
      </c>
      <c r="L75" s="22" t="s">
        <v>37</v>
      </c>
      <c r="M75" s="12" t="s">
        <v>11</v>
      </c>
      <c r="N75" s="22" t="s">
        <v>55</v>
      </c>
      <c r="O75" s="12" t="s">
        <v>9</v>
      </c>
      <c r="P75" s="23">
        <v>253</v>
      </c>
      <c r="Q75" s="12" t="s">
        <v>174</v>
      </c>
      <c r="R75" s="12">
        <v>383</v>
      </c>
      <c r="S75" s="12">
        <v>2023</v>
      </c>
    </row>
    <row r="76" spans="1:19">
      <c r="A76" s="28">
        <v>1</v>
      </c>
      <c r="B76" s="11">
        <v>79</v>
      </c>
      <c r="C76" s="11">
        <v>7</v>
      </c>
      <c r="D76" s="14">
        <v>44706</v>
      </c>
      <c r="E76" s="15">
        <v>3401</v>
      </c>
      <c r="F76" s="15">
        <v>340</v>
      </c>
      <c r="G76" s="15">
        <v>1</v>
      </c>
      <c r="H76" s="16">
        <v>45089.35</v>
      </c>
      <c r="I76" s="11" t="s">
        <v>10</v>
      </c>
      <c r="J76" s="17" t="s">
        <v>25</v>
      </c>
      <c r="K76" s="17" t="s">
        <v>26</v>
      </c>
      <c r="L76" s="17" t="s">
        <v>38</v>
      </c>
      <c r="M76" s="11" t="s">
        <v>11</v>
      </c>
      <c r="N76" s="17" t="s">
        <v>56</v>
      </c>
      <c r="O76" s="11" t="s">
        <v>9</v>
      </c>
      <c r="P76" s="18">
        <v>383</v>
      </c>
      <c r="Q76" s="11" t="s">
        <v>174</v>
      </c>
      <c r="R76" s="11">
        <v>383</v>
      </c>
      <c r="S76" s="11">
        <v>2023</v>
      </c>
    </row>
    <row r="77" spans="1:19">
      <c r="A77" s="29">
        <v>1</v>
      </c>
      <c r="B77" s="12">
        <v>83</v>
      </c>
      <c r="C77" s="12">
        <v>3</v>
      </c>
      <c r="D77" s="19">
        <v>44709</v>
      </c>
      <c r="E77" s="20">
        <v>3460</v>
      </c>
      <c r="F77" s="20">
        <v>346</v>
      </c>
      <c r="G77" s="20">
        <v>0</v>
      </c>
      <c r="H77" s="21">
        <v>45497.47</v>
      </c>
      <c r="I77" s="12" t="s">
        <v>10</v>
      </c>
      <c r="J77" s="22" t="s">
        <v>27</v>
      </c>
      <c r="K77" s="22" t="s">
        <v>28</v>
      </c>
      <c r="L77" s="22" t="s">
        <v>37</v>
      </c>
      <c r="M77" s="12" t="s">
        <v>11</v>
      </c>
      <c r="N77" s="22" t="s">
        <v>52</v>
      </c>
      <c r="O77" s="12" t="s">
        <v>9</v>
      </c>
      <c r="P77" s="23">
        <v>788</v>
      </c>
      <c r="Q77" s="12" t="s">
        <v>175</v>
      </c>
      <c r="R77" s="12">
        <v>788</v>
      </c>
      <c r="S77" s="12">
        <v>2024</v>
      </c>
    </row>
    <row r="78" spans="1:19">
      <c r="A78" s="28">
        <v>1</v>
      </c>
      <c r="B78" s="11">
        <v>85</v>
      </c>
      <c r="C78" s="11">
        <v>4</v>
      </c>
      <c r="D78" s="14">
        <v>44713</v>
      </c>
      <c r="E78" s="15">
        <v>3400</v>
      </c>
      <c r="F78" s="15">
        <v>340</v>
      </c>
      <c r="G78" s="15">
        <v>0</v>
      </c>
      <c r="H78" s="16">
        <v>44741.91</v>
      </c>
      <c r="I78" s="11" t="s">
        <v>10</v>
      </c>
      <c r="J78" s="17" t="s">
        <v>25</v>
      </c>
      <c r="K78" s="17" t="s">
        <v>26</v>
      </c>
      <c r="L78" s="17" t="s">
        <v>37</v>
      </c>
      <c r="M78" s="11" t="s">
        <v>11</v>
      </c>
      <c r="N78" s="17" t="s">
        <v>55</v>
      </c>
      <c r="O78" s="11" t="s">
        <v>9</v>
      </c>
      <c r="P78" s="18">
        <v>28</v>
      </c>
      <c r="Q78" s="11" t="s">
        <v>176</v>
      </c>
      <c r="R78" s="11">
        <v>37</v>
      </c>
      <c r="S78" s="11">
        <v>2022</v>
      </c>
    </row>
    <row r="79" spans="1:19">
      <c r="A79" s="29">
        <v>1</v>
      </c>
      <c r="B79" s="12">
        <v>87</v>
      </c>
      <c r="C79" s="12">
        <v>4</v>
      </c>
      <c r="D79" s="19">
        <v>44716</v>
      </c>
      <c r="E79" s="20">
        <v>3460</v>
      </c>
      <c r="F79" s="20">
        <v>346</v>
      </c>
      <c r="G79" s="20">
        <v>0</v>
      </c>
      <c r="H79" s="21">
        <v>44833.03</v>
      </c>
      <c r="I79" s="12" t="s">
        <v>10</v>
      </c>
      <c r="J79" s="22" t="s">
        <v>27</v>
      </c>
      <c r="K79" s="22" t="s">
        <v>28</v>
      </c>
      <c r="L79" s="22" t="s">
        <v>37</v>
      </c>
      <c r="M79" s="12" t="s">
        <v>11</v>
      </c>
      <c r="N79" s="22" t="s">
        <v>52</v>
      </c>
      <c r="O79" s="12" t="s">
        <v>9</v>
      </c>
      <c r="P79" s="23">
        <v>117</v>
      </c>
      <c r="Q79" s="12" t="s">
        <v>177</v>
      </c>
      <c r="R79" s="12">
        <v>164</v>
      </c>
      <c r="S79" s="12">
        <v>2022</v>
      </c>
    </row>
    <row r="80" spans="1:19">
      <c r="A80" s="28">
        <v>1</v>
      </c>
      <c r="B80" s="11">
        <v>87</v>
      </c>
      <c r="C80" s="11">
        <v>5</v>
      </c>
      <c r="D80" s="14">
        <v>44716</v>
      </c>
      <c r="E80" s="15">
        <v>3460</v>
      </c>
      <c r="F80" s="15">
        <v>346</v>
      </c>
      <c r="G80" s="15">
        <v>0</v>
      </c>
      <c r="H80" s="16">
        <v>44833.41</v>
      </c>
      <c r="I80" s="11" t="s">
        <v>10</v>
      </c>
      <c r="J80" s="17" t="s">
        <v>27</v>
      </c>
      <c r="K80" s="17" t="s">
        <v>28</v>
      </c>
      <c r="L80" s="17" t="s">
        <v>37</v>
      </c>
      <c r="M80" s="11" t="s">
        <v>11</v>
      </c>
      <c r="N80" s="17" t="s">
        <v>52</v>
      </c>
      <c r="O80" s="11" t="s">
        <v>9</v>
      </c>
      <c r="P80" s="18">
        <v>117</v>
      </c>
      <c r="Q80" s="11" t="s">
        <v>177</v>
      </c>
      <c r="R80" s="11">
        <v>164</v>
      </c>
      <c r="S80" s="11">
        <v>2022</v>
      </c>
    </row>
    <row r="81" spans="1:19">
      <c r="A81" s="29">
        <v>1</v>
      </c>
      <c r="B81" s="12">
        <v>87</v>
      </c>
      <c r="C81" s="12">
        <v>6</v>
      </c>
      <c r="D81" s="19">
        <v>44716</v>
      </c>
      <c r="E81" s="20">
        <v>3400</v>
      </c>
      <c r="F81" s="20">
        <v>340</v>
      </c>
      <c r="G81" s="20">
        <v>0</v>
      </c>
      <c r="H81" s="21">
        <v>44880.41</v>
      </c>
      <c r="I81" s="12" t="s">
        <v>10</v>
      </c>
      <c r="J81" s="22" t="s">
        <v>25</v>
      </c>
      <c r="K81" s="22" t="s">
        <v>26</v>
      </c>
      <c r="L81" s="22" t="s">
        <v>37</v>
      </c>
      <c r="M81" s="12" t="s">
        <v>11</v>
      </c>
      <c r="N81" s="22" t="s">
        <v>55</v>
      </c>
      <c r="O81" s="12" t="s">
        <v>9</v>
      </c>
      <c r="P81" s="23">
        <v>164</v>
      </c>
      <c r="Q81" s="12" t="s">
        <v>177</v>
      </c>
      <c r="R81" s="12">
        <v>164</v>
      </c>
      <c r="S81" s="12">
        <v>2022</v>
      </c>
    </row>
    <row r="82" spans="1:19">
      <c r="A82" s="28">
        <v>1</v>
      </c>
      <c r="B82" s="11">
        <v>89</v>
      </c>
      <c r="C82" s="11">
        <v>5</v>
      </c>
      <c r="D82" s="14">
        <v>44717</v>
      </c>
      <c r="E82" s="15">
        <v>3406</v>
      </c>
      <c r="F82" s="15">
        <v>340</v>
      </c>
      <c r="G82" s="15">
        <v>6</v>
      </c>
      <c r="H82" s="16">
        <v>44737.78</v>
      </c>
      <c r="I82" s="11" t="s">
        <v>10</v>
      </c>
      <c r="J82" s="17" t="s">
        <v>25</v>
      </c>
      <c r="K82" s="17" t="s">
        <v>26</v>
      </c>
      <c r="L82" s="17" t="s">
        <v>43</v>
      </c>
      <c r="M82" s="11" t="s">
        <v>11</v>
      </c>
      <c r="N82" s="17" t="s">
        <v>65</v>
      </c>
      <c r="O82" s="11" t="s">
        <v>9</v>
      </c>
      <c r="P82" s="18">
        <v>20</v>
      </c>
      <c r="Q82" s="11" t="s">
        <v>178</v>
      </c>
      <c r="R82" s="11">
        <v>20</v>
      </c>
      <c r="S82" s="11">
        <v>2022</v>
      </c>
    </row>
    <row r="83" spans="1:19">
      <c r="A83" s="29">
        <v>1</v>
      </c>
      <c r="B83" s="12">
        <v>93</v>
      </c>
      <c r="C83" s="12">
        <v>4</v>
      </c>
      <c r="D83" s="19">
        <v>44721</v>
      </c>
      <c r="E83" s="20">
        <v>3400</v>
      </c>
      <c r="F83" s="20">
        <v>340</v>
      </c>
      <c r="G83" s="20">
        <v>0</v>
      </c>
      <c r="H83" s="21">
        <v>44795.8</v>
      </c>
      <c r="I83" s="12" t="s">
        <v>10</v>
      </c>
      <c r="J83" s="22" t="s">
        <v>25</v>
      </c>
      <c r="K83" s="22" t="s">
        <v>26</v>
      </c>
      <c r="L83" s="22" t="s">
        <v>37</v>
      </c>
      <c r="M83" s="12" t="s">
        <v>11</v>
      </c>
      <c r="N83" s="22" t="s">
        <v>55</v>
      </c>
      <c r="O83" s="12" t="s">
        <v>9</v>
      </c>
      <c r="P83" s="23">
        <v>74</v>
      </c>
      <c r="Q83" s="12" t="s">
        <v>179</v>
      </c>
      <c r="R83" s="12">
        <v>74</v>
      </c>
      <c r="S83" s="12">
        <v>2022</v>
      </c>
    </row>
    <row r="84" spans="1:19">
      <c r="A84" s="28">
        <v>1</v>
      </c>
      <c r="B84" s="11">
        <v>94</v>
      </c>
      <c r="C84" s="11">
        <v>4</v>
      </c>
      <c r="D84" s="14">
        <v>44722</v>
      </c>
      <c r="E84" s="15">
        <v>3470</v>
      </c>
      <c r="F84" s="15">
        <v>347</v>
      </c>
      <c r="G84" s="15">
        <v>0</v>
      </c>
      <c r="H84" s="16">
        <v>44745.3</v>
      </c>
      <c r="I84" s="11" t="s">
        <v>10</v>
      </c>
      <c r="J84" s="17" t="s">
        <v>29</v>
      </c>
      <c r="K84" s="17" t="s">
        <v>28</v>
      </c>
      <c r="L84" s="17" t="s">
        <v>37</v>
      </c>
      <c r="M84" s="11" t="s">
        <v>11</v>
      </c>
      <c r="N84" s="17" t="s">
        <v>51</v>
      </c>
      <c r="O84" s="11" t="s">
        <v>9</v>
      </c>
      <c r="P84" s="18">
        <v>23</v>
      </c>
      <c r="Q84" s="11" t="s">
        <v>180</v>
      </c>
      <c r="R84" s="11">
        <v>39</v>
      </c>
      <c r="S84" s="11">
        <v>2022</v>
      </c>
    </row>
    <row r="85" spans="1:19">
      <c r="A85" s="29">
        <v>1</v>
      </c>
      <c r="B85" s="12">
        <v>94</v>
      </c>
      <c r="C85" s="12">
        <v>1</v>
      </c>
      <c r="D85" s="19">
        <v>44722</v>
      </c>
      <c r="E85" s="20">
        <v>3470</v>
      </c>
      <c r="F85" s="20">
        <v>347</v>
      </c>
      <c r="G85" s="20">
        <v>0</v>
      </c>
      <c r="H85" s="21">
        <v>44748.550995370373</v>
      </c>
      <c r="I85" s="12" t="s">
        <v>10</v>
      </c>
      <c r="J85" s="22" t="s">
        <v>29</v>
      </c>
      <c r="K85" s="22" t="s">
        <v>28</v>
      </c>
      <c r="L85" s="22" t="s">
        <v>37</v>
      </c>
      <c r="M85" s="12" t="s">
        <v>11</v>
      </c>
      <c r="N85" s="22" t="s">
        <v>51</v>
      </c>
      <c r="O85" s="12" t="s">
        <v>9</v>
      </c>
      <c r="P85" s="23">
        <v>26</v>
      </c>
      <c r="Q85" s="12" t="s">
        <v>180</v>
      </c>
      <c r="R85" s="12">
        <v>39</v>
      </c>
      <c r="S85" s="12">
        <v>2022</v>
      </c>
    </row>
    <row r="86" spans="1:19">
      <c r="A86" s="28">
        <v>1</v>
      </c>
      <c r="B86" s="11">
        <v>94</v>
      </c>
      <c r="C86" s="11">
        <v>5</v>
      </c>
      <c r="D86" s="14">
        <v>44722</v>
      </c>
      <c r="E86" s="15">
        <v>3400</v>
      </c>
      <c r="F86" s="15">
        <v>340</v>
      </c>
      <c r="G86" s="15">
        <v>0</v>
      </c>
      <c r="H86" s="16">
        <v>44761</v>
      </c>
      <c r="I86" s="11" t="s">
        <v>10</v>
      </c>
      <c r="J86" s="17" t="s">
        <v>25</v>
      </c>
      <c r="K86" s="17" t="s">
        <v>26</v>
      </c>
      <c r="L86" s="17" t="s">
        <v>37</v>
      </c>
      <c r="M86" s="11" t="s">
        <v>11</v>
      </c>
      <c r="N86" s="17" t="s">
        <v>55</v>
      </c>
      <c r="O86" s="11" t="s">
        <v>9</v>
      </c>
      <c r="P86" s="18">
        <v>39</v>
      </c>
      <c r="Q86" s="11" t="s">
        <v>180</v>
      </c>
      <c r="R86" s="11">
        <v>39</v>
      </c>
      <c r="S86" s="11">
        <v>2022</v>
      </c>
    </row>
    <row r="87" spans="1:19">
      <c r="A87" s="29">
        <v>1</v>
      </c>
      <c r="B87" s="12">
        <v>96</v>
      </c>
      <c r="C87" s="12">
        <v>2</v>
      </c>
      <c r="D87" s="19">
        <v>44723</v>
      </c>
      <c r="E87" s="20">
        <v>3400</v>
      </c>
      <c r="F87" s="20">
        <v>340</v>
      </c>
      <c r="G87" s="20">
        <v>0</v>
      </c>
      <c r="H87" s="21">
        <v>44766.64</v>
      </c>
      <c r="I87" s="12" t="s">
        <v>10</v>
      </c>
      <c r="J87" s="22" t="s">
        <v>25</v>
      </c>
      <c r="K87" s="22" t="s">
        <v>26</v>
      </c>
      <c r="L87" s="22" t="s">
        <v>37</v>
      </c>
      <c r="M87" s="12" t="s">
        <v>11</v>
      </c>
      <c r="N87" s="22" t="s">
        <v>55</v>
      </c>
      <c r="O87" s="12" t="s">
        <v>9</v>
      </c>
      <c r="P87" s="23">
        <v>43</v>
      </c>
      <c r="Q87" s="12" t="s">
        <v>181</v>
      </c>
      <c r="R87" s="12">
        <v>67</v>
      </c>
      <c r="S87" s="12">
        <v>2022</v>
      </c>
    </row>
    <row r="88" spans="1:19">
      <c r="A88" s="28">
        <v>1</v>
      </c>
      <c r="B88" s="11">
        <v>96</v>
      </c>
      <c r="C88" s="11">
        <v>3</v>
      </c>
      <c r="D88" s="14">
        <v>44723</v>
      </c>
      <c r="E88" s="15">
        <v>3400</v>
      </c>
      <c r="F88" s="15">
        <v>340</v>
      </c>
      <c r="G88" s="15">
        <v>0</v>
      </c>
      <c r="H88" s="16">
        <v>44790.94</v>
      </c>
      <c r="I88" s="11" t="s">
        <v>10</v>
      </c>
      <c r="J88" s="17" t="s">
        <v>25</v>
      </c>
      <c r="K88" s="17" t="s">
        <v>26</v>
      </c>
      <c r="L88" s="17" t="s">
        <v>37</v>
      </c>
      <c r="M88" s="11" t="s">
        <v>11</v>
      </c>
      <c r="N88" s="17" t="s">
        <v>55</v>
      </c>
      <c r="O88" s="11" t="s">
        <v>9</v>
      </c>
      <c r="P88" s="18">
        <v>67</v>
      </c>
      <c r="Q88" s="11" t="s">
        <v>181</v>
      </c>
      <c r="R88" s="11">
        <v>67</v>
      </c>
      <c r="S88" s="11">
        <v>2022</v>
      </c>
    </row>
    <row r="89" spans="1:19">
      <c r="A89" s="29">
        <v>1</v>
      </c>
      <c r="B89" s="12">
        <v>97</v>
      </c>
      <c r="C89" s="12">
        <v>1</v>
      </c>
      <c r="D89" s="19">
        <v>44724</v>
      </c>
      <c r="E89" s="20">
        <v>3460</v>
      </c>
      <c r="F89" s="20">
        <v>346</v>
      </c>
      <c r="G89" s="20">
        <v>0</v>
      </c>
      <c r="H89" s="21">
        <v>44975.58</v>
      </c>
      <c r="I89" s="12" t="s">
        <v>10</v>
      </c>
      <c r="J89" s="22" t="s">
        <v>27</v>
      </c>
      <c r="K89" s="22" t="s">
        <v>28</v>
      </c>
      <c r="L89" s="22" t="s">
        <v>37</v>
      </c>
      <c r="M89" s="12" t="s">
        <v>11</v>
      </c>
      <c r="N89" s="22" t="s">
        <v>52</v>
      </c>
      <c r="O89" s="12" t="s">
        <v>9</v>
      </c>
      <c r="P89" s="23">
        <v>251</v>
      </c>
      <c r="Q89" s="12" t="s">
        <v>182</v>
      </c>
      <c r="R89" s="12">
        <v>317</v>
      </c>
      <c r="S89" s="12">
        <v>2023</v>
      </c>
    </row>
    <row r="90" spans="1:19">
      <c r="A90" s="28">
        <v>1</v>
      </c>
      <c r="B90" s="11">
        <v>97</v>
      </c>
      <c r="C90" s="11">
        <v>2</v>
      </c>
      <c r="D90" s="14">
        <v>44724</v>
      </c>
      <c r="E90" s="15">
        <v>3460</v>
      </c>
      <c r="F90" s="15">
        <v>346</v>
      </c>
      <c r="G90" s="15">
        <v>0</v>
      </c>
      <c r="H90" s="16">
        <v>45041.3</v>
      </c>
      <c r="I90" s="11" t="s">
        <v>10</v>
      </c>
      <c r="J90" s="17" t="s">
        <v>27</v>
      </c>
      <c r="K90" s="17" t="s">
        <v>28</v>
      </c>
      <c r="L90" s="17" t="s">
        <v>37</v>
      </c>
      <c r="M90" s="11" t="s">
        <v>11</v>
      </c>
      <c r="N90" s="17" t="s">
        <v>52</v>
      </c>
      <c r="O90" s="11" t="s">
        <v>9</v>
      </c>
      <c r="P90" s="18">
        <v>317</v>
      </c>
      <c r="Q90" s="11" t="s">
        <v>182</v>
      </c>
      <c r="R90" s="11">
        <v>317</v>
      </c>
      <c r="S90" s="11">
        <v>2023</v>
      </c>
    </row>
    <row r="91" spans="1:19">
      <c r="A91" s="29">
        <v>1</v>
      </c>
      <c r="B91" s="12">
        <v>98</v>
      </c>
      <c r="C91" s="12">
        <v>1</v>
      </c>
      <c r="D91" s="19">
        <v>44725</v>
      </c>
      <c r="E91" s="20">
        <v>3460</v>
      </c>
      <c r="F91" s="20">
        <v>346</v>
      </c>
      <c r="G91" s="20">
        <v>0</v>
      </c>
      <c r="H91" s="21">
        <v>44959.95</v>
      </c>
      <c r="I91" s="12" t="s">
        <v>10</v>
      </c>
      <c r="J91" s="22" t="s">
        <v>27</v>
      </c>
      <c r="K91" s="22" t="s">
        <v>28</v>
      </c>
      <c r="L91" s="22" t="s">
        <v>37</v>
      </c>
      <c r="M91" s="12" t="s">
        <v>11</v>
      </c>
      <c r="N91" s="22" t="s">
        <v>52</v>
      </c>
      <c r="O91" s="12" t="s">
        <v>9</v>
      </c>
      <c r="P91" s="23">
        <v>234</v>
      </c>
      <c r="Q91" s="12" t="s">
        <v>183</v>
      </c>
      <c r="R91" s="12">
        <v>315</v>
      </c>
      <c r="S91" s="12">
        <v>2023</v>
      </c>
    </row>
    <row r="92" spans="1:19">
      <c r="A92" s="28">
        <v>1</v>
      </c>
      <c r="B92" s="11">
        <v>98</v>
      </c>
      <c r="C92" s="11">
        <v>3</v>
      </c>
      <c r="D92" s="14">
        <v>44725</v>
      </c>
      <c r="E92" s="15">
        <v>3400</v>
      </c>
      <c r="F92" s="15">
        <v>340</v>
      </c>
      <c r="G92" s="15">
        <v>0</v>
      </c>
      <c r="H92" s="16">
        <v>45040.7</v>
      </c>
      <c r="I92" s="11" t="s">
        <v>10</v>
      </c>
      <c r="J92" s="17" t="s">
        <v>25</v>
      </c>
      <c r="K92" s="17" t="s">
        <v>26</v>
      </c>
      <c r="L92" s="17" t="s">
        <v>37</v>
      </c>
      <c r="M92" s="11" t="s">
        <v>11</v>
      </c>
      <c r="N92" s="17" t="s">
        <v>55</v>
      </c>
      <c r="O92" s="11" t="s">
        <v>9</v>
      </c>
      <c r="P92" s="18">
        <v>315</v>
      </c>
      <c r="Q92" s="11" t="s">
        <v>183</v>
      </c>
      <c r="R92" s="11">
        <v>315</v>
      </c>
      <c r="S92" s="11">
        <v>2023</v>
      </c>
    </row>
    <row r="93" spans="1:19">
      <c r="A93" s="29">
        <v>1</v>
      </c>
      <c r="B93" s="12">
        <v>101</v>
      </c>
      <c r="C93" s="12">
        <v>2</v>
      </c>
      <c r="D93" s="19">
        <v>44733</v>
      </c>
      <c r="E93" s="20">
        <v>3403</v>
      </c>
      <c r="F93" s="20">
        <v>340</v>
      </c>
      <c r="G93" s="20">
        <v>3</v>
      </c>
      <c r="H93" s="21">
        <v>44950.11</v>
      </c>
      <c r="I93" s="12" t="s">
        <v>10</v>
      </c>
      <c r="J93" s="22" t="s">
        <v>25</v>
      </c>
      <c r="K93" s="22" t="s">
        <v>26</v>
      </c>
      <c r="L93" s="22" t="s">
        <v>40</v>
      </c>
      <c r="M93" s="12" t="s">
        <v>11</v>
      </c>
      <c r="N93" s="22" t="s">
        <v>68</v>
      </c>
      <c r="O93" s="12" t="s">
        <v>9</v>
      </c>
      <c r="P93" s="23">
        <v>217</v>
      </c>
      <c r="Q93" s="12" t="s">
        <v>184</v>
      </c>
      <c r="R93" s="12">
        <v>294</v>
      </c>
      <c r="S93" s="12">
        <v>2023</v>
      </c>
    </row>
    <row r="94" spans="1:19">
      <c r="A94" s="28">
        <v>1</v>
      </c>
      <c r="B94" s="11">
        <v>101</v>
      </c>
      <c r="C94" s="11">
        <v>4</v>
      </c>
      <c r="D94" s="14">
        <v>44733</v>
      </c>
      <c r="E94" s="15">
        <v>3400</v>
      </c>
      <c r="F94" s="15">
        <v>340</v>
      </c>
      <c r="G94" s="15">
        <v>0</v>
      </c>
      <c r="H94" s="16">
        <v>45027.11</v>
      </c>
      <c r="I94" s="11" t="s">
        <v>10</v>
      </c>
      <c r="J94" s="17" t="s">
        <v>25</v>
      </c>
      <c r="K94" s="17" t="s">
        <v>26</v>
      </c>
      <c r="L94" s="17" t="s">
        <v>37</v>
      </c>
      <c r="M94" s="11" t="s">
        <v>11</v>
      </c>
      <c r="N94" s="17" t="s">
        <v>55</v>
      </c>
      <c r="O94" s="11" t="s">
        <v>9</v>
      </c>
      <c r="P94" s="18">
        <v>294</v>
      </c>
      <c r="Q94" s="11" t="s">
        <v>184</v>
      </c>
      <c r="R94" s="11">
        <v>294</v>
      </c>
      <c r="S94" s="11">
        <v>2023</v>
      </c>
    </row>
    <row r="95" spans="1:19">
      <c r="A95" s="29">
        <v>1</v>
      </c>
      <c r="B95" s="12">
        <v>102</v>
      </c>
      <c r="C95" s="12">
        <v>3</v>
      </c>
      <c r="D95" s="19">
        <v>44734</v>
      </c>
      <c r="E95" s="20">
        <v>3400</v>
      </c>
      <c r="F95" s="20">
        <v>340</v>
      </c>
      <c r="G95" s="20">
        <v>0</v>
      </c>
      <c r="H95" s="21">
        <v>44780.24</v>
      </c>
      <c r="I95" s="12" t="s">
        <v>10</v>
      </c>
      <c r="J95" s="22" t="s">
        <v>25</v>
      </c>
      <c r="K95" s="22" t="s">
        <v>26</v>
      </c>
      <c r="L95" s="22" t="s">
        <v>37</v>
      </c>
      <c r="M95" s="12" t="s">
        <v>11</v>
      </c>
      <c r="N95" s="22" t="s">
        <v>55</v>
      </c>
      <c r="O95" s="12" t="s">
        <v>9</v>
      </c>
      <c r="P95" s="23">
        <v>46</v>
      </c>
      <c r="Q95" s="12" t="s">
        <v>185</v>
      </c>
      <c r="R95" s="12">
        <v>46</v>
      </c>
      <c r="S95" s="12">
        <v>2022</v>
      </c>
    </row>
    <row r="96" spans="1:19">
      <c r="A96" s="28">
        <v>1</v>
      </c>
      <c r="B96" s="11">
        <v>103</v>
      </c>
      <c r="C96" s="11">
        <v>2</v>
      </c>
      <c r="D96" s="14">
        <v>44736</v>
      </c>
      <c r="E96" s="15">
        <v>3465</v>
      </c>
      <c r="F96" s="15">
        <v>346</v>
      </c>
      <c r="G96" s="15">
        <v>5</v>
      </c>
      <c r="H96" s="16">
        <v>44796.75</v>
      </c>
      <c r="I96" s="11" t="s">
        <v>10</v>
      </c>
      <c r="J96" s="17" t="s">
        <v>27</v>
      </c>
      <c r="K96" s="17" t="s">
        <v>28</v>
      </c>
      <c r="L96" s="17" t="s">
        <v>42</v>
      </c>
      <c r="M96" s="11" t="s">
        <v>11</v>
      </c>
      <c r="N96" s="17" t="s">
        <v>84</v>
      </c>
      <c r="O96" s="11" t="s">
        <v>9</v>
      </c>
      <c r="P96" s="18">
        <v>60</v>
      </c>
      <c r="Q96" s="11" t="s">
        <v>186</v>
      </c>
      <c r="R96" s="11">
        <v>60</v>
      </c>
      <c r="S96" s="11">
        <v>2022</v>
      </c>
    </row>
    <row r="97" spans="1:19">
      <c r="A97" s="29">
        <v>1</v>
      </c>
      <c r="B97" s="12">
        <v>106</v>
      </c>
      <c r="C97" s="12">
        <v>4</v>
      </c>
      <c r="D97" s="19">
        <v>44740</v>
      </c>
      <c r="E97" s="20">
        <v>3460</v>
      </c>
      <c r="F97" s="20">
        <v>346</v>
      </c>
      <c r="G97" s="20">
        <v>0</v>
      </c>
      <c r="H97" s="21">
        <v>44791.7</v>
      </c>
      <c r="I97" s="12" t="s">
        <v>10</v>
      </c>
      <c r="J97" s="22" t="s">
        <v>27</v>
      </c>
      <c r="K97" s="22" t="s">
        <v>28</v>
      </c>
      <c r="L97" s="22" t="s">
        <v>37</v>
      </c>
      <c r="M97" s="12" t="s">
        <v>11</v>
      </c>
      <c r="N97" s="22" t="s">
        <v>52</v>
      </c>
      <c r="O97" s="12" t="s">
        <v>9</v>
      </c>
      <c r="P97" s="23">
        <v>51</v>
      </c>
      <c r="Q97" s="12" t="s">
        <v>187</v>
      </c>
      <c r="R97" s="12">
        <v>56</v>
      </c>
      <c r="S97" s="12">
        <v>2022</v>
      </c>
    </row>
    <row r="98" spans="1:19">
      <c r="A98" s="28">
        <v>1</v>
      </c>
      <c r="B98" s="11">
        <v>106</v>
      </c>
      <c r="C98" s="11">
        <v>1</v>
      </c>
      <c r="D98" s="14">
        <v>44740</v>
      </c>
      <c r="E98" s="15">
        <v>3460</v>
      </c>
      <c r="F98" s="15">
        <v>346</v>
      </c>
      <c r="G98" s="15">
        <v>0</v>
      </c>
      <c r="H98" s="16">
        <v>44796.7</v>
      </c>
      <c r="I98" s="11" t="s">
        <v>10</v>
      </c>
      <c r="J98" s="17" t="s">
        <v>27</v>
      </c>
      <c r="K98" s="17" t="s">
        <v>28</v>
      </c>
      <c r="L98" s="17" t="s">
        <v>37</v>
      </c>
      <c r="M98" s="11" t="s">
        <v>11</v>
      </c>
      <c r="N98" s="17" t="s">
        <v>52</v>
      </c>
      <c r="O98" s="11" t="s">
        <v>9</v>
      </c>
      <c r="P98" s="18">
        <v>56</v>
      </c>
      <c r="Q98" s="11" t="s">
        <v>187</v>
      </c>
      <c r="R98" s="11">
        <v>56</v>
      </c>
      <c r="S98" s="11">
        <v>2022</v>
      </c>
    </row>
    <row r="99" spans="1:19">
      <c r="A99" s="29">
        <v>1</v>
      </c>
      <c r="B99" s="12">
        <v>107</v>
      </c>
      <c r="C99" s="12">
        <v>5</v>
      </c>
      <c r="D99" s="19">
        <v>44744</v>
      </c>
      <c r="E99" s="20">
        <v>3465</v>
      </c>
      <c r="F99" s="20">
        <v>346</v>
      </c>
      <c r="G99" s="20">
        <v>5</v>
      </c>
      <c r="H99" s="21">
        <v>44750.325995370367</v>
      </c>
      <c r="I99" s="12" t="s">
        <v>10</v>
      </c>
      <c r="J99" s="22" t="s">
        <v>27</v>
      </c>
      <c r="K99" s="22" t="s">
        <v>28</v>
      </c>
      <c r="L99" s="22" t="s">
        <v>42</v>
      </c>
      <c r="M99" s="12" t="s">
        <v>11</v>
      </c>
      <c r="N99" s="22" t="s">
        <v>84</v>
      </c>
      <c r="O99" s="12" t="s">
        <v>9</v>
      </c>
      <c r="P99" s="23">
        <v>6</v>
      </c>
      <c r="Q99" s="12" t="s">
        <v>188</v>
      </c>
      <c r="R99" s="12">
        <v>12</v>
      </c>
      <c r="S99" s="12">
        <v>2022</v>
      </c>
    </row>
    <row r="100" spans="1:19">
      <c r="A100" s="28">
        <v>1</v>
      </c>
      <c r="B100" s="11">
        <v>107</v>
      </c>
      <c r="C100" s="11">
        <v>6</v>
      </c>
      <c r="D100" s="14">
        <v>44744</v>
      </c>
      <c r="E100" s="15">
        <v>3400</v>
      </c>
      <c r="F100" s="15">
        <v>340</v>
      </c>
      <c r="G100" s="15">
        <v>0</v>
      </c>
      <c r="H100" s="16">
        <v>44756.555995370371</v>
      </c>
      <c r="I100" s="11" t="s">
        <v>10</v>
      </c>
      <c r="J100" s="17" t="s">
        <v>25</v>
      </c>
      <c r="K100" s="17" t="s">
        <v>26</v>
      </c>
      <c r="L100" s="17" t="s">
        <v>37</v>
      </c>
      <c r="M100" s="11" t="s">
        <v>11</v>
      </c>
      <c r="N100" s="17" t="s">
        <v>55</v>
      </c>
      <c r="O100" s="11" t="s">
        <v>9</v>
      </c>
      <c r="P100" s="18">
        <v>12</v>
      </c>
      <c r="Q100" s="11" t="s">
        <v>188</v>
      </c>
      <c r="R100" s="11">
        <v>12</v>
      </c>
      <c r="S100" s="11">
        <v>2022</v>
      </c>
    </row>
    <row r="101" spans="1:19">
      <c r="A101" s="29">
        <v>1</v>
      </c>
      <c r="B101" s="12">
        <v>108</v>
      </c>
      <c r="C101" s="12">
        <v>2</v>
      </c>
      <c r="D101" s="19">
        <v>44747</v>
      </c>
      <c r="E101" s="20">
        <v>3470</v>
      </c>
      <c r="F101" s="20">
        <v>347</v>
      </c>
      <c r="G101" s="20">
        <v>0</v>
      </c>
      <c r="H101" s="21">
        <v>45111.74</v>
      </c>
      <c r="I101" s="12" t="s">
        <v>10</v>
      </c>
      <c r="J101" s="22" t="s">
        <v>29</v>
      </c>
      <c r="K101" s="22" t="s">
        <v>28</v>
      </c>
      <c r="L101" s="22" t="s">
        <v>37</v>
      </c>
      <c r="M101" s="12" t="s">
        <v>11</v>
      </c>
      <c r="N101" s="22" t="s">
        <v>51</v>
      </c>
      <c r="O101" s="12" t="s">
        <v>9</v>
      </c>
      <c r="P101" s="23">
        <v>364</v>
      </c>
      <c r="Q101" s="12" t="s">
        <v>189</v>
      </c>
      <c r="R101" s="12">
        <v>364</v>
      </c>
      <c r="S101" s="12">
        <v>2023</v>
      </c>
    </row>
    <row r="102" spans="1:19">
      <c r="A102" s="28">
        <v>1</v>
      </c>
      <c r="B102" s="11">
        <v>109</v>
      </c>
      <c r="C102" s="11">
        <v>3</v>
      </c>
      <c r="D102" s="14">
        <v>44750</v>
      </c>
      <c r="E102" s="15">
        <v>3400</v>
      </c>
      <c r="F102" s="15">
        <v>340</v>
      </c>
      <c r="G102" s="15">
        <v>0</v>
      </c>
      <c r="H102" s="16">
        <v>44938.5</v>
      </c>
      <c r="I102" s="11" t="s">
        <v>10</v>
      </c>
      <c r="J102" s="17" t="s">
        <v>25</v>
      </c>
      <c r="K102" s="17" t="s">
        <v>26</v>
      </c>
      <c r="L102" s="17" t="s">
        <v>37</v>
      </c>
      <c r="M102" s="11" t="s">
        <v>11</v>
      </c>
      <c r="N102" s="17" t="s">
        <v>55</v>
      </c>
      <c r="O102" s="11" t="s">
        <v>9</v>
      </c>
      <c r="P102" s="18">
        <v>188</v>
      </c>
      <c r="Q102" s="11" t="s">
        <v>190</v>
      </c>
      <c r="R102" s="11">
        <v>277</v>
      </c>
      <c r="S102" s="11">
        <v>2023</v>
      </c>
    </row>
    <row r="103" spans="1:19">
      <c r="A103" s="29">
        <v>1</v>
      </c>
      <c r="B103" s="12">
        <v>109</v>
      </c>
      <c r="C103" s="12">
        <v>6</v>
      </c>
      <c r="D103" s="19">
        <v>44750</v>
      </c>
      <c r="E103" s="20">
        <v>3460</v>
      </c>
      <c r="F103" s="20">
        <v>346</v>
      </c>
      <c r="G103" s="20">
        <v>0</v>
      </c>
      <c r="H103" s="21">
        <v>45027.5</v>
      </c>
      <c r="I103" s="12" t="s">
        <v>10</v>
      </c>
      <c r="J103" s="22" t="s">
        <v>27</v>
      </c>
      <c r="K103" s="22" t="s">
        <v>28</v>
      </c>
      <c r="L103" s="22" t="s">
        <v>37</v>
      </c>
      <c r="M103" s="12" t="s">
        <v>11</v>
      </c>
      <c r="N103" s="22" t="s">
        <v>52</v>
      </c>
      <c r="O103" s="12" t="s">
        <v>9</v>
      </c>
      <c r="P103" s="23">
        <v>277</v>
      </c>
      <c r="Q103" s="12" t="s">
        <v>190</v>
      </c>
      <c r="R103" s="12">
        <v>277</v>
      </c>
      <c r="S103" s="12">
        <v>2023</v>
      </c>
    </row>
    <row r="104" spans="1:19">
      <c r="A104" s="28">
        <v>1</v>
      </c>
      <c r="B104" s="11">
        <v>112</v>
      </c>
      <c r="C104" s="11">
        <v>1</v>
      </c>
      <c r="D104" s="14">
        <v>44753</v>
      </c>
      <c r="E104" s="15">
        <v>3400</v>
      </c>
      <c r="F104" s="15">
        <v>340</v>
      </c>
      <c r="G104" s="15">
        <v>0</v>
      </c>
      <c r="H104" s="16">
        <v>44770.707002314812</v>
      </c>
      <c r="I104" s="11" t="s">
        <v>10</v>
      </c>
      <c r="J104" s="17" t="s">
        <v>25</v>
      </c>
      <c r="K104" s="17" t="s">
        <v>26</v>
      </c>
      <c r="L104" s="17" t="s">
        <v>37</v>
      </c>
      <c r="M104" s="11" t="s">
        <v>11</v>
      </c>
      <c r="N104" s="17" t="s">
        <v>55</v>
      </c>
      <c r="O104" s="11" t="s">
        <v>9</v>
      </c>
      <c r="P104" s="18">
        <v>17</v>
      </c>
      <c r="Q104" s="11" t="s">
        <v>191</v>
      </c>
      <c r="R104" s="11">
        <v>17</v>
      </c>
      <c r="S104" s="11">
        <v>2022</v>
      </c>
    </row>
    <row r="105" spans="1:19">
      <c r="A105" s="29">
        <v>1</v>
      </c>
      <c r="B105" s="12">
        <v>113</v>
      </c>
      <c r="C105" s="12">
        <v>4</v>
      </c>
      <c r="D105" s="19">
        <v>44753</v>
      </c>
      <c r="E105" s="20">
        <v>3460</v>
      </c>
      <c r="F105" s="20">
        <v>346</v>
      </c>
      <c r="G105" s="20">
        <v>0</v>
      </c>
      <c r="H105" s="21">
        <v>44845.4</v>
      </c>
      <c r="I105" s="12" t="s">
        <v>10</v>
      </c>
      <c r="J105" s="22" t="s">
        <v>27</v>
      </c>
      <c r="K105" s="22" t="s">
        <v>28</v>
      </c>
      <c r="L105" s="22" t="s">
        <v>37</v>
      </c>
      <c r="M105" s="12" t="s">
        <v>11</v>
      </c>
      <c r="N105" s="22" t="s">
        <v>52</v>
      </c>
      <c r="O105" s="12" t="s">
        <v>9</v>
      </c>
      <c r="P105" s="23">
        <v>92</v>
      </c>
      <c r="Q105" s="12" t="s">
        <v>192</v>
      </c>
      <c r="R105" s="12">
        <v>92</v>
      </c>
      <c r="S105" s="12">
        <v>2022</v>
      </c>
    </row>
    <row r="106" spans="1:19">
      <c r="A106" s="28">
        <v>1</v>
      </c>
      <c r="B106" s="11">
        <v>115</v>
      </c>
      <c r="C106" s="11">
        <v>2</v>
      </c>
      <c r="D106" s="14">
        <v>44756</v>
      </c>
      <c r="E106" s="15">
        <v>3400</v>
      </c>
      <c r="F106" s="15">
        <v>340</v>
      </c>
      <c r="G106" s="15">
        <v>0</v>
      </c>
      <c r="H106" s="16">
        <v>44973.142997685187</v>
      </c>
      <c r="I106" s="11" t="s">
        <v>10</v>
      </c>
      <c r="J106" s="17" t="s">
        <v>25</v>
      </c>
      <c r="K106" s="17" t="s">
        <v>26</v>
      </c>
      <c r="L106" s="17" t="s">
        <v>37</v>
      </c>
      <c r="M106" s="11" t="s">
        <v>11</v>
      </c>
      <c r="N106" s="17" t="s">
        <v>55</v>
      </c>
      <c r="O106" s="11" t="s">
        <v>9</v>
      </c>
      <c r="P106" s="18">
        <v>217</v>
      </c>
      <c r="Q106" s="11" t="s">
        <v>193</v>
      </c>
      <c r="R106" s="11">
        <v>217</v>
      </c>
      <c r="S106" s="11">
        <v>2023</v>
      </c>
    </row>
    <row r="107" spans="1:19">
      <c r="A107" s="29">
        <v>1</v>
      </c>
      <c r="B107" s="12">
        <v>116</v>
      </c>
      <c r="C107" s="12">
        <v>4</v>
      </c>
      <c r="D107" s="19">
        <v>44758</v>
      </c>
      <c r="E107" s="20">
        <v>3400</v>
      </c>
      <c r="F107" s="20">
        <v>340</v>
      </c>
      <c r="G107" s="20">
        <v>0</v>
      </c>
      <c r="H107" s="21">
        <v>44809.98</v>
      </c>
      <c r="I107" s="12" t="s">
        <v>10</v>
      </c>
      <c r="J107" s="22" t="s">
        <v>25</v>
      </c>
      <c r="K107" s="22" t="s">
        <v>26</v>
      </c>
      <c r="L107" s="22" t="s">
        <v>37</v>
      </c>
      <c r="M107" s="12" t="s">
        <v>11</v>
      </c>
      <c r="N107" s="22" t="s">
        <v>55</v>
      </c>
      <c r="O107" s="12" t="s">
        <v>9</v>
      </c>
      <c r="P107" s="23">
        <v>51</v>
      </c>
      <c r="Q107" s="12" t="s">
        <v>194</v>
      </c>
      <c r="R107" s="12">
        <v>51</v>
      </c>
      <c r="S107" s="12">
        <v>2022</v>
      </c>
    </row>
    <row r="108" spans="1:19">
      <c r="A108" s="28">
        <v>1</v>
      </c>
      <c r="B108" s="11">
        <v>118</v>
      </c>
      <c r="C108" s="11">
        <v>1</v>
      </c>
      <c r="D108" s="14">
        <v>44767</v>
      </c>
      <c r="E108" s="15">
        <v>3470</v>
      </c>
      <c r="F108" s="15">
        <v>347</v>
      </c>
      <c r="G108" s="15">
        <v>0</v>
      </c>
      <c r="H108" s="16">
        <v>45049.26</v>
      </c>
      <c r="I108" s="11" t="s">
        <v>10</v>
      </c>
      <c r="J108" s="17" t="s">
        <v>29</v>
      </c>
      <c r="K108" s="17" t="s">
        <v>28</v>
      </c>
      <c r="L108" s="17" t="s">
        <v>37</v>
      </c>
      <c r="M108" s="11" t="s">
        <v>11</v>
      </c>
      <c r="N108" s="17" t="s">
        <v>51</v>
      </c>
      <c r="O108" s="11" t="s">
        <v>9</v>
      </c>
      <c r="P108" s="18">
        <v>282</v>
      </c>
      <c r="Q108" s="11" t="s">
        <v>195</v>
      </c>
      <c r="R108" s="11">
        <v>517</v>
      </c>
      <c r="S108" s="11">
        <v>2023</v>
      </c>
    </row>
    <row r="109" spans="1:19">
      <c r="A109" s="29">
        <v>1</v>
      </c>
      <c r="B109" s="12">
        <v>118</v>
      </c>
      <c r="C109" s="12">
        <v>4</v>
      </c>
      <c r="D109" s="19">
        <v>44767</v>
      </c>
      <c r="E109" s="20">
        <v>3400</v>
      </c>
      <c r="F109" s="20">
        <v>340</v>
      </c>
      <c r="G109" s="20">
        <v>0</v>
      </c>
      <c r="H109" s="21">
        <v>45284.76</v>
      </c>
      <c r="I109" s="12" t="s">
        <v>10</v>
      </c>
      <c r="J109" s="22" t="s">
        <v>25</v>
      </c>
      <c r="K109" s="22" t="s">
        <v>26</v>
      </c>
      <c r="L109" s="22" t="s">
        <v>37</v>
      </c>
      <c r="M109" s="12" t="s">
        <v>11</v>
      </c>
      <c r="N109" s="22" t="s">
        <v>55</v>
      </c>
      <c r="O109" s="12" t="s">
        <v>9</v>
      </c>
      <c r="P109" s="23">
        <v>517</v>
      </c>
      <c r="Q109" s="12" t="s">
        <v>195</v>
      </c>
      <c r="R109" s="12">
        <v>517</v>
      </c>
      <c r="S109" s="12">
        <v>2023</v>
      </c>
    </row>
    <row r="110" spans="1:19">
      <c r="A110" s="28">
        <v>1</v>
      </c>
      <c r="B110" s="11">
        <v>120</v>
      </c>
      <c r="C110" s="11">
        <v>3</v>
      </c>
      <c r="D110" s="14">
        <v>44768</v>
      </c>
      <c r="E110" s="15">
        <v>3400</v>
      </c>
      <c r="F110" s="15">
        <v>340</v>
      </c>
      <c r="G110" s="15">
        <v>0</v>
      </c>
      <c r="H110" s="16">
        <v>44813.16</v>
      </c>
      <c r="I110" s="11" t="s">
        <v>10</v>
      </c>
      <c r="J110" s="17" t="s">
        <v>25</v>
      </c>
      <c r="K110" s="17" t="s">
        <v>26</v>
      </c>
      <c r="L110" s="17" t="s">
        <v>37</v>
      </c>
      <c r="M110" s="11" t="s">
        <v>11</v>
      </c>
      <c r="N110" s="17" t="s">
        <v>55</v>
      </c>
      <c r="O110" s="11" t="s">
        <v>9</v>
      </c>
      <c r="P110" s="18">
        <v>45</v>
      </c>
      <c r="Q110" s="11" t="s">
        <v>196</v>
      </c>
      <c r="R110" s="11">
        <v>66</v>
      </c>
      <c r="S110" s="11">
        <v>2022</v>
      </c>
    </row>
    <row r="111" spans="1:19">
      <c r="A111" s="29">
        <v>1</v>
      </c>
      <c r="B111" s="12">
        <v>120</v>
      </c>
      <c r="C111" s="12">
        <v>2</v>
      </c>
      <c r="D111" s="19">
        <v>44768</v>
      </c>
      <c r="E111" s="20">
        <v>3460</v>
      </c>
      <c r="F111" s="20">
        <v>346</v>
      </c>
      <c r="G111" s="20">
        <v>0</v>
      </c>
      <c r="H111" s="21">
        <v>44814.27</v>
      </c>
      <c r="I111" s="12" t="s">
        <v>10</v>
      </c>
      <c r="J111" s="22" t="s">
        <v>27</v>
      </c>
      <c r="K111" s="22" t="s">
        <v>28</v>
      </c>
      <c r="L111" s="22" t="s">
        <v>37</v>
      </c>
      <c r="M111" s="12" t="s">
        <v>11</v>
      </c>
      <c r="N111" s="22" t="s">
        <v>52</v>
      </c>
      <c r="O111" s="12" t="s">
        <v>9</v>
      </c>
      <c r="P111" s="23">
        <v>46</v>
      </c>
      <c r="Q111" s="12" t="s">
        <v>196</v>
      </c>
      <c r="R111" s="12">
        <v>66</v>
      </c>
      <c r="S111" s="12">
        <v>2022</v>
      </c>
    </row>
    <row r="112" spans="1:19">
      <c r="A112" s="28">
        <v>1</v>
      </c>
      <c r="B112" s="11">
        <v>120</v>
      </c>
      <c r="C112" s="11">
        <v>4</v>
      </c>
      <c r="D112" s="14">
        <v>44768</v>
      </c>
      <c r="E112" s="15">
        <v>3400</v>
      </c>
      <c r="F112" s="15">
        <v>340</v>
      </c>
      <c r="G112" s="15">
        <v>0</v>
      </c>
      <c r="H112" s="16">
        <v>44834.27</v>
      </c>
      <c r="I112" s="11" t="s">
        <v>10</v>
      </c>
      <c r="J112" s="17" t="s">
        <v>25</v>
      </c>
      <c r="K112" s="17" t="s">
        <v>26</v>
      </c>
      <c r="L112" s="17" t="s">
        <v>37</v>
      </c>
      <c r="M112" s="11" t="s">
        <v>11</v>
      </c>
      <c r="N112" s="17" t="s">
        <v>55</v>
      </c>
      <c r="O112" s="11" t="s">
        <v>9</v>
      </c>
      <c r="P112" s="18">
        <v>66</v>
      </c>
      <c r="Q112" s="11" t="s">
        <v>196</v>
      </c>
      <c r="R112" s="11">
        <v>66</v>
      </c>
      <c r="S112" s="11">
        <v>2022</v>
      </c>
    </row>
    <row r="113" spans="1:19">
      <c r="A113" s="29">
        <v>1</v>
      </c>
      <c r="B113" s="12">
        <v>122</v>
      </c>
      <c r="C113" s="12">
        <v>2</v>
      </c>
      <c r="D113" s="19">
        <v>44771</v>
      </c>
      <c r="E113" s="20">
        <v>3400</v>
      </c>
      <c r="F113" s="20">
        <v>340</v>
      </c>
      <c r="G113" s="20">
        <v>0</v>
      </c>
      <c r="H113" s="21">
        <v>44957.3</v>
      </c>
      <c r="I113" s="12" t="s">
        <v>10</v>
      </c>
      <c r="J113" s="22" t="s">
        <v>25</v>
      </c>
      <c r="K113" s="22" t="s">
        <v>26</v>
      </c>
      <c r="L113" s="22" t="s">
        <v>37</v>
      </c>
      <c r="M113" s="12" t="s">
        <v>11</v>
      </c>
      <c r="N113" s="22" t="s">
        <v>55</v>
      </c>
      <c r="O113" s="12" t="s">
        <v>9</v>
      </c>
      <c r="P113" s="23">
        <v>186</v>
      </c>
      <c r="Q113" s="12" t="s">
        <v>197</v>
      </c>
      <c r="R113" s="12">
        <v>273</v>
      </c>
      <c r="S113" s="12">
        <v>2023</v>
      </c>
    </row>
    <row r="114" spans="1:19">
      <c r="A114" s="28">
        <v>1</v>
      </c>
      <c r="B114" s="11">
        <v>122</v>
      </c>
      <c r="C114" s="11">
        <v>4</v>
      </c>
      <c r="D114" s="14">
        <v>44771</v>
      </c>
      <c r="E114" s="15">
        <v>3460</v>
      </c>
      <c r="F114" s="15">
        <v>346</v>
      </c>
      <c r="G114" s="15">
        <v>0</v>
      </c>
      <c r="H114" s="16">
        <v>45044.9</v>
      </c>
      <c r="I114" s="11" t="s">
        <v>10</v>
      </c>
      <c r="J114" s="17" t="s">
        <v>27</v>
      </c>
      <c r="K114" s="17" t="s">
        <v>28</v>
      </c>
      <c r="L114" s="17" t="s">
        <v>37</v>
      </c>
      <c r="M114" s="11" t="s">
        <v>11</v>
      </c>
      <c r="N114" s="17" t="s">
        <v>52</v>
      </c>
      <c r="O114" s="11" t="s">
        <v>9</v>
      </c>
      <c r="P114" s="18">
        <v>273</v>
      </c>
      <c r="Q114" s="11" t="s">
        <v>197</v>
      </c>
      <c r="R114" s="11">
        <v>273</v>
      </c>
      <c r="S114" s="11">
        <v>2023</v>
      </c>
    </row>
    <row r="115" spans="1:19">
      <c r="A115" s="29">
        <v>1</v>
      </c>
      <c r="B115" s="12">
        <v>125</v>
      </c>
      <c r="C115" s="12">
        <v>4</v>
      </c>
      <c r="D115" s="19">
        <v>44773</v>
      </c>
      <c r="E115" s="20">
        <v>3460</v>
      </c>
      <c r="F115" s="20">
        <v>346</v>
      </c>
      <c r="G115" s="20">
        <v>0</v>
      </c>
      <c r="H115" s="21">
        <v>44826.7</v>
      </c>
      <c r="I115" s="12" t="s">
        <v>10</v>
      </c>
      <c r="J115" s="22" t="s">
        <v>27</v>
      </c>
      <c r="K115" s="22" t="s">
        <v>28</v>
      </c>
      <c r="L115" s="22" t="s">
        <v>37</v>
      </c>
      <c r="M115" s="12" t="s">
        <v>11</v>
      </c>
      <c r="N115" s="22" t="s">
        <v>52</v>
      </c>
      <c r="O115" s="12" t="s">
        <v>9</v>
      </c>
      <c r="P115" s="23">
        <v>53</v>
      </c>
      <c r="Q115" s="12" t="s">
        <v>198</v>
      </c>
      <c r="R115" s="12">
        <v>53</v>
      </c>
      <c r="S115" s="12">
        <v>2022</v>
      </c>
    </row>
    <row r="116" spans="1:19">
      <c r="A116" s="28">
        <v>1</v>
      </c>
      <c r="B116" s="11">
        <v>127</v>
      </c>
      <c r="C116" s="11">
        <v>1</v>
      </c>
      <c r="D116" s="14">
        <v>44776</v>
      </c>
      <c r="E116" s="15">
        <v>3460</v>
      </c>
      <c r="F116" s="15">
        <v>346</v>
      </c>
      <c r="G116" s="15">
        <v>0</v>
      </c>
      <c r="H116" s="16">
        <v>45154.3</v>
      </c>
      <c r="I116" s="11" t="s">
        <v>10</v>
      </c>
      <c r="J116" s="17" t="s">
        <v>27</v>
      </c>
      <c r="K116" s="17" t="s">
        <v>28</v>
      </c>
      <c r="L116" s="17" t="s">
        <v>37</v>
      </c>
      <c r="M116" s="11" t="s">
        <v>11</v>
      </c>
      <c r="N116" s="17" t="s">
        <v>52</v>
      </c>
      <c r="O116" s="11" t="s">
        <v>9</v>
      </c>
      <c r="P116" s="18">
        <v>378</v>
      </c>
      <c r="Q116" s="11" t="s">
        <v>199</v>
      </c>
      <c r="R116" s="11">
        <v>485</v>
      </c>
      <c r="S116" s="11">
        <v>2023</v>
      </c>
    </row>
    <row r="117" spans="1:19">
      <c r="A117" s="29">
        <v>1</v>
      </c>
      <c r="B117" s="12">
        <v>127</v>
      </c>
      <c r="C117" s="12">
        <v>4</v>
      </c>
      <c r="D117" s="19">
        <v>44776</v>
      </c>
      <c r="E117" s="20">
        <v>3400</v>
      </c>
      <c r="F117" s="20">
        <v>340</v>
      </c>
      <c r="G117" s="20">
        <v>0</v>
      </c>
      <c r="H117" s="21">
        <v>45261.46</v>
      </c>
      <c r="I117" s="12" t="s">
        <v>10</v>
      </c>
      <c r="J117" s="22" t="s">
        <v>25</v>
      </c>
      <c r="K117" s="22" t="s">
        <v>26</v>
      </c>
      <c r="L117" s="22" t="s">
        <v>37</v>
      </c>
      <c r="M117" s="12" t="s">
        <v>11</v>
      </c>
      <c r="N117" s="22" t="s">
        <v>55</v>
      </c>
      <c r="O117" s="12" t="s">
        <v>9</v>
      </c>
      <c r="P117" s="23">
        <v>485</v>
      </c>
      <c r="Q117" s="12" t="s">
        <v>199</v>
      </c>
      <c r="R117" s="12">
        <v>485</v>
      </c>
      <c r="S117" s="12">
        <v>2023</v>
      </c>
    </row>
    <row r="118" spans="1:19">
      <c r="A118" s="28">
        <v>1</v>
      </c>
      <c r="B118" s="11">
        <v>128</v>
      </c>
      <c r="C118" s="11">
        <v>5</v>
      </c>
      <c r="D118" s="14">
        <v>44780</v>
      </c>
      <c r="E118" s="15">
        <v>3460</v>
      </c>
      <c r="F118" s="15">
        <v>346</v>
      </c>
      <c r="G118" s="15">
        <v>0</v>
      </c>
      <c r="H118" s="16">
        <v>44848.05</v>
      </c>
      <c r="I118" s="11" t="s">
        <v>10</v>
      </c>
      <c r="J118" s="17" t="s">
        <v>27</v>
      </c>
      <c r="K118" s="17" t="s">
        <v>28</v>
      </c>
      <c r="L118" s="17" t="s">
        <v>37</v>
      </c>
      <c r="M118" s="11" t="s">
        <v>11</v>
      </c>
      <c r="N118" s="17" t="s">
        <v>52</v>
      </c>
      <c r="O118" s="11" t="s">
        <v>9</v>
      </c>
      <c r="P118" s="18">
        <v>68</v>
      </c>
      <c r="Q118" s="11" t="s">
        <v>200</v>
      </c>
      <c r="R118" s="11">
        <v>68</v>
      </c>
      <c r="S118" s="11">
        <v>2022</v>
      </c>
    </row>
    <row r="119" spans="1:19">
      <c r="A119" s="29">
        <v>1</v>
      </c>
      <c r="B119" s="12">
        <v>129</v>
      </c>
      <c r="C119" s="12">
        <v>1</v>
      </c>
      <c r="D119" s="19">
        <v>44780</v>
      </c>
      <c r="E119" s="20">
        <v>3400</v>
      </c>
      <c r="F119" s="20">
        <v>340</v>
      </c>
      <c r="G119" s="20">
        <v>0</v>
      </c>
      <c r="H119" s="21">
        <v>45031.764999999999</v>
      </c>
      <c r="I119" s="12" t="s">
        <v>10</v>
      </c>
      <c r="J119" s="22" t="s">
        <v>25</v>
      </c>
      <c r="K119" s="22" t="s">
        <v>26</v>
      </c>
      <c r="L119" s="22" t="s">
        <v>37</v>
      </c>
      <c r="M119" s="12" t="s">
        <v>11</v>
      </c>
      <c r="N119" s="22" t="s">
        <v>55</v>
      </c>
      <c r="O119" s="12" t="s">
        <v>9</v>
      </c>
      <c r="P119" s="23">
        <v>251</v>
      </c>
      <c r="Q119" s="12" t="s">
        <v>201</v>
      </c>
      <c r="R119" s="12">
        <v>340</v>
      </c>
      <c r="S119" s="12">
        <v>2023</v>
      </c>
    </row>
    <row r="120" spans="1:19">
      <c r="A120" s="28">
        <v>1</v>
      </c>
      <c r="B120" s="11">
        <v>129</v>
      </c>
      <c r="C120" s="11">
        <v>2</v>
      </c>
      <c r="D120" s="14">
        <v>44780</v>
      </c>
      <c r="E120" s="15">
        <v>3465</v>
      </c>
      <c r="F120" s="15">
        <v>346</v>
      </c>
      <c r="G120" s="15">
        <v>5</v>
      </c>
      <c r="H120" s="16">
        <v>45120.24</v>
      </c>
      <c r="I120" s="11" t="s">
        <v>10</v>
      </c>
      <c r="J120" s="17" t="s">
        <v>27</v>
      </c>
      <c r="K120" s="17" t="s">
        <v>28</v>
      </c>
      <c r="L120" s="17" t="s">
        <v>42</v>
      </c>
      <c r="M120" s="11" t="s">
        <v>11</v>
      </c>
      <c r="N120" s="17" t="s">
        <v>84</v>
      </c>
      <c r="O120" s="11" t="s">
        <v>9</v>
      </c>
      <c r="P120" s="18">
        <v>340</v>
      </c>
      <c r="Q120" s="11" t="s">
        <v>201</v>
      </c>
      <c r="R120" s="11">
        <v>340</v>
      </c>
      <c r="S120" s="11">
        <v>2023</v>
      </c>
    </row>
    <row r="121" spans="1:19">
      <c r="A121" s="29">
        <v>1</v>
      </c>
      <c r="B121" s="12">
        <v>132</v>
      </c>
      <c r="C121" s="12">
        <v>3</v>
      </c>
      <c r="D121" s="19">
        <v>44785</v>
      </c>
      <c r="E121" s="20">
        <v>3400</v>
      </c>
      <c r="F121" s="20">
        <v>340</v>
      </c>
      <c r="G121" s="20">
        <v>0</v>
      </c>
      <c r="H121" s="21">
        <v>44819.67</v>
      </c>
      <c r="I121" s="12" t="s">
        <v>10</v>
      </c>
      <c r="J121" s="22" t="s">
        <v>25</v>
      </c>
      <c r="K121" s="22" t="s">
        <v>26</v>
      </c>
      <c r="L121" s="22" t="s">
        <v>37</v>
      </c>
      <c r="M121" s="12" t="s">
        <v>11</v>
      </c>
      <c r="N121" s="22" t="s">
        <v>55</v>
      </c>
      <c r="O121" s="12" t="s">
        <v>9</v>
      </c>
      <c r="P121" s="23">
        <v>34</v>
      </c>
      <c r="Q121" s="12" t="s">
        <v>202</v>
      </c>
      <c r="R121" s="12">
        <v>34</v>
      </c>
      <c r="S121" s="12">
        <v>2022</v>
      </c>
    </row>
    <row r="122" spans="1:19">
      <c r="A122" s="28">
        <v>1</v>
      </c>
      <c r="B122" s="11">
        <v>133</v>
      </c>
      <c r="C122" s="11">
        <v>1</v>
      </c>
      <c r="D122" s="14">
        <v>44785</v>
      </c>
      <c r="E122" s="15">
        <v>3400</v>
      </c>
      <c r="F122" s="15">
        <v>340</v>
      </c>
      <c r="G122" s="15">
        <v>0</v>
      </c>
      <c r="H122" s="16">
        <v>44790.720000000001</v>
      </c>
      <c r="I122" s="11" t="s">
        <v>10</v>
      </c>
      <c r="J122" s="17" t="s">
        <v>25</v>
      </c>
      <c r="K122" s="17" t="s">
        <v>26</v>
      </c>
      <c r="L122" s="17" t="s">
        <v>37</v>
      </c>
      <c r="M122" s="11" t="s">
        <v>11</v>
      </c>
      <c r="N122" s="17" t="s">
        <v>55</v>
      </c>
      <c r="O122" s="11" t="s">
        <v>9</v>
      </c>
      <c r="P122" s="18">
        <v>5</v>
      </c>
      <c r="Q122" s="11" t="s">
        <v>203</v>
      </c>
      <c r="R122" s="11">
        <v>8</v>
      </c>
      <c r="S122" s="11">
        <v>2022</v>
      </c>
    </row>
    <row r="123" spans="1:19">
      <c r="A123" s="29">
        <v>1</v>
      </c>
      <c r="B123" s="12">
        <v>133</v>
      </c>
      <c r="C123" s="12">
        <v>2</v>
      </c>
      <c r="D123" s="19">
        <v>44785</v>
      </c>
      <c r="E123" s="20">
        <v>3400</v>
      </c>
      <c r="F123" s="20">
        <v>340</v>
      </c>
      <c r="G123" s="20">
        <v>0</v>
      </c>
      <c r="H123" s="21">
        <v>44792.08</v>
      </c>
      <c r="I123" s="12" t="s">
        <v>10</v>
      </c>
      <c r="J123" s="22" t="s">
        <v>25</v>
      </c>
      <c r="K123" s="22" t="s">
        <v>26</v>
      </c>
      <c r="L123" s="22" t="s">
        <v>37</v>
      </c>
      <c r="M123" s="12" t="s">
        <v>11</v>
      </c>
      <c r="N123" s="22" t="s">
        <v>55</v>
      </c>
      <c r="O123" s="12" t="s">
        <v>9</v>
      </c>
      <c r="P123" s="23">
        <v>7</v>
      </c>
      <c r="Q123" s="12" t="s">
        <v>203</v>
      </c>
      <c r="R123" s="12">
        <v>8</v>
      </c>
      <c r="S123" s="12">
        <v>2022</v>
      </c>
    </row>
    <row r="124" spans="1:19">
      <c r="A124" s="28">
        <v>1</v>
      </c>
      <c r="B124" s="11">
        <v>134</v>
      </c>
      <c r="C124" s="11">
        <v>3</v>
      </c>
      <c r="D124" s="14">
        <v>44785</v>
      </c>
      <c r="E124" s="15">
        <v>3400</v>
      </c>
      <c r="F124" s="15">
        <v>340</v>
      </c>
      <c r="G124" s="15">
        <v>0</v>
      </c>
      <c r="H124" s="16">
        <v>44838.559999999998</v>
      </c>
      <c r="I124" s="11" t="s">
        <v>10</v>
      </c>
      <c r="J124" s="17" t="s">
        <v>25</v>
      </c>
      <c r="K124" s="17" t="s">
        <v>26</v>
      </c>
      <c r="L124" s="17" t="s">
        <v>37</v>
      </c>
      <c r="M124" s="11" t="s">
        <v>11</v>
      </c>
      <c r="N124" s="17" t="s">
        <v>55</v>
      </c>
      <c r="O124" s="11" t="s">
        <v>9</v>
      </c>
      <c r="P124" s="18">
        <v>53</v>
      </c>
      <c r="Q124" s="11" t="s">
        <v>204</v>
      </c>
      <c r="R124" s="11">
        <v>66</v>
      </c>
      <c r="S124" s="11">
        <v>2022</v>
      </c>
    </row>
    <row r="125" spans="1:19">
      <c r="A125" s="29">
        <v>1</v>
      </c>
      <c r="B125" s="12">
        <v>134</v>
      </c>
      <c r="C125" s="12">
        <v>4</v>
      </c>
      <c r="D125" s="19">
        <v>44785</v>
      </c>
      <c r="E125" s="20">
        <v>3404</v>
      </c>
      <c r="F125" s="20">
        <v>340</v>
      </c>
      <c r="G125" s="20">
        <v>4</v>
      </c>
      <c r="H125" s="21">
        <v>44851.56</v>
      </c>
      <c r="I125" s="12" t="s">
        <v>10</v>
      </c>
      <c r="J125" s="22" t="s">
        <v>25</v>
      </c>
      <c r="K125" s="22" t="s">
        <v>26</v>
      </c>
      <c r="L125" s="22" t="s">
        <v>41</v>
      </c>
      <c r="M125" s="12" t="s">
        <v>11</v>
      </c>
      <c r="N125" s="22" t="s">
        <v>86</v>
      </c>
      <c r="O125" s="12" t="s">
        <v>9</v>
      </c>
      <c r="P125" s="23">
        <v>66</v>
      </c>
      <c r="Q125" s="12" t="s">
        <v>204</v>
      </c>
      <c r="R125" s="12">
        <v>66</v>
      </c>
      <c r="S125" s="12">
        <v>2022</v>
      </c>
    </row>
    <row r="126" spans="1:19">
      <c r="A126" s="28">
        <v>1</v>
      </c>
      <c r="B126" s="11">
        <v>140</v>
      </c>
      <c r="C126" s="11">
        <v>2</v>
      </c>
      <c r="D126" s="14">
        <v>44791</v>
      </c>
      <c r="E126" s="15">
        <v>3400</v>
      </c>
      <c r="F126" s="15">
        <v>340</v>
      </c>
      <c r="G126" s="15">
        <v>0</v>
      </c>
      <c r="H126" s="16">
        <v>45354.92</v>
      </c>
      <c r="I126" s="11" t="s">
        <v>10</v>
      </c>
      <c r="J126" s="17" t="s">
        <v>25</v>
      </c>
      <c r="K126" s="17" t="s">
        <v>26</v>
      </c>
      <c r="L126" s="17" t="s">
        <v>37</v>
      </c>
      <c r="M126" s="11" t="s">
        <v>11</v>
      </c>
      <c r="N126" s="17" t="s">
        <v>55</v>
      </c>
      <c r="O126" s="11" t="s">
        <v>9</v>
      </c>
      <c r="P126" s="18">
        <v>563</v>
      </c>
      <c r="Q126" s="11" t="s">
        <v>205</v>
      </c>
      <c r="R126" s="11">
        <v>563</v>
      </c>
      <c r="S126" s="11">
        <v>2024</v>
      </c>
    </row>
    <row r="127" spans="1:19">
      <c r="A127" s="29">
        <v>1</v>
      </c>
      <c r="B127" s="12">
        <v>142</v>
      </c>
      <c r="C127" s="12">
        <v>2</v>
      </c>
      <c r="D127" s="19">
        <v>44792</v>
      </c>
      <c r="E127" s="20">
        <v>3400</v>
      </c>
      <c r="F127" s="20">
        <v>340</v>
      </c>
      <c r="G127" s="20">
        <v>0</v>
      </c>
      <c r="H127" s="21">
        <v>44928.31</v>
      </c>
      <c r="I127" s="12" t="s">
        <v>10</v>
      </c>
      <c r="J127" s="22" t="s">
        <v>25</v>
      </c>
      <c r="K127" s="22" t="s">
        <v>26</v>
      </c>
      <c r="L127" s="22" t="s">
        <v>37</v>
      </c>
      <c r="M127" s="12" t="s">
        <v>11</v>
      </c>
      <c r="N127" s="22" t="s">
        <v>55</v>
      </c>
      <c r="O127" s="12" t="s">
        <v>9</v>
      </c>
      <c r="P127" s="23">
        <v>136</v>
      </c>
      <c r="Q127" s="12" t="s">
        <v>206</v>
      </c>
      <c r="R127" s="12">
        <v>136</v>
      </c>
      <c r="S127" s="12">
        <v>2023</v>
      </c>
    </row>
    <row r="128" spans="1:19">
      <c r="A128" s="28">
        <v>1</v>
      </c>
      <c r="B128" s="11">
        <v>143</v>
      </c>
      <c r="C128" s="11">
        <v>4</v>
      </c>
      <c r="D128" s="14">
        <v>44793</v>
      </c>
      <c r="E128" s="15">
        <v>3460</v>
      </c>
      <c r="F128" s="15">
        <v>346</v>
      </c>
      <c r="G128" s="15">
        <v>0</v>
      </c>
      <c r="H128" s="16">
        <v>44964.3</v>
      </c>
      <c r="I128" s="11" t="s">
        <v>10</v>
      </c>
      <c r="J128" s="17" t="s">
        <v>27</v>
      </c>
      <c r="K128" s="17" t="s">
        <v>28</v>
      </c>
      <c r="L128" s="17" t="s">
        <v>37</v>
      </c>
      <c r="M128" s="11" t="s">
        <v>11</v>
      </c>
      <c r="N128" s="17" t="s">
        <v>52</v>
      </c>
      <c r="O128" s="11" t="s">
        <v>9</v>
      </c>
      <c r="P128" s="18">
        <v>171</v>
      </c>
      <c r="Q128" s="11" t="s">
        <v>207</v>
      </c>
      <c r="R128" s="11">
        <v>249</v>
      </c>
      <c r="S128" s="11">
        <v>2023</v>
      </c>
    </row>
    <row r="129" spans="1:19">
      <c r="A129" s="29">
        <v>1</v>
      </c>
      <c r="B129" s="12">
        <v>143</v>
      </c>
      <c r="C129" s="12">
        <v>2</v>
      </c>
      <c r="D129" s="19">
        <v>44793</v>
      </c>
      <c r="E129" s="20">
        <v>3470</v>
      </c>
      <c r="F129" s="20">
        <v>347</v>
      </c>
      <c r="G129" s="20">
        <v>0</v>
      </c>
      <c r="H129" s="21">
        <v>44966.8</v>
      </c>
      <c r="I129" s="12" t="s">
        <v>10</v>
      </c>
      <c r="J129" s="22" t="s">
        <v>29</v>
      </c>
      <c r="K129" s="22" t="s">
        <v>28</v>
      </c>
      <c r="L129" s="22" t="s">
        <v>37</v>
      </c>
      <c r="M129" s="12" t="s">
        <v>11</v>
      </c>
      <c r="N129" s="22" t="s">
        <v>51</v>
      </c>
      <c r="O129" s="12" t="s">
        <v>9</v>
      </c>
      <c r="P129" s="23">
        <v>173</v>
      </c>
      <c r="Q129" s="12" t="s">
        <v>207</v>
      </c>
      <c r="R129" s="12">
        <v>249</v>
      </c>
      <c r="S129" s="12">
        <v>2023</v>
      </c>
    </row>
    <row r="130" spans="1:19">
      <c r="A130" s="28">
        <v>1</v>
      </c>
      <c r="B130" s="11">
        <v>143</v>
      </c>
      <c r="C130" s="11">
        <v>6</v>
      </c>
      <c r="D130" s="14">
        <v>44793</v>
      </c>
      <c r="E130" s="15">
        <v>3400</v>
      </c>
      <c r="F130" s="15">
        <v>340</v>
      </c>
      <c r="G130" s="15">
        <v>0</v>
      </c>
      <c r="H130" s="16">
        <v>45042.8</v>
      </c>
      <c r="I130" s="11" t="s">
        <v>10</v>
      </c>
      <c r="J130" s="17" t="s">
        <v>25</v>
      </c>
      <c r="K130" s="17" t="s">
        <v>26</v>
      </c>
      <c r="L130" s="17" t="s">
        <v>37</v>
      </c>
      <c r="M130" s="11" t="s">
        <v>11</v>
      </c>
      <c r="N130" s="17" t="s">
        <v>55</v>
      </c>
      <c r="O130" s="11" t="s">
        <v>9</v>
      </c>
      <c r="P130" s="18">
        <v>249</v>
      </c>
      <c r="Q130" s="11" t="s">
        <v>207</v>
      </c>
      <c r="R130" s="11">
        <v>249</v>
      </c>
      <c r="S130" s="11">
        <v>2023</v>
      </c>
    </row>
    <row r="131" spans="1:19">
      <c r="A131" s="29">
        <v>1</v>
      </c>
      <c r="B131" s="12">
        <v>144</v>
      </c>
      <c r="C131" s="12">
        <v>2</v>
      </c>
      <c r="D131" s="19">
        <v>44794</v>
      </c>
      <c r="E131" s="20">
        <v>3400</v>
      </c>
      <c r="F131" s="20">
        <v>340</v>
      </c>
      <c r="G131" s="20">
        <v>0</v>
      </c>
      <c r="H131" s="21">
        <v>45319.92</v>
      </c>
      <c r="I131" s="12" t="s">
        <v>10</v>
      </c>
      <c r="J131" s="22" t="s">
        <v>25</v>
      </c>
      <c r="K131" s="22" t="s">
        <v>26</v>
      </c>
      <c r="L131" s="22" t="s">
        <v>37</v>
      </c>
      <c r="M131" s="12" t="s">
        <v>11</v>
      </c>
      <c r="N131" s="22" t="s">
        <v>55</v>
      </c>
      <c r="O131" s="12" t="s">
        <v>9</v>
      </c>
      <c r="P131" s="23">
        <v>525</v>
      </c>
      <c r="Q131" s="12" t="s">
        <v>208</v>
      </c>
      <c r="R131" s="12">
        <v>749</v>
      </c>
      <c r="S131" s="12">
        <v>2024</v>
      </c>
    </row>
    <row r="132" spans="1:19">
      <c r="A132" s="28">
        <v>1</v>
      </c>
      <c r="B132" s="11">
        <v>144</v>
      </c>
      <c r="C132" s="11">
        <v>3</v>
      </c>
      <c r="D132" s="14">
        <v>44794</v>
      </c>
      <c r="E132" s="15">
        <v>3470</v>
      </c>
      <c r="F132" s="15">
        <v>347</v>
      </c>
      <c r="G132" s="15">
        <v>0</v>
      </c>
      <c r="H132" s="16">
        <v>45543.7</v>
      </c>
      <c r="I132" s="11" t="s">
        <v>10</v>
      </c>
      <c r="J132" s="17" t="s">
        <v>29</v>
      </c>
      <c r="K132" s="17" t="s">
        <v>28</v>
      </c>
      <c r="L132" s="17" t="s">
        <v>37</v>
      </c>
      <c r="M132" s="11" t="s">
        <v>11</v>
      </c>
      <c r="N132" s="17" t="s">
        <v>51</v>
      </c>
      <c r="O132" s="11" t="s">
        <v>9</v>
      </c>
      <c r="P132" s="18">
        <v>749</v>
      </c>
      <c r="Q132" s="11" t="s">
        <v>208</v>
      </c>
      <c r="R132" s="11">
        <v>749</v>
      </c>
      <c r="S132" s="11">
        <v>2024</v>
      </c>
    </row>
    <row r="133" spans="1:19">
      <c r="A133" s="29">
        <v>1</v>
      </c>
      <c r="B133" s="12">
        <v>145</v>
      </c>
      <c r="C133" s="12">
        <v>1</v>
      </c>
      <c r="D133" s="19">
        <v>44794</v>
      </c>
      <c r="E133" s="20">
        <v>3460</v>
      </c>
      <c r="F133" s="20">
        <v>346</v>
      </c>
      <c r="G133" s="20">
        <v>0</v>
      </c>
      <c r="H133" s="21">
        <v>44801.26</v>
      </c>
      <c r="I133" s="12" t="s">
        <v>10</v>
      </c>
      <c r="J133" s="22" t="s">
        <v>27</v>
      </c>
      <c r="K133" s="22" t="s">
        <v>28</v>
      </c>
      <c r="L133" s="22" t="s">
        <v>37</v>
      </c>
      <c r="M133" s="12" t="s">
        <v>11</v>
      </c>
      <c r="N133" s="22" t="s">
        <v>52</v>
      </c>
      <c r="O133" s="12" t="s">
        <v>9</v>
      </c>
      <c r="P133" s="23">
        <v>7</v>
      </c>
      <c r="Q133" s="12" t="s">
        <v>209</v>
      </c>
      <c r="R133" s="12">
        <v>12</v>
      </c>
      <c r="S133" s="12">
        <v>2022</v>
      </c>
    </row>
    <row r="134" spans="1:19">
      <c r="A134" s="28">
        <v>1</v>
      </c>
      <c r="B134" s="11">
        <v>147</v>
      </c>
      <c r="C134" s="11">
        <v>3</v>
      </c>
      <c r="D134" s="14">
        <v>44796</v>
      </c>
      <c r="E134" s="15">
        <v>3460</v>
      </c>
      <c r="F134" s="15">
        <v>346</v>
      </c>
      <c r="G134" s="15">
        <v>0</v>
      </c>
      <c r="H134" s="16">
        <v>44844.974999999999</v>
      </c>
      <c r="I134" s="11" t="s">
        <v>10</v>
      </c>
      <c r="J134" s="17" t="s">
        <v>27</v>
      </c>
      <c r="K134" s="17" t="s">
        <v>28</v>
      </c>
      <c r="L134" s="17" t="s">
        <v>37</v>
      </c>
      <c r="M134" s="11" t="s">
        <v>11</v>
      </c>
      <c r="N134" s="17" t="s">
        <v>52</v>
      </c>
      <c r="O134" s="11" t="s">
        <v>9</v>
      </c>
      <c r="P134" s="18">
        <v>48</v>
      </c>
      <c r="Q134" s="11" t="s">
        <v>210</v>
      </c>
      <c r="R134" s="11">
        <v>48</v>
      </c>
      <c r="S134" s="11">
        <v>2022</v>
      </c>
    </row>
    <row r="135" spans="1:19">
      <c r="A135" s="29">
        <v>1</v>
      </c>
      <c r="B135" s="12">
        <v>148</v>
      </c>
      <c r="C135" s="12">
        <v>1</v>
      </c>
      <c r="D135" s="19">
        <v>44796</v>
      </c>
      <c r="E135" s="20">
        <v>3402</v>
      </c>
      <c r="F135" s="20">
        <v>340</v>
      </c>
      <c r="G135" s="20">
        <v>2</v>
      </c>
      <c r="H135" s="21">
        <v>44812.37</v>
      </c>
      <c r="I135" s="12" t="s">
        <v>10</v>
      </c>
      <c r="J135" s="22" t="s">
        <v>25</v>
      </c>
      <c r="K135" s="22" t="s">
        <v>26</v>
      </c>
      <c r="L135" s="22" t="s">
        <v>39</v>
      </c>
      <c r="M135" s="12" t="s">
        <v>11</v>
      </c>
      <c r="N135" s="22" t="s">
        <v>62</v>
      </c>
      <c r="O135" s="12" t="s">
        <v>9</v>
      </c>
      <c r="P135" s="23">
        <v>16</v>
      </c>
      <c r="Q135" s="12" t="s">
        <v>211</v>
      </c>
      <c r="R135" s="12">
        <v>16</v>
      </c>
      <c r="S135" s="12">
        <v>2022</v>
      </c>
    </row>
    <row r="136" spans="1:19">
      <c r="A136" s="28">
        <v>1</v>
      </c>
      <c r="B136" s="11">
        <v>150</v>
      </c>
      <c r="C136" s="11">
        <v>4</v>
      </c>
      <c r="D136" s="14">
        <v>44803</v>
      </c>
      <c r="E136" s="15">
        <v>3401</v>
      </c>
      <c r="F136" s="15">
        <v>340</v>
      </c>
      <c r="G136" s="15">
        <v>1</v>
      </c>
      <c r="H136" s="16">
        <v>45114.69</v>
      </c>
      <c r="I136" s="11" t="s">
        <v>10</v>
      </c>
      <c r="J136" s="17" t="s">
        <v>25</v>
      </c>
      <c r="K136" s="17" t="s">
        <v>26</v>
      </c>
      <c r="L136" s="17" t="s">
        <v>38</v>
      </c>
      <c r="M136" s="11" t="s">
        <v>11</v>
      </c>
      <c r="N136" s="17" t="s">
        <v>56</v>
      </c>
      <c r="O136" s="11" t="s">
        <v>9</v>
      </c>
      <c r="P136" s="18">
        <v>311</v>
      </c>
      <c r="Q136" s="11" t="s">
        <v>212</v>
      </c>
      <c r="R136" s="11">
        <v>311</v>
      </c>
      <c r="S136" s="11">
        <v>2023</v>
      </c>
    </row>
    <row r="137" spans="1:19">
      <c r="A137" s="29">
        <v>1</v>
      </c>
      <c r="B137" s="12">
        <v>151</v>
      </c>
      <c r="C137" s="12">
        <v>1</v>
      </c>
      <c r="D137" s="19">
        <v>44803</v>
      </c>
      <c r="E137" s="20">
        <v>3400</v>
      </c>
      <c r="F137" s="20">
        <v>340</v>
      </c>
      <c r="G137" s="20">
        <v>0</v>
      </c>
      <c r="H137" s="21">
        <v>45017.2</v>
      </c>
      <c r="I137" s="12" t="s">
        <v>10</v>
      </c>
      <c r="J137" s="22" t="s">
        <v>25</v>
      </c>
      <c r="K137" s="22" t="s">
        <v>26</v>
      </c>
      <c r="L137" s="22" t="s">
        <v>37</v>
      </c>
      <c r="M137" s="12" t="s">
        <v>11</v>
      </c>
      <c r="N137" s="22" t="s">
        <v>55</v>
      </c>
      <c r="O137" s="12" t="s">
        <v>9</v>
      </c>
      <c r="P137" s="23">
        <v>214</v>
      </c>
      <c r="Q137" s="12" t="s">
        <v>213</v>
      </c>
      <c r="R137" s="12">
        <v>271</v>
      </c>
      <c r="S137" s="12">
        <v>2023</v>
      </c>
    </row>
    <row r="138" spans="1:19">
      <c r="A138" s="28">
        <v>1</v>
      </c>
      <c r="B138" s="11">
        <v>151</v>
      </c>
      <c r="C138" s="11">
        <v>4</v>
      </c>
      <c r="D138" s="14">
        <v>44803</v>
      </c>
      <c r="E138" s="15">
        <v>3463</v>
      </c>
      <c r="F138" s="15">
        <v>346</v>
      </c>
      <c r="G138" s="15">
        <v>3</v>
      </c>
      <c r="H138" s="16">
        <v>45074.2</v>
      </c>
      <c r="I138" s="11" t="s">
        <v>10</v>
      </c>
      <c r="J138" s="17" t="s">
        <v>27</v>
      </c>
      <c r="K138" s="17" t="s">
        <v>28</v>
      </c>
      <c r="L138" s="17" t="s">
        <v>40</v>
      </c>
      <c r="M138" s="11" t="s">
        <v>11</v>
      </c>
      <c r="N138" s="17" t="s">
        <v>80</v>
      </c>
      <c r="O138" s="11" t="s">
        <v>9</v>
      </c>
      <c r="P138" s="18">
        <v>271</v>
      </c>
      <c r="Q138" s="11" t="s">
        <v>213</v>
      </c>
      <c r="R138" s="11">
        <v>271</v>
      </c>
      <c r="S138" s="11">
        <v>2023</v>
      </c>
    </row>
    <row r="139" spans="1:19">
      <c r="A139" s="29">
        <v>1</v>
      </c>
      <c r="B139" s="12">
        <v>153</v>
      </c>
      <c r="C139" s="12">
        <v>2</v>
      </c>
      <c r="D139" s="19">
        <v>44808</v>
      </c>
      <c r="E139" s="20">
        <v>3470</v>
      </c>
      <c r="F139" s="20">
        <v>347</v>
      </c>
      <c r="G139" s="20">
        <v>0</v>
      </c>
      <c r="H139" s="21">
        <v>45660.05</v>
      </c>
      <c r="I139" s="12" t="s">
        <v>10</v>
      </c>
      <c r="J139" s="22" t="s">
        <v>29</v>
      </c>
      <c r="K139" s="22" t="s">
        <v>28</v>
      </c>
      <c r="L139" s="22" t="s">
        <v>37</v>
      </c>
      <c r="M139" s="12" t="s">
        <v>11</v>
      </c>
      <c r="N139" s="22" t="s">
        <v>51</v>
      </c>
      <c r="O139" s="12" t="s">
        <v>9</v>
      </c>
      <c r="P139" s="23">
        <v>852</v>
      </c>
      <c r="Q139" s="12" t="s">
        <v>214</v>
      </c>
      <c r="R139" s="12">
        <v>852</v>
      </c>
      <c r="S139" s="12">
        <v>2025</v>
      </c>
    </row>
    <row r="140" spans="1:19">
      <c r="A140" s="28">
        <v>1</v>
      </c>
      <c r="B140" s="11">
        <v>155</v>
      </c>
      <c r="C140" s="11">
        <v>3</v>
      </c>
      <c r="D140" s="14">
        <v>44813</v>
      </c>
      <c r="E140" s="15">
        <v>3400</v>
      </c>
      <c r="F140" s="15">
        <v>340</v>
      </c>
      <c r="G140" s="15">
        <v>0</v>
      </c>
      <c r="H140" s="16">
        <v>44911.75</v>
      </c>
      <c r="I140" s="11" t="s">
        <v>10</v>
      </c>
      <c r="J140" s="17" t="s">
        <v>25</v>
      </c>
      <c r="K140" s="17" t="s">
        <v>26</v>
      </c>
      <c r="L140" s="17" t="s">
        <v>37</v>
      </c>
      <c r="M140" s="11" t="s">
        <v>11</v>
      </c>
      <c r="N140" s="17" t="s">
        <v>55</v>
      </c>
      <c r="O140" s="11" t="s">
        <v>9</v>
      </c>
      <c r="P140" s="18">
        <v>98</v>
      </c>
      <c r="Q140" s="11" t="s">
        <v>215</v>
      </c>
      <c r="R140" s="11">
        <v>98</v>
      </c>
      <c r="S140" s="11">
        <v>2022</v>
      </c>
    </row>
    <row r="141" spans="1:19">
      <c r="A141" s="29">
        <v>1</v>
      </c>
      <c r="B141" s="12">
        <v>156</v>
      </c>
      <c r="C141" s="12">
        <v>2</v>
      </c>
      <c r="D141" s="19">
        <v>44815</v>
      </c>
      <c r="E141" s="20">
        <v>3460</v>
      </c>
      <c r="F141" s="20">
        <v>346</v>
      </c>
      <c r="G141" s="20">
        <v>0</v>
      </c>
      <c r="H141" s="21">
        <v>45230.6</v>
      </c>
      <c r="I141" s="12" t="s">
        <v>10</v>
      </c>
      <c r="J141" s="22" t="s">
        <v>27</v>
      </c>
      <c r="K141" s="22" t="s">
        <v>28</v>
      </c>
      <c r="L141" s="22" t="s">
        <v>37</v>
      </c>
      <c r="M141" s="12" t="s">
        <v>11</v>
      </c>
      <c r="N141" s="22" t="s">
        <v>52</v>
      </c>
      <c r="O141" s="12" t="s">
        <v>9</v>
      </c>
      <c r="P141" s="23">
        <v>415</v>
      </c>
      <c r="Q141" s="12" t="s">
        <v>216</v>
      </c>
      <c r="R141" s="12">
        <v>415</v>
      </c>
      <c r="S141" s="12">
        <v>2023</v>
      </c>
    </row>
    <row r="142" spans="1:19">
      <c r="A142" s="28">
        <v>1</v>
      </c>
      <c r="B142" s="11">
        <v>157</v>
      </c>
      <c r="C142" s="11">
        <v>1</v>
      </c>
      <c r="D142" s="14">
        <v>44818</v>
      </c>
      <c r="E142" s="15">
        <v>3400</v>
      </c>
      <c r="F142" s="15">
        <v>340</v>
      </c>
      <c r="G142" s="15">
        <v>0</v>
      </c>
      <c r="H142" s="16">
        <v>44942.3</v>
      </c>
      <c r="I142" s="11" t="s">
        <v>10</v>
      </c>
      <c r="J142" s="17" t="s">
        <v>25</v>
      </c>
      <c r="K142" s="17" t="s">
        <v>26</v>
      </c>
      <c r="L142" s="17" t="s">
        <v>37</v>
      </c>
      <c r="M142" s="11" t="s">
        <v>11</v>
      </c>
      <c r="N142" s="17" t="s">
        <v>55</v>
      </c>
      <c r="O142" s="11" t="s">
        <v>9</v>
      </c>
      <c r="P142" s="18">
        <v>124</v>
      </c>
      <c r="Q142" s="11" t="s">
        <v>217</v>
      </c>
      <c r="R142" s="11">
        <v>177</v>
      </c>
      <c r="S142" s="11">
        <v>2023</v>
      </c>
    </row>
    <row r="143" spans="1:19">
      <c r="A143" s="29">
        <v>1</v>
      </c>
      <c r="B143" s="12">
        <v>157</v>
      </c>
      <c r="C143" s="12">
        <v>3</v>
      </c>
      <c r="D143" s="19">
        <v>44818</v>
      </c>
      <c r="E143" s="20">
        <v>3400</v>
      </c>
      <c r="F143" s="20">
        <v>340</v>
      </c>
      <c r="G143" s="20">
        <v>0</v>
      </c>
      <c r="H143" s="21">
        <v>44995.77</v>
      </c>
      <c r="I143" s="12" t="s">
        <v>10</v>
      </c>
      <c r="J143" s="22" t="s">
        <v>25</v>
      </c>
      <c r="K143" s="22" t="s">
        <v>26</v>
      </c>
      <c r="L143" s="22" t="s">
        <v>37</v>
      </c>
      <c r="M143" s="12" t="s">
        <v>11</v>
      </c>
      <c r="N143" s="22" t="s">
        <v>55</v>
      </c>
      <c r="O143" s="12" t="s">
        <v>9</v>
      </c>
      <c r="P143" s="23">
        <v>177</v>
      </c>
      <c r="Q143" s="12" t="s">
        <v>217</v>
      </c>
      <c r="R143" s="12">
        <v>177</v>
      </c>
      <c r="S143" s="12">
        <v>2023</v>
      </c>
    </row>
    <row r="144" spans="1:19">
      <c r="A144" s="28">
        <v>1</v>
      </c>
      <c r="B144" s="11">
        <v>159</v>
      </c>
      <c r="C144" s="11">
        <v>3</v>
      </c>
      <c r="D144" s="14">
        <v>44821</v>
      </c>
      <c r="E144" s="15">
        <v>3400</v>
      </c>
      <c r="F144" s="15">
        <v>340</v>
      </c>
      <c r="G144" s="15">
        <v>0</v>
      </c>
      <c r="H144" s="16">
        <v>44855.12</v>
      </c>
      <c r="I144" s="11" t="s">
        <v>14</v>
      </c>
      <c r="J144" s="17" t="s">
        <v>25</v>
      </c>
      <c r="K144" s="17" t="s">
        <v>26</v>
      </c>
      <c r="L144" s="17" t="s">
        <v>37</v>
      </c>
      <c r="M144" s="11" t="s">
        <v>15</v>
      </c>
      <c r="N144" s="17" t="s">
        <v>55</v>
      </c>
      <c r="O144" s="11" t="s">
        <v>9</v>
      </c>
      <c r="P144" s="18">
        <v>34</v>
      </c>
      <c r="Q144" s="11" t="s">
        <v>218</v>
      </c>
      <c r="R144" s="11">
        <v>46</v>
      </c>
      <c r="S144" s="11">
        <v>2022</v>
      </c>
    </row>
    <row r="145" spans="1:19">
      <c r="A145" s="29">
        <v>1</v>
      </c>
      <c r="B145" s="12">
        <v>159</v>
      </c>
      <c r="C145" s="12">
        <v>2</v>
      </c>
      <c r="D145" s="19">
        <v>44821</v>
      </c>
      <c r="E145" s="20">
        <v>3400</v>
      </c>
      <c r="F145" s="20">
        <v>340</v>
      </c>
      <c r="G145" s="20">
        <v>0</v>
      </c>
      <c r="H145" s="21">
        <v>44857.32</v>
      </c>
      <c r="I145" s="12" t="s">
        <v>10</v>
      </c>
      <c r="J145" s="22" t="s">
        <v>25</v>
      </c>
      <c r="K145" s="22" t="s">
        <v>26</v>
      </c>
      <c r="L145" s="22" t="s">
        <v>37</v>
      </c>
      <c r="M145" s="12" t="s">
        <v>11</v>
      </c>
      <c r="N145" s="22" t="s">
        <v>55</v>
      </c>
      <c r="O145" s="12" t="s">
        <v>9</v>
      </c>
      <c r="P145" s="23">
        <v>36</v>
      </c>
      <c r="Q145" s="12" t="s">
        <v>218</v>
      </c>
      <c r="R145" s="12">
        <v>46</v>
      </c>
      <c r="S145" s="12">
        <v>2022</v>
      </c>
    </row>
    <row r="146" spans="1:19">
      <c r="A146" s="28">
        <v>1</v>
      </c>
      <c r="B146" s="11">
        <v>159</v>
      </c>
      <c r="C146" s="11">
        <v>4</v>
      </c>
      <c r="D146" s="14">
        <v>44821</v>
      </c>
      <c r="E146" s="15">
        <v>3400</v>
      </c>
      <c r="F146" s="15">
        <v>340</v>
      </c>
      <c r="G146" s="15">
        <v>0</v>
      </c>
      <c r="H146" s="16">
        <v>44867.12</v>
      </c>
      <c r="I146" s="11" t="s">
        <v>10</v>
      </c>
      <c r="J146" s="17" t="s">
        <v>25</v>
      </c>
      <c r="K146" s="17" t="s">
        <v>26</v>
      </c>
      <c r="L146" s="17" t="s">
        <v>37</v>
      </c>
      <c r="M146" s="11" t="s">
        <v>11</v>
      </c>
      <c r="N146" s="17" t="s">
        <v>55</v>
      </c>
      <c r="O146" s="11" t="s">
        <v>9</v>
      </c>
      <c r="P146" s="18">
        <v>46</v>
      </c>
      <c r="Q146" s="11" t="s">
        <v>218</v>
      </c>
      <c r="R146" s="11">
        <v>46</v>
      </c>
      <c r="S146" s="11">
        <v>2022</v>
      </c>
    </row>
    <row r="147" spans="1:19">
      <c r="A147" s="29">
        <v>1</v>
      </c>
      <c r="B147" s="12">
        <v>160</v>
      </c>
      <c r="C147" s="12">
        <v>2</v>
      </c>
      <c r="D147" s="19">
        <v>44825</v>
      </c>
      <c r="E147" s="20">
        <v>3460</v>
      </c>
      <c r="F147" s="20">
        <v>346</v>
      </c>
      <c r="G147" s="20">
        <v>0</v>
      </c>
      <c r="H147" s="21">
        <v>44856.480000000003</v>
      </c>
      <c r="I147" s="12" t="s">
        <v>10</v>
      </c>
      <c r="J147" s="22" t="s">
        <v>27</v>
      </c>
      <c r="K147" s="22" t="s">
        <v>28</v>
      </c>
      <c r="L147" s="22" t="s">
        <v>37</v>
      </c>
      <c r="M147" s="12" t="s">
        <v>11</v>
      </c>
      <c r="N147" s="22" t="s">
        <v>52</v>
      </c>
      <c r="O147" s="12" t="s">
        <v>9</v>
      </c>
      <c r="P147" s="23">
        <v>31</v>
      </c>
      <c r="Q147" s="12" t="s">
        <v>219</v>
      </c>
      <c r="R147" s="12">
        <v>52</v>
      </c>
      <c r="S147" s="12">
        <v>2022</v>
      </c>
    </row>
    <row r="148" spans="1:19">
      <c r="A148" s="28">
        <v>1</v>
      </c>
      <c r="B148" s="11">
        <v>160</v>
      </c>
      <c r="C148" s="11">
        <v>4</v>
      </c>
      <c r="D148" s="14">
        <v>44825</v>
      </c>
      <c r="E148" s="15">
        <v>3400</v>
      </c>
      <c r="F148" s="15">
        <v>340</v>
      </c>
      <c r="G148" s="15">
        <v>0</v>
      </c>
      <c r="H148" s="16">
        <v>44877.33</v>
      </c>
      <c r="I148" s="11" t="s">
        <v>10</v>
      </c>
      <c r="J148" s="17" t="s">
        <v>25</v>
      </c>
      <c r="K148" s="17" t="s">
        <v>26</v>
      </c>
      <c r="L148" s="17" t="s">
        <v>37</v>
      </c>
      <c r="M148" s="11" t="s">
        <v>11</v>
      </c>
      <c r="N148" s="17" t="s">
        <v>55</v>
      </c>
      <c r="O148" s="11" t="s">
        <v>9</v>
      </c>
      <c r="P148" s="18">
        <v>52</v>
      </c>
      <c r="Q148" s="11" t="s">
        <v>219</v>
      </c>
      <c r="R148" s="11">
        <v>52</v>
      </c>
      <c r="S148" s="11">
        <v>2022</v>
      </c>
    </row>
    <row r="149" spans="1:19">
      <c r="A149" s="29">
        <v>1</v>
      </c>
      <c r="B149" s="12">
        <v>163</v>
      </c>
      <c r="C149" s="12">
        <v>1</v>
      </c>
      <c r="D149" s="19">
        <v>44828</v>
      </c>
      <c r="E149" s="20">
        <v>3400</v>
      </c>
      <c r="F149" s="20">
        <v>340</v>
      </c>
      <c r="G149" s="20">
        <v>0</v>
      </c>
      <c r="H149" s="21">
        <v>44843.94</v>
      </c>
      <c r="I149" s="12" t="s">
        <v>10</v>
      </c>
      <c r="J149" s="22" t="s">
        <v>25</v>
      </c>
      <c r="K149" s="22" t="s">
        <v>26</v>
      </c>
      <c r="L149" s="22" t="s">
        <v>37</v>
      </c>
      <c r="M149" s="12" t="s">
        <v>11</v>
      </c>
      <c r="N149" s="22" t="s">
        <v>55</v>
      </c>
      <c r="O149" s="12" t="s">
        <v>9</v>
      </c>
      <c r="P149" s="23">
        <v>15</v>
      </c>
      <c r="Q149" s="12" t="s">
        <v>220</v>
      </c>
      <c r="R149" s="12">
        <v>20</v>
      </c>
      <c r="S149" s="12">
        <v>2022</v>
      </c>
    </row>
    <row r="150" spans="1:19">
      <c r="A150" s="28">
        <v>1</v>
      </c>
      <c r="B150" s="11">
        <v>163</v>
      </c>
      <c r="C150" s="11">
        <v>3</v>
      </c>
      <c r="D150" s="14">
        <v>44828</v>
      </c>
      <c r="E150" s="15">
        <v>3400</v>
      </c>
      <c r="F150" s="15">
        <v>340</v>
      </c>
      <c r="G150" s="15">
        <v>0</v>
      </c>
      <c r="H150" s="16">
        <v>44848.94</v>
      </c>
      <c r="I150" s="11" t="s">
        <v>10</v>
      </c>
      <c r="J150" s="17" t="s">
        <v>25</v>
      </c>
      <c r="K150" s="17" t="s">
        <v>26</v>
      </c>
      <c r="L150" s="17" t="s">
        <v>37</v>
      </c>
      <c r="M150" s="11" t="s">
        <v>11</v>
      </c>
      <c r="N150" s="17" t="s">
        <v>55</v>
      </c>
      <c r="O150" s="11" t="s">
        <v>9</v>
      </c>
      <c r="P150" s="18">
        <v>20</v>
      </c>
      <c r="Q150" s="11" t="s">
        <v>220</v>
      </c>
      <c r="R150" s="11">
        <v>20</v>
      </c>
      <c r="S150" s="11">
        <v>2022</v>
      </c>
    </row>
    <row r="151" spans="1:19">
      <c r="A151" s="29">
        <v>1</v>
      </c>
      <c r="B151" s="12">
        <v>167</v>
      </c>
      <c r="C151" s="12">
        <v>1</v>
      </c>
      <c r="D151" s="19">
        <v>44830</v>
      </c>
      <c r="E151" s="20">
        <v>3460</v>
      </c>
      <c r="F151" s="20">
        <v>346</v>
      </c>
      <c r="G151" s="20">
        <v>0</v>
      </c>
      <c r="H151" s="21">
        <v>45126.71</v>
      </c>
      <c r="I151" s="12" t="s">
        <v>10</v>
      </c>
      <c r="J151" s="22" t="s">
        <v>27</v>
      </c>
      <c r="K151" s="22" t="s">
        <v>28</v>
      </c>
      <c r="L151" s="22" t="s">
        <v>37</v>
      </c>
      <c r="M151" s="12" t="s">
        <v>11</v>
      </c>
      <c r="N151" s="22" t="s">
        <v>52</v>
      </c>
      <c r="O151" s="12" t="s">
        <v>9</v>
      </c>
      <c r="P151" s="23">
        <v>296</v>
      </c>
      <c r="Q151" s="12" t="s">
        <v>221</v>
      </c>
      <c r="R151" s="12">
        <v>296</v>
      </c>
      <c r="S151" s="12">
        <v>2023</v>
      </c>
    </row>
    <row r="152" spans="1:19">
      <c r="A152" s="28">
        <v>1</v>
      </c>
      <c r="B152" s="11">
        <v>169</v>
      </c>
      <c r="C152" s="11">
        <v>2</v>
      </c>
      <c r="D152" s="14">
        <v>44831</v>
      </c>
      <c r="E152" s="15">
        <v>3400</v>
      </c>
      <c r="F152" s="15">
        <v>340</v>
      </c>
      <c r="G152" s="15">
        <v>0</v>
      </c>
      <c r="H152" s="16">
        <v>44972.7</v>
      </c>
      <c r="I152" s="11" t="s">
        <v>10</v>
      </c>
      <c r="J152" s="17" t="s">
        <v>25</v>
      </c>
      <c r="K152" s="17" t="s">
        <v>26</v>
      </c>
      <c r="L152" s="17" t="s">
        <v>37</v>
      </c>
      <c r="M152" s="11" t="s">
        <v>11</v>
      </c>
      <c r="N152" s="17" t="s">
        <v>55</v>
      </c>
      <c r="O152" s="11" t="s">
        <v>9</v>
      </c>
      <c r="P152" s="18">
        <v>141</v>
      </c>
      <c r="Q152" s="11" t="s">
        <v>222</v>
      </c>
      <c r="R152" s="11">
        <v>201</v>
      </c>
      <c r="S152" s="11">
        <v>2023</v>
      </c>
    </row>
    <row r="153" spans="1:19">
      <c r="A153" s="29">
        <v>1</v>
      </c>
      <c r="B153" s="12">
        <v>169</v>
      </c>
      <c r="C153" s="12">
        <v>4</v>
      </c>
      <c r="D153" s="19">
        <v>44831</v>
      </c>
      <c r="E153" s="20">
        <v>3400</v>
      </c>
      <c r="F153" s="20">
        <v>340</v>
      </c>
      <c r="G153" s="20">
        <v>0</v>
      </c>
      <c r="H153" s="21">
        <v>45032.800000000003</v>
      </c>
      <c r="I153" s="12" t="s">
        <v>10</v>
      </c>
      <c r="J153" s="22" t="s">
        <v>25</v>
      </c>
      <c r="K153" s="22" t="s">
        <v>26</v>
      </c>
      <c r="L153" s="22" t="s">
        <v>37</v>
      </c>
      <c r="M153" s="12" t="s">
        <v>11</v>
      </c>
      <c r="N153" s="22" t="s">
        <v>55</v>
      </c>
      <c r="O153" s="12" t="s">
        <v>9</v>
      </c>
      <c r="P153" s="23">
        <v>201</v>
      </c>
      <c r="Q153" s="12" t="s">
        <v>222</v>
      </c>
      <c r="R153" s="12">
        <v>201</v>
      </c>
      <c r="S153" s="12">
        <v>2023</v>
      </c>
    </row>
    <row r="154" spans="1:19">
      <c r="A154" s="28">
        <v>1</v>
      </c>
      <c r="B154" s="11">
        <v>170</v>
      </c>
      <c r="C154" s="11">
        <v>2</v>
      </c>
      <c r="D154" s="14">
        <v>44831</v>
      </c>
      <c r="E154" s="15">
        <v>3400</v>
      </c>
      <c r="F154" s="15">
        <v>340</v>
      </c>
      <c r="G154" s="15">
        <v>0</v>
      </c>
      <c r="H154" s="16">
        <v>45610.15</v>
      </c>
      <c r="I154" s="11" t="s">
        <v>10</v>
      </c>
      <c r="J154" s="17" t="s">
        <v>25</v>
      </c>
      <c r="K154" s="17" t="s">
        <v>26</v>
      </c>
      <c r="L154" s="17" t="s">
        <v>37</v>
      </c>
      <c r="M154" s="11" t="s">
        <v>11</v>
      </c>
      <c r="N154" s="17" t="s">
        <v>55</v>
      </c>
      <c r="O154" s="11" t="s">
        <v>9</v>
      </c>
      <c r="P154" s="18">
        <v>779</v>
      </c>
      <c r="Q154" s="11" t="s">
        <v>223</v>
      </c>
      <c r="R154" s="11">
        <v>789</v>
      </c>
      <c r="S154" s="11">
        <v>2024</v>
      </c>
    </row>
    <row r="155" spans="1:19">
      <c r="A155" s="29">
        <v>1</v>
      </c>
      <c r="B155" s="12">
        <v>170</v>
      </c>
      <c r="C155" s="12">
        <v>1</v>
      </c>
      <c r="D155" s="19">
        <v>44831</v>
      </c>
      <c r="E155" s="20">
        <v>3460</v>
      </c>
      <c r="F155" s="20">
        <v>346</v>
      </c>
      <c r="G155" s="20">
        <v>0</v>
      </c>
      <c r="H155" s="21">
        <v>45612.3</v>
      </c>
      <c r="I155" s="12" t="s">
        <v>10</v>
      </c>
      <c r="J155" s="22" t="s">
        <v>27</v>
      </c>
      <c r="K155" s="22" t="s">
        <v>28</v>
      </c>
      <c r="L155" s="22" t="s">
        <v>37</v>
      </c>
      <c r="M155" s="12" t="s">
        <v>11</v>
      </c>
      <c r="N155" s="22" t="s">
        <v>52</v>
      </c>
      <c r="O155" s="12" t="s">
        <v>9</v>
      </c>
      <c r="P155" s="23">
        <v>781</v>
      </c>
      <c r="Q155" s="12" t="s">
        <v>223</v>
      </c>
      <c r="R155" s="12">
        <v>789</v>
      </c>
      <c r="S155" s="12">
        <v>2024</v>
      </c>
    </row>
    <row r="156" spans="1:19">
      <c r="A156" s="28">
        <v>1</v>
      </c>
      <c r="B156" s="11">
        <v>170</v>
      </c>
      <c r="C156" s="11">
        <v>4</v>
      </c>
      <c r="D156" s="14">
        <v>44831</v>
      </c>
      <c r="E156" s="15">
        <v>3464</v>
      </c>
      <c r="F156" s="15">
        <v>346</v>
      </c>
      <c r="G156" s="15">
        <v>4</v>
      </c>
      <c r="H156" s="16">
        <v>45620.3</v>
      </c>
      <c r="I156" s="11" t="s">
        <v>10</v>
      </c>
      <c r="J156" s="17" t="s">
        <v>27</v>
      </c>
      <c r="K156" s="17" t="s">
        <v>28</v>
      </c>
      <c r="L156" s="17" t="s">
        <v>41</v>
      </c>
      <c r="M156" s="11" t="s">
        <v>11</v>
      </c>
      <c r="N156" s="17" t="s">
        <v>83</v>
      </c>
      <c r="O156" s="11" t="s">
        <v>9</v>
      </c>
      <c r="P156" s="18">
        <v>789</v>
      </c>
      <c r="Q156" s="11" t="s">
        <v>223</v>
      </c>
      <c r="R156" s="11">
        <v>789</v>
      </c>
      <c r="S156" s="11">
        <v>2024</v>
      </c>
    </row>
    <row r="157" spans="1:19">
      <c r="A157" s="29">
        <v>1</v>
      </c>
      <c r="B157" s="12">
        <v>172</v>
      </c>
      <c r="C157" s="12">
        <v>1</v>
      </c>
      <c r="D157" s="19">
        <v>44838</v>
      </c>
      <c r="E157" s="20">
        <v>3470</v>
      </c>
      <c r="F157" s="20">
        <v>347</v>
      </c>
      <c r="G157" s="20">
        <v>0</v>
      </c>
      <c r="H157" s="21">
        <v>44872.83</v>
      </c>
      <c r="I157" s="12" t="s">
        <v>10</v>
      </c>
      <c r="J157" s="22" t="s">
        <v>29</v>
      </c>
      <c r="K157" s="22" t="s">
        <v>28</v>
      </c>
      <c r="L157" s="22" t="s">
        <v>37</v>
      </c>
      <c r="M157" s="12" t="s">
        <v>11</v>
      </c>
      <c r="N157" s="22" t="s">
        <v>51</v>
      </c>
      <c r="O157" s="12" t="s">
        <v>9</v>
      </c>
      <c r="P157" s="23">
        <v>34</v>
      </c>
      <c r="Q157" s="12" t="s">
        <v>224</v>
      </c>
      <c r="R157" s="12">
        <v>46</v>
      </c>
      <c r="S157" s="12">
        <v>2022</v>
      </c>
    </row>
    <row r="158" spans="1:19">
      <c r="A158" s="28">
        <v>1</v>
      </c>
      <c r="B158" s="11">
        <v>172</v>
      </c>
      <c r="C158" s="11">
        <v>3</v>
      </c>
      <c r="D158" s="14">
        <v>44838</v>
      </c>
      <c r="E158" s="15">
        <v>3400</v>
      </c>
      <c r="F158" s="15">
        <v>340</v>
      </c>
      <c r="G158" s="15">
        <v>0</v>
      </c>
      <c r="H158" s="16">
        <v>44875.63</v>
      </c>
      <c r="I158" s="11" t="s">
        <v>10</v>
      </c>
      <c r="J158" s="17" t="s">
        <v>25</v>
      </c>
      <c r="K158" s="17" t="s">
        <v>26</v>
      </c>
      <c r="L158" s="17" t="s">
        <v>37</v>
      </c>
      <c r="M158" s="11" t="s">
        <v>11</v>
      </c>
      <c r="N158" s="17" t="s">
        <v>55</v>
      </c>
      <c r="O158" s="11" t="s">
        <v>9</v>
      </c>
      <c r="P158" s="18">
        <v>37</v>
      </c>
      <c r="Q158" s="11" t="s">
        <v>224</v>
      </c>
      <c r="R158" s="11">
        <v>46</v>
      </c>
      <c r="S158" s="11">
        <v>2022</v>
      </c>
    </row>
    <row r="159" spans="1:19">
      <c r="A159" s="29">
        <v>1</v>
      </c>
      <c r="B159" s="12">
        <v>172</v>
      </c>
      <c r="C159" s="12">
        <v>4</v>
      </c>
      <c r="D159" s="19">
        <v>44838</v>
      </c>
      <c r="E159" s="20">
        <v>3400</v>
      </c>
      <c r="F159" s="20">
        <v>340</v>
      </c>
      <c r="G159" s="20">
        <v>0</v>
      </c>
      <c r="H159" s="21">
        <v>44884.63</v>
      </c>
      <c r="I159" s="12" t="s">
        <v>10</v>
      </c>
      <c r="J159" s="22" t="s">
        <v>25</v>
      </c>
      <c r="K159" s="22" t="s">
        <v>26</v>
      </c>
      <c r="L159" s="22" t="s">
        <v>37</v>
      </c>
      <c r="M159" s="12" t="s">
        <v>11</v>
      </c>
      <c r="N159" s="22" t="s">
        <v>55</v>
      </c>
      <c r="O159" s="12" t="s">
        <v>9</v>
      </c>
      <c r="P159" s="23">
        <v>46</v>
      </c>
      <c r="Q159" s="12" t="s">
        <v>224</v>
      </c>
      <c r="R159" s="12">
        <v>46</v>
      </c>
      <c r="S159" s="12">
        <v>2022</v>
      </c>
    </row>
    <row r="160" spans="1:19">
      <c r="A160" s="28">
        <v>1</v>
      </c>
      <c r="B160" s="11">
        <v>174</v>
      </c>
      <c r="C160" s="11">
        <v>2</v>
      </c>
      <c r="D160" s="14">
        <v>44840</v>
      </c>
      <c r="E160" s="15">
        <v>3460</v>
      </c>
      <c r="F160" s="15">
        <v>346</v>
      </c>
      <c r="G160" s="15">
        <v>0</v>
      </c>
      <c r="H160" s="16">
        <v>45238.04</v>
      </c>
      <c r="I160" s="11" t="s">
        <v>10</v>
      </c>
      <c r="J160" s="17" t="s">
        <v>27</v>
      </c>
      <c r="K160" s="17" t="s">
        <v>28</v>
      </c>
      <c r="L160" s="17" t="s">
        <v>37</v>
      </c>
      <c r="M160" s="11" t="s">
        <v>11</v>
      </c>
      <c r="N160" s="17" t="s">
        <v>52</v>
      </c>
      <c r="O160" s="11" t="s">
        <v>9</v>
      </c>
      <c r="P160" s="18">
        <v>398</v>
      </c>
      <c r="Q160" s="11" t="s">
        <v>225</v>
      </c>
      <c r="R160" s="11">
        <v>398</v>
      </c>
      <c r="S160" s="11">
        <v>2023</v>
      </c>
    </row>
    <row r="161" spans="1:19">
      <c r="A161" s="29">
        <v>1</v>
      </c>
      <c r="B161" s="12">
        <v>176</v>
      </c>
      <c r="C161" s="12">
        <v>1</v>
      </c>
      <c r="D161" s="19">
        <v>44843</v>
      </c>
      <c r="E161" s="20">
        <v>3400</v>
      </c>
      <c r="F161" s="20">
        <v>340</v>
      </c>
      <c r="G161" s="20">
        <v>0</v>
      </c>
      <c r="H161" s="21">
        <v>45030.9</v>
      </c>
      <c r="I161" s="12" t="s">
        <v>10</v>
      </c>
      <c r="J161" s="22" t="s">
        <v>25</v>
      </c>
      <c r="K161" s="22" t="s">
        <v>26</v>
      </c>
      <c r="L161" s="22" t="s">
        <v>37</v>
      </c>
      <c r="M161" s="12" t="s">
        <v>11</v>
      </c>
      <c r="N161" s="22" t="s">
        <v>55</v>
      </c>
      <c r="O161" s="12" t="s">
        <v>9</v>
      </c>
      <c r="P161" s="23">
        <v>187</v>
      </c>
      <c r="Q161" s="12" t="s">
        <v>226</v>
      </c>
      <c r="R161" s="12">
        <v>187</v>
      </c>
      <c r="S161" s="12">
        <v>2023</v>
      </c>
    </row>
    <row r="162" spans="1:19">
      <c r="A162" s="28">
        <v>1</v>
      </c>
      <c r="B162" s="11">
        <v>178</v>
      </c>
      <c r="C162" s="11">
        <v>5</v>
      </c>
      <c r="D162" s="14">
        <v>44846</v>
      </c>
      <c r="E162" s="15">
        <v>3400</v>
      </c>
      <c r="F162" s="15">
        <v>340</v>
      </c>
      <c r="G162" s="15">
        <v>0</v>
      </c>
      <c r="H162" s="16">
        <v>44870.469004629631</v>
      </c>
      <c r="I162" s="11" t="s">
        <v>10</v>
      </c>
      <c r="J162" s="17" t="s">
        <v>25</v>
      </c>
      <c r="K162" s="17" t="s">
        <v>26</v>
      </c>
      <c r="L162" s="17" t="s">
        <v>37</v>
      </c>
      <c r="M162" s="11" t="s">
        <v>11</v>
      </c>
      <c r="N162" s="17" t="s">
        <v>55</v>
      </c>
      <c r="O162" s="11" t="s">
        <v>9</v>
      </c>
      <c r="P162" s="18">
        <v>24</v>
      </c>
      <c r="Q162" s="11" t="s">
        <v>227</v>
      </c>
      <c r="R162" s="11">
        <v>41</v>
      </c>
      <c r="S162" s="11">
        <v>2022</v>
      </c>
    </row>
    <row r="163" spans="1:19">
      <c r="A163" s="29">
        <v>1</v>
      </c>
      <c r="B163" s="12">
        <v>178</v>
      </c>
      <c r="C163" s="12">
        <v>3</v>
      </c>
      <c r="D163" s="19">
        <v>44846</v>
      </c>
      <c r="E163" s="20">
        <v>3400</v>
      </c>
      <c r="F163" s="20">
        <v>340</v>
      </c>
      <c r="G163" s="20">
        <v>0</v>
      </c>
      <c r="H163" s="21">
        <v>44873.719004629631</v>
      </c>
      <c r="I163" s="12" t="s">
        <v>10</v>
      </c>
      <c r="J163" s="22" t="s">
        <v>25</v>
      </c>
      <c r="K163" s="22" t="s">
        <v>26</v>
      </c>
      <c r="L163" s="22" t="s">
        <v>37</v>
      </c>
      <c r="M163" s="12" t="s">
        <v>11</v>
      </c>
      <c r="N163" s="22" t="s">
        <v>55</v>
      </c>
      <c r="O163" s="12" t="s">
        <v>9</v>
      </c>
      <c r="P163" s="23">
        <v>27</v>
      </c>
      <c r="Q163" s="12" t="s">
        <v>227</v>
      </c>
      <c r="R163" s="12">
        <v>41</v>
      </c>
      <c r="S163" s="12">
        <v>2022</v>
      </c>
    </row>
    <row r="164" spans="1:19">
      <c r="A164" s="28">
        <v>1</v>
      </c>
      <c r="B164" s="11">
        <v>178</v>
      </c>
      <c r="C164" s="11">
        <v>2</v>
      </c>
      <c r="D164" s="14">
        <v>44846</v>
      </c>
      <c r="E164" s="15">
        <v>3400</v>
      </c>
      <c r="F164" s="15">
        <v>340</v>
      </c>
      <c r="G164" s="15">
        <v>0</v>
      </c>
      <c r="H164" s="16">
        <v>44874.069004629629</v>
      </c>
      <c r="I164" s="11" t="s">
        <v>10</v>
      </c>
      <c r="J164" s="17" t="s">
        <v>25</v>
      </c>
      <c r="K164" s="17" t="s">
        <v>26</v>
      </c>
      <c r="L164" s="17" t="s">
        <v>37</v>
      </c>
      <c r="M164" s="11" t="s">
        <v>11</v>
      </c>
      <c r="N164" s="17" t="s">
        <v>55</v>
      </c>
      <c r="O164" s="11" t="s">
        <v>9</v>
      </c>
      <c r="P164" s="18">
        <v>28</v>
      </c>
      <c r="Q164" s="11" t="s">
        <v>227</v>
      </c>
      <c r="R164" s="11">
        <v>41</v>
      </c>
      <c r="S164" s="11">
        <v>2022</v>
      </c>
    </row>
    <row r="165" spans="1:19">
      <c r="A165" s="29">
        <v>1</v>
      </c>
      <c r="B165" s="12">
        <v>178</v>
      </c>
      <c r="C165" s="12">
        <v>6</v>
      </c>
      <c r="D165" s="19">
        <v>44846</v>
      </c>
      <c r="E165" s="20">
        <v>3400</v>
      </c>
      <c r="F165" s="20">
        <v>340</v>
      </c>
      <c r="G165" s="20">
        <v>0</v>
      </c>
      <c r="H165" s="21">
        <v>44887.769004629627</v>
      </c>
      <c r="I165" s="12" t="s">
        <v>10</v>
      </c>
      <c r="J165" s="22" t="s">
        <v>25</v>
      </c>
      <c r="K165" s="22" t="s">
        <v>26</v>
      </c>
      <c r="L165" s="22" t="s">
        <v>37</v>
      </c>
      <c r="M165" s="12" t="s">
        <v>11</v>
      </c>
      <c r="N165" s="22" t="s">
        <v>55</v>
      </c>
      <c r="O165" s="12" t="s">
        <v>9</v>
      </c>
      <c r="P165" s="23">
        <v>41</v>
      </c>
      <c r="Q165" s="12" t="s">
        <v>227</v>
      </c>
      <c r="R165" s="12">
        <v>41</v>
      </c>
      <c r="S165" s="12">
        <v>2022</v>
      </c>
    </row>
    <row r="166" spans="1:19">
      <c r="A166" s="28">
        <v>1</v>
      </c>
      <c r="B166" s="11">
        <v>181</v>
      </c>
      <c r="C166" s="11">
        <v>2</v>
      </c>
      <c r="D166" s="14">
        <v>44849</v>
      </c>
      <c r="E166" s="15">
        <v>3460</v>
      </c>
      <c r="F166" s="15">
        <v>346</v>
      </c>
      <c r="G166" s="15">
        <v>0</v>
      </c>
      <c r="H166" s="16">
        <v>44894.98</v>
      </c>
      <c r="I166" s="11" t="s">
        <v>14</v>
      </c>
      <c r="J166" s="17" t="s">
        <v>27</v>
      </c>
      <c r="K166" s="17" t="s">
        <v>28</v>
      </c>
      <c r="L166" s="17" t="s">
        <v>37</v>
      </c>
      <c r="M166" s="11" t="s">
        <v>15</v>
      </c>
      <c r="N166" s="17" t="s">
        <v>52</v>
      </c>
      <c r="O166" s="11" t="s">
        <v>9</v>
      </c>
      <c r="P166" s="18">
        <v>45</v>
      </c>
      <c r="Q166" s="11" t="s">
        <v>228</v>
      </c>
      <c r="R166" s="11">
        <v>60</v>
      </c>
      <c r="S166" s="11">
        <v>2022</v>
      </c>
    </row>
    <row r="167" spans="1:19">
      <c r="A167" s="29">
        <v>1</v>
      </c>
      <c r="B167" s="12">
        <v>181</v>
      </c>
      <c r="C167" s="12">
        <v>1</v>
      </c>
      <c r="D167" s="19">
        <v>44849</v>
      </c>
      <c r="E167" s="20">
        <v>3460</v>
      </c>
      <c r="F167" s="20">
        <v>346</v>
      </c>
      <c r="G167" s="20">
        <v>0</v>
      </c>
      <c r="H167" s="21">
        <v>44896.28</v>
      </c>
      <c r="I167" s="12" t="s">
        <v>10</v>
      </c>
      <c r="J167" s="22" t="s">
        <v>27</v>
      </c>
      <c r="K167" s="22" t="s">
        <v>28</v>
      </c>
      <c r="L167" s="22" t="s">
        <v>37</v>
      </c>
      <c r="M167" s="12" t="s">
        <v>11</v>
      </c>
      <c r="N167" s="22" t="s">
        <v>52</v>
      </c>
      <c r="O167" s="12" t="s">
        <v>9</v>
      </c>
      <c r="P167" s="23">
        <v>47</v>
      </c>
      <c r="Q167" s="12" t="s">
        <v>228</v>
      </c>
      <c r="R167" s="12">
        <v>60</v>
      </c>
      <c r="S167" s="12">
        <v>2022</v>
      </c>
    </row>
    <row r="168" spans="1:19">
      <c r="A168" s="28">
        <v>1</v>
      </c>
      <c r="B168" s="11">
        <v>181</v>
      </c>
      <c r="C168" s="11">
        <v>3</v>
      </c>
      <c r="D168" s="14">
        <v>44849</v>
      </c>
      <c r="E168" s="15">
        <v>3400</v>
      </c>
      <c r="F168" s="15">
        <v>340</v>
      </c>
      <c r="G168" s="15">
        <v>0</v>
      </c>
      <c r="H168" s="16">
        <v>44909.279999999999</v>
      </c>
      <c r="I168" s="11" t="s">
        <v>10</v>
      </c>
      <c r="J168" s="17" t="s">
        <v>25</v>
      </c>
      <c r="K168" s="17" t="s">
        <v>26</v>
      </c>
      <c r="L168" s="17" t="s">
        <v>37</v>
      </c>
      <c r="M168" s="11" t="s">
        <v>11</v>
      </c>
      <c r="N168" s="17" t="s">
        <v>55</v>
      </c>
      <c r="O168" s="11" t="s">
        <v>9</v>
      </c>
      <c r="P168" s="18">
        <v>60</v>
      </c>
      <c r="Q168" s="11" t="s">
        <v>228</v>
      </c>
      <c r="R168" s="11">
        <v>60</v>
      </c>
      <c r="S168" s="11">
        <v>2022</v>
      </c>
    </row>
    <row r="169" spans="1:19">
      <c r="A169" s="29">
        <v>1</v>
      </c>
      <c r="B169" s="12">
        <v>182</v>
      </c>
      <c r="C169" s="12">
        <v>2</v>
      </c>
      <c r="D169" s="19">
        <v>44851</v>
      </c>
      <c r="E169" s="20">
        <v>3406</v>
      </c>
      <c r="F169" s="20">
        <v>340</v>
      </c>
      <c r="G169" s="20">
        <v>6</v>
      </c>
      <c r="H169" s="21">
        <v>44895.3</v>
      </c>
      <c r="I169" s="12" t="s">
        <v>10</v>
      </c>
      <c r="J169" s="22" t="s">
        <v>25</v>
      </c>
      <c r="K169" s="22" t="s">
        <v>26</v>
      </c>
      <c r="L169" s="22" t="s">
        <v>43</v>
      </c>
      <c r="M169" s="12" t="s">
        <v>11</v>
      </c>
      <c r="N169" s="22" t="s">
        <v>65</v>
      </c>
      <c r="O169" s="12" t="s">
        <v>9</v>
      </c>
      <c r="P169" s="23">
        <v>44</v>
      </c>
      <c r="Q169" s="12" t="s">
        <v>229</v>
      </c>
      <c r="R169" s="12">
        <v>70</v>
      </c>
      <c r="S169" s="12">
        <v>2022</v>
      </c>
    </row>
    <row r="170" spans="1:19">
      <c r="A170" s="28">
        <v>1</v>
      </c>
      <c r="B170" s="11">
        <v>182</v>
      </c>
      <c r="C170" s="11">
        <v>1</v>
      </c>
      <c r="D170" s="14">
        <v>44851</v>
      </c>
      <c r="E170" s="15">
        <v>3400</v>
      </c>
      <c r="F170" s="15">
        <v>340</v>
      </c>
      <c r="G170" s="15">
        <v>0</v>
      </c>
      <c r="H170" s="16">
        <v>44921.3</v>
      </c>
      <c r="I170" s="11" t="s">
        <v>10</v>
      </c>
      <c r="J170" s="17" t="s">
        <v>25</v>
      </c>
      <c r="K170" s="17" t="s">
        <v>26</v>
      </c>
      <c r="L170" s="17" t="s">
        <v>37</v>
      </c>
      <c r="M170" s="11" t="s">
        <v>11</v>
      </c>
      <c r="N170" s="17" t="s">
        <v>55</v>
      </c>
      <c r="O170" s="11" t="s">
        <v>9</v>
      </c>
      <c r="P170" s="18">
        <v>70</v>
      </c>
      <c r="Q170" s="11" t="s">
        <v>229</v>
      </c>
      <c r="R170" s="11">
        <v>70</v>
      </c>
      <c r="S170" s="11">
        <v>2022</v>
      </c>
    </row>
    <row r="171" spans="1:19">
      <c r="A171" s="29">
        <v>1</v>
      </c>
      <c r="B171" s="12">
        <v>183</v>
      </c>
      <c r="C171" s="12">
        <v>2</v>
      </c>
      <c r="D171" s="19">
        <v>44852</v>
      </c>
      <c r="E171" s="20">
        <v>3400</v>
      </c>
      <c r="F171" s="20">
        <v>340</v>
      </c>
      <c r="G171" s="20">
        <v>0</v>
      </c>
      <c r="H171" s="21">
        <v>45056.22</v>
      </c>
      <c r="I171" s="12" t="s">
        <v>10</v>
      </c>
      <c r="J171" s="22" t="s">
        <v>25</v>
      </c>
      <c r="K171" s="22" t="s">
        <v>26</v>
      </c>
      <c r="L171" s="22" t="s">
        <v>37</v>
      </c>
      <c r="M171" s="12" t="s">
        <v>11</v>
      </c>
      <c r="N171" s="22" t="s">
        <v>55</v>
      </c>
      <c r="O171" s="12" t="s">
        <v>9</v>
      </c>
      <c r="P171" s="23">
        <v>204</v>
      </c>
      <c r="Q171" s="12" t="s">
        <v>230</v>
      </c>
      <c r="R171" s="12">
        <v>311</v>
      </c>
      <c r="S171" s="12">
        <v>2023</v>
      </c>
    </row>
    <row r="172" spans="1:19">
      <c r="A172" s="28">
        <v>1</v>
      </c>
      <c r="B172" s="11">
        <v>183</v>
      </c>
      <c r="C172" s="11">
        <v>3</v>
      </c>
      <c r="D172" s="14">
        <v>44852</v>
      </c>
      <c r="E172" s="15">
        <v>3400</v>
      </c>
      <c r="F172" s="15">
        <v>340</v>
      </c>
      <c r="G172" s="15">
        <v>0</v>
      </c>
      <c r="H172" s="16">
        <v>45058.21</v>
      </c>
      <c r="I172" s="11" t="s">
        <v>10</v>
      </c>
      <c r="J172" s="17" t="s">
        <v>25</v>
      </c>
      <c r="K172" s="17" t="s">
        <v>26</v>
      </c>
      <c r="L172" s="17" t="s">
        <v>37</v>
      </c>
      <c r="M172" s="11" t="s">
        <v>11</v>
      </c>
      <c r="N172" s="17" t="s">
        <v>55</v>
      </c>
      <c r="O172" s="11" t="s">
        <v>9</v>
      </c>
      <c r="P172" s="18">
        <v>206</v>
      </c>
      <c r="Q172" s="11" t="s">
        <v>230</v>
      </c>
      <c r="R172" s="11">
        <v>311</v>
      </c>
      <c r="S172" s="11">
        <v>2023</v>
      </c>
    </row>
    <row r="173" spans="1:19">
      <c r="A173" s="29">
        <v>1</v>
      </c>
      <c r="B173" s="12">
        <v>183</v>
      </c>
      <c r="C173" s="12">
        <v>5</v>
      </c>
      <c r="D173" s="19">
        <v>44852</v>
      </c>
      <c r="E173" s="20">
        <v>3460</v>
      </c>
      <c r="F173" s="20">
        <v>346</v>
      </c>
      <c r="G173" s="20">
        <v>0</v>
      </c>
      <c r="H173" s="21">
        <v>45056.52</v>
      </c>
      <c r="I173" s="12" t="s">
        <v>10</v>
      </c>
      <c r="J173" s="22" t="s">
        <v>27</v>
      </c>
      <c r="K173" s="22" t="s">
        <v>28</v>
      </c>
      <c r="L173" s="22" t="s">
        <v>37</v>
      </c>
      <c r="M173" s="12" t="s">
        <v>11</v>
      </c>
      <c r="N173" s="22" t="s">
        <v>52</v>
      </c>
      <c r="O173" s="12" t="s">
        <v>9</v>
      </c>
      <c r="P173" s="23">
        <v>204</v>
      </c>
      <c r="Q173" s="12" t="s">
        <v>230</v>
      </c>
      <c r="R173" s="12">
        <v>311</v>
      </c>
      <c r="S173" s="12">
        <v>2023</v>
      </c>
    </row>
    <row r="174" spans="1:19">
      <c r="A174" s="28">
        <v>1</v>
      </c>
      <c r="B174" s="11">
        <v>183</v>
      </c>
      <c r="C174" s="11">
        <v>7</v>
      </c>
      <c r="D174" s="14">
        <v>44852</v>
      </c>
      <c r="E174" s="15">
        <v>3400</v>
      </c>
      <c r="F174" s="15">
        <v>340</v>
      </c>
      <c r="G174" s="15">
        <v>0</v>
      </c>
      <c r="H174" s="16">
        <v>45163.21</v>
      </c>
      <c r="I174" s="11" t="s">
        <v>10</v>
      </c>
      <c r="J174" s="17" t="s">
        <v>25</v>
      </c>
      <c r="K174" s="17" t="s">
        <v>26</v>
      </c>
      <c r="L174" s="17" t="s">
        <v>37</v>
      </c>
      <c r="M174" s="11" t="s">
        <v>11</v>
      </c>
      <c r="N174" s="17" t="s">
        <v>55</v>
      </c>
      <c r="O174" s="11" t="s">
        <v>9</v>
      </c>
      <c r="P174" s="18">
        <v>311</v>
      </c>
      <c r="Q174" s="11" t="s">
        <v>230</v>
      </c>
      <c r="R174" s="11">
        <v>311</v>
      </c>
      <c r="S174" s="11">
        <v>2023</v>
      </c>
    </row>
    <row r="175" spans="1:19">
      <c r="A175" s="29">
        <v>1</v>
      </c>
      <c r="B175" s="12">
        <v>184</v>
      </c>
      <c r="C175" s="12">
        <v>2</v>
      </c>
      <c r="D175" s="19">
        <v>44853</v>
      </c>
      <c r="E175" s="20">
        <v>3400</v>
      </c>
      <c r="F175" s="20">
        <v>340</v>
      </c>
      <c r="G175" s="20">
        <v>0</v>
      </c>
      <c r="H175" s="21">
        <v>44983.360000000001</v>
      </c>
      <c r="I175" s="12" t="s">
        <v>10</v>
      </c>
      <c r="J175" s="22" t="s">
        <v>25</v>
      </c>
      <c r="K175" s="22" t="s">
        <v>26</v>
      </c>
      <c r="L175" s="22" t="s">
        <v>37</v>
      </c>
      <c r="M175" s="12" t="s">
        <v>11</v>
      </c>
      <c r="N175" s="22" t="s">
        <v>55</v>
      </c>
      <c r="O175" s="12" t="s">
        <v>9</v>
      </c>
      <c r="P175" s="23">
        <v>130</v>
      </c>
      <c r="Q175" s="12" t="s">
        <v>231</v>
      </c>
      <c r="R175" s="12">
        <v>130</v>
      </c>
      <c r="S175" s="12">
        <v>2023</v>
      </c>
    </row>
    <row r="176" spans="1:19">
      <c r="A176" s="28">
        <v>1</v>
      </c>
      <c r="B176" s="11">
        <v>186</v>
      </c>
      <c r="C176" s="11">
        <v>3</v>
      </c>
      <c r="D176" s="14">
        <v>44857</v>
      </c>
      <c r="E176" s="15">
        <v>3400</v>
      </c>
      <c r="F176" s="15">
        <v>340</v>
      </c>
      <c r="G176" s="15">
        <v>0</v>
      </c>
      <c r="H176" s="16">
        <v>44976.24</v>
      </c>
      <c r="I176" s="11" t="s">
        <v>10</v>
      </c>
      <c r="J176" s="17" t="s">
        <v>25</v>
      </c>
      <c r="K176" s="17" t="s">
        <v>26</v>
      </c>
      <c r="L176" s="17" t="s">
        <v>37</v>
      </c>
      <c r="M176" s="11" t="s">
        <v>11</v>
      </c>
      <c r="N176" s="17" t="s">
        <v>55</v>
      </c>
      <c r="O176" s="11" t="s">
        <v>9</v>
      </c>
      <c r="P176" s="18">
        <v>119</v>
      </c>
      <c r="Q176" s="11" t="s">
        <v>232</v>
      </c>
      <c r="R176" s="11">
        <v>119</v>
      </c>
      <c r="S176" s="11">
        <v>2023</v>
      </c>
    </row>
    <row r="177" spans="1:19">
      <c r="A177" s="29">
        <v>1</v>
      </c>
      <c r="B177" s="12">
        <v>189</v>
      </c>
      <c r="C177" s="12">
        <v>3</v>
      </c>
      <c r="D177" s="19">
        <v>44859</v>
      </c>
      <c r="E177" s="20">
        <v>3401</v>
      </c>
      <c r="F177" s="20">
        <v>340</v>
      </c>
      <c r="G177" s="20">
        <v>1</v>
      </c>
      <c r="H177" s="21">
        <v>44927.519999999997</v>
      </c>
      <c r="I177" s="12" t="s">
        <v>10</v>
      </c>
      <c r="J177" s="22" t="s">
        <v>25</v>
      </c>
      <c r="K177" s="22" t="s">
        <v>26</v>
      </c>
      <c r="L177" s="22" t="s">
        <v>38</v>
      </c>
      <c r="M177" s="12" t="s">
        <v>11</v>
      </c>
      <c r="N177" s="22" t="s">
        <v>56</v>
      </c>
      <c r="O177" s="12" t="s">
        <v>9</v>
      </c>
      <c r="P177" s="23">
        <v>68</v>
      </c>
      <c r="Q177" s="12" t="s">
        <v>233</v>
      </c>
      <c r="R177" s="12">
        <v>68</v>
      </c>
      <c r="S177" s="12">
        <v>2023</v>
      </c>
    </row>
    <row r="178" spans="1:19">
      <c r="A178" s="28">
        <v>1</v>
      </c>
      <c r="B178" s="11">
        <v>191</v>
      </c>
      <c r="C178" s="11">
        <v>1</v>
      </c>
      <c r="D178" s="14">
        <v>44860</v>
      </c>
      <c r="E178" s="15">
        <v>3400</v>
      </c>
      <c r="F178" s="15">
        <v>340</v>
      </c>
      <c r="G178" s="15">
        <v>0</v>
      </c>
      <c r="H178" s="16">
        <v>45275.88</v>
      </c>
      <c r="I178" s="11" t="s">
        <v>10</v>
      </c>
      <c r="J178" s="17" t="s">
        <v>25</v>
      </c>
      <c r="K178" s="17" t="s">
        <v>26</v>
      </c>
      <c r="L178" s="17" t="s">
        <v>37</v>
      </c>
      <c r="M178" s="11" t="s">
        <v>11</v>
      </c>
      <c r="N178" s="17" t="s">
        <v>55</v>
      </c>
      <c r="O178" s="11" t="s">
        <v>9</v>
      </c>
      <c r="P178" s="18">
        <v>415</v>
      </c>
      <c r="Q178" s="11" t="s">
        <v>234</v>
      </c>
      <c r="R178" s="11">
        <v>581</v>
      </c>
      <c r="S178" s="11">
        <v>2023</v>
      </c>
    </row>
    <row r="179" spans="1:19">
      <c r="A179" s="29">
        <v>1</v>
      </c>
      <c r="B179" s="12">
        <v>191</v>
      </c>
      <c r="C179" s="12">
        <v>3</v>
      </c>
      <c r="D179" s="19">
        <v>44860</v>
      </c>
      <c r="E179" s="20">
        <v>3404</v>
      </c>
      <c r="F179" s="20">
        <v>340</v>
      </c>
      <c r="G179" s="20">
        <v>4</v>
      </c>
      <c r="H179" s="21">
        <v>45441</v>
      </c>
      <c r="I179" s="12" t="s">
        <v>10</v>
      </c>
      <c r="J179" s="22" t="s">
        <v>25</v>
      </c>
      <c r="K179" s="22" t="s">
        <v>26</v>
      </c>
      <c r="L179" s="22" t="s">
        <v>41</v>
      </c>
      <c r="M179" s="12" t="s">
        <v>11</v>
      </c>
      <c r="N179" s="22" t="s">
        <v>86</v>
      </c>
      <c r="O179" s="12" t="s">
        <v>9</v>
      </c>
      <c r="P179" s="23">
        <v>581</v>
      </c>
      <c r="Q179" s="12" t="s">
        <v>234</v>
      </c>
      <c r="R179" s="12">
        <v>581</v>
      </c>
      <c r="S179" s="12">
        <v>2024</v>
      </c>
    </row>
    <row r="180" spans="1:19">
      <c r="A180" s="28">
        <v>1</v>
      </c>
      <c r="B180" s="11">
        <v>195</v>
      </c>
      <c r="C180" s="11">
        <v>1</v>
      </c>
      <c r="D180" s="14">
        <v>44868</v>
      </c>
      <c r="E180" s="15">
        <v>3400</v>
      </c>
      <c r="F180" s="15">
        <v>340</v>
      </c>
      <c r="G180" s="15">
        <v>0</v>
      </c>
      <c r="H180" s="16">
        <v>44868.72</v>
      </c>
      <c r="I180" s="11" t="s">
        <v>10</v>
      </c>
      <c r="J180" s="17" t="s">
        <v>25</v>
      </c>
      <c r="K180" s="17" t="s">
        <v>26</v>
      </c>
      <c r="L180" s="17" t="s">
        <v>37</v>
      </c>
      <c r="M180" s="11" t="s">
        <v>11</v>
      </c>
      <c r="N180" s="17" t="s">
        <v>55</v>
      </c>
      <c r="O180" s="11" t="s">
        <v>9</v>
      </c>
      <c r="P180" s="18">
        <v>0</v>
      </c>
      <c r="Q180" s="11" t="s">
        <v>235</v>
      </c>
      <c r="R180" s="11">
        <v>3</v>
      </c>
      <c r="S180" s="11">
        <v>2022</v>
      </c>
    </row>
    <row r="181" spans="1:19">
      <c r="A181" s="29">
        <v>1</v>
      </c>
      <c r="B181" s="12">
        <v>195</v>
      </c>
      <c r="C181" s="12">
        <v>2</v>
      </c>
      <c r="D181" s="19">
        <v>44868</v>
      </c>
      <c r="E181" s="20">
        <v>3400</v>
      </c>
      <c r="F181" s="20">
        <v>340</v>
      </c>
      <c r="G181" s="20">
        <v>0</v>
      </c>
      <c r="H181" s="21">
        <v>44871.07</v>
      </c>
      <c r="I181" s="12" t="s">
        <v>10</v>
      </c>
      <c r="J181" s="22" t="s">
        <v>25</v>
      </c>
      <c r="K181" s="22" t="s">
        <v>26</v>
      </c>
      <c r="L181" s="22" t="s">
        <v>37</v>
      </c>
      <c r="M181" s="12" t="s">
        <v>11</v>
      </c>
      <c r="N181" s="22" t="s">
        <v>55</v>
      </c>
      <c r="O181" s="12" t="s">
        <v>9</v>
      </c>
      <c r="P181" s="23">
        <v>3</v>
      </c>
      <c r="Q181" s="12" t="s">
        <v>235</v>
      </c>
      <c r="R181" s="12">
        <v>3</v>
      </c>
      <c r="S181" s="12">
        <v>2022</v>
      </c>
    </row>
    <row r="182" spans="1:19">
      <c r="A182" s="28">
        <v>1</v>
      </c>
      <c r="B182" s="11">
        <v>197</v>
      </c>
      <c r="C182" s="11">
        <v>1</v>
      </c>
      <c r="D182" s="14">
        <v>44877</v>
      </c>
      <c r="E182" s="15">
        <v>3400</v>
      </c>
      <c r="F182" s="15">
        <v>340</v>
      </c>
      <c r="G182" s="15">
        <v>0</v>
      </c>
      <c r="H182" s="16">
        <v>44960.14</v>
      </c>
      <c r="I182" s="11" t="s">
        <v>10</v>
      </c>
      <c r="J182" s="17" t="s">
        <v>25</v>
      </c>
      <c r="K182" s="17" t="s">
        <v>26</v>
      </c>
      <c r="L182" s="17" t="s">
        <v>37</v>
      </c>
      <c r="M182" s="11" t="s">
        <v>11</v>
      </c>
      <c r="N182" s="17" t="s">
        <v>55</v>
      </c>
      <c r="O182" s="11" t="s">
        <v>9</v>
      </c>
      <c r="P182" s="18">
        <v>83</v>
      </c>
      <c r="Q182" s="11" t="s">
        <v>236</v>
      </c>
      <c r="R182" s="11">
        <v>83</v>
      </c>
      <c r="S182" s="11">
        <v>2023</v>
      </c>
    </row>
    <row r="183" spans="1:19">
      <c r="A183" s="29">
        <v>1</v>
      </c>
      <c r="B183" s="12">
        <v>199</v>
      </c>
      <c r="C183" s="12">
        <v>3</v>
      </c>
      <c r="D183" s="19">
        <v>44879</v>
      </c>
      <c r="E183" s="20">
        <v>3460</v>
      </c>
      <c r="F183" s="20">
        <v>346</v>
      </c>
      <c r="G183" s="20">
        <v>0</v>
      </c>
      <c r="H183" s="21">
        <v>45052.12</v>
      </c>
      <c r="I183" s="12" t="s">
        <v>10</v>
      </c>
      <c r="J183" s="22" t="s">
        <v>27</v>
      </c>
      <c r="K183" s="22" t="s">
        <v>28</v>
      </c>
      <c r="L183" s="22" t="s">
        <v>37</v>
      </c>
      <c r="M183" s="12" t="s">
        <v>11</v>
      </c>
      <c r="N183" s="22" t="s">
        <v>52</v>
      </c>
      <c r="O183" s="12" t="s">
        <v>9</v>
      </c>
      <c r="P183" s="23">
        <v>173</v>
      </c>
      <c r="Q183" s="12" t="s">
        <v>237</v>
      </c>
      <c r="R183" s="12">
        <v>271</v>
      </c>
      <c r="S183" s="12">
        <v>2023</v>
      </c>
    </row>
    <row r="184" spans="1:19">
      <c r="A184" s="28">
        <v>1</v>
      </c>
      <c r="B184" s="11">
        <v>199</v>
      </c>
      <c r="C184" s="11">
        <v>5</v>
      </c>
      <c r="D184" s="14">
        <v>44879</v>
      </c>
      <c r="E184" s="15">
        <v>3400</v>
      </c>
      <c r="F184" s="15">
        <v>340</v>
      </c>
      <c r="G184" s="15">
        <v>0</v>
      </c>
      <c r="H184" s="16">
        <v>45150.12</v>
      </c>
      <c r="I184" s="11" t="s">
        <v>10</v>
      </c>
      <c r="J184" s="17" t="s">
        <v>25</v>
      </c>
      <c r="K184" s="17" t="s">
        <v>26</v>
      </c>
      <c r="L184" s="17" t="s">
        <v>37</v>
      </c>
      <c r="M184" s="11" t="s">
        <v>11</v>
      </c>
      <c r="N184" s="17" t="s">
        <v>55</v>
      </c>
      <c r="O184" s="11" t="s">
        <v>9</v>
      </c>
      <c r="P184" s="18">
        <v>271</v>
      </c>
      <c r="Q184" s="11" t="s">
        <v>237</v>
      </c>
      <c r="R184" s="11">
        <v>271</v>
      </c>
      <c r="S184" s="11">
        <v>2023</v>
      </c>
    </row>
    <row r="185" spans="1:19">
      <c r="A185" s="29">
        <v>1</v>
      </c>
      <c r="B185" s="12">
        <v>202</v>
      </c>
      <c r="C185" s="12">
        <v>1</v>
      </c>
      <c r="D185" s="19">
        <v>44882</v>
      </c>
      <c r="E185" s="20">
        <v>3470</v>
      </c>
      <c r="F185" s="20">
        <v>347</v>
      </c>
      <c r="G185" s="20">
        <v>0</v>
      </c>
      <c r="H185" s="21">
        <v>44916.56</v>
      </c>
      <c r="I185" s="12" t="s">
        <v>10</v>
      </c>
      <c r="J185" s="22" t="s">
        <v>29</v>
      </c>
      <c r="K185" s="22" t="s">
        <v>28</v>
      </c>
      <c r="L185" s="22" t="s">
        <v>37</v>
      </c>
      <c r="M185" s="12" t="s">
        <v>11</v>
      </c>
      <c r="N185" s="22" t="s">
        <v>51</v>
      </c>
      <c r="O185" s="12" t="s">
        <v>9</v>
      </c>
      <c r="P185" s="23">
        <v>34</v>
      </c>
      <c r="Q185" s="12" t="s">
        <v>238</v>
      </c>
      <c r="R185" s="12">
        <v>39</v>
      </c>
      <c r="S185" s="12">
        <v>2022</v>
      </c>
    </row>
    <row r="186" spans="1:19">
      <c r="A186" s="28">
        <v>1</v>
      </c>
      <c r="B186" s="11">
        <v>202</v>
      </c>
      <c r="C186" s="11">
        <v>2</v>
      </c>
      <c r="D186" s="14">
        <v>44882</v>
      </c>
      <c r="E186" s="15">
        <v>3400</v>
      </c>
      <c r="F186" s="15">
        <v>340</v>
      </c>
      <c r="G186" s="15">
        <v>0</v>
      </c>
      <c r="H186" s="16">
        <v>44916.08</v>
      </c>
      <c r="I186" s="11" t="s">
        <v>10</v>
      </c>
      <c r="J186" s="17" t="s">
        <v>25</v>
      </c>
      <c r="K186" s="17" t="s">
        <v>26</v>
      </c>
      <c r="L186" s="17" t="s">
        <v>37</v>
      </c>
      <c r="M186" s="11" t="s">
        <v>11</v>
      </c>
      <c r="N186" s="17" t="s">
        <v>55</v>
      </c>
      <c r="O186" s="11" t="s">
        <v>9</v>
      </c>
      <c r="P186" s="18">
        <v>34</v>
      </c>
      <c r="Q186" s="11" t="s">
        <v>238</v>
      </c>
      <c r="R186" s="11">
        <v>39</v>
      </c>
      <c r="S186" s="11">
        <v>2022</v>
      </c>
    </row>
    <row r="187" spans="1:19">
      <c r="A187" s="29">
        <v>1</v>
      </c>
      <c r="B187" s="12">
        <v>202</v>
      </c>
      <c r="C187" s="12">
        <v>3</v>
      </c>
      <c r="D187" s="19">
        <v>44882</v>
      </c>
      <c r="E187" s="20">
        <v>3460</v>
      </c>
      <c r="F187" s="20">
        <v>346</v>
      </c>
      <c r="G187" s="20">
        <v>0</v>
      </c>
      <c r="H187" s="21">
        <v>44921.56</v>
      </c>
      <c r="I187" s="12" t="s">
        <v>10</v>
      </c>
      <c r="J187" s="22" t="s">
        <v>27</v>
      </c>
      <c r="K187" s="22" t="s">
        <v>28</v>
      </c>
      <c r="L187" s="22" t="s">
        <v>37</v>
      </c>
      <c r="M187" s="12" t="s">
        <v>11</v>
      </c>
      <c r="N187" s="22" t="s">
        <v>52</v>
      </c>
      <c r="O187" s="12" t="s">
        <v>9</v>
      </c>
      <c r="P187" s="23">
        <v>39</v>
      </c>
      <c r="Q187" s="12" t="s">
        <v>238</v>
      </c>
      <c r="R187" s="12">
        <v>39</v>
      </c>
      <c r="S187" s="12">
        <v>2022</v>
      </c>
    </row>
    <row r="188" spans="1:19">
      <c r="A188" s="28">
        <v>1</v>
      </c>
      <c r="B188" s="11">
        <v>203</v>
      </c>
      <c r="C188" s="11">
        <v>1</v>
      </c>
      <c r="D188" s="14">
        <v>44883</v>
      </c>
      <c r="E188" s="15">
        <v>3460</v>
      </c>
      <c r="F188" s="15">
        <v>346</v>
      </c>
      <c r="G188" s="15">
        <v>0</v>
      </c>
      <c r="H188" s="16">
        <v>45229.14</v>
      </c>
      <c r="I188" s="11" t="s">
        <v>10</v>
      </c>
      <c r="J188" s="17" t="s">
        <v>27</v>
      </c>
      <c r="K188" s="17" t="s">
        <v>28</v>
      </c>
      <c r="L188" s="17" t="s">
        <v>37</v>
      </c>
      <c r="M188" s="11" t="s">
        <v>11</v>
      </c>
      <c r="N188" s="17" t="s">
        <v>52</v>
      </c>
      <c r="O188" s="11" t="s">
        <v>9</v>
      </c>
      <c r="P188" s="18">
        <v>346</v>
      </c>
      <c r="Q188" s="11" t="s">
        <v>239</v>
      </c>
      <c r="R188" s="11">
        <v>510</v>
      </c>
      <c r="S188" s="11">
        <v>2023</v>
      </c>
    </row>
    <row r="189" spans="1:19">
      <c r="A189" s="29">
        <v>1</v>
      </c>
      <c r="B189" s="12">
        <v>203</v>
      </c>
      <c r="C189" s="12">
        <v>3</v>
      </c>
      <c r="D189" s="19">
        <v>44883</v>
      </c>
      <c r="E189" s="20">
        <v>3460</v>
      </c>
      <c r="F189" s="20">
        <v>346</v>
      </c>
      <c r="G189" s="20">
        <v>0</v>
      </c>
      <c r="H189" s="21">
        <v>45393.8</v>
      </c>
      <c r="I189" s="12" t="s">
        <v>10</v>
      </c>
      <c r="J189" s="22" t="s">
        <v>27</v>
      </c>
      <c r="K189" s="22" t="s">
        <v>28</v>
      </c>
      <c r="L189" s="22" t="s">
        <v>37</v>
      </c>
      <c r="M189" s="12" t="s">
        <v>11</v>
      </c>
      <c r="N189" s="22" t="s">
        <v>52</v>
      </c>
      <c r="O189" s="12" t="s">
        <v>9</v>
      </c>
      <c r="P189" s="23">
        <v>510</v>
      </c>
      <c r="Q189" s="12" t="s">
        <v>239</v>
      </c>
      <c r="R189" s="12">
        <v>510</v>
      </c>
      <c r="S189" s="12">
        <v>2024</v>
      </c>
    </row>
    <row r="190" spans="1:19">
      <c r="A190" s="28">
        <v>1</v>
      </c>
      <c r="B190" s="11">
        <v>204</v>
      </c>
      <c r="C190" s="11">
        <v>2</v>
      </c>
      <c r="D190" s="14">
        <v>44883</v>
      </c>
      <c r="E190" s="15">
        <v>3470</v>
      </c>
      <c r="F190" s="15">
        <v>347</v>
      </c>
      <c r="G190" s="15">
        <v>0</v>
      </c>
      <c r="H190" s="16">
        <v>45203.59</v>
      </c>
      <c r="I190" s="11" t="s">
        <v>10</v>
      </c>
      <c r="J190" s="17" t="s">
        <v>29</v>
      </c>
      <c r="K190" s="17" t="s">
        <v>28</v>
      </c>
      <c r="L190" s="17" t="s">
        <v>37</v>
      </c>
      <c r="M190" s="11" t="s">
        <v>11</v>
      </c>
      <c r="N190" s="17" t="s">
        <v>51</v>
      </c>
      <c r="O190" s="11" t="s">
        <v>9</v>
      </c>
      <c r="P190" s="18">
        <v>320</v>
      </c>
      <c r="Q190" s="11" t="s">
        <v>240</v>
      </c>
      <c r="R190" s="11">
        <v>493</v>
      </c>
      <c r="S190" s="11">
        <v>2023</v>
      </c>
    </row>
    <row r="191" spans="1:19">
      <c r="A191" s="29">
        <v>1</v>
      </c>
      <c r="B191" s="12">
        <v>204</v>
      </c>
      <c r="C191" s="12">
        <v>4</v>
      </c>
      <c r="D191" s="19">
        <v>44883</v>
      </c>
      <c r="E191" s="20">
        <v>3400</v>
      </c>
      <c r="F191" s="20">
        <v>340</v>
      </c>
      <c r="G191" s="20">
        <v>0</v>
      </c>
      <c r="H191" s="21">
        <v>45376.59</v>
      </c>
      <c r="I191" s="12" t="s">
        <v>10</v>
      </c>
      <c r="J191" s="22" t="s">
        <v>25</v>
      </c>
      <c r="K191" s="22" t="s">
        <v>26</v>
      </c>
      <c r="L191" s="22" t="s">
        <v>37</v>
      </c>
      <c r="M191" s="12" t="s">
        <v>11</v>
      </c>
      <c r="N191" s="22" t="s">
        <v>55</v>
      </c>
      <c r="O191" s="12" t="s">
        <v>9</v>
      </c>
      <c r="P191" s="23">
        <v>493</v>
      </c>
      <c r="Q191" s="12" t="s">
        <v>240</v>
      </c>
      <c r="R191" s="12">
        <v>493</v>
      </c>
      <c r="S191" s="12">
        <v>2024</v>
      </c>
    </row>
    <row r="192" spans="1:19">
      <c r="A192" s="28">
        <v>1</v>
      </c>
      <c r="B192" s="11">
        <v>205</v>
      </c>
      <c r="C192" s="11">
        <v>1</v>
      </c>
      <c r="D192" s="14">
        <v>44884</v>
      </c>
      <c r="E192" s="15">
        <v>3400</v>
      </c>
      <c r="F192" s="15">
        <v>340</v>
      </c>
      <c r="G192" s="15">
        <v>0</v>
      </c>
      <c r="H192" s="16">
        <v>45009.5</v>
      </c>
      <c r="I192" s="11" t="s">
        <v>10</v>
      </c>
      <c r="J192" s="17" t="s">
        <v>25</v>
      </c>
      <c r="K192" s="17" t="s">
        <v>26</v>
      </c>
      <c r="L192" s="17" t="s">
        <v>37</v>
      </c>
      <c r="M192" s="11" t="s">
        <v>11</v>
      </c>
      <c r="N192" s="17" t="s">
        <v>55</v>
      </c>
      <c r="O192" s="11" t="s">
        <v>9</v>
      </c>
      <c r="P192" s="18">
        <v>125</v>
      </c>
      <c r="Q192" s="11" t="s">
        <v>241</v>
      </c>
      <c r="R192" s="11">
        <v>125</v>
      </c>
      <c r="S192" s="11">
        <v>2023</v>
      </c>
    </row>
    <row r="193" spans="1:19">
      <c r="A193" s="29">
        <v>1</v>
      </c>
      <c r="B193" s="12">
        <v>206</v>
      </c>
      <c r="C193" s="12">
        <v>3</v>
      </c>
      <c r="D193" s="19">
        <v>44889</v>
      </c>
      <c r="E193" s="20">
        <v>3461</v>
      </c>
      <c r="F193" s="20">
        <v>346</v>
      </c>
      <c r="G193" s="20">
        <v>1</v>
      </c>
      <c r="H193" s="21">
        <v>44993.18</v>
      </c>
      <c r="I193" s="12" t="s">
        <v>10</v>
      </c>
      <c r="J193" s="22" t="s">
        <v>27</v>
      </c>
      <c r="K193" s="22" t="s">
        <v>28</v>
      </c>
      <c r="L193" s="22" t="s">
        <v>38</v>
      </c>
      <c r="M193" s="12" t="s">
        <v>11</v>
      </c>
      <c r="N193" s="22" t="s">
        <v>90</v>
      </c>
      <c r="O193" s="12" t="s">
        <v>9</v>
      </c>
      <c r="P193" s="23">
        <v>104</v>
      </c>
      <c r="Q193" s="12" t="s">
        <v>242</v>
      </c>
      <c r="R193" s="12">
        <v>127</v>
      </c>
      <c r="S193" s="12">
        <v>2023</v>
      </c>
    </row>
    <row r="194" spans="1:19">
      <c r="A194" s="28">
        <v>1</v>
      </c>
      <c r="B194" s="11">
        <v>206</v>
      </c>
      <c r="C194" s="11">
        <v>2</v>
      </c>
      <c r="D194" s="14">
        <v>44889</v>
      </c>
      <c r="E194" s="15">
        <v>3470</v>
      </c>
      <c r="F194" s="15">
        <v>347</v>
      </c>
      <c r="G194" s="15">
        <v>0</v>
      </c>
      <c r="H194" s="16">
        <v>44995</v>
      </c>
      <c r="I194" s="11" t="s">
        <v>10</v>
      </c>
      <c r="J194" s="17" t="s">
        <v>29</v>
      </c>
      <c r="K194" s="17" t="s">
        <v>28</v>
      </c>
      <c r="L194" s="17" t="s">
        <v>37</v>
      </c>
      <c r="M194" s="11" t="s">
        <v>11</v>
      </c>
      <c r="N194" s="17" t="s">
        <v>51</v>
      </c>
      <c r="O194" s="11" t="s">
        <v>9</v>
      </c>
      <c r="P194" s="18">
        <v>106</v>
      </c>
      <c r="Q194" s="11" t="s">
        <v>242</v>
      </c>
      <c r="R194" s="11">
        <v>127</v>
      </c>
      <c r="S194" s="11">
        <v>2023</v>
      </c>
    </row>
    <row r="195" spans="1:19">
      <c r="A195" s="29">
        <v>1</v>
      </c>
      <c r="B195" s="12">
        <v>206</v>
      </c>
      <c r="C195" s="12">
        <v>5</v>
      </c>
      <c r="D195" s="19">
        <v>44889</v>
      </c>
      <c r="E195" s="20">
        <v>3460</v>
      </c>
      <c r="F195" s="20">
        <v>346</v>
      </c>
      <c r="G195" s="20">
        <v>0</v>
      </c>
      <c r="H195" s="21">
        <v>45016</v>
      </c>
      <c r="I195" s="12" t="s">
        <v>10</v>
      </c>
      <c r="J195" s="22" t="s">
        <v>27</v>
      </c>
      <c r="K195" s="22" t="s">
        <v>28</v>
      </c>
      <c r="L195" s="22" t="s">
        <v>37</v>
      </c>
      <c r="M195" s="12" t="s">
        <v>11</v>
      </c>
      <c r="N195" s="22" t="s">
        <v>52</v>
      </c>
      <c r="O195" s="12" t="s">
        <v>9</v>
      </c>
      <c r="P195" s="23">
        <v>127</v>
      </c>
      <c r="Q195" s="12" t="s">
        <v>242</v>
      </c>
      <c r="R195" s="12">
        <v>127</v>
      </c>
      <c r="S195" s="12">
        <v>2023</v>
      </c>
    </row>
    <row r="196" spans="1:19">
      <c r="A196" s="28">
        <v>1</v>
      </c>
      <c r="B196" s="11">
        <v>208</v>
      </c>
      <c r="C196" s="11">
        <v>1</v>
      </c>
      <c r="D196" s="14">
        <v>44889</v>
      </c>
      <c r="E196" s="15">
        <v>3400</v>
      </c>
      <c r="F196" s="15">
        <v>340</v>
      </c>
      <c r="G196" s="15">
        <v>0</v>
      </c>
      <c r="H196" s="16">
        <v>44910.1</v>
      </c>
      <c r="I196" s="11" t="s">
        <v>10</v>
      </c>
      <c r="J196" s="17" t="s">
        <v>25</v>
      </c>
      <c r="K196" s="17" t="s">
        <v>26</v>
      </c>
      <c r="L196" s="17" t="s">
        <v>37</v>
      </c>
      <c r="M196" s="11" t="s">
        <v>11</v>
      </c>
      <c r="N196" s="17" t="s">
        <v>55</v>
      </c>
      <c r="O196" s="11" t="s">
        <v>9</v>
      </c>
      <c r="P196" s="18">
        <v>21</v>
      </c>
      <c r="Q196" s="11" t="s">
        <v>243</v>
      </c>
      <c r="R196" s="11">
        <v>33</v>
      </c>
      <c r="S196" s="11">
        <v>2022</v>
      </c>
    </row>
    <row r="197" spans="1:19">
      <c r="A197" s="29">
        <v>1</v>
      </c>
      <c r="B197" s="12">
        <v>208</v>
      </c>
      <c r="C197" s="12">
        <v>3</v>
      </c>
      <c r="D197" s="19">
        <v>44889</v>
      </c>
      <c r="E197" s="20">
        <v>3400</v>
      </c>
      <c r="F197" s="20">
        <v>340</v>
      </c>
      <c r="G197" s="20">
        <v>0</v>
      </c>
      <c r="H197" s="21">
        <v>44922.32</v>
      </c>
      <c r="I197" s="12" t="s">
        <v>10</v>
      </c>
      <c r="J197" s="22" t="s">
        <v>25</v>
      </c>
      <c r="K197" s="22" t="s">
        <v>26</v>
      </c>
      <c r="L197" s="22" t="s">
        <v>37</v>
      </c>
      <c r="M197" s="12" t="s">
        <v>11</v>
      </c>
      <c r="N197" s="22" t="s">
        <v>55</v>
      </c>
      <c r="O197" s="12" t="s">
        <v>9</v>
      </c>
      <c r="P197" s="23">
        <v>33</v>
      </c>
      <c r="Q197" s="12" t="s">
        <v>243</v>
      </c>
      <c r="R197" s="12">
        <v>33</v>
      </c>
      <c r="S197" s="12">
        <v>2022</v>
      </c>
    </row>
    <row r="198" spans="1:19">
      <c r="A198" s="28">
        <v>1</v>
      </c>
      <c r="B198" s="11">
        <v>210</v>
      </c>
      <c r="C198" s="11">
        <v>2</v>
      </c>
      <c r="D198" s="14">
        <v>44895</v>
      </c>
      <c r="E198" s="15">
        <v>3406</v>
      </c>
      <c r="F198" s="15">
        <v>340</v>
      </c>
      <c r="G198" s="15">
        <v>6</v>
      </c>
      <c r="H198" s="16">
        <v>45006.37</v>
      </c>
      <c r="I198" s="11" t="s">
        <v>10</v>
      </c>
      <c r="J198" s="17" t="s">
        <v>25</v>
      </c>
      <c r="K198" s="17" t="s">
        <v>26</v>
      </c>
      <c r="L198" s="17" t="s">
        <v>43</v>
      </c>
      <c r="M198" s="11" t="s">
        <v>11</v>
      </c>
      <c r="N198" s="17" t="s">
        <v>65</v>
      </c>
      <c r="O198" s="11" t="s">
        <v>9</v>
      </c>
      <c r="P198" s="18">
        <v>111</v>
      </c>
      <c r="Q198" s="11" t="s">
        <v>244</v>
      </c>
      <c r="R198" s="11">
        <v>111</v>
      </c>
      <c r="S198" s="11">
        <v>2023</v>
      </c>
    </row>
    <row r="199" spans="1:19">
      <c r="A199" s="29">
        <v>1</v>
      </c>
      <c r="B199" s="12">
        <v>211</v>
      </c>
      <c r="C199" s="12">
        <v>2</v>
      </c>
      <c r="D199" s="19">
        <v>44896</v>
      </c>
      <c r="E199" s="20">
        <v>3470</v>
      </c>
      <c r="F199" s="20">
        <v>347</v>
      </c>
      <c r="G199" s="20">
        <v>0</v>
      </c>
      <c r="H199" s="21">
        <v>44904</v>
      </c>
      <c r="I199" s="12" t="s">
        <v>10</v>
      </c>
      <c r="J199" s="22" t="s">
        <v>29</v>
      </c>
      <c r="K199" s="22" t="s">
        <v>28</v>
      </c>
      <c r="L199" s="22" t="s">
        <v>37</v>
      </c>
      <c r="M199" s="12" t="s">
        <v>11</v>
      </c>
      <c r="N199" s="22" t="s">
        <v>51</v>
      </c>
      <c r="O199" s="12" t="s">
        <v>9</v>
      </c>
      <c r="P199" s="23">
        <v>8</v>
      </c>
      <c r="Q199" s="12" t="s">
        <v>245</v>
      </c>
      <c r="R199" s="12">
        <v>8</v>
      </c>
      <c r="S199" s="12">
        <v>2022</v>
      </c>
    </row>
    <row r="200" spans="1:19">
      <c r="A200" s="28">
        <v>1</v>
      </c>
      <c r="B200" s="11">
        <v>212</v>
      </c>
      <c r="C200" s="11">
        <v>1</v>
      </c>
      <c r="D200" s="14">
        <v>44896</v>
      </c>
      <c r="E200" s="15">
        <v>3400</v>
      </c>
      <c r="F200" s="15">
        <v>340</v>
      </c>
      <c r="G200" s="15">
        <v>0</v>
      </c>
      <c r="H200" s="16">
        <v>44958.85</v>
      </c>
      <c r="I200" s="11" t="s">
        <v>10</v>
      </c>
      <c r="J200" s="17" t="s">
        <v>25</v>
      </c>
      <c r="K200" s="17" t="s">
        <v>26</v>
      </c>
      <c r="L200" s="17" t="s">
        <v>37</v>
      </c>
      <c r="M200" s="11" t="s">
        <v>11</v>
      </c>
      <c r="N200" s="17" t="s">
        <v>55</v>
      </c>
      <c r="O200" s="11" t="s">
        <v>9</v>
      </c>
      <c r="P200" s="18">
        <v>62</v>
      </c>
      <c r="Q200" s="11" t="s">
        <v>246</v>
      </c>
      <c r="R200" s="11">
        <v>62</v>
      </c>
      <c r="S200" s="11">
        <v>2023</v>
      </c>
    </row>
    <row r="201" spans="1:19">
      <c r="A201" s="29">
        <v>1</v>
      </c>
      <c r="B201" s="12">
        <v>214</v>
      </c>
      <c r="C201" s="12">
        <v>2</v>
      </c>
      <c r="D201" s="19">
        <v>44904</v>
      </c>
      <c r="E201" s="20">
        <v>3402</v>
      </c>
      <c r="F201" s="20">
        <v>340</v>
      </c>
      <c r="G201" s="20">
        <v>2</v>
      </c>
      <c r="H201" s="21">
        <v>44996.800000000003</v>
      </c>
      <c r="I201" s="12" t="s">
        <v>10</v>
      </c>
      <c r="J201" s="22" t="s">
        <v>25</v>
      </c>
      <c r="K201" s="22" t="s">
        <v>26</v>
      </c>
      <c r="L201" s="22" t="s">
        <v>39</v>
      </c>
      <c r="M201" s="12" t="s">
        <v>11</v>
      </c>
      <c r="N201" s="22" t="s">
        <v>62</v>
      </c>
      <c r="O201" s="12" t="s">
        <v>9</v>
      </c>
      <c r="P201" s="23">
        <v>92</v>
      </c>
      <c r="Q201" s="12" t="s">
        <v>247</v>
      </c>
      <c r="R201" s="12">
        <v>143</v>
      </c>
      <c r="S201" s="12">
        <v>2023</v>
      </c>
    </row>
    <row r="202" spans="1:19">
      <c r="A202" s="28">
        <v>1</v>
      </c>
      <c r="B202" s="11">
        <v>214</v>
      </c>
      <c r="C202" s="11">
        <v>4</v>
      </c>
      <c r="D202" s="14">
        <v>44904</v>
      </c>
      <c r="E202" s="15">
        <v>3400</v>
      </c>
      <c r="F202" s="15">
        <v>340</v>
      </c>
      <c r="G202" s="15">
        <v>0</v>
      </c>
      <c r="H202" s="16">
        <v>45047.7</v>
      </c>
      <c r="I202" s="11" t="s">
        <v>10</v>
      </c>
      <c r="J202" s="17" t="s">
        <v>25</v>
      </c>
      <c r="K202" s="17" t="s">
        <v>26</v>
      </c>
      <c r="L202" s="17" t="s">
        <v>37</v>
      </c>
      <c r="M202" s="11" t="s">
        <v>11</v>
      </c>
      <c r="N202" s="17" t="s">
        <v>55</v>
      </c>
      <c r="O202" s="11" t="s">
        <v>9</v>
      </c>
      <c r="P202" s="18">
        <v>143</v>
      </c>
      <c r="Q202" s="11" t="s">
        <v>247</v>
      </c>
      <c r="R202" s="11">
        <v>143</v>
      </c>
      <c r="S202" s="11">
        <v>2023</v>
      </c>
    </row>
    <row r="203" spans="1:19">
      <c r="A203" s="29">
        <v>1</v>
      </c>
      <c r="B203" s="12">
        <v>216</v>
      </c>
      <c r="C203" s="12">
        <v>2</v>
      </c>
      <c r="D203" s="19">
        <v>44909</v>
      </c>
      <c r="E203" s="20">
        <v>3402</v>
      </c>
      <c r="F203" s="20">
        <v>340</v>
      </c>
      <c r="G203" s="20">
        <v>2</v>
      </c>
      <c r="H203" s="21">
        <v>44917.574004629627</v>
      </c>
      <c r="I203" s="12" t="s">
        <v>10</v>
      </c>
      <c r="J203" s="22" t="s">
        <v>25</v>
      </c>
      <c r="K203" s="22" t="s">
        <v>26</v>
      </c>
      <c r="L203" s="22" t="s">
        <v>39</v>
      </c>
      <c r="M203" s="12" t="s">
        <v>11</v>
      </c>
      <c r="N203" s="22" t="s">
        <v>62</v>
      </c>
      <c r="O203" s="12" t="s">
        <v>9</v>
      </c>
      <c r="P203" s="23">
        <v>8</v>
      </c>
      <c r="Q203" s="12" t="s">
        <v>248</v>
      </c>
      <c r="R203" s="12">
        <v>8</v>
      </c>
      <c r="S203" s="12">
        <v>2022</v>
      </c>
    </row>
    <row r="204" spans="1:19">
      <c r="A204" s="28">
        <v>1</v>
      </c>
      <c r="B204" s="11">
        <v>217</v>
      </c>
      <c r="C204" s="11">
        <v>2</v>
      </c>
      <c r="D204" s="14">
        <v>44910</v>
      </c>
      <c r="E204" s="15">
        <v>3401</v>
      </c>
      <c r="F204" s="15">
        <v>340</v>
      </c>
      <c r="G204" s="15">
        <v>1</v>
      </c>
      <c r="H204" s="16">
        <v>45190.697002314817</v>
      </c>
      <c r="I204" s="11" t="s">
        <v>10</v>
      </c>
      <c r="J204" s="17" t="s">
        <v>25</v>
      </c>
      <c r="K204" s="17" t="s">
        <v>26</v>
      </c>
      <c r="L204" s="17" t="s">
        <v>38</v>
      </c>
      <c r="M204" s="11" t="s">
        <v>11</v>
      </c>
      <c r="N204" s="17" t="s">
        <v>56</v>
      </c>
      <c r="O204" s="11" t="s">
        <v>9</v>
      </c>
      <c r="P204" s="18">
        <v>280</v>
      </c>
      <c r="Q204" s="11" t="s">
        <v>249</v>
      </c>
      <c r="R204" s="11">
        <v>286</v>
      </c>
      <c r="S204" s="11">
        <v>2023</v>
      </c>
    </row>
    <row r="205" spans="1:19">
      <c r="A205" s="29">
        <v>1</v>
      </c>
      <c r="B205" s="12">
        <v>217</v>
      </c>
      <c r="C205" s="12">
        <v>1</v>
      </c>
      <c r="D205" s="19">
        <v>44910</v>
      </c>
      <c r="E205" s="20">
        <v>3460</v>
      </c>
      <c r="F205" s="20">
        <v>346</v>
      </c>
      <c r="G205" s="20">
        <v>0</v>
      </c>
      <c r="H205" s="21">
        <v>45192.857002314813</v>
      </c>
      <c r="I205" s="12" t="s">
        <v>10</v>
      </c>
      <c r="J205" s="22" t="s">
        <v>27</v>
      </c>
      <c r="K205" s="22" t="s">
        <v>28</v>
      </c>
      <c r="L205" s="22" t="s">
        <v>37</v>
      </c>
      <c r="M205" s="12" t="s">
        <v>11</v>
      </c>
      <c r="N205" s="22" t="s">
        <v>52</v>
      </c>
      <c r="O205" s="12" t="s">
        <v>9</v>
      </c>
      <c r="P205" s="23">
        <v>282</v>
      </c>
      <c r="Q205" s="12" t="s">
        <v>249</v>
      </c>
      <c r="R205" s="12">
        <v>286</v>
      </c>
      <c r="S205" s="12">
        <v>2023</v>
      </c>
    </row>
    <row r="206" spans="1:19">
      <c r="A206" s="28">
        <v>1</v>
      </c>
      <c r="B206" s="11">
        <v>217</v>
      </c>
      <c r="C206" s="11">
        <v>3</v>
      </c>
      <c r="D206" s="14">
        <v>44910</v>
      </c>
      <c r="E206" s="15">
        <v>3460</v>
      </c>
      <c r="F206" s="15">
        <v>346</v>
      </c>
      <c r="G206" s="15">
        <v>0</v>
      </c>
      <c r="H206" s="16">
        <v>45196.857002314813</v>
      </c>
      <c r="I206" s="11" t="s">
        <v>10</v>
      </c>
      <c r="J206" s="17" t="s">
        <v>27</v>
      </c>
      <c r="K206" s="17" t="s">
        <v>28</v>
      </c>
      <c r="L206" s="17" t="s">
        <v>37</v>
      </c>
      <c r="M206" s="11" t="s">
        <v>11</v>
      </c>
      <c r="N206" s="17" t="s">
        <v>52</v>
      </c>
      <c r="O206" s="11" t="s">
        <v>9</v>
      </c>
      <c r="P206" s="18">
        <v>286</v>
      </c>
      <c r="Q206" s="11" t="s">
        <v>249</v>
      </c>
      <c r="R206" s="11">
        <v>286</v>
      </c>
      <c r="S206" s="11">
        <v>2023</v>
      </c>
    </row>
    <row r="207" spans="1:19">
      <c r="A207" s="29">
        <v>1</v>
      </c>
      <c r="B207" s="12">
        <v>218</v>
      </c>
      <c r="C207" s="12">
        <v>1</v>
      </c>
      <c r="D207" s="19">
        <v>44912</v>
      </c>
      <c r="E207" s="20">
        <v>3400</v>
      </c>
      <c r="F207" s="20">
        <v>340</v>
      </c>
      <c r="G207" s="20">
        <v>0</v>
      </c>
      <c r="H207" s="21">
        <v>45084.3</v>
      </c>
      <c r="I207" s="12" t="s">
        <v>10</v>
      </c>
      <c r="J207" s="22" t="s">
        <v>25</v>
      </c>
      <c r="K207" s="22" t="s">
        <v>26</v>
      </c>
      <c r="L207" s="22" t="s">
        <v>37</v>
      </c>
      <c r="M207" s="12" t="s">
        <v>11</v>
      </c>
      <c r="N207" s="22" t="s">
        <v>55</v>
      </c>
      <c r="O207" s="12" t="s">
        <v>9</v>
      </c>
      <c r="P207" s="23">
        <v>172</v>
      </c>
      <c r="Q207" s="12" t="s">
        <v>250</v>
      </c>
      <c r="R207" s="12">
        <v>226</v>
      </c>
      <c r="S207" s="12">
        <v>2023</v>
      </c>
    </row>
    <row r="208" spans="1:19">
      <c r="A208" s="28">
        <v>1</v>
      </c>
      <c r="B208" s="11">
        <v>218</v>
      </c>
      <c r="C208" s="11">
        <v>2</v>
      </c>
      <c r="D208" s="14">
        <v>44912</v>
      </c>
      <c r="E208" s="15">
        <v>3400</v>
      </c>
      <c r="F208" s="15">
        <v>340</v>
      </c>
      <c r="G208" s="15">
        <v>0</v>
      </c>
      <c r="H208" s="16">
        <v>45138.3</v>
      </c>
      <c r="I208" s="11" t="s">
        <v>10</v>
      </c>
      <c r="J208" s="17" t="s">
        <v>25</v>
      </c>
      <c r="K208" s="17" t="s">
        <v>26</v>
      </c>
      <c r="L208" s="17" t="s">
        <v>37</v>
      </c>
      <c r="M208" s="11" t="s">
        <v>11</v>
      </c>
      <c r="N208" s="17" t="s">
        <v>55</v>
      </c>
      <c r="O208" s="11" t="s">
        <v>9</v>
      </c>
      <c r="P208" s="18">
        <v>226</v>
      </c>
      <c r="Q208" s="11" t="s">
        <v>250</v>
      </c>
      <c r="R208" s="11">
        <v>226</v>
      </c>
      <c r="S208" s="11">
        <v>2023</v>
      </c>
    </row>
    <row r="209" spans="1:19">
      <c r="A209" s="29">
        <v>1</v>
      </c>
      <c r="B209" s="12">
        <v>220</v>
      </c>
      <c r="C209" s="12">
        <v>3</v>
      </c>
      <c r="D209" s="19">
        <v>44913</v>
      </c>
      <c r="E209" s="20">
        <v>3402</v>
      </c>
      <c r="F209" s="20">
        <v>340</v>
      </c>
      <c r="G209" s="20">
        <v>2</v>
      </c>
      <c r="H209" s="21">
        <v>45165.512997685182</v>
      </c>
      <c r="I209" s="12" t="s">
        <v>10</v>
      </c>
      <c r="J209" s="22" t="s">
        <v>25</v>
      </c>
      <c r="K209" s="22" t="s">
        <v>26</v>
      </c>
      <c r="L209" s="22" t="s">
        <v>39</v>
      </c>
      <c r="M209" s="12" t="s">
        <v>11</v>
      </c>
      <c r="N209" s="22" t="s">
        <v>62</v>
      </c>
      <c r="O209" s="12" t="s">
        <v>9</v>
      </c>
      <c r="P209" s="23">
        <v>252</v>
      </c>
      <c r="Q209" s="12" t="s">
        <v>251</v>
      </c>
      <c r="R209" s="12">
        <v>252</v>
      </c>
      <c r="S209" s="12">
        <v>2023</v>
      </c>
    </row>
    <row r="210" spans="1:19">
      <c r="A210" s="28">
        <v>1</v>
      </c>
      <c r="B210" s="11">
        <v>222</v>
      </c>
      <c r="C210" s="11">
        <v>6</v>
      </c>
      <c r="D210" s="14">
        <v>44914</v>
      </c>
      <c r="E210" s="15">
        <v>3400</v>
      </c>
      <c r="F210" s="15">
        <v>340</v>
      </c>
      <c r="G210" s="15">
        <v>0</v>
      </c>
      <c r="H210" s="16">
        <v>45258.78</v>
      </c>
      <c r="I210" s="11" t="s">
        <v>10</v>
      </c>
      <c r="J210" s="17" t="s">
        <v>25</v>
      </c>
      <c r="K210" s="17" t="s">
        <v>26</v>
      </c>
      <c r="L210" s="17" t="s">
        <v>37</v>
      </c>
      <c r="M210" s="11" t="s">
        <v>11</v>
      </c>
      <c r="N210" s="17" t="s">
        <v>55</v>
      </c>
      <c r="O210" s="11" t="s">
        <v>9</v>
      </c>
      <c r="P210" s="18">
        <v>344</v>
      </c>
      <c r="Q210" s="11" t="s">
        <v>252</v>
      </c>
      <c r="R210" s="11">
        <v>344</v>
      </c>
      <c r="S210" s="11">
        <v>2023</v>
      </c>
    </row>
    <row r="211" spans="1:19">
      <c r="A211" s="29">
        <v>1</v>
      </c>
      <c r="B211" s="12">
        <v>226</v>
      </c>
      <c r="C211" s="12">
        <v>2</v>
      </c>
      <c r="D211" s="19">
        <v>44921</v>
      </c>
      <c r="E211" s="20">
        <v>3460</v>
      </c>
      <c r="F211" s="20">
        <v>346</v>
      </c>
      <c r="G211" s="20">
        <v>0</v>
      </c>
      <c r="H211" s="21">
        <v>45278.63</v>
      </c>
      <c r="I211" s="12" t="s">
        <v>10</v>
      </c>
      <c r="J211" s="22" t="s">
        <v>27</v>
      </c>
      <c r="K211" s="22" t="s">
        <v>28</v>
      </c>
      <c r="L211" s="22" t="s">
        <v>37</v>
      </c>
      <c r="M211" s="12" t="s">
        <v>11</v>
      </c>
      <c r="N211" s="22" t="s">
        <v>52</v>
      </c>
      <c r="O211" s="12" t="s">
        <v>9</v>
      </c>
      <c r="P211" s="23">
        <v>357</v>
      </c>
      <c r="Q211" s="12" t="s">
        <v>253</v>
      </c>
      <c r="R211" s="12">
        <v>482</v>
      </c>
      <c r="S211" s="12">
        <v>2023</v>
      </c>
    </row>
    <row r="212" spans="1:19">
      <c r="A212" s="28">
        <v>1</v>
      </c>
      <c r="B212" s="11">
        <v>226</v>
      </c>
      <c r="C212" s="11">
        <v>4</v>
      </c>
      <c r="D212" s="14">
        <v>44921</v>
      </c>
      <c r="E212" s="15">
        <v>3400</v>
      </c>
      <c r="F212" s="15">
        <v>340</v>
      </c>
      <c r="G212" s="15">
        <v>0</v>
      </c>
      <c r="H212" s="16">
        <v>45403.97</v>
      </c>
      <c r="I212" s="11" t="s">
        <v>10</v>
      </c>
      <c r="J212" s="17" t="s">
        <v>25</v>
      </c>
      <c r="K212" s="17" t="s">
        <v>26</v>
      </c>
      <c r="L212" s="17" t="s">
        <v>37</v>
      </c>
      <c r="M212" s="11" t="s">
        <v>11</v>
      </c>
      <c r="N212" s="17" t="s">
        <v>55</v>
      </c>
      <c r="O212" s="11" t="s">
        <v>9</v>
      </c>
      <c r="P212" s="18">
        <v>482</v>
      </c>
      <c r="Q212" s="11" t="s">
        <v>253</v>
      </c>
      <c r="R212" s="11">
        <v>482</v>
      </c>
      <c r="S212" s="11">
        <v>2024</v>
      </c>
    </row>
    <row r="213" spans="1:19">
      <c r="A213" s="29">
        <v>1</v>
      </c>
      <c r="B213" s="12">
        <v>227</v>
      </c>
      <c r="C213" s="12">
        <v>1</v>
      </c>
      <c r="D213" s="19">
        <v>44925</v>
      </c>
      <c r="E213" s="20">
        <v>3404</v>
      </c>
      <c r="F213" s="20">
        <v>340</v>
      </c>
      <c r="G213" s="20">
        <v>4</v>
      </c>
      <c r="H213" s="21">
        <v>44947.18</v>
      </c>
      <c r="I213" s="12" t="s">
        <v>10</v>
      </c>
      <c r="J213" s="22" t="s">
        <v>25</v>
      </c>
      <c r="K213" s="22" t="s">
        <v>26</v>
      </c>
      <c r="L213" s="22" t="s">
        <v>41</v>
      </c>
      <c r="M213" s="12" t="s">
        <v>11</v>
      </c>
      <c r="N213" s="22" t="s">
        <v>86</v>
      </c>
      <c r="O213" s="12" t="s">
        <v>9</v>
      </c>
      <c r="P213" s="23">
        <v>22</v>
      </c>
      <c r="Q213" s="12" t="s">
        <v>254</v>
      </c>
      <c r="R213" s="12">
        <v>36</v>
      </c>
      <c r="S213" s="12">
        <v>2023</v>
      </c>
    </row>
    <row r="214" spans="1:19">
      <c r="A214" s="28">
        <v>1</v>
      </c>
      <c r="B214" s="11">
        <v>227</v>
      </c>
      <c r="C214" s="11">
        <v>2</v>
      </c>
      <c r="D214" s="14">
        <v>44925</v>
      </c>
      <c r="E214" s="15">
        <v>3400</v>
      </c>
      <c r="F214" s="15">
        <v>340</v>
      </c>
      <c r="G214" s="15">
        <v>0</v>
      </c>
      <c r="H214" s="16">
        <v>44961.38</v>
      </c>
      <c r="I214" s="11" t="s">
        <v>10</v>
      </c>
      <c r="J214" s="17" t="s">
        <v>25</v>
      </c>
      <c r="K214" s="17" t="s">
        <v>26</v>
      </c>
      <c r="L214" s="17" t="s">
        <v>37</v>
      </c>
      <c r="M214" s="11" t="s">
        <v>11</v>
      </c>
      <c r="N214" s="17" t="s">
        <v>55</v>
      </c>
      <c r="O214" s="11" t="s">
        <v>9</v>
      </c>
      <c r="P214" s="18">
        <v>36</v>
      </c>
      <c r="Q214" s="11" t="s">
        <v>254</v>
      </c>
      <c r="R214" s="11">
        <v>36</v>
      </c>
      <c r="S214" s="11">
        <v>2023</v>
      </c>
    </row>
    <row r="215" spans="1:19">
      <c r="A215" s="29">
        <v>2</v>
      </c>
      <c r="B215" s="12">
        <v>1</v>
      </c>
      <c r="C215" s="12">
        <v>1</v>
      </c>
      <c r="D215" s="19">
        <v>44563</v>
      </c>
      <c r="E215" s="20">
        <v>3400</v>
      </c>
      <c r="F215" s="20">
        <v>340</v>
      </c>
      <c r="G215" s="20">
        <v>0</v>
      </c>
      <c r="H215" s="21">
        <v>44853.45</v>
      </c>
      <c r="I215" s="12" t="s">
        <v>10</v>
      </c>
      <c r="J215" s="22" t="s">
        <v>25</v>
      </c>
      <c r="K215" s="22" t="s">
        <v>26</v>
      </c>
      <c r="L215" s="22" t="s">
        <v>37</v>
      </c>
      <c r="M215" s="12" t="s">
        <v>11</v>
      </c>
      <c r="N215" s="22" t="s">
        <v>55</v>
      </c>
      <c r="O215" s="12" t="s">
        <v>16</v>
      </c>
      <c r="P215" s="23">
        <v>290</v>
      </c>
      <c r="Q215" s="12" t="s">
        <v>255</v>
      </c>
      <c r="R215" s="12">
        <v>290</v>
      </c>
      <c r="S215" s="12">
        <v>2022</v>
      </c>
    </row>
    <row r="216" spans="1:19">
      <c r="A216" s="28">
        <v>2</v>
      </c>
      <c r="B216" s="11">
        <v>4</v>
      </c>
      <c r="C216" s="11">
        <v>3</v>
      </c>
      <c r="D216" s="14">
        <v>44582</v>
      </c>
      <c r="E216" s="15">
        <v>3400</v>
      </c>
      <c r="F216" s="15">
        <v>340</v>
      </c>
      <c r="G216" s="15">
        <v>0</v>
      </c>
      <c r="H216" s="16">
        <v>44758.565000000002</v>
      </c>
      <c r="I216" s="11" t="s">
        <v>10</v>
      </c>
      <c r="J216" s="17" t="s">
        <v>25</v>
      </c>
      <c r="K216" s="17" t="s">
        <v>26</v>
      </c>
      <c r="L216" s="17" t="s">
        <v>37</v>
      </c>
      <c r="M216" s="11" t="s">
        <v>11</v>
      </c>
      <c r="N216" s="17" t="s">
        <v>55</v>
      </c>
      <c r="O216" s="11" t="s">
        <v>16</v>
      </c>
      <c r="P216" s="18">
        <v>176</v>
      </c>
      <c r="Q216" s="11" t="s">
        <v>256</v>
      </c>
      <c r="R216" s="11">
        <v>176</v>
      </c>
      <c r="S216" s="11">
        <v>2022</v>
      </c>
    </row>
    <row r="217" spans="1:19">
      <c r="A217" s="29">
        <v>2</v>
      </c>
      <c r="B217" s="12">
        <v>5</v>
      </c>
      <c r="C217" s="12">
        <v>5</v>
      </c>
      <c r="D217" s="19">
        <v>44590</v>
      </c>
      <c r="E217" s="20">
        <v>3400</v>
      </c>
      <c r="F217" s="20">
        <v>340</v>
      </c>
      <c r="G217" s="20">
        <v>0</v>
      </c>
      <c r="H217" s="21">
        <v>44659.199999999997</v>
      </c>
      <c r="I217" s="12" t="s">
        <v>14</v>
      </c>
      <c r="J217" s="22" t="s">
        <v>25</v>
      </c>
      <c r="K217" s="22" t="s">
        <v>26</v>
      </c>
      <c r="L217" s="22" t="s">
        <v>37</v>
      </c>
      <c r="M217" s="12" t="s">
        <v>15</v>
      </c>
      <c r="N217" s="22" t="s">
        <v>55</v>
      </c>
      <c r="O217" s="12" t="s">
        <v>16</v>
      </c>
      <c r="P217" s="23">
        <v>69</v>
      </c>
      <c r="Q217" s="12" t="s">
        <v>257</v>
      </c>
      <c r="R217" s="12">
        <v>71</v>
      </c>
      <c r="S217" s="12">
        <v>2022</v>
      </c>
    </row>
    <row r="218" spans="1:19">
      <c r="A218" s="28">
        <v>2</v>
      </c>
      <c r="B218" s="11">
        <v>7</v>
      </c>
      <c r="C218" s="11">
        <v>3</v>
      </c>
      <c r="D218" s="14">
        <v>44593</v>
      </c>
      <c r="E218" s="15">
        <v>3405</v>
      </c>
      <c r="F218" s="15">
        <v>340</v>
      </c>
      <c r="G218" s="15">
        <v>5</v>
      </c>
      <c r="H218" s="16">
        <v>44614.55</v>
      </c>
      <c r="I218" s="11" t="s">
        <v>10</v>
      </c>
      <c r="J218" s="17" t="s">
        <v>25</v>
      </c>
      <c r="K218" s="17" t="s">
        <v>26</v>
      </c>
      <c r="L218" s="17" t="s">
        <v>42</v>
      </c>
      <c r="M218" s="11" t="s">
        <v>11</v>
      </c>
      <c r="N218" s="17" t="s">
        <v>63</v>
      </c>
      <c r="O218" s="11" t="s">
        <v>16</v>
      </c>
      <c r="P218" s="18">
        <v>21</v>
      </c>
      <c r="Q218" s="11" t="s">
        <v>258</v>
      </c>
      <c r="R218" s="11">
        <v>23</v>
      </c>
      <c r="S218" s="11">
        <v>2022</v>
      </c>
    </row>
    <row r="219" spans="1:19">
      <c r="A219" s="29">
        <v>2</v>
      </c>
      <c r="B219" s="12">
        <v>7</v>
      </c>
      <c r="C219" s="12">
        <v>1</v>
      </c>
      <c r="D219" s="19">
        <v>44593</v>
      </c>
      <c r="E219" s="20">
        <v>3460</v>
      </c>
      <c r="F219" s="20">
        <v>346</v>
      </c>
      <c r="G219" s="20">
        <v>0</v>
      </c>
      <c r="H219" s="21">
        <v>44616.1</v>
      </c>
      <c r="I219" s="12" t="s">
        <v>10</v>
      </c>
      <c r="J219" s="22" t="s">
        <v>27</v>
      </c>
      <c r="K219" s="22" t="s">
        <v>28</v>
      </c>
      <c r="L219" s="22" t="s">
        <v>37</v>
      </c>
      <c r="M219" s="12" t="s">
        <v>11</v>
      </c>
      <c r="N219" s="22" t="s">
        <v>52</v>
      </c>
      <c r="O219" s="12" t="s">
        <v>16</v>
      </c>
      <c r="P219" s="23">
        <v>23</v>
      </c>
      <c r="Q219" s="12" t="s">
        <v>258</v>
      </c>
      <c r="R219" s="12">
        <v>23</v>
      </c>
      <c r="S219" s="12">
        <v>2022</v>
      </c>
    </row>
    <row r="220" spans="1:19">
      <c r="A220" s="28">
        <v>2</v>
      </c>
      <c r="B220" s="11">
        <v>11</v>
      </c>
      <c r="C220" s="11">
        <v>3</v>
      </c>
      <c r="D220" s="14">
        <v>44607</v>
      </c>
      <c r="E220" s="15">
        <v>3460</v>
      </c>
      <c r="F220" s="15">
        <v>346</v>
      </c>
      <c r="G220" s="15">
        <v>0</v>
      </c>
      <c r="H220" s="16">
        <v>44780.75</v>
      </c>
      <c r="I220" s="11" t="s">
        <v>10</v>
      </c>
      <c r="J220" s="17" t="s">
        <v>27</v>
      </c>
      <c r="K220" s="17" t="s">
        <v>28</v>
      </c>
      <c r="L220" s="17" t="s">
        <v>37</v>
      </c>
      <c r="M220" s="11" t="s">
        <v>11</v>
      </c>
      <c r="N220" s="17" t="s">
        <v>52</v>
      </c>
      <c r="O220" s="11" t="s">
        <v>16</v>
      </c>
      <c r="P220" s="18">
        <v>173</v>
      </c>
      <c r="Q220" s="11" t="s">
        <v>259</v>
      </c>
      <c r="R220" s="11">
        <v>175</v>
      </c>
      <c r="S220" s="11">
        <v>2022</v>
      </c>
    </row>
    <row r="221" spans="1:19">
      <c r="A221" s="29">
        <v>2</v>
      </c>
      <c r="B221" s="12">
        <v>11</v>
      </c>
      <c r="C221" s="12">
        <v>5</v>
      </c>
      <c r="D221" s="19">
        <v>44607</v>
      </c>
      <c r="E221" s="20">
        <v>3400</v>
      </c>
      <c r="F221" s="20">
        <v>340</v>
      </c>
      <c r="G221" s="20">
        <v>0</v>
      </c>
      <c r="H221" s="21">
        <v>44781.36</v>
      </c>
      <c r="I221" s="12" t="s">
        <v>10</v>
      </c>
      <c r="J221" s="22" t="s">
        <v>25</v>
      </c>
      <c r="K221" s="22" t="s">
        <v>26</v>
      </c>
      <c r="L221" s="22" t="s">
        <v>37</v>
      </c>
      <c r="M221" s="12" t="s">
        <v>11</v>
      </c>
      <c r="N221" s="22" t="s">
        <v>55</v>
      </c>
      <c r="O221" s="12" t="s">
        <v>16</v>
      </c>
      <c r="P221" s="23">
        <v>174</v>
      </c>
      <c r="Q221" s="12" t="s">
        <v>259</v>
      </c>
      <c r="R221" s="12">
        <v>175</v>
      </c>
      <c r="S221" s="12">
        <v>2022</v>
      </c>
    </row>
    <row r="222" spans="1:19">
      <c r="A222" s="28">
        <v>2</v>
      </c>
      <c r="B222" s="11">
        <v>13</v>
      </c>
      <c r="C222" s="11">
        <v>1</v>
      </c>
      <c r="D222" s="14">
        <v>44617</v>
      </c>
      <c r="E222" s="15">
        <v>3400</v>
      </c>
      <c r="F222" s="15">
        <v>340</v>
      </c>
      <c r="G222" s="15">
        <v>0</v>
      </c>
      <c r="H222" s="16">
        <v>44634.78</v>
      </c>
      <c r="I222" s="11" t="s">
        <v>10</v>
      </c>
      <c r="J222" s="17" t="s">
        <v>25</v>
      </c>
      <c r="K222" s="17" t="s">
        <v>26</v>
      </c>
      <c r="L222" s="17" t="s">
        <v>37</v>
      </c>
      <c r="M222" s="11" t="s">
        <v>11</v>
      </c>
      <c r="N222" s="17" t="s">
        <v>55</v>
      </c>
      <c r="O222" s="11" t="s">
        <v>16</v>
      </c>
      <c r="P222" s="18">
        <v>17</v>
      </c>
      <c r="Q222" s="11" t="s">
        <v>260</v>
      </c>
      <c r="R222" s="11">
        <v>18</v>
      </c>
      <c r="S222" s="11">
        <v>2022</v>
      </c>
    </row>
    <row r="223" spans="1:19">
      <c r="A223" s="29">
        <v>2</v>
      </c>
      <c r="B223" s="12">
        <v>14</v>
      </c>
      <c r="C223" s="12">
        <v>4</v>
      </c>
      <c r="D223" s="19">
        <v>44631</v>
      </c>
      <c r="E223" s="20">
        <v>3401</v>
      </c>
      <c r="F223" s="20">
        <v>340</v>
      </c>
      <c r="G223" s="20">
        <v>1</v>
      </c>
      <c r="H223" s="21">
        <v>44868.03</v>
      </c>
      <c r="I223" s="12" t="s">
        <v>10</v>
      </c>
      <c r="J223" s="22" t="s">
        <v>25</v>
      </c>
      <c r="K223" s="22" t="s">
        <v>26</v>
      </c>
      <c r="L223" s="22" t="s">
        <v>38</v>
      </c>
      <c r="M223" s="12" t="s">
        <v>11</v>
      </c>
      <c r="N223" s="22" t="s">
        <v>56</v>
      </c>
      <c r="O223" s="12" t="s">
        <v>16</v>
      </c>
      <c r="P223" s="23">
        <v>237</v>
      </c>
      <c r="Q223" s="12" t="s">
        <v>261</v>
      </c>
      <c r="R223" s="12">
        <v>237</v>
      </c>
      <c r="S223" s="12">
        <v>2022</v>
      </c>
    </row>
    <row r="224" spans="1:19">
      <c r="A224" s="28">
        <v>2</v>
      </c>
      <c r="B224" s="11">
        <v>16</v>
      </c>
      <c r="C224" s="11">
        <v>3</v>
      </c>
      <c r="D224" s="14">
        <v>44646</v>
      </c>
      <c r="E224" s="15">
        <v>3400</v>
      </c>
      <c r="F224" s="15">
        <v>340</v>
      </c>
      <c r="G224" s="15">
        <v>0</v>
      </c>
      <c r="H224" s="16">
        <v>44756</v>
      </c>
      <c r="I224" s="11" t="s">
        <v>10</v>
      </c>
      <c r="J224" s="17" t="s">
        <v>25</v>
      </c>
      <c r="K224" s="17" t="s">
        <v>26</v>
      </c>
      <c r="L224" s="17" t="s">
        <v>37</v>
      </c>
      <c r="M224" s="11" t="s">
        <v>11</v>
      </c>
      <c r="N224" s="17" t="s">
        <v>55</v>
      </c>
      <c r="O224" s="11" t="s">
        <v>16</v>
      </c>
      <c r="P224" s="18">
        <v>110</v>
      </c>
      <c r="Q224" s="11" t="s">
        <v>262</v>
      </c>
      <c r="R224" s="11">
        <v>114</v>
      </c>
      <c r="S224" s="11">
        <v>2022</v>
      </c>
    </row>
    <row r="225" spans="1:19">
      <c r="A225" s="29">
        <v>2</v>
      </c>
      <c r="B225" s="12">
        <v>16</v>
      </c>
      <c r="C225" s="12">
        <v>2</v>
      </c>
      <c r="D225" s="19">
        <v>44646</v>
      </c>
      <c r="E225" s="20">
        <v>3400</v>
      </c>
      <c r="F225" s="20">
        <v>340</v>
      </c>
      <c r="G225" s="20">
        <v>0</v>
      </c>
      <c r="H225" s="21">
        <v>44760.1</v>
      </c>
      <c r="I225" s="12" t="s">
        <v>10</v>
      </c>
      <c r="J225" s="22" t="s">
        <v>25</v>
      </c>
      <c r="K225" s="22" t="s">
        <v>26</v>
      </c>
      <c r="L225" s="22" t="s">
        <v>37</v>
      </c>
      <c r="M225" s="12" t="s">
        <v>11</v>
      </c>
      <c r="N225" s="22" t="s">
        <v>55</v>
      </c>
      <c r="O225" s="12" t="s">
        <v>16</v>
      </c>
      <c r="P225" s="23">
        <v>114</v>
      </c>
      <c r="Q225" s="12" t="s">
        <v>262</v>
      </c>
      <c r="R225" s="12">
        <v>114</v>
      </c>
      <c r="S225" s="12">
        <v>2022</v>
      </c>
    </row>
    <row r="226" spans="1:19">
      <c r="A226" s="28">
        <v>2</v>
      </c>
      <c r="B226" s="11">
        <v>19</v>
      </c>
      <c r="C226" s="11">
        <v>4</v>
      </c>
      <c r="D226" s="14">
        <v>44658</v>
      </c>
      <c r="E226" s="15">
        <v>3400</v>
      </c>
      <c r="F226" s="15">
        <v>340</v>
      </c>
      <c r="G226" s="15">
        <v>0</v>
      </c>
      <c r="H226" s="16">
        <v>44706.6</v>
      </c>
      <c r="I226" s="11" t="s">
        <v>10</v>
      </c>
      <c r="J226" s="17" t="s">
        <v>25</v>
      </c>
      <c r="K226" s="17" t="s">
        <v>26</v>
      </c>
      <c r="L226" s="17" t="s">
        <v>37</v>
      </c>
      <c r="M226" s="11" t="s">
        <v>11</v>
      </c>
      <c r="N226" s="17" t="s">
        <v>55</v>
      </c>
      <c r="O226" s="11" t="s">
        <v>16</v>
      </c>
      <c r="P226" s="18">
        <v>48</v>
      </c>
      <c r="Q226" s="11" t="s">
        <v>263</v>
      </c>
      <c r="R226" s="11">
        <v>51</v>
      </c>
      <c r="S226" s="11">
        <v>2022</v>
      </c>
    </row>
    <row r="227" spans="1:19">
      <c r="A227" s="29">
        <v>2</v>
      </c>
      <c r="B227" s="12">
        <v>19</v>
      </c>
      <c r="C227" s="12">
        <v>2</v>
      </c>
      <c r="D227" s="19">
        <v>44658</v>
      </c>
      <c r="E227" s="20">
        <v>3400</v>
      </c>
      <c r="F227" s="20">
        <v>340</v>
      </c>
      <c r="G227" s="20">
        <v>0</v>
      </c>
      <c r="H227" s="21">
        <v>44708.76</v>
      </c>
      <c r="I227" s="12" t="s">
        <v>10</v>
      </c>
      <c r="J227" s="22" t="s">
        <v>25</v>
      </c>
      <c r="K227" s="22" t="s">
        <v>26</v>
      </c>
      <c r="L227" s="22" t="s">
        <v>37</v>
      </c>
      <c r="M227" s="12" t="s">
        <v>11</v>
      </c>
      <c r="N227" s="22" t="s">
        <v>55</v>
      </c>
      <c r="O227" s="12" t="s">
        <v>16</v>
      </c>
      <c r="P227" s="23">
        <v>50</v>
      </c>
      <c r="Q227" s="12" t="s">
        <v>263</v>
      </c>
      <c r="R227" s="12">
        <v>51</v>
      </c>
      <c r="S227" s="12">
        <v>2022</v>
      </c>
    </row>
    <row r="228" spans="1:19">
      <c r="A228" s="28">
        <v>2</v>
      </c>
      <c r="B228" s="11">
        <v>20</v>
      </c>
      <c r="C228" s="11">
        <v>5</v>
      </c>
      <c r="D228" s="14">
        <v>44659</v>
      </c>
      <c r="E228" s="15">
        <v>3463</v>
      </c>
      <c r="F228" s="15">
        <v>346</v>
      </c>
      <c r="G228" s="15">
        <v>3</v>
      </c>
      <c r="H228" s="16">
        <v>44709.35</v>
      </c>
      <c r="I228" s="11" t="s">
        <v>10</v>
      </c>
      <c r="J228" s="17" t="s">
        <v>27</v>
      </c>
      <c r="K228" s="17" t="s">
        <v>28</v>
      </c>
      <c r="L228" s="17" t="s">
        <v>40</v>
      </c>
      <c r="M228" s="11" t="s">
        <v>11</v>
      </c>
      <c r="N228" s="17" t="s">
        <v>80</v>
      </c>
      <c r="O228" s="11" t="s">
        <v>16</v>
      </c>
      <c r="P228" s="18">
        <v>50</v>
      </c>
      <c r="Q228" s="11" t="s">
        <v>264</v>
      </c>
      <c r="R228" s="11">
        <v>50</v>
      </c>
      <c r="S228" s="11">
        <v>2022</v>
      </c>
    </row>
    <row r="229" spans="1:19">
      <c r="A229" s="29">
        <v>2</v>
      </c>
      <c r="B229" s="12">
        <v>21</v>
      </c>
      <c r="C229" s="12">
        <v>1</v>
      </c>
      <c r="D229" s="19">
        <v>44660</v>
      </c>
      <c r="E229" s="20">
        <v>3403</v>
      </c>
      <c r="F229" s="20">
        <v>340</v>
      </c>
      <c r="G229" s="20">
        <v>3</v>
      </c>
      <c r="H229" s="21">
        <v>44668.387997685182</v>
      </c>
      <c r="I229" s="12" t="s">
        <v>10</v>
      </c>
      <c r="J229" s="22" t="s">
        <v>25</v>
      </c>
      <c r="K229" s="22" t="s">
        <v>26</v>
      </c>
      <c r="L229" s="22" t="s">
        <v>40</v>
      </c>
      <c r="M229" s="12" t="s">
        <v>11</v>
      </c>
      <c r="N229" s="22" t="s">
        <v>68</v>
      </c>
      <c r="O229" s="12" t="s">
        <v>16</v>
      </c>
      <c r="P229" s="23">
        <v>8</v>
      </c>
      <c r="Q229" s="12" t="s">
        <v>265</v>
      </c>
      <c r="R229" s="12">
        <v>8</v>
      </c>
      <c r="S229" s="12">
        <v>2022</v>
      </c>
    </row>
    <row r="230" spans="1:19">
      <c r="A230" s="28">
        <v>2</v>
      </c>
      <c r="B230" s="11">
        <v>23</v>
      </c>
      <c r="C230" s="11">
        <v>2</v>
      </c>
      <c r="D230" s="14">
        <v>44669</v>
      </c>
      <c r="E230" s="15">
        <v>3470</v>
      </c>
      <c r="F230" s="15">
        <v>347</v>
      </c>
      <c r="G230" s="15">
        <v>0</v>
      </c>
      <c r="H230" s="16">
        <v>44775.207997685182</v>
      </c>
      <c r="I230" s="11" t="s">
        <v>10</v>
      </c>
      <c r="J230" s="17" t="s">
        <v>29</v>
      </c>
      <c r="K230" s="17" t="s">
        <v>28</v>
      </c>
      <c r="L230" s="17" t="s">
        <v>37</v>
      </c>
      <c r="M230" s="11" t="s">
        <v>11</v>
      </c>
      <c r="N230" s="17" t="s">
        <v>51</v>
      </c>
      <c r="O230" s="11" t="s">
        <v>16</v>
      </c>
      <c r="P230" s="18">
        <v>106</v>
      </c>
      <c r="Q230" s="11" t="s">
        <v>266</v>
      </c>
      <c r="R230" s="11">
        <v>168</v>
      </c>
      <c r="S230" s="11">
        <v>2022</v>
      </c>
    </row>
    <row r="231" spans="1:19">
      <c r="A231" s="29">
        <v>2</v>
      </c>
      <c r="B231" s="12">
        <v>23</v>
      </c>
      <c r="C231" s="12">
        <v>3</v>
      </c>
      <c r="D231" s="19">
        <v>44669</v>
      </c>
      <c r="E231" s="20">
        <v>3460</v>
      </c>
      <c r="F231" s="20">
        <v>346</v>
      </c>
      <c r="G231" s="20">
        <v>0</v>
      </c>
      <c r="H231" s="21">
        <v>44837.407997685186</v>
      </c>
      <c r="I231" s="12" t="s">
        <v>10</v>
      </c>
      <c r="J231" s="22" t="s">
        <v>27</v>
      </c>
      <c r="K231" s="22" t="s">
        <v>28</v>
      </c>
      <c r="L231" s="22" t="s">
        <v>37</v>
      </c>
      <c r="M231" s="12" t="s">
        <v>11</v>
      </c>
      <c r="N231" s="22" t="s">
        <v>52</v>
      </c>
      <c r="O231" s="12" t="s">
        <v>16</v>
      </c>
      <c r="P231" s="23">
        <v>168</v>
      </c>
      <c r="Q231" s="12" t="s">
        <v>266</v>
      </c>
      <c r="R231" s="12">
        <v>168</v>
      </c>
      <c r="S231" s="12">
        <v>2022</v>
      </c>
    </row>
    <row r="232" spans="1:19">
      <c r="A232" s="28">
        <v>2</v>
      </c>
      <c r="B232" s="11">
        <v>25</v>
      </c>
      <c r="C232" s="11">
        <v>4</v>
      </c>
      <c r="D232" s="14">
        <v>44679</v>
      </c>
      <c r="E232" s="15">
        <v>3400</v>
      </c>
      <c r="F232" s="15">
        <v>340</v>
      </c>
      <c r="G232" s="15">
        <v>0</v>
      </c>
      <c r="H232" s="16">
        <v>44766.395995370367</v>
      </c>
      <c r="I232" s="11" t="s">
        <v>10</v>
      </c>
      <c r="J232" s="17" t="s">
        <v>25</v>
      </c>
      <c r="K232" s="17" t="s">
        <v>26</v>
      </c>
      <c r="L232" s="17" t="s">
        <v>37</v>
      </c>
      <c r="M232" s="11" t="s">
        <v>11</v>
      </c>
      <c r="N232" s="17" t="s">
        <v>55</v>
      </c>
      <c r="O232" s="11" t="s">
        <v>16</v>
      </c>
      <c r="P232" s="18">
        <v>87</v>
      </c>
      <c r="Q232" s="11" t="s">
        <v>267</v>
      </c>
      <c r="R232" s="11">
        <v>154</v>
      </c>
      <c r="S232" s="11">
        <v>2022</v>
      </c>
    </row>
    <row r="233" spans="1:19">
      <c r="A233" s="29">
        <v>2</v>
      </c>
      <c r="B233" s="12">
        <v>25</v>
      </c>
      <c r="C233" s="12">
        <v>2</v>
      </c>
      <c r="D233" s="19">
        <v>44679</v>
      </c>
      <c r="E233" s="20">
        <v>3400</v>
      </c>
      <c r="F233" s="20">
        <v>340</v>
      </c>
      <c r="G233" s="20">
        <v>0</v>
      </c>
      <c r="H233" s="21">
        <v>44833.895995370367</v>
      </c>
      <c r="I233" s="12" t="s">
        <v>10</v>
      </c>
      <c r="J233" s="22" t="s">
        <v>25</v>
      </c>
      <c r="K233" s="22" t="s">
        <v>26</v>
      </c>
      <c r="L233" s="22" t="s">
        <v>37</v>
      </c>
      <c r="M233" s="12" t="s">
        <v>11</v>
      </c>
      <c r="N233" s="22" t="s">
        <v>55</v>
      </c>
      <c r="O233" s="12" t="s">
        <v>16</v>
      </c>
      <c r="P233" s="23">
        <v>154</v>
      </c>
      <c r="Q233" s="12" t="s">
        <v>267</v>
      </c>
      <c r="R233" s="12">
        <v>154</v>
      </c>
      <c r="S233" s="12">
        <v>2022</v>
      </c>
    </row>
    <row r="234" spans="1:19">
      <c r="A234" s="28">
        <v>2</v>
      </c>
      <c r="B234" s="11">
        <v>26</v>
      </c>
      <c r="C234" s="11">
        <v>1</v>
      </c>
      <c r="D234" s="14">
        <v>44680</v>
      </c>
      <c r="E234" s="15">
        <v>3461</v>
      </c>
      <c r="F234" s="15">
        <v>346</v>
      </c>
      <c r="G234" s="15">
        <v>1</v>
      </c>
      <c r="H234" s="16">
        <v>44746.14</v>
      </c>
      <c r="I234" s="11" t="s">
        <v>10</v>
      </c>
      <c r="J234" s="17" t="s">
        <v>27</v>
      </c>
      <c r="K234" s="17" t="s">
        <v>28</v>
      </c>
      <c r="L234" s="17" t="s">
        <v>38</v>
      </c>
      <c r="M234" s="11" t="s">
        <v>11</v>
      </c>
      <c r="N234" s="17" t="s">
        <v>90</v>
      </c>
      <c r="O234" s="11" t="s">
        <v>16</v>
      </c>
      <c r="P234" s="18">
        <v>66</v>
      </c>
      <c r="Q234" s="11" t="s">
        <v>268</v>
      </c>
      <c r="R234" s="11">
        <v>95</v>
      </c>
      <c r="S234" s="11">
        <v>2022</v>
      </c>
    </row>
    <row r="235" spans="1:19">
      <c r="A235" s="29">
        <v>2</v>
      </c>
      <c r="B235" s="12">
        <v>28</v>
      </c>
      <c r="C235" s="12">
        <v>1</v>
      </c>
      <c r="D235" s="19">
        <v>44686</v>
      </c>
      <c r="E235" s="20">
        <v>3400</v>
      </c>
      <c r="F235" s="20">
        <v>340</v>
      </c>
      <c r="G235" s="20">
        <v>0</v>
      </c>
      <c r="H235" s="21">
        <v>44687.770995370367</v>
      </c>
      <c r="I235" s="12" t="s">
        <v>10</v>
      </c>
      <c r="J235" s="22" t="s">
        <v>25</v>
      </c>
      <c r="K235" s="22" t="s">
        <v>26</v>
      </c>
      <c r="L235" s="22" t="s">
        <v>37</v>
      </c>
      <c r="M235" s="12" t="s">
        <v>11</v>
      </c>
      <c r="N235" s="22" t="s">
        <v>55</v>
      </c>
      <c r="O235" s="12" t="s">
        <v>16</v>
      </c>
      <c r="P235" s="23">
        <v>1</v>
      </c>
      <c r="Q235" s="12" t="s">
        <v>269</v>
      </c>
      <c r="R235" s="12">
        <v>1</v>
      </c>
      <c r="S235" s="12">
        <v>2022</v>
      </c>
    </row>
    <row r="236" spans="1:19">
      <c r="A236" s="28">
        <v>2</v>
      </c>
      <c r="B236" s="11">
        <v>30</v>
      </c>
      <c r="C236" s="11">
        <v>2</v>
      </c>
      <c r="D236" s="14">
        <v>44694</v>
      </c>
      <c r="E236" s="15">
        <v>3400</v>
      </c>
      <c r="F236" s="15">
        <v>340</v>
      </c>
      <c r="G236" s="15">
        <v>0</v>
      </c>
      <c r="H236" s="16">
        <v>44694.9</v>
      </c>
      <c r="I236" s="11" t="s">
        <v>10</v>
      </c>
      <c r="J236" s="17" t="s">
        <v>25</v>
      </c>
      <c r="K236" s="17" t="s">
        <v>26</v>
      </c>
      <c r="L236" s="17" t="s">
        <v>37</v>
      </c>
      <c r="M236" s="11" t="s">
        <v>11</v>
      </c>
      <c r="N236" s="17" t="s">
        <v>55</v>
      </c>
      <c r="O236" s="11" t="s">
        <v>16</v>
      </c>
      <c r="P236" s="18">
        <v>0</v>
      </c>
      <c r="Q236" s="11" t="s">
        <v>270</v>
      </c>
      <c r="R236" s="11">
        <v>0</v>
      </c>
      <c r="S236" s="11">
        <v>2022</v>
      </c>
    </row>
    <row r="237" spans="1:19">
      <c r="A237" s="29">
        <v>2</v>
      </c>
      <c r="B237" s="12">
        <v>32</v>
      </c>
      <c r="C237" s="12">
        <v>3</v>
      </c>
      <c r="D237" s="19">
        <v>44710</v>
      </c>
      <c r="E237" s="20">
        <v>3400</v>
      </c>
      <c r="F237" s="20">
        <v>340</v>
      </c>
      <c r="G237" s="20">
        <v>0</v>
      </c>
      <c r="H237" s="21">
        <v>44802.2</v>
      </c>
      <c r="I237" s="12" t="s">
        <v>10</v>
      </c>
      <c r="J237" s="22" t="s">
        <v>25</v>
      </c>
      <c r="K237" s="22" t="s">
        <v>26</v>
      </c>
      <c r="L237" s="22" t="s">
        <v>37</v>
      </c>
      <c r="M237" s="12" t="s">
        <v>11</v>
      </c>
      <c r="N237" s="22" t="s">
        <v>55</v>
      </c>
      <c r="O237" s="12" t="s">
        <v>16</v>
      </c>
      <c r="P237" s="23">
        <v>92</v>
      </c>
      <c r="Q237" s="12" t="s">
        <v>271</v>
      </c>
      <c r="R237" s="12">
        <v>142</v>
      </c>
      <c r="S237" s="12">
        <v>2022</v>
      </c>
    </row>
    <row r="238" spans="1:19">
      <c r="A238" s="28">
        <v>2</v>
      </c>
      <c r="B238" s="11">
        <v>33</v>
      </c>
      <c r="C238" s="11">
        <v>1</v>
      </c>
      <c r="D238" s="14">
        <v>44714</v>
      </c>
      <c r="E238" s="15">
        <v>3460</v>
      </c>
      <c r="F238" s="15">
        <v>346</v>
      </c>
      <c r="G238" s="15">
        <v>0</v>
      </c>
      <c r="H238" s="16">
        <v>44715.137997685182</v>
      </c>
      <c r="I238" s="11" t="s">
        <v>10</v>
      </c>
      <c r="J238" s="17" t="s">
        <v>27</v>
      </c>
      <c r="K238" s="17" t="s">
        <v>28</v>
      </c>
      <c r="L238" s="17" t="s">
        <v>37</v>
      </c>
      <c r="M238" s="11" t="s">
        <v>11</v>
      </c>
      <c r="N238" s="17" t="s">
        <v>52</v>
      </c>
      <c r="O238" s="11" t="s">
        <v>16</v>
      </c>
      <c r="P238" s="18">
        <v>1</v>
      </c>
      <c r="Q238" s="11" t="s">
        <v>272</v>
      </c>
      <c r="R238" s="11">
        <v>1</v>
      </c>
      <c r="S238" s="11">
        <v>2022</v>
      </c>
    </row>
    <row r="239" spans="1:19">
      <c r="A239" s="29">
        <v>2</v>
      </c>
      <c r="B239" s="12">
        <v>35</v>
      </c>
      <c r="C239" s="12">
        <v>3</v>
      </c>
      <c r="D239" s="19">
        <v>44723</v>
      </c>
      <c r="E239" s="20">
        <v>3400</v>
      </c>
      <c r="F239" s="20">
        <v>340</v>
      </c>
      <c r="G239" s="20">
        <v>0</v>
      </c>
      <c r="H239" s="21">
        <v>44768.67</v>
      </c>
      <c r="I239" s="12" t="s">
        <v>10</v>
      </c>
      <c r="J239" s="22" t="s">
        <v>25</v>
      </c>
      <c r="K239" s="22" t="s">
        <v>26</v>
      </c>
      <c r="L239" s="22" t="s">
        <v>37</v>
      </c>
      <c r="M239" s="12" t="s">
        <v>11</v>
      </c>
      <c r="N239" s="22" t="s">
        <v>55</v>
      </c>
      <c r="O239" s="12" t="s">
        <v>16</v>
      </c>
      <c r="P239" s="23">
        <v>45</v>
      </c>
      <c r="Q239" s="12" t="s">
        <v>273</v>
      </c>
      <c r="R239" s="12">
        <v>45</v>
      </c>
      <c r="S239" s="12">
        <v>2022</v>
      </c>
    </row>
    <row r="240" spans="1:19">
      <c r="A240" s="28">
        <v>2</v>
      </c>
      <c r="B240" s="11">
        <v>36</v>
      </c>
      <c r="C240" s="11">
        <v>1</v>
      </c>
      <c r="D240" s="14">
        <v>44727</v>
      </c>
      <c r="E240" s="15">
        <v>3406</v>
      </c>
      <c r="F240" s="15">
        <v>340</v>
      </c>
      <c r="G240" s="15">
        <v>6</v>
      </c>
      <c r="H240" s="16">
        <v>44804.2</v>
      </c>
      <c r="I240" s="11" t="s">
        <v>10</v>
      </c>
      <c r="J240" s="17" t="s">
        <v>25</v>
      </c>
      <c r="K240" s="17" t="s">
        <v>26</v>
      </c>
      <c r="L240" s="17" t="s">
        <v>43</v>
      </c>
      <c r="M240" s="11" t="s">
        <v>11</v>
      </c>
      <c r="N240" s="17" t="s">
        <v>65</v>
      </c>
      <c r="O240" s="11" t="s">
        <v>16</v>
      </c>
      <c r="P240" s="18">
        <v>77</v>
      </c>
      <c r="Q240" s="11" t="s">
        <v>274</v>
      </c>
      <c r="R240" s="11">
        <v>77</v>
      </c>
      <c r="S240" s="11">
        <v>2022</v>
      </c>
    </row>
    <row r="241" spans="1:19">
      <c r="A241" s="29">
        <v>2</v>
      </c>
      <c r="B241" s="12">
        <v>37</v>
      </c>
      <c r="C241" s="12">
        <v>1</v>
      </c>
      <c r="D241" s="19">
        <v>44730</v>
      </c>
      <c r="E241" s="20">
        <v>3405</v>
      </c>
      <c r="F241" s="20">
        <v>340</v>
      </c>
      <c r="G241" s="20">
        <v>5</v>
      </c>
      <c r="H241" s="21">
        <v>44730.393599537034</v>
      </c>
      <c r="I241" s="12" t="s">
        <v>10</v>
      </c>
      <c r="J241" s="22" t="s">
        <v>25</v>
      </c>
      <c r="K241" s="22" t="s">
        <v>26</v>
      </c>
      <c r="L241" s="22" t="s">
        <v>42</v>
      </c>
      <c r="M241" s="12" t="s">
        <v>11</v>
      </c>
      <c r="N241" s="22" t="s">
        <v>63</v>
      </c>
      <c r="O241" s="12" t="s">
        <v>16</v>
      </c>
      <c r="P241" s="23">
        <v>0</v>
      </c>
      <c r="Q241" s="12" t="s">
        <v>275</v>
      </c>
      <c r="R241" s="12">
        <v>7</v>
      </c>
      <c r="S241" s="12">
        <v>2022</v>
      </c>
    </row>
    <row r="242" spans="1:19">
      <c r="A242" s="28">
        <v>2</v>
      </c>
      <c r="B242" s="11">
        <v>38</v>
      </c>
      <c r="C242" s="11">
        <v>4</v>
      </c>
      <c r="D242" s="14">
        <v>44732</v>
      </c>
      <c r="E242" s="15">
        <v>3400</v>
      </c>
      <c r="F242" s="15">
        <v>340</v>
      </c>
      <c r="G242" s="15">
        <v>0</v>
      </c>
      <c r="H242" s="16">
        <v>44747.34</v>
      </c>
      <c r="I242" s="11" t="s">
        <v>10</v>
      </c>
      <c r="J242" s="17" t="s">
        <v>25</v>
      </c>
      <c r="K242" s="17" t="s">
        <v>26</v>
      </c>
      <c r="L242" s="17" t="s">
        <v>37</v>
      </c>
      <c r="M242" s="11" t="s">
        <v>11</v>
      </c>
      <c r="N242" s="17" t="s">
        <v>55</v>
      </c>
      <c r="O242" s="11" t="s">
        <v>16</v>
      </c>
      <c r="P242" s="18">
        <v>15</v>
      </c>
      <c r="Q242" s="11" t="s">
        <v>276</v>
      </c>
      <c r="R242" s="11">
        <v>18</v>
      </c>
      <c r="S242" s="11">
        <v>2022</v>
      </c>
    </row>
    <row r="243" spans="1:19">
      <c r="A243" s="29">
        <v>2</v>
      </c>
      <c r="B243" s="12">
        <v>39</v>
      </c>
      <c r="C243" s="12">
        <v>1</v>
      </c>
      <c r="D243" s="19">
        <v>44733</v>
      </c>
      <c r="E243" s="20">
        <v>3400</v>
      </c>
      <c r="F243" s="20">
        <v>340</v>
      </c>
      <c r="G243" s="20">
        <v>0</v>
      </c>
      <c r="H243" s="21">
        <v>44935.08</v>
      </c>
      <c r="I243" s="12" t="s">
        <v>10</v>
      </c>
      <c r="J243" s="22" t="s">
        <v>25</v>
      </c>
      <c r="K243" s="22" t="s">
        <v>26</v>
      </c>
      <c r="L243" s="22" t="s">
        <v>37</v>
      </c>
      <c r="M243" s="12" t="s">
        <v>11</v>
      </c>
      <c r="N243" s="22" t="s">
        <v>55</v>
      </c>
      <c r="O243" s="12" t="s">
        <v>16</v>
      </c>
      <c r="P243" s="23">
        <v>202</v>
      </c>
      <c r="Q243" s="12" t="s">
        <v>277</v>
      </c>
      <c r="R243" s="12">
        <v>204</v>
      </c>
      <c r="S243" s="12">
        <v>2023</v>
      </c>
    </row>
    <row r="244" spans="1:19">
      <c r="A244" s="28">
        <v>2</v>
      </c>
      <c r="B244" s="11">
        <v>39</v>
      </c>
      <c r="C244" s="11">
        <v>2</v>
      </c>
      <c r="D244" s="14">
        <v>44733</v>
      </c>
      <c r="E244" s="15">
        <v>3460</v>
      </c>
      <c r="F244" s="15">
        <v>346</v>
      </c>
      <c r="G244" s="15">
        <v>0</v>
      </c>
      <c r="H244" s="16">
        <v>44937.599999999999</v>
      </c>
      <c r="I244" s="11" t="s">
        <v>10</v>
      </c>
      <c r="J244" s="17" t="s">
        <v>27</v>
      </c>
      <c r="K244" s="17" t="s">
        <v>28</v>
      </c>
      <c r="L244" s="17" t="s">
        <v>37</v>
      </c>
      <c r="M244" s="11" t="s">
        <v>11</v>
      </c>
      <c r="N244" s="17" t="s">
        <v>52</v>
      </c>
      <c r="O244" s="11" t="s">
        <v>16</v>
      </c>
      <c r="P244" s="18">
        <v>204</v>
      </c>
      <c r="Q244" s="11" t="s">
        <v>277</v>
      </c>
      <c r="R244" s="11">
        <v>204</v>
      </c>
      <c r="S244" s="11">
        <v>2023</v>
      </c>
    </row>
    <row r="245" spans="1:19">
      <c r="A245" s="29">
        <v>2</v>
      </c>
      <c r="B245" s="12">
        <v>40</v>
      </c>
      <c r="C245" s="12">
        <v>2</v>
      </c>
      <c r="D245" s="19">
        <v>44734</v>
      </c>
      <c r="E245" s="20">
        <v>3460</v>
      </c>
      <c r="F245" s="20">
        <v>346</v>
      </c>
      <c r="G245" s="20">
        <v>0</v>
      </c>
      <c r="H245" s="21">
        <v>44748.6</v>
      </c>
      <c r="I245" s="12" t="s">
        <v>10</v>
      </c>
      <c r="J245" s="22" t="s">
        <v>27</v>
      </c>
      <c r="K245" s="22" t="s">
        <v>28</v>
      </c>
      <c r="L245" s="22" t="s">
        <v>37</v>
      </c>
      <c r="M245" s="12" t="s">
        <v>11</v>
      </c>
      <c r="N245" s="22" t="s">
        <v>52</v>
      </c>
      <c r="O245" s="12" t="s">
        <v>16</v>
      </c>
      <c r="P245" s="23">
        <v>14</v>
      </c>
      <c r="Q245" s="12" t="s">
        <v>278</v>
      </c>
      <c r="R245" s="12">
        <v>16</v>
      </c>
      <c r="S245" s="12">
        <v>2022</v>
      </c>
    </row>
    <row r="246" spans="1:19">
      <c r="A246" s="28">
        <v>2</v>
      </c>
      <c r="B246" s="11">
        <v>41</v>
      </c>
      <c r="C246" s="11">
        <v>2</v>
      </c>
      <c r="D246" s="14">
        <v>44734</v>
      </c>
      <c r="E246" s="15">
        <v>3404</v>
      </c>
      <c r="F246" s="15">
        <v>340</v>
      </c>
      <c r="G246" s="15">
        <v>4</v>
      </c>
      <c r="H246" s="16">
        <v>45011.34</v>
      </c>
      <c r="I246" s="11" t="s">
        <v>10</v>
      </c>
      <c r="J246" s="17" t="s">
        <v>25</v>
      </c>
      <c r="K246" s="17" t="s">
        <v>26</v>
      </c>
      <c r="L246" s="17" t="s">
        <v>41</v>
      </c>
      <c r="M246" s="11" t="s">
        <v>11</v>
      </c>
      <c r="N246" s="17" t="s">
        <v>86</v>
      </c>
      <c r="O246" s="11" t="s">
        <v>16</v>
      </c>
      <c r="P246" s="18">
        <v>277</v>
      </c>
      <c r="Q246" s="11" t="s">
        <v>279</v>
      </c>
      <c r="R246" s="11">
        <v>277</v>
      </c>
      <c r="S246" s="11">
        <v>2023</v>
      </c>
    </row>
    <row r="247" spans="1:19">
      <c r="A247" s="29">
        <v>2</v>
      </c>
      <c r="B247" s="12">
        <v>44</v>
      </c>
      <c r="C247" s="12">
        <v>2</v>
      </c>
      <c r="D247" s="19">
        <v>44745</v>
      </c>
      <c r="E247" s="20">
        <v>3400</v>
      </c>
      <c r="F247" s="20">
        <v>340</v>
      </c>
      <c r="G247" s="20">
        <v>0</v>
      </c>
      <c r="H247" s="21">
        <v>44775.98</v>
      </c>
      <c r="I247" s="12" t="s">
        <v>10</v>
      </c>
      <c r="J247" s="22" t="s">
        <v>25</v>
      </c>
      <c r="K247" s="22" t="s">
        <v>26</v>
      </c>
      <c r="L247" s="22" t="s">
        <v>37</v>
      </c>
      <c r="M247" s="12" t="s">
        <v>11</v>
      </c>
      <c r="N247" s="22" t="s">
        <v>55</v>
      </c>
      <c r="O247" s="12" t="s">
        <v>16</v>
      </c>
      <c r="P247" s="23">
        <v>30</v>
      </c>
      <c r="Q247" s="12" t="s">
        <v>280</v>
      </c>
      <c r="R247" s="12">
        <v>31</v>
      </c>
      <c r="S247" s="12">
        <v>2022</v>
      </c>
    </row>
    <row r="248" spans="1:19">
      <c r="A248" s="28">
        <v>2</v>
      </c>
      <c r="B248" s="11">
        <v>44</v>
      </c>
      <c r="C248" s="11">
        <v>1</v>
      </c>
      <c r="D248" s="14">
        <v>44745</v>
      </c>
      <c r="E248" s="15">
        <v>3400</v>
      </c>
      <c r="F248" s="15">
        <v>340</v>
      </c>
      <c r="G248" s="15">
        <v>0</v>
      </c>
      <c r="H248" s="16">
        <v>44776.04</v>
      </c>
      <c r="I248" s="11" t="s">
        <v>10</v>
      </c>
      <c r="J248" s="17" t="s">
        <v>25</v>
      </c>
      <c r="K248" s="17" t="s">
        <v>26</v>
      </c>
      <c r="L248" s="17" t="s">
        <v>37</v>
      </c>
      <c r="M248" s="11" t="s">
        <v>11</v>
      </c>
      <c r="N248" s="17" t="s">
        <v>55</v>
      </c>
      <c r="O248" s="11" t="s">
        <v>16</v>
      </c>
      <c r="P248" s="18">
        <v>31</v>
      </c>
      <c r="Q248" s="11" t="s">
        <v>280</v>
      </c>
      <c r="R248" s="11">
        <v>31</v>
      </c>
      <c r="S248" s="11">
        <v>2022</v>
      </c>
    </row>
    <row r="249" spans="1:19">
      <c r="A249" s="29">
        <v>2</v>
      </c>
      <c r="B249" s="12">
        <v>48</v>
      </c>
      <c r="C249" s="12">
        <v>2</v>
      </c>
      <c r="D249" s="19">
        <v>44785</v>
      </c>
      <c r="E249" s="20">
        <v>3460</v>
      </c>
      <c r="F249" s="20">
        <v>346</v>
      </c>
      <c r="G249" s="20">
        <v>0</v>
      </c>
      <c r="H249" s="21">
        <v>44805.65</v>
      </c>
      <c r="I249" s="12" t="s">
        <v>10</v>
      </c>
      <c r="J249" s="22" t="s">
        <v>27</v>
      </c>
      <c r="K249" s="22" t="s">
        <v>28</v>
      </c>
      <c r="L249" s="22" t="s">
        <v>37</v>
      </c>
      <c r="M249" s="12" t="s">
        <v>11</v>
      </c>
      <c r="N249" s="22" t="s">
        <v>52</v>
      </c>
      <c r="O249" s="12" t="s">
        <v>16</v>
      </c>
      <c r="P249" s="23">
        <v>20</v>
      </c>
      <c r="Q249" s="12" t="s">
        <v>281</v>
      </c>
      <c r="R249" s="12">
        <v>25</v>
      </c>
      <c r="S249" s="12">
        <v>2022</v>
      </c>
    </row>
    <row r="250" spans="1:19">
      <c r="A250" s="28">
        <v>2</v>
      </c>
      <c r="B250" s="11">
        <v>49</v>
      </c>
      <c r="C250" s="11">
        <v>1</v>
      </c>
      <c r="D250" s="14">
        <v>44790</v>
      </c>
      <c r="E250" s="15">
        <v>3400</v>
      </c>
      <c r="F250" s="15">
        <v>340</v>
      </c>
      <c r="G250" s="15">
        <v>0</v>
      </c>
      <c r="H250" s="16">
        <v>45006.83</v>
      </c>
      <c r="I250" s="11" t="s">
        <v>10</v>
      </c>
      <c r="J250" s="17" t="s">
        <v>25</v>
      </c>
      <c r="K250" s="17" t="s">
        <v>26</v>
      </c>
      <c r="L250" s="17" t="s">
        <v>37</v>
      </c>
      <c r="M250" s="11" t="s">
        <v>11</v>
      </c>
      <c r="N250" s="17" t="s">
        <v>55</v>
      </c>
      <c r="O250" s="11" t="s">
        <v>16</v>
      </c>
      <c r="P250" s="18">
        <v>216</v>
      </c>
      <c r="Q250" s="11" t="s">
        <v>282</v>
      </c>
      <c r="R250" s="11">
        <v>216</v>
      </c>
      <c r="S250" s="11">
        <v>2023</v>
      </c>
    </row>
    <row r="251" spans="1:19">
      <c r="A251" s="29">
        <v>2</v>
      </c>
      <c r="B251" s="12">
        <v>51</v>
      </c>
      <c r="C251" s="12">
        <v>1</v>
      </c>
      <c r="D251" s="19">
        <v>44801</v>
      </c>
      <c r="E251" s="20">
        <v>3460</v>
      </c>
      <c r="F251" s="20">
        <v>346</v>
      </c>
      <c r="G251" s="20">
        <v>0</v>
      </c>
      <c r="H251" s="21">
        <v>44908.44</v>
      </c>
      <c r="I251" s="12" t="s">
        <v>10</v>
      </c>
      <c r="J251" s="22" t="s">
        <v>27</v>
      </c>
      <c r="K251" s="22" t="s">
        <v>28</v>
      </c>
      <c r="L251" s="22" t="s">
        <v>37</v>
      </c>
      <c r="M251" s="12" t="s">
        <v>11</v>
      </c>
      <c r="N251" s="22" t="s">
        <v>52</v>
      </c>
      <c r="O251" s="12" t="s">
        <v>16</v>
      </c>
      <c r="P251" s="23">
        <v>107</v>
      </c>
      <c r="Q251" s="12" t="s">
        <v>283</v>
      </c>
      <c r="R251" s="12">
        <v>107</v>
      </c>
      <c r="S251" s="12">
        <v>2022</v>
      </c>
    </row>
    <row r="252" spans="1:19">
      <c r="A252" s="28">
        <v>2</v>
      </c>
      <c r="B252" s="11">
        <v>53</v>
      </c>
      <c r="C252" s="11">
        <v>1</v>
      </c>
      <c r="D252" s="14">
        <v>44801</v>
      </c>
      <c r="E252" s="15">
        <v>3400</v>
      </c>
      <c r="F252" s="15">
        <v>340</v>
      </c>
      <c r="G252" s="15">
        <v>0</v>
      </c>
      <c r="H252" s="16">
        <v>44926.02</v>
      </c>
      <c r="I252" s="11" t="s">
        <v>10</v>
      </c>
      <c r="J252" s="17" t="s">
        <v>25</v>
      </c>
      <c r="K252" s="17" t="s">
        <v>26</v>
      </c>
      <c r="L252" s="17" t="s">
        <v>37</v>
      </c>
      <c r="M252" s="11" t="s">
        <v>11</v>
      </c>
      <c r="N252" s="17" t="s">
        <v>55</v>
      </c>
      <c r="O252" s="11" t="s">
        <v>16</v>
      </c>
      <c r="P252" s="18">
        <v>125</v>
      </c>
      <c r="Q252" s="11" t="s">
        <v>284</v>
      </c>
      <c r="R252" s="11">
        <v>125</v>
      </c>
      <c r="S252" s="11">
        <v>2022</v>
      </c>
    </row>
    <row r="253" spans="1:19">
      <c r="A253" s="29">
        <v>2</v>
      </c>
      <c r="B253" s="12">
        <v>53</v>
      </c>
      <c r="C253" s="12">
        <v>2</v>
      </c>
      <c r="D253" s="19">
        <v>44801</v>
      </c>
      <c r="E253" s="20">
        <v>3400</v>
      </c>
      <c r="F253" s="20">
        <v>340</v>
      </c>
      <c r="G253" s="20">
        <v>0</v>
      </c>
      <c r="H253" s="21">
        <v>44926.48</v>
      </c>
      <c r="I253" s="12" t="s">
        <v>10</v>
      </c>
      <c r="J253" s="22" t="s">
        <v>25</v>
      </c>
      <c r="K253" s="22" t="s">
        <v>26</v>
      </c>
      <c r="L253" s="22" t="s">
        <v>37</v>
      </c>
      <c r="M253" s="12" t="s">
        <v>11</v>
      </c>
      <c r="N253" s="22" t="s">
        <v>55</v>
      </c>
      <c r="O253" s="12" t="s">
        <v>16</v>
      </c>
      <c r="P253" s="23">
        <v>125</v>
      </c>
      <c r="Q253" s="12" t="s">
        <v>284</v>
      </c>
      <c r="R253" s="12">
        <v>125</v>
      </c>
      <c r="S253" s="12">
        <v>2022</v>
      </c>
    </row>
    <row r="254" spans="1:19">
      <c r="A254" s="28">
        <v>2</v>
      </c>
      <c r="B254" s="11">
        <v>54</v>
      </c>
      <c r="C254" s="11">
        <v>1</v>
      </c>
      <c r="D254" s="14">
        <v>44801</v>
      </c>
      <c r="E254" s="15">
        <v>3400</v>
      </c>
      <c r="F254" s="15">
        <v>340</v>
      </c>
      <c r="G254" s="15">
        <v>0</v>
      </c>
      <c r="H254" s="16">
        <v>44801.927997685183</v>
      </c>
      <c r="I254" s="11" t="s">
        <v>10</v>
      </c>
      <c r="J254" s="17" t="s">
        <v>25</v>
      </c>
      <c r="K254" s="17" t="s">
        <v>26</v>
      </c>
      <c r="L254" s="17" t="s">
        <v>37</v>
      </c>
      <c r="M254" s="11" t="s">
        <v>11</v>
      </c>
      <c r="N254" s="17" t="s">
        <v>55</v>
      </c>
      <c r="O254" s="11" t="s">
        <v>16</v>
      </c>
      <c r="P254" s="18">
        <v>0</v>
      </c>
      <c r="Q254" s="11" t="s">
        <v>285</v>
      </c>
      <c r="R254" s="11">
        <v>0</v>
      </c>
      <c r="S254" s="11">
        <v>2022</v>
      </c>
    </row>
    <row r="255" spans="1:19">
      <c r="A255" s="29">
        <v>2</v>
      </c>
      <c r="B255" s="12">
        <v>62</v>
      </c>
      <c r="C255" s="12">
        <v>2</v>
      </c>
      <c r="D255" s="19">
        <v>44827</v>
      </c>
      <c r="E255" s="20">
        <v>3400</v>
      </c>
      <c r="F255" s="20">
        <v>340</v>
      </c>
      <c r="G255" s="20">
        <v>0</v>
      </c>
      <c r="H255" s="21">
        <v>44947.7</v>
      </c>
      <c r="I255" s="12" t="s">
        <v>14</v>
      </c>
      <c r="J255" s="22" t="s">
        <v>25</v>
      </c>
      <c r="K255" s="22" t="s">
        <v>26</v>
      </c>
      <c r="L255" s="22" t="s">
        <v>37</v>
      </c>
      <c r="M255" s="12" t="s">
        <v>15</v>
      </c>
      <c r="N255" s="22" t="s">
        <v>55</v>
      </c>
      <c r="O255" s="12" t="s">
        <v>16</v>
      </c>
      <c r="P255" s="23">
        <v>120</v>
      </c>
      <c r="Q255" s="12" t="s">
        <v>286</v>
      </c>
      <c r="R255" s="12">
        <v>123</v>
      </c>
      <c r="S255" s="12">
        <v>2023</v>
      </c>
    </row>
    <row r="256" spans="1:19">
      <c r="A256" s="28">
        <v>2</v>
      </c>
      <c r="B256" s="11">
        <v>64</v>
      </c>
      <c r="C256" s="11">
        <v>1</v>
      </c>
      <c r="D256" s="14">
        <v>44834</v>
      </c>
      <c r="E256" s="15">
        <v>3460</v>
      </c>
      <c r="F256" s="15">
        <v>346</v>
      </c>
      <c r="G256" s="15">
        <v>0</v>
      </c>
      <c r="H256" s="16">
        <v>45042.1</v>
      </c>
      <c r="I256" s="11" t="s">
        <v>10</v>
      </c>
      <c r="J256" s="17" t="s">
        <v>27</v>
      </c>
      <c r="K256" s="17" t="s">
        <v>28</v>
      </c>
      <c r="L256" s="17" t="s">
        <v>37</v>
      </c>
      <c r="M256" s="11" t="s">
        <v>11</v>
      </c>
      <c r="N256" s="17" t="s">
        <v>52</v>
      </c>
      <c r="O256" s="11" t="s">
        <v>16</v>
      </c>
      <c r="P256" s="18">
        <v>208</v>
      </c>
      <c r="Q256" s="11" t="s">
        <v>287</v>
      </c>
      <c r="R256" s="11">
        <v>208</v>
      </c>
      <c r="S256" s="11">
        <v>2023</v>
      </c>
    </row>
    <row r="257" spans="1:19">
      <c r="A257" s="29">
        <v>2</v>
      </c>
      <c r="B257" s="12">
        <v>66</v>
      </c>
      <c r="C257" s="12">
        <v>1</v>
      </c>
      <c r="D257" s="19">
        <v>44848</v>
      </c>
      <c r="E257" s="20">
        <v>3470</v>
      </c>
      <c r="F257" s="20">
        <v>347</v>
      </c>
      <c r="G257" s="20">
        <v>0</v>
      </c>
      <c r="H257" s="21">
        <v>44921.1</v>
      </c>
      <c r="I257" s="12" t="s">
        <v>10</v>
      </c>
      <c r="J257" s="22" t="s">
        <v>29</v>
      </c>
      <c r="K257" s="22" t="s">
        <v>28</v>
      </c>
      <c r="L257" s="22" t="s">
        <v>37</v>
      </c>
      <c r="M257" s="12" t="s">
        <v>11</v>
      </c>
      <c r="N257" s="22" t="s">
        <v>51</v>
      </c>
      <c r="O257" s="12" t="s">
        <v>16</v>
      </c>
      <c r="P257" s="23">
        <v>73</v>
      </c>
      <c r="Q257" s="12" t="s">
        <v>288</v>
      </c>
      <c r="R257" s="12">
        <v>73</v>
      </c>
      <c r="S257" s="12">
        <v>2022</v>
      </c>
    </row>
    <row r="258" spans="1:19">
      <c r="A258" s="28">
        <v>2</v>
      </c>
      <c r="B258" s="11">
        <v>66</v>
      </c>
      <c r="C258" s="11">
        <v>2</v>
      </c>
      <c r="D258" s="14">
        <v>44848</v>
      </c>
      <c r="E258" s="15">
        <v>3460</v>
      </c>
      <c r="F258" s="15">
        <v>346</v>
      </c>
      <c r="G258" s="15">
        <v>0</v>
      </c>
      <c r="H258" s="16">
        <v>44921.99</v>
      </c>
      <c r="I258" s="11" t="s">
        <v>10</v>
      </c>
      <c r="J258" s="17" t="s">
        <v>27</v>
      </c>
      <c r="K258" s="17" t="s">
        <v>28</v>
      </c>
      <c r="L258" s="17" t="s">
        <v>37</v>
      </c>
      <c r="M258" s="11" t="s">
        <v>11</v>
      </c>
      <c r="N258" s="17" t="s">
        <v>52</v>
      </c>
      <c r="O258" s="11" t="s">
        <v>16</v>
      </c>
      <c r="P258" s="18">
        <v>73</v>
      </c>
      <c r="Q258" s="11" t="s">
        <v>288</v>
      </c>
      <c r="R258" s="11">
        <v>73</v>
      </c>
      <c r="S258" s="11">
        <v>2022</v>
      </c>
    </row>
    <row r="259" spans="1:19">
      <c r="A259" s="29">
        <v>2</v>
      </c>
      <c r="B259" s="12">
        <v>71</v>
      </c>
      <c r="C259" s="12">
        <v>3</v>
      </c>
      <c r="D259" s="19">
        <v>44868</v>
      </c>
      <c r="E259" s="20">
        <v>3401</v>
      </c>
      <c r="F259" s="20">
        <v>340</v>
      </c>
      <c r="G259" s="20">
        <v>1</v>
      </c>
      <c r="H259" s="21">
        <v>44901.9</v>
      </c>
      <c r="I259" s="12" t="s">
        <v>10</v>
      </c>
      <c r="J259" s="22" t="s">
        <v>25</v>
      </c>
      <c r="K259" s="22" t="s">
        <v>26</v>
      </c>
      <c r="L259" s="22" t="s">
        <v>38</v>
      </c>
      <c r="M259" s="12" t="s">
        <v>11</v>
      </c>
      <c r="N259" s="22" t="s">
        <v>56</v>
      </c>
      <c r="O259" s="12" t="s">
        <v>16</v>
      </c>
      <c r="P259" s="23">
        <v>33</v>
      </c>
      <c r="Q259" s="12" t="s">
        <v>289</v>
      </c>
      <c r="R259" s="12">
        <v>48</v>
      </c>
      <c r="S259" s="12">
        <v>2022</v>
      </c>
    </row>
    <row r="260" spans="1:19">
      <c r="A260" s="28">
        <v>2</v>
      </c>
      <c r="B260" s="11">
        <v>71</v>
      </c>
      <c r="C260" s="11">
        <v>2</v>
      </c>
      <c r="D260" s="14">
        <v>44868</v>
      </c>
      <c r="E260" s="15">
        <v>3400</v>
      </c>
      <c r="F260" s="15">
        <v>340</v>
      </c>
      <c r="G260" s="15">
        <v>0</v>
      </c>
      <c r="H260" s="16">
        <v>44915.08</v>
      </c>
      <c r="I260" s="11" t="s">
        <v>10</v>
      </c>
      <c r="J260" s="17" t="s">
        <v>25</v>
      </c>
      <c r="K260" s="17" t="s">
        <v>26</v>
      </c>
      <c r="L260" s="17" t="s">
        <v>37</v>
      </c>
      <c r="M260" s="11" t="s">
        <v>11</v>
      </c>
      <c r="N260" s="17" t="s">
        <v>55</v>
      </c>
      <c r="O260" s="11" t="s">
        <v>16</v>
      </c>
      <c r="P260" s="18">
        <v>47</v>
      </c>
      <c r="Q260" s="11" t="s">
        <v>289</v>
      </c>
      <c r="R260" s="11">
        <v>48</v>
      </c>
      <c r="S260" s="11">
        <v>2022</v>
      </c>
    </row>
    <row r="261" spans="1:19">
      <c r="A261" s="29">
        <v>2</v>
      </c>
      <c r="B261" s="12">
        <v>72</v>
      </c>
      <c r="C261" s="12">
        <v>2</v>
      </c>
      <c r="D261" s="19">
        <v>44874</v>
      </c>
      <c r="E261" s="20">
        <v>3400</v>
      </c>
      <c r="F261" s="20">
        <v>340</v>
      </c>
      <c r="G261" s="20">
        <v>0</v>
      </c>
      <c r="H261" s="21">
        <v>45156.21</v>
      </c>
      <c r="I261" s="12" t="s">
        <v>10</v>
      </c>
      <c r="J261" s="22" t="s">
        <v>25</v>
      </c>
      <c r="K261" s="22" t="s">
        <v>26</v>
      </c>
      <c r="L261" s="22" t="s">
        <v>37</v>
      </c>
      <c r="M261" s="12" t="s">
        <v>11</v>
      </c>
      <c r="N261" s="22" t="s">
        <v>55</v>
      </c>
      <c r="O261" s="12" t="s">
        <v>16</v>
      </c>
      <c r="P261" s="23">
        <v>282</v>
      </c>
      <c r="Q261" s="12" t="s">
        <v>290</v>
      </c>
      <c r="R261" s="12">
        <v>284</v>
      </c>
      <c r="S261" s="12">
        <v>2023</v>
      </c>
    </row>
    <row r="262" spans="1:19">
      <c r="A262" s="28">
        <v>2</v>
      </c>
      <c r="B262" s="11">
        <v>72</v>
      </c>
      <c r="C262" s="11">
        <v>4</v>
      </c>
      <c r="D262" s="14">
        <v>44874</v>
      </c>
      <c r="E262" s="15">
        <v>3400</v>
      </c>
      <c r="F262" s="15">
        <v>340</v>
      </c>
      <c r="G262" s="15">
        <v>0</v>
      </c>
      <c r="H262" s="16">
        <v>45158</v>
      </c>
      <c r="I262" s="11" t="s">
        <v>10</v>
      </c>
      <c r="J262" s="17" t="s">
        <v>25</v>
      </c>
      <c r="K262" s="17" t="s">
        <v>26</v>
      </c>
      <c r="L262" s="17" t="s">
        <v>37</v>
      </c>
      <c r="M262" s="11" t="s">
        <v>11</v>
      </c>
      <c r="N262" s="17" t="s">
        <v>55</v>
      </c>
      <c r="O262" s="11" t="s">
        <v>16</v>
      </c>
      <c r="P262" s="18">
        <v>284</v>
      </c>
      <c r="Q262" s="11" t="s">
        <v>290</v>
      </c>
      <c r="R262" s="11">
        <v>284</v>
      </c>
      <c r="S262" s="11">
        <v>2023</v>
      </c>
    </row>
    <row r="263" spans="1:19">
      <c r="A263" s="29">
        <v>2</v>
      </c>
      <c r="B263" s="12">
        <v>75</v>
      </c>
      <c r="C263" s="12">
        <v>1</v>
      </c>
      <c r="D263" s="19">
        <v>44897</v>
      </c>
      <c r="E263" s="20">
        <v>3400</v>
      </c>
      <c r="F263" s="20">
        <v>340</v>
      </c>
      <c r="G263" s="20">
        <v>0</v>
      </c>
      <c r="H263" s="21">
        <v>45048.11</v>
      </c>
      <c r="I263" s="12" t="s">
        <v>10</v>
      </c>
      <c r="J263" s="22" t="s">
        <v>25</v>
      </c>
      <c r="K263" s="22" t="s">
        <v>26</v>
      </c>
      <c r="L263" s="22" t="s">
        <v>37</v>
      </c>
      <c r="M263" s="12" t="s">
        <v>11</v>
      </c>
      <c r="N263" s="22" t="s">
        <v>55</v>
      </c>
      <c r="O263" s="12" t="s">
        <v>16</v>
      </c>
      <c r="P263" s="23">
        <v>151</v>
      </c>
      <c r="Q263" s="12" t="s">
        <v>291</v>
      </c>
      <c r="R263" s="12">
        <v>151</v>
      </c>
      <c r="S263" s="12">
        <v>2023</v>
      </c>
    </row>
    <row r="264" spans="1:19">
      <c r="A264" s="28">
        <v>2</v>
      </c>
      <c r="B264" s="11">
        <v>76</v>
      </c>
      <c r="C264" s="11">
        <v>3</v>
      </c>
      <c r="D264" s="14">
        <v>44900</v>
      </c>
      <c r="E264" s="15">
        <v>3400</v>
      </c>
      <c r="F264" s="15">
        <v>340</v>
      </c>
      <c r="G264" s="15">
        <v>0</v>
      </c>
      <c r="H264" s="16">
        <v>45042.14</v>
      </c>
      <c r="I264" s="11" t="s">
        <v>10</v>
      </c>
      <c r="J264" s="17" t="s">
        <v>25</v>
      </c>
      <c r="K264" s="17" t="s">
        <v>26</v>
      </c>
      <c r="L264" s="17" t="s">
        <v>37</v>
      </c>
      <c r="M264" s="11" t="s">
        <v>11</v>
      </c>
      <c r="N264" s="17" t="s">
        <v>55</v>
      </c>
      <c r="O264" s="11" t="s">
        <v>16</v>
      </c>
      <c r="P264" s="18">
        <v>142</v>
      </c>
      <c r="Q264" s="11" t="s">
        <v>292</v>
      </c>
      <c r="R264" s="11">
        <v>142</v>
      </c>
      <c r="S264" s="11">
        <v>2023</v>
      </c>
    </row>
    <row r="265" spans="1:19">
      <c r="A265" s="29">
        <v>2</v>
      </c>
      <c r="B265" s="12">
        <v>77</v>
      </c>
      <c r="C265" s="12">
        <v>1</v>
      </c>
      <c r="D265" s="19">
        <v>44901</v>
      </c>
      <c r="E265" s="20">
        <v>3400</v>
      </c>
      <c r="F265" s="20">
        <v>340</v>
      </c>
      <c r="G265" s="20">
        <v>0</v>
      </c>
      <c r="H265" s="21">
        <v>44917.3</v>
      </c>
      <c r="I265" s="12" t="s">
        <v>10</v>
      </c>
      <c r="J265" s="22" t="s">
        <v>25</v>
      </c>
      <c r="K265" s="22" t="s">
        <v>26</v>
      </c>
      <c r="L265" s="22" t="s">
        <v>37</v>
      </c>
      <c r="M265" s="12" t="s">
        <v>11</v>
      </c>
      <c r="N265" s="22" t="s">
        <v>55</v>
      </c>
      <c r="O265" s="12" t="s">
        <v>16</v>
      </c>
      <c r="P265" s="23">
        <v>16</v>
      </c>
      <c r="Q265" s="12" t="s">
        <v>293</v>
      </c>
      <c r="R265" s="12">
        <v>16</v>
      </c>
      <c r="S265" s="12">
        <v>2022</v>
      </c>
    </row>
    <row r="266" spans="1:19">
      <c r="A266" s="28">
        <v>2</v>
      </c>
      <c r="B266" s="11">
        <v>78</v>
      </c>
      <c r="C266" s="11">
        <v>1</v>
      </c>
      <c r="D266" s="14">
        <v>44904</v>
      </c>
      <c r="E266" s="15">
        <v>3460</v>
      </c>
      <c r="F266" s="15">
        <v>346</v>
      </c>
      <c r="G266" s="15">
        <v>0</v>
      </c>
      <c r="H266" s="16">
        <v>44944.17</v>
      </c>
      <c r="I266" s="11" t="s">
        <v>10</v>
      </c>
      <c r="J266" s="17" t="s">
        <v>27</v>
      </c>
      <c r="K266" s="17" t="s">
        <v>28</v>
      </c>
      <c r="L266" s="17" t="s">
        <v>37</v>
      </c>
      <c r="M266" s="11" t="s">
        <v>11</v>
      </c>
      <c r="N266" s="17" t="s">
        <v>52</v>
      </c>
      <c r="O266" s="11" t="s">
        <v>16</v>
      </c>
      <c r="P266" s="18">
        <v>40</v>
      </c>
      <c r="Q266" s="11" t="s">
        <v>294</v>
      </c>
      <c r="R266" s="11">
        <v>40</v>
      </c>
      <c r="S266" s="11">
        <v>2023</v>
      </c>
    </row>
    <row r="267" spans="1:19">
      <c r="A267" s="29">
        <v>2</v>
      </c>
      <c r="B267" s="12">
        <v>79</v>
      </c>
      <c r="C267" s="12">
        <v>2</v>
      </c>
      <c r="D267" s="19">
        <v>44904</v>
      </c>
      <c r="E267" s="20">
        <v>3470</v>
      </c>
      <c r="F267" s="20">
        <v>347</v>
      </c>
      <c r="G267" s="20">
        <v>0</v>
      </c>
      <c r="H267" s="21">
        <v>44943.7</v>
      </c>
      <c r="I267" s="12" t="s">
        <v>10</v>
      </c>
      <c r="J267" s="22" t="s">
        <v>29</v>
      </c>
      <c r="K267" s="22" t="s">
        <v>28</v>
      </c>
      <c r="L267" s="22" t="s">
        <v>37</v>
      </c>
      <c r="M267" s="12" t="s">
        <v>11</v>
      </c>
      <c r="N267" s="22" t="s">
        <v>51</v>
      </c>
      <c r="O267" s="12" t="s">
        <v>16</v>
      </c>
      <c r="P267" s="23">
        <v>39</v>
      </c>
      <c r="Q267" s="12" t="s">
        <v>295</v>
      </c>
      <c r="R267" s="12">
        <v>41</v>
      </c>
      <c r="S267" s="12">
        <v>2023</v>
      </c>
    </row>
    <row r="268" spans="1:19">
      <c r="A268" s="28">
        <v>2</v>
      </c>
      <c r="B268" s="11">
        <v>82</v>
      </c>
      <c r="C268" s="11">
        <v>2</v>
      </c>
      <c r="D268" s="14">
        <v>44912</v>
      </c>
      <c r="E268" s="15">
        <v>3400</v>
      </c>
      <c r="F268" s="15">
        <v>340</v>
      </c>
      <c r="G268" s="15">
        <v>0</v>
      </c>
      <c r="H268" s="16">
        <v>44976.6</v>
      </c>
      <c r="I268" s="11" t="s">
        <v>10</v>
      </c>
      <c r="J268" s="17" t="s">
        <v>25</v>
      </c>
      <c r="K268" s="17" t="s">
        <v>26</v>
      </c>
      <c r="L268" s="17" t="s">
        <v>37</v>
      </c>
      <c r="M268" s="11" t="s">
        <v>11</v>
      </c>
      <c r="N268" s="17" t="s">
        <v>55</v>
      </c>
      <c r="O268" s="11" t="s">
        <v>16</v>
      </c>
      <c r="P268" s="18">
        <v>64</v>
      </c>
      <c r="Q268" s="11" t="s">
        <v>296</v>
      </c>
      <c r="R268" s="11">
        <v>84</v>
      </c>
      <c r="S268" s="11">
        <v>2023</v>
      </c>
    </row>
    <row r="269" spans="1:19">
      <c r="A269" s="29">
        <v>2</v>
      </c>
      <c r="B269" s="12">
        <v>84</v>
      </c>
      <c r="C269" s="12">
        <v>1</v>
      </c>
      <c r="D269" s="19">
        <v>44913</v>
      </c>
      <c r="E269" s="20">
        <v>3473</v>
      </c>
      <c r="F269" s="20">
        <v>347</v>
      </c>
      <c r="G269" s="20">
        <v>3</v>
      </c>
      <c r="H269" s="21">
        <v>44932.36</v>
      </c>
      <c r="I269" s="12" t="s">
        <v>10</v>
      </c>
      <c r="J269" s="22" t="s">
        <v>29</v>
      </c>
      <c r="K269" s="22" t="s">
        <v>28</v>
      </c>
      <c r="L269" s="22" t="s">
        <v>40</v>
      </c>
      <c r="M269" s="12" t="s">
        <v>11</v>
      </c>
      <c r="N269" s="22" t="s">
        <v>95</v>
      </c>
      <c r="O269" s="12" t="s">
        <v>16</v>
      </c>
      <c r="P269" s="23">
        <v>19</v>
      </c>
      <c r="Q269" s="12" t="s">
        <v>297</v>
      </c>
      <c r="R269" s="12">
        <v>19</v>
      </c>
      <c r="S269" s="12">
        <v>2023</v>
      </c>
    </row>
    <row r="270" spans="1:19">
      <c r="A270" s="28">
        <v>2</v>
      </c>
      <c r="B270" s="11">
        <v>85</v>
      </c>
      <c r="C270" s="11">
        <v>2</v>
      </c>
      <c r="D270" s="14">
        <v>44914</v>
      </c>
      <c r="E270" s="15">
        <v>3460</v>
      </c>
      <c r="F270" s="15">
        <v>346</v>
      </c>
      <c r="G270" s="15">
        <v>0</v>
      </c>
      <c r="H270" s="16">
        <v>45005.7</v>
      </c>
      <c r="I270" s="11" t="s">
        <v>10</v>
      </c>
      <c r="J270" s="17" t="s">
        <v>27</v>
      </c>
      <c r="K270" s="17" t="s">
        <v>28</v>
      </c>
      <c r="L270" s="17" t="s">
        <v>37</v>
      </c>
      <c r="M270" s="11" t="s">
        <v>11</v>
      </c>
      <c r="N270" s="17" t="s">
        <v>52</v>
      </c>
      <c r="O270" s="11" t="s">
        <v>16</v>
      </c>
      <c r="P270" s="18">
        <v>91</v>
      </c>
      <c r="Q270" s="11" t="s">
        <v>298</v>
      </c>
      <c r="R270" s="11">
        <v>95</v>
      </c>
      <c r="S270" s="11">
        <v>2023</v>
      </c>
    </row>
    <row r="271" spans="1:19">
      <c r="A271" s="29">
        <v>2</v>
      </c>
      <c r="B271" s="12">
        <v>86</v>
      </c>
      <c r="C271" s="12">
        <v>3</v>
      </c>
      <c r="D271" s="19">
        <v>44914</v>
      </c>
      <c r="E271" s="20">
        <v>3400</v>
      </c>
      <c r="F271" s="20">
        <v>340</v>
      </c>
      <c r="G271" s="20">
        <v>0</v>
      </c>
      <c r="H271" s="21">
        <v>44940.51</v>
      </c>
      <c r="I271" s="12" t="s">
        <v>10</v>
      </c>
      <c r="J271" s="22" t="s">
        <v>25</v>
      </c>
      <c r="K271" s="22" t="s">
        <v>26</v>
      </c>
      <c r="L271" s="22" t="s">
        <v>37</v>
      </c>
      <c r="M271" s="12" t="s">
        <v>11</v>
      </c>
      <c r="N271" s="22" t="s">
        <v>55</v>
      </c>
      <c r="O271" s="12" t="s">
        <v>16</v>
      </c>
      <c r="P271" s="23">
        <v>26</v>
      </c>
      <c r="Q271" s="12" t="s">
        <v>299</v>
      </c>
      <c r="R271" s="12">
        <v>26</v>
      </c>
      <c r="S271" s="12">
        <v>2023</v>
      </c>
    </row>
    <row r="272" spans="1:19">
      <c r="A272" s="28">
        <v>3</v>
      </c>
      <c r="B272" s="11">
        <v>1</v>
      </c>
      <c r="C272" s="11">
        <v>1</v>
      </c>
      <c r="D272" s="14">
        <v>44562</v>
      </c>
      <c r="E272" s="15">
        <v>3400</v>
      </c>
      <c r="F272" s="15">
        <v>340</v>
      </c>
      <c r="G272" s="15">
        <v>0</v>
      </c>
      <c r="H272" s="16">
        <v>44629.05</v>
      </c>
      <c r="I272" s="11" t="s">
        <v>10</v>
      </c>
      <c r="J272" s="17" t="s">
        <v>25</v>
      </c>
      <c r="K272" s="17" t="s">
        <v>26</v>
      </c>
      <c r="L272" s="17" t="s">
        <v>37</v>
      </c>
      <c r="M272" s="11" t="s">
        <v>11</v>
      </c>
      <c r="N272" s="17" t="s">
        <v>55</v>
      </c>
      <c r="O272" s="11" t="s">
        <v>17</v>
      </c>
      <c r="P272" s="18">
        <v>67</v>
      </c>
      <c r="Q272" s="11" t="s">
        <v>300</v>
      </c>
      <c r="R272" s="11">
        <v>104</v>
      </c>
      <c r="S272" s="11">
        <v>2022</v>
      </c>
    </row>
    <row r="273" spans="1:19">
      <c r="A273" s="29">
        <v>3</v>
      </c>
      <c r="B273" s="12">
        <v>1</v>
      </c>
      <c r="C273" s="12">
        <v>4</v>
      </c>
      <c r="D273" s="19">
        <v>44562</v>
      </c>
      <c r="E273" s="20">
        <v>3400</v>
      </c>
      <c r="F273" s="20">
        <v>340</v>
      </c>
      <c r="G273" s="20">
        <v>0</v>
      </c>
      <c r="H273" s="21">
        <v>44666.25</v>
      </c>
      <c r="I273" s="12" t="s">
        <v>10</v>
      </c>
      <c r="J273" s="22" t="s">
        <v>25</v>
      </c>
      <c r="K273" s="22" t="s">
        <v>26</v>
      </c>
      <c r="L273" s="22" t="s">
        <v>37</v>
      </c>
      <c r="M273" s="12" t="s">
        <v>11</v>
      </c>
      <c r="N273" s="22" t="s">
        <v>55</v>
      </c>
      <c r="O273" s="12" t="s">
        <v>17</v>
      </c>
      <c r="P273" s="23">
        <v>104</v>
      </c>
      <c r="Q273" s="12" t="s">
        <v>300</v>
      </c>
      <c r="R273" s="12">
        <v>104</v>
      </c>
      <c r="S273" s="12">
        <v>2022</v>
      </c>
    </row>
    <row r="274" spans="1:19">
      <c r="A274" s="28">
        <v>3</v>
      </c>
      <c r="B274" s="11">
        <v>7</v>
      </c>
      <c r="C274" s="11">
        <v>1</v>
      </c>
      <c r="D274" s="14">
        <v>44588</v>
      </c>
      <c r="E274" s="15">
        <v>3400</v>
      </c>
      <c r="F274" s="15">
        <v>340</v>
      </c>
      <c r="G274" s="15">
        <v>0</v>
      </c>
      <c r="H274" s="16">
        <v>44605.93</v>
      </c>
      <c r="I274" s="11" t="s">
        <v>10</v>
      </c>
      <c r="J274" s="17" t="s">
        <v>25</v>
      </c>
      <c r="K274" s="17" t="s">
        <v>26</v>
      </c>
      <c r="L274" s="17" t="s">
        <v>37</v>
      </c>
      <c r="M274" s="11" t="s">
        <v>11</v>
      </c>
      <c r="N274" s="17" t="s">
        <v>55</v>
      </c>
      <c r="O274" s="11" t="s">
        <v>17</v>
      </c>
      <c r="P274" s="18">
        <v>17</v>
      </c>
      <c r="Q274" s="11" t="s">
        <v>301</v>
      </c>
      <c r="R274" s="11">
        <v>22</v>
      </c>
      <c r="S274" s="11">
        <v>2022</v>
      </c>
    </row>
    <row r="275" spans="1:19">
      <c r="A275" s="29">
        <v>3</v>
      </c>
      <c r="B275" s="12">
        <v>7</v>
      </c>
      <c r="C275" s="12">
        <v>4</v>
      </c>
      <c r="D275" s="19">
        <v>44588</v>
      </c>
      <c r="E275" s="20">
        <v>3400</v>
      </c>
      <c r="F275" s="20">
        <v>340</v>
      </c>
      <c r="G275" s="20">
        <v>0</v>
      </c>
      <c r="H275" s="21">
        <v>44610.93</v>
      </c>
      <c r="I275" s="12" t="s">
        <v>10</v>
      </c>
      <c r="J275" s="22" t="s">
        <v>25</v>
      </c>
      <c r="K275" s="22" t="s">
        <v>26</v>
      </c>
      <c r="L275" s="22" t="s">
        <v>37</v>
      </c>
      <c r="M275" s="12" t="s">
        <v>11</v>
      </c>
      <c r="N275" s="22" t="s">
        <v>55</v>
      </c>
      <c r="O275" s="12" t="s">
        <v>17</v>
      </c>
      <c r="P275" s="23">
        <v>22</v>
      </c>
      <c r="Q275" s="12" t="s">
        <v>301</v>
      </c>
      <c r="R275" s="12">
        <v>22</v>
      </c>
      <c r="S275" s="12">
        <v>2022</v>
      </c>
    </row>
    <row r="276" spans="1:19">
      <c r="A276" s="28">
        <v>3</v>
      </c>
      <c r="B276" s="11">
        <v>9</v>
      </c>
      <c r="C276" s="11">
        <v>1</v>
      </c>
      <c r="D276" s="14">
        <v>44616</v>
      </c>
      <c r="E276" s="15">
        <v>3470</v>
      </c>
      <c r="F276" s="15">
        <v>347</v>
      </c>
      <c r="G276" s="15">
        <v>0</v>
      </c>
      <c r="H276" s="16">
        <v>45323.839999999997</v>
      </c>
      <c r="I276" s="11" t="s">
        <v>10</v>
      </c>
      <c r="J276" s="17" t="s">
        <v>29</v>
      </c>
      <c r="K276" s="17" t="s">
        <v>28</v>
      </c>
      <c r="L276" s="17" t="s">
        <v>37</v>
      </c>
      <c r="M276" s="11" t="s">
        <v>11</v>
      </c>
      <c r="N276" s="17" t="s">
        <v>51</v>
      </c>
      <c r="O276" s="11" t="s">
        <v>17</v>
      </c>
      <c r="P276" s="18">
        <v>707</v>
      </c>
      <c r="Q276" s="11" t="s">
        <v>302</v>
      </c>
      <c r="R276" s="11">
        <v>960</v>
      </c>
      <c r="S276" s="11">
        <v>2024</v>
      </c>
    </row>
    <row r="277" spans="1:19">
      <c r="A277" s="29">
        <v>3</v>
      </c>
      <c r="B277" s="12">
        <v>9</v>
      </c>
      <c r="C277" s="12">
        <v>2</v>
      </c>
      <c r="D277" s="19">
        <v>44616</v>
      </c>
      <c r="E277" s="20">
        <v>3400</v>
      </c>
      <c r="F277" s="20">
        <v>340</v>
      </c>
      <c r="G277" s="20">
        <v>0</v>
      </c>
      <c r="H277" s="21">
        <v>45576.84</v>
      </c>
      <c r="I277" s="12" t="s">
        <v>10</v>
      </c>
      <c r="J277" s="22" t="s">
        <v>25</v>
      </c>
      <c r="K277" s="22" t="s">
        <v>26</v>
      </c>
      <c r="L277" s="22" t="s">
        <v>37</v>
      </c>
      <c r="M277" s="12" t="s">
        <v>11</v>
      </c>
      <c r="N277" s="22" t="s">
        <v>55</v>
      </c>
      <c r="O277" s="12" t="s">
        <v>17</v>
      </c>
      <c r="P277" s="23">
        <v>960</v>
      </c>
      <c r="Q277" s="12" t="s">
        <v>302</v>
      </c>
      <c r="R277" s="12">
        <v>960</v>
      </c>
      <c r="S277" s="12">
        <v>2024</v>
      </c>
    </row>
    <row r="278" spans="1:19">
      <c r="A278" s="28">
        <v>3</v>
      </c>
      <c r="B278" s="11">
        <v>10</v>
      </c>
      <c r="C278" s="11">
        <v>4</v>
      </c>
      <c r="D278" s="14">
        <v>44616</v>
      </c>
      <c r="E278" s="15">
        <v>3470</v>
      </c>
      <c r="F278" s="15">
        <v>347</v>
      </c>
      <c r="G278" s="15">
        <v>0</v>
      </c>
      <c r="H278" s="16">
        <v>44949.63</v>
      </c>
      <c r="I278" s="11" t="s">
        <v>10</v>
      </c>
      <c r="J278" s="17" t="s">
        <v>29</v>
      </c>
      <c r="K278" s="17" t="s">
        <v>28</v>
      </c>
      <c r="L278" s="17" t="s">
        <v>37</v>
      </c>
      <c r="M278" s="11" t="s">
        <v>11</v>
      </c>
      <c r="N278" s="17" t="s">
        <v>51</v>
      </c>
      <c r="O278" s="11" t="s">
        <v>17</v>
      </c>
      <c r="P278" s="18">
        <v>333</v>
      </c>
      <c r="Q278" s="11" t="s">
        <v>303</v>
      </c>
      <c r="R278" s="11">
        <v>505</v>
      </c>
      <c r="S278" s="11">
        <v>2023</v>
      </c>
    </row>
    <row r="279" spans="1:19">
      <c r="A279" s="29">
        <v>3</v>
      </c>
      <c r="B279" s="12">
        <v>10</v>
      </c>
      <c r="C279" s="12">
        <v>2</v>
      </c>
      <c r="D279" s="19">
        <v>44616</v>
      </c>
      <c r="E279" s="20">
        <v>3400</v>
      </c>
      <c r="F279" s="20">
        <v>340</v>
      </c>
      <c r="G279" s="20">
        <v>0</v>
      </c>
      <c r="H279" s="21">
        <v>44950.22</v>
      </c>
      <c r="I279" s="12" t="s">
        <v>10</v>
      </c>
      <c r="J279" s="22" t="s">
        <v>25</v>
      </c>
      <c r="K279" s="22" t="s">
        <v>26</v>
      </c>
      <c r="L279" s="22" t="s">
        <v>37</v>
      </c>
      <c r="M279" s="12" t="s">
        <v>11</v>
      </c>
      <c r="N279" s="22" t="s">
        <v>55</v>
      </c>
      <c r="O279" s="12" t="s">
        <v>17</v>
      </c>
      <c r="P279" s="23">
        <v>334</v>
      </c>
      <c r="Q279" s="12" t="s">
        <v>303</v>
      </c>
      <c r="R279" s="12">
        <v>505</v>
      </c>
      <c r="S279" s="12">
        <v>2023</v>
      </c>
    </row>
    <row r="280" spans="1:19">
      <c r="A280" s="28">
        <v>3</v>
      </c>
      <c r="B280" s="11">
        <v>10</v>
      </c>
      <c r="C280" s="11">
        <v>3</v>
      </c>
      <c r="D280" s="14">
        <v>44616</v>
      </c>
      <c r="E280" s="15">
        <v>3400</v>
      </c>
      <c r="F280" s="15">
        <v>340</v>
      </c>
      <c r="G280" s="15">
        <v>0</v>
      </c>
      <c r="H280" s="16">
        <v>44951.199999999997</v>
      </c>
      <c r="I280" s="11" t="s">
        <v>10</v>
      </c>
      <c r="J280" s="17" t="s">
        <v>25</v>
      </c>
      <c r="K280" s="17" t="s">
        <v>26</v>
      </c>
      <c r="L280" s="17" t="s">
        <v>37</v>
      </c>
      <c r="M280" s="11" t="s">
        <v>11</v>
      </c>
      <c r="N280" s="17" t="s">
        <v>55</v>
      </c>
      <c r="O280" s="11" t="s">
        <v>17</v>
      </c>
      <c r="P280" s="18">
        <v>335</v>
      </c>
      <c r="Q280" s="11" t="s">
        <v>303</v>
      </c>
      <c r="R280" s="11">
        <v>505</v>
      </c>
      <c r="S280" s="11">
        <v>2023</v>
      </c>
    </row>
    <row r="281" spans="1:19">
      <c r="A281" s="29">
        <v>3</v>
      </c>
      <c r="B281" s="12">
        <v>10</v>
      </c>
      <c r="C281" s="12">
        <v>5</v>
      </c>
      <c r="D281" s="19">
        <v>44616</v>
      </c>
      <c r="E281" s="20">
        <v>3460</v>
      </c>
      <c r="F281" s="20">
        <v>346</v>
      </c>
      <c r="G281" s="20">
        <v>0</v>
      </c>
      <c r="H281" s="21">
        <v>45121.5</v>
      </c>
      <c r="I281" s="12" t="s">
        <v>10</v>
      </c>
      <c r="J281" s="22" t="s">
        <v>27</v>
      </c>
      <c r="K281" s="22" t="s">
        <v>28</v>
      </c>
      <c r="L281" s="22" t="s">
        <v>37</v>
      </c>
      <c r="M281" s="12" t="s">
        <v>11</v>
      </c>
      <c r="N281" s="22" t="s">
        <v>52</v>
      </c>
      <c r="O281" s="12" t="s">
        <v>17</v>
      </c>
      <c r="P281" s="23">
        <v>505</v>
      </c>
      <c r="Q281" s="12" t="s">
        <v>303</v>
      </c>
      <c r="R281" s="12">
        <v>505</v>
      </c>
      <c r="S281" s="12">
        <v>2023</v>
      </c>
    </row>
    <row r="282" spans="1:19">
      <c r="A282" s="28">
        <v>3</v>
      </c>
      <c r="B282" s="11">
        <v>11</v>
      </c>
      <c r="C282" s="11">
        <v>4</v>
      </c>
      <c r="D282" s="14">
        <v>44621</v>
      </c>
      <c r="E282" s="15">
        <v>3400</v>
      </c>
      <c r="F282" s="15">
        <v>340</v>
      </c>
      <c r="G282" s="15">
        <v>0</v>
      </c>
      <c r="H282" s="16">
        <v>44844.55</v>
      </c>
      <c r="I282" s="11" t="s">
        <v>10</v>
      </c>
      <c r="J282" s="17" t="s">
        <v>25</v>
      </c>
      <c r="K282" s="17" t="s">
        <v>26</v>
      </c>
      <c r="L282" s="17" t="s">
        <v>37</v>
      </c>
      <c r="M282" s="11" t="s">
        <v>11</v>
      </c>
      <c r="N282" s="17" t="s">
        <v>55</v>
      </c>
      <c r="O282" s="11" t="s">
        <v>17</v>
      </c>
      <c r="P282" s="18">
        <v>223</v>
      </c>
      <c r="Q282" s="11" t="s">
        <v>304</v>
      </c>
      <c r="R282" s="11">
        <v>223</v>
      </c>
      <c r="S282" s="11">
        <v>2022</v>
      </c>
    </row>
    <row r="283" spans="1:19">
      <c r="A283" s="29">
        <v>3</v>
      </c>
      <c r="B283" s="12">
        <v>12</v>
      </c>
      <c r="C283" s="12">
        <v>3</v>
      </c>
      <c r="D283" s="19">
        <v>44622</v>
      </c>
      <c r="E283" s="20">
        <v>3400</v>
      </c>
      <c r="F283" s="20">
        <v>340</v>
      </c>
      <c r="G283" s="20">
        <v>0</v>
      </c>
      <c r="H283" s="21">
        <v>44863.87</v>
      </c>
      <c r="I283" s="12" t="s">
        <v>10</v>
      </c>
      <c r="J283" s="22" t="s">
        <v>25</v>
      </c>
      <c r="K283" s="22" t="s">
        <v>26</v>
      </c>
      <c r="L283" s="22" t="s">
        <v>37</v>
      </c>
      <c r="M283" s="12" t="s">
        <v>11</v>
      </c>
      <c r="N283" s="22" t="s">
        <v>55</v>
      </c>
      <c r="O283" s="12" t="s">
        <v>17</v>
      </c>
      <c r="P283" s="23">
        <v>241</v>
      </c>
      <c r="Q283" s="12" t="s">
        <v>305</v>
      </c>
      <c r="R283" s="12">
        <v>243</v>
      </c>
      <c r="S283" s="12">
        <v>2022</v>
      </c>
    </row>
    <row r="284" spans="1:19">
      <c r="A284" s="28">
        <v>3</v>
      </c>
      <c r="B284" s="11">
        <v>12</v>
      </c>
      <c r="C284" s="11">
        <v>1</v>
      </c>
      <c r="D284" s="14">
        <v>44622</v>
      </c>
      <c r="E284" s="15">
        <v>3460</v>
      </c>
      <c r="F284" s="15">
        <v>346</v>
      </c>
      <c r="G284" s="15">
        <v>0</v>
      </c>
      <c r="H284" s="16">
        <v>44865.77</v>
      </c>
      <c r="I284" s="11" t="s">
        <v>10</v>
      </c>
      <c r="J284" s="17" t="s">
        <v>27</v>
      </c>
      <c r="K284" s="17" t="s">
        <v>28</v>
      </c>
      <c r="L284" s="17" t="s">
        <v>37</v>
      </c>
      <c r="M284" s="11" t="s">
        <v>11</v>
      </c>
      <c r="N284" s="17" t="s">
        <v>52</v>
      </c>
      <c r="O284" s="11" t="s">
        <v>17</v>
      </c>
      <c r="P284" s="18">
        <v>243</v>
      </c>
      <c r="Q284" s="11" t="s">
        <v>305</v>
      </c>
      <c r="R284" s="11">
        <v>243</v>
      </c>
      <c r="S284" s="11">
        <v>2022</v>
      </c>
    </row>
    <row r="285" spans="1:19">
      <c r="A285" s="29">
        <v>3</v>
      </c>
      <c r="B285" s="12">
        <v>13</v>
      </c>
      <c r="C285" s="12">
        <v>2</v>
      </c>
      <c r="D285" s="19">
        <v>44622</v>
      </c>
      <c r="E285" s="20">
        <v>3400</v>
      </c>
      <c r="F285" s="20">
        <v>340</v>
      </c>
      <c r="G285" s="20">
        <v>0</v>
      </c>
      <c r="H285" s="21">
        <v>45142.22</v>
      </c>
      <c r="I285" s="12" t="s">
        <v>10</v>
      </c>
      <c r="J285" s="22" t="s">
        <v>25</v>
      </c>
      <c r="K285" s="22" t="s">
        <v>26</v>
      </c>
      <c r="L285" s="22" t="s">
        <v>37</v>
      </c>
      <c r="M285" s="12" t="s">
        <v>11</v>
      </c>
      <c r="N285" s="22" t="s">
        <v>55</v>
      </c>
      <c r="O285" s="12" t="s">
        <v>17</v>
      </c>
      <c r="P285" s="23">
        <v>520</v>
      </c>
      <c r="Q285" s="12" t="s">
        <v>306</v>
      </c>
      <c r="R285" s="12">
        <v>520</v>
      </c>
      <c r="S285" s="12">
        <v>2023</v>
      </c>
    </row>
    <row r="286" spans="1:19">
      <c r="A286" s="28">
        <v>3</v>
      </c>
      <c r="B286" s="11">
        <v>14</v>
      </c>
      <c r="C286" s="11">
        <v>2</v>
      </c>
      <c r="D286" s="14">
        <v>44627</v>
      </c>
      <c r="E286" s="15">
        <v>3400</v>
      </c>
      <c r="F286" s="15">
        <v>340</v>
      </c>
      <c r="G286" s="15">
        <v>0</v>
      </c>
      <c r="H286" s="16">
        <v>44695.28</v>
      </c>
      <c r="I286" s="11" t="s">
        <v>10</v>
      </c>
      <c r="J286" s="17" t="s">
        <v>25</v>
      </c>
      <c r="K286" s="17" t="s">
        <v>26</v>
      </c>
      <c r="L286" s="17" t="s">
        <v>37</v>
      </c>
      <c r="M286" s="11" t="s">
        <v>11</v>
      </c>
      <c r="N286" s="17" t="s">
        <v>55</v>
      </c>
      <c r="O286" s="11" t="s">
        <v>17</v>
      </c>
      <c r="P286" s="18">
        <v>68</v>
      </c>
      <c r="Q286" s="11" t="s">
        <v>307</v>
      </c>
      <c r="R286" s="11">
        <v>99</v>
      </c>
      <c r="S286" s="11">
        <v>2022</v>
      </c>
    </row>
    <row r="287" spans="1:19">
      <c r="A287" s="29">
        <v>3</v>
      </c>
      <c r="B287" s="12">
        <v>14</v>
      </c>
      <c r="C287" s="12">
        <v>3</v>
      </c>
      <c r="D287" s="19">
        <v>44627</v>
      </c>
      <c r="E287" s="20">
        <v>3400</v>
      </c>
      <c r="F287" s="20">
        <v>340</v>
      </c>
      <c r="G287" s="20">
        <v>0</v>
      </c>
      <c r="H287" s="21">
        <v>44726.879999999997</v>
      </c>
      <c r="I287" s="12" t="s">
        <v>10</v>
      </c>
      <c r="J287" s="22" t="s">
        <v>25</v>
      </c>
      <c r="K287" s="22" t="s">
        <v>26</v>
      </c>
      <c r="L287" s="22" t="s">
        <v>37</v>
      </c>
      <c r="M287" s="12" t="s">
        <v>11</v>
      </c>
      <c r="N287" s="22" t="s">
        <v>55</v>
      </c>
      <c r="O287" s="12" t="s">
        <v>17</v>
      </c>
      <c r="P287" s="23">
        <v>99</v>
      </c>
      <c r="Q287" s="12" t="s">
        <v>307</v>
      </c>
      <c r="R287" s="12">
        <v>99</v>
      </c>
      <c r="S287" s="12">
        <v>2022</v>
      </c>
    </row>
    <row r="288" spans="1:19">
      <c r="A288" s="28">
        <v>3</v>
      </c>
      <c r="B288" s="11">
        <v>15</v>
      </c>
      <c r="C288" s="11">
        <v>4</v>
      </c>
      <c r="D288" s="14">
        <v>44642</v>
      </c>
      <c r="E288" s="15">
        <v>3470</v>
      </c>
      <c r="F288" s="15">
        <v>347</v>
      </c>
      <c r="G288" s="15">
        <v>0</v>
      </c>
      <c r="H288" s="16">
        <v>45071.1</v>
      </c>
      <c r="I288" s="11" t="s">
        <v>10</v>
      </c>
      <c r="J288" s="17" t="s">
        <v>29</v>
      </c>
      <c r="K288" s="17" t="s">
        <v>28</v>
      </c>
      <c r="L288" s="17" t="s">
        <v>37</v>
      </c>
      <c r="M288" s="11" t="s">
        <v>11</v>
      </c>
      <c r="N288" s="17" t="s">
        <v>51</v>
      </c>
      <c r="O288" s="11" t="s">
        <v>17</v>
      </c>
      <c r="P288" s="18">
        <v>429</v>
      </c>
      <c r="Q288" s="11" t="s">
        <v>308</v>
      </c>
      <c r="R288" s="11">
        <v>467</v>
      </c>
      <c r="S288" s="11">
        <v>2023</v>
      </c>
    </row>
    <row r="289" spans="1:19">
      <c r="A289" s="29">
        <v>3</v>
      </c>
      <c r="B289" s="12">
        <v>18</v>
      </c>
      <c r="C289" s="12">
        <v>3</v>
      </c>
      <c r="D289" s="19">
        <v>44657</v>
      </c>
      <c r="E289" s="20">
        <v>3400</v>
      </c>
      <c r="F289" s="20">
        <v>340</v>
      </c>
      <c r="G289" s="20">
        <v>0</v>
      </c>
      <c r="H289" s="21">
        <v>44985.97</v>
      </c>
      <c r="I289" s="12" t="s">
        <v>10</v>
      </c>
      <c r="J289" s="22" t="s">
        <v>25</v>
      </c>
      <c r="K289" s="22" t="s">
        <v>26</v>
      </c>
      <c r="L289" s="22" t="s">
        <v>37</v>
      </c>
      <c r="M289" s="12" t="s">
        <v>11</v>
      </c>
      <c r="N289" s="22" t="s">
        <v>55</v>
      </c>
      <c r="O289" s="12" t="s">
        <v>17</v>
      </c>
      <c r="P289" s="23">
        <v>328</v>
      </c>
      <c r="Q289" s="12" t="s">
        <v>309</v>
      </c>
      <c r="R289" s="12">
        <v>341</v>
      </c>
      <c r="S289" s="12">
        <v>2023</v>
      </c>
    </row>
    <row r="290" spans="1:19">
      <c r="A290" s="28">
        <v>3</v>
      </c>
      <c r="B290" s="11">
        <v>18</v>
      </c>
      <c r="C290" s="11">
        <v>4</v>
      </c>
      <c r="D290" s="14">
        <v>44657</v>
      </c>
      <c r="E290" s="15">
        <v>3460</v>
      </c>
      <c r="F290" s="15">
        <v>346</v>
      </c>
      <c r="G290" s="15">
        <v>0</v>
      </c>
      <c r="H290" s="16">
        <v>44998.97</v>
      </c>
      <c r="I290" s="11" t="s">
        <v>10</v>
      </c>
      <c r="J290" s="17" t="s">
        <v>27</v>
      </c>
      <c r="K290" s="17" t="s">
        <v>28</v>
      </c>
      <c r="L290" s="17" t="s">
        <v>37</v>
      </c>
      <c r="M290" s="11" t="s">
        <v>11</v>
      </c>
      <c r="N290" s="17" t="s">
        <v>52</v>
      </c>
      <c r="O290" s="11" t="s">
        <v>17</v>
      </c>
      <c r="P290" s="18">
        <v>341</v>
      </c>
      <c r="Q290" s="11" t="s">
        <v>309</v>
      </c>
      <c r="R290" s="11">
        <v>341</v>
      </c>
      <c r="S290" s="11">
        <v>2023</v>
      </c>
    </row>
    <row r="291" spans="1:19">
      <c r="A291" s="29">
        <v>3</v>
      </c>
      <c r="B291" s="12">
        <v>19</v>
      </c>
      <c r="C291" s="12">
        <v>3</v>
      </c>
      <c r="D291" s="19">
        <v>44658</v>
      </c>
      <c r="E291" s="20">
        <v>3400</v>
      </c>
      <c r="F291" s="20">
        <v>340</v>
      </c>
      <c r="G291" s="20">
        <v>0</v>
      </c>
      <c r="H291" s="21">
        <v>45051.58</v>
      </c>
      <c r="I291" s="12" t="s">
        <v>10</v>
      </c>
      <c r="J291" s="22" t="s">
        <v>25</v>
      </c>
      <c r="K291" s="22" t="s">
        <v>26</v>
      </c>
      <c r="L291" s="22" t="s">
        <v>37</v>
      </c>
      <c r="M291" s="12" t="s">
        <v>11</v>
      </c>
      <c r="N291" s="22" t="s">
        <v>55</v>
      </c>
      <c r="O291" s="12" t="s">
        <v>17</v>
      </c>
      <c r="P291" s="23">
        <v>393</v>
      </c>
      <c r="Q291" s="12" t="s">
        <v>310</v>
      </c>
      <c r="R291" s="12">
        <v>393</v>
      </c>
      <c r="S291" s="12">
        <v>2023</v>
      </c>
    </row>
    <row r="292" spans="1:19">
      <c r="A292" s="28">
        <v>3</v>
      </c>
      <c r="B292" s="11">
        <v>20</v>
      </c>
      <c r="C292" s="11">
        <v>3</v>
      </c>
      <c r="D292" s="14">
        <v>44659</v>
      </c>
      <c r="E292" s="15">
        <v>3400</v>
      </c>
      <c r="F292" s="15">
        <v>340</v>
      </c>
      <c r="G292" s="15">
        <v>0</v>
      </c>
      <c r="H292" s="16">
        <v>45262.03</v>
      </c>
      <c r="I292" s="11" t="s">
        <v>10</v>
      </c>
      <c r="J292" s="17" t="s">
        <v>25</v>
      </c>
      <c r="K292" s="17" t="s">
        <v>26</v>
      </c>
      <c r="L292" s="17" t="s">
        <v>37</v>
      </c>
      <c r="M292" s="11" t="s">
        <v>11</v>
      </c>
      <c r="N292" s="17" t="s">
        <v>55</v>
      </c>
      <c r="O292" s="11" t="s">
        <v>17</v>
      </c>
      <c r="P292" s="18">
        <v>603</v>
      </c>
      <c r="Q292" s="11" t="s">
        <v>311</v>
      </c>
      <c r="R292" s="11">
        <v>603</v>
      </c>
      <c r="S292" s="11">
        <v>2023</v>
      </c>
    </row>
    <row r="293" spans="1:19">
      <c r="A293" s="29">
        <v>3</v>
      </c>
      <c r="B293" s="12">
        <v>21</v>
      </c>
      <c r="C293" s="12">
        <v>2</v>
      </c>
      <c r="D293" s="19">
        <v>44668</v>
      </c>
      <c r="E293" s="20">
        <v>3400</v>
      </c>
      <c r="F293" s="20">
        <v>340</v>
      </c>
      <c r="G293" s="20">
        <v>0</v>
      </c>
      <c r="H293" s="21">
        <v>45292.35</v>
      </c>
      <c r="I293" s="12" t="s">
        <v>10</v>
      </c>
      <c r="J293" s="22" t="s">
        <v>25</v>
      </c>
      <c r="K293" s="22" t="s">
        <v>26</v>
      </c>
      <c r="L293" s="22" t="s">
        <v>37</v>
      </c>
      <c r="M293" s="12" t="s">
        <v>11</v>
      </c>
      <c r="N293" s="22" t="s">
        <v>55</v>
      </c>
      <c r="O293" s="12" t="s">
        <v>17</v>
      </c>
      <c r="P293" s="23">
        <v>624</v>
      </c>
      <c r="Q293" s="12" t="s">
        <v>312</v>
      </c>
      <c r="R293" s="12">
        <v>624</v>
      </c>
      <c r="S293" s="12">
        <v>2024</v>
      </c>
    </row>
    <row r="294" spans="1:19">
      <c r="A294" s="28">
        <v>3</v>
      </c>
      <c r="B294" s="11">
        <v>22</v>
      </c>
      <c r="C294" s="11">
        <v>1</v>
      </c>
      <c r="D294" s="14">
        <v>44670</v>
      </c>
      <c r="E294" s="15">
        <v>3400</v>
      </c>
      <c r="F294" s="15">
        <v>340</v>
      </c>
      <c r="G294" s="15">
        <v>0</v>
      </c>
      <c r="H294" s="16">
        <v>45314</v>
      </c>
      <c r="I294" s="11" t="s">
        <v>10</v>
      </c>
      <c r="J294" s="17" t="s">
        <v>25</v>
      </c>
      <c r="K294" s="17" t="s">
        <v>26</v>
      </c>
      <c r="L294" s="17" t="s">
        <v>37</v>
      </c>
      <c r="M294" s="11" t="s">
        <v>11</v>
      </c>
      <c r="N294" s="17" t="s">
        <v>55</v>
      </c>
      <c r="O294" s="11" t="s">
        <v>17</v>
      </c>
      <c r="P294" s="18">
        <v>644</v>
      </c>
      <c r="Q294" s="11" t="s">
        <v>313</v>
      </c>
      <c r="R294" s="11">
        <v>981</v>
      </c>
      <c r="S294" s="11">
        <v>2024</v>
      </c>
    </row>
    <row r="295" spans="1:19">
      <c r="A295" s="29">
        <v>3</v>
      </c>
      <c r="B295" s="12">
        <v>22</v>
      </c>
      <c r="C295" s="12">
        <v>2</v>
      </c>
      <c r="D295" s="19">
        <v>44670</v>
      </c>
      <c r="E295" s="20">
        <v>3460</v>
      </c>
      <c r="F295" s="20">
        <v>346</v>
      </c>
      <c r="G295" s="20">
        <v>0</v>
      </c>
      <c r="H295" s="21">
        <v>45651.61</v>
      </c>
      <c r="I295" s="12" t="s">
        <v>10</v>
      </c>
      <c r="J295" s="22" t="s">
        <v>27</v>
      </c>
      <c r="K295" s="22" t="s">
        <v>28</v>
      </c>
      <c r="L295" s="22" t="s">
        <v>37</v>
      </c>
      <c r="M295" s="12" t="s">
        <v>11</v>
      </c>
      <c r="N295" s="22" t="s">
        <v>52</v>
      </c>
      <c r="O295" s="12" t="s">
        <v>17</v>
      </c>
      <c r="P295" s="23">
        <v>981</v>
      </c>
      <c r="Q295" s="12" t="s">
        <v>313</v>
      </c>
      <c r="R295" s="12">
        <v>981</v>
      </c>
      <c r="S295" s="12">
        <v>2024</v>
      </c>
    </row>
    <row r="296" spans="1:19">
      <c r="A296" s="28">
        <v>3</v>
      </c>
      <c r="B296" s="11">
        <v>23</v>
      </c>
      <c r="C296" s="11">
        <v>4</v>
      </c>
      <c r="D296" s="14">
        <v>44699</v>
      </c>
      <c r="E296" s="15">
        <v>3460</v>
      </c>
      <c r="F296" s="15">
        <v>346</v>
      </c>
      <c r="G296" s="15">
        <v>0</v>
      </c>
      <c r="H296" s="16">
        <v>45419.7</v>
      </c>
      <c r="I296" s="11" t="s">
        <v>10</v>
      </c>
      <c r="J296" s="17" t="s">
        <v>27</v>
      </c>
      <c r="K296" s="17" t="s">
        <v>28</v>
      </c>
      <c r="L296" s="17" t="s">
        <v>37</v>
      </c>
      <c r="M296" s="11" t="s">
        <v>11</v>
      </c>
      <c r="N296" s="17" t="s">
        <v>52</v>
      </c>
      <c r="O296" s="11" t="s">
        <v>17</v>
      </c>
      <c r="P296" s="18">
        <v>720</v>
      </c>
      <c r="Q296" s="11" t="s">
        <v>314</v>
      </c>
      <c r="R296" s="11">
        <v>795</v>
      </c>
      <c r="S296" s="11">
        <v>2024</v>
      </c>
    </row>
    <row r="297" spans="1:19">
      <c r="A297" s="29">
        <v>3</v>
      </c>
      <c r="B297" s="12">
        <v>23</v>
      </c>
      <c r="C297" s="12">
        <v>1</v>
      </c>
      <c r="D297" s="19">
        <v>44699</v>
      </c>
      <c r="E297" s="20">
        <v>3470</v>
      </c>
      <c r="F297" s="20">
        <v>347</v>
      </c>
      <c r="G297" s="20">
        <v>0</v>
      </c>
      <c r="H297" s="21">
        <v>45492.53</v>
      </c>
      <c r="I297" s="12" t="s">
        <v>10</v>
      </c>
      <c r="J297" s="22" t="s">
        <v>29</v>
      </c>
      <c r="K297" s="22" t="s">
        <v>28</v>
      </c>
      <c r="L297" s="22" t="s">
        <v>37</v>
      </c>
      <c r="M297" s="12" t="s">
        <v>11</v>
      </c>
      <c r="N297" s="22" t="s">
        <v>51</v>
      </c>
      <c r="O297" s="12" t="s">
        <v>17</v>
      </c>
      <c r="P297" s="23">
        <v>793</v>
      </c>
      <c r="Q297" s="12" t="s">
        <v>314</v>
      </c>
      <c r="R297" s="12">
        <v>795</v>
      </c>
      <c r="S297" s="12">
        <v>2024</v>
      </c>
    </row>
    <row r="298" spans="1:19">
      <c r="A298" s="28">
        <v>3</v>
      </c>
      <c r="B298" s="11">
        <v>24</v>
      </c>
      <c r="C298" s="11">
        <v>3</v>
      </c>
      <c r="D298" s="14">
        <v>44701</v>
      </c>
      <c r="E298" s="15">
        <v>3400</v>
      </c>
      <c r="F298" s="15">
        <v>340</v>
      </c>
      <c r="G298" s="15">
        <v>0</v>
      </c>
      <c r="H298" s="16">
        <v>45371.76</v>
      </c>
      <c r="I298" s="11" t="s">
        <v>10</v>
      </c>
      <c r="J298" s="17" t="s">
        <v>25</v>
      </c>
      <c r="K298" s="17" t="s">
        <v>26</v>
      </c>
      <c r="L298" s="17" t="s">
        <v>37</v>
      </c>
      <c r="M298" s="11" t="s">
        <v>11</v>
      </c>
      <c r="N298" s="17" t="s">
        <v>55</v>
      </c>
      <c r="O298" s="11" t="s">
        <v>17</v>
      </c>
      <c r="P298" s="18">
        <v>670</v>
      </c>
      <c r="Q298" s="11" t="s">
        <v>315</v>
      </c>
      <c r="R298" s="11">
        <v>944</v>
      </c>
      <c r="S298" s="11">
        <v>2024</v>
      </c>
    </row>
    <row r="299" spans="1:19">
      <c r="A299" s="29">
        <v>3</v>
      </c>
      <c r="B299" s="12">
        <v>24</v>
      </c>
      <c r="C299" s="12">
        <v>4</v>
      </c>
      <c r="D299" s="19">
        <v>44701</v>
      </c>
      <c r="E299" s="20">
        <v>3400</v>
      </c>
      <c r="F299" s="20">
        <v>340</v>
      </c>
      <c r="G299" s="20">
        <v>0</v>
      </c>
      <c r="H299" s="21">
        <v>45373.760000000002</v>
      </c>
      <c r="I299" s="12" t="s">
        <v>10</v>
      </c>
      <c r="J299" s="22" t="s">
        <v>25</v>
      </c>
      <c r="K299" s="22" t="s">
        <v>26</v>
      </c>
      <c r="L299" s="22" t="s">
        <v>37</v>
      </c>
      <c r="M299" s="12" t="s">
        <v>11</v>
      </c>
      <c r="N299" s="22" t="s">
        <v>55</v>
      </c>
      <c r="O299" s="12" t="s">
        <v>17</v>
      </c>
      <c r="P299" s="23">
        <v>672</v>
      </c>
      <c r="Q299" s="12" t="s">
        <v>315</v>
      </c>
      <c r="R299" s="12">
        <v>944</v>
      </c>
      <c r="S299" s="12">
        <v>2024</v>
      </c>
    </row>
    <row r="300" spans="1:19">
      <c r="A300" s="28">
        <v>3</v>
      </c>
      <c r="B300" s="11">
        <v>25</v>
      </c>
      <c r="C300" s="11">
        <v>2</v>
      </c>
      <c r="D300" s="14">
        <v>44703</v>
      </c>
      <c r="E300" s="15">
        <v>3400</v>
      </c>
      <c r="F300" s="15">
        <v>340</v>
      </c>
      <c r="G300" s="15">
        <v>0</v>
      </c>
      <c r="H300" s="16">
        <v>44974.68</v>
      </c>
      <c r="I300" s="11" t="s">
        <v>10</v>
      </c>
      <c r="J300" s="17" t="s">
        <v>25</v>
      </c>
      <c r="K300" s="17" t="s">
        <v>26</v>
      </c>
      <c r="L300" s="17" t="s">
        <v>37</v>
      </c>
      <c r="M300" s="11" t="s">
        <v>11</v>
      </c>
      <c r="N300" s="17" t="s">
        <v>55</v>
      </c>
      <c r="O300" s="11" t="s">
        <v>17</v>
      </c>
      <c r="P300" s="18">
        <v>271</v>
      </c>
      <c r="Q300" s="11" t="s">
        <v>316</v>
      </c>
      <c r="R300" s="11">
        <v>368</v>
      </c>
      <c r="S300" s="11">
        <v>2023</v>
      </c>
    </row>
    <row r="301" spans="1:19">
      <c r="A301" s="29">
        <v>3</v>
      </c>
      <c r="B301" s="12">
        <v>25</v>
      </c>
      <c r="C301" s="12">
        <v>3</v>
      </c>
      <c r="D301" s="19">
        <v>44703</v>
      </c>
      <c r="E301" s="20">
        <v>3400</v>
      </c>
      <c r="F301" s="20">
        <v>340</v>
      </c>
      <c r="G301" s="20">
        <v>0</v>
      </c>
      <c r="H301" s="21">
        <v>45071.68</v>
      </c>
      <c r="I301" s="12" t="s">
        <v>10</v>
      </c>
      <c r="J301" s="22" t="s">
        <v>25</v>
      </c>
      <c r="K301" s="22" t="s">
        <v>26</v>
      </c>
      <c r="L301" s="22" t="s">
        <v>37</v>
      </c>
      <c r="M301" s="12" t="s">
        <v>11</v>
      </c>
      <c r="N301" s="22" t="s">
        <v>55</v>
      </c>
      <c r="O301" s="12" t="s">
        <v>17</v>
      </c>
      <c r="P301" s="23">
        <v>368</v>
      </c>
      <c r="Q301" s="12" t="s">
        <v>316</v>
      </c>
      <c r="R301" s="12">
        <v>368</v>
      </c>
      <c r="S301" s="12">
        <v>2023</v>
      </c>
    </row>
    <row r="302" spans="1:19">
      <c r="A302" s="28">
        <v>3</v>
      </c>
      <c r="B302" s="11">
        <v>26</v>
      </c>
      <c r="C302" s="11">
        <v>2</v>
      </c>
      <c r="D302" s="14">
        <v>44705</v>
      </c>
      <c r="E302" s="15">
        <v>3460</v>
      </c>
      <c r="F302" s="15">
        <v>346</v>
      </c>
      <c r="G302" s="15">
        <v>0</v>
      </c>
      <c r="H302" s="16">
        <v>44885.84</v>
      </c>
      <c r="I302" s="11" t="s">
        <v>10</v>
      </c>
      <c r="J302" s="17" t="s">
        <v>27</v>
      </c>
      <c r="K302" s="17" t="s">
        <v>28</v>
      </c>
      <c r="L302" s="17" t="s">
        <v>37</v>
      </c>
      <c r="M302" s="11" t="s">
        <v>11</v>
      </c>
      <c r="N302" s="17" t="s">
        <v>52</v>
      </c>
      <c r="O302" s="11" t="s">
        <v>17</v>
      </c>
      <c r="P302" s="18">
        <v>180</v>
      </c>
      <c r="Q302" s="11" t="s">
        <v>317</v>
      </c>
      <c r="R302" s="11">
        <v>281</v>
      </c>
      <c r="S302" s="11">
        <v>2022</v>
      </c>
    </row>
    <row r="303" spans="1:19">
      <c r="A303" s="29">
        <v>3</v>
      </c>
      <c r="B303" s="12">
        <v>26</v>
      </c>
      <c r="C303" s="12">
        <v>5</v>
      </c>
      <c r="D303" s="19">
        <v>44705</v>
      </c>
      <c r="E303" s="20">
        <v>3400</v>
      </c>
      <c r="F303" s="20">
        <v>340</v>
      </c>
      <c r="G303" s="20">
        <v>0</v>
      </c>
      <c r="H303" s="21">
        <v>44986.75</v>
      </c>
      <c r="I303" s="12" t="s">
        <v>10</v>
      </c>
      <c r="J303" s="22" t="s">
        <v>25</v>
      </c>
      <c r="K303" s="22" t="s">
        <v>26</v>
      </c>
      <c r="L303" s="22" t="s">
        <v>37</v>
      </c>
      <c r="M303" s="12" t="s">
        <v>11</v>
      </c>
      <c r="N303" s="22" t="s">
        <v>55</v>
      </c>
      <c r="O303" s="12" t="s">
        <v>17</v>
      </c>
      <c r="P303" s="23">
        <v>281</v>
      </c>
      <c r="Q303" s="12" t="s">
        <v>317</v>
      </c>
      <c r="R303" s="12">
        <v>281</v>
      </c>
      <c r="S303" s="12">
        <v>2023</v>
      </c>
    </row>
    <row r="304" spans="1:19">
      <c r="A304" s="28">
        <v>3</v>
      </c>
      <c r="B304" s="11">
        <v>30</v>
      </c>
      <c r="C304" s="11">
        <v>4</v>
      </c>
      <c r="D304" s="14">
        <v>44715</v>
      </c>
      <c r="E304" s="15">
        <v>3400</v>
      </c>
      <c r="F304" s="15">
        <v>340</v>
      </c>
      <c r="G304" s="15">
        <v>0</v>
      </c>
      <c r="H304" s="16">
        <v>45305.25</v>
      </c>
      <c r="I304" s="11" t="s">
        <v>14</v>
      </c>
      <c r="J304" s="17" t="s">
        <v>25</v>
      </c>
      <c r="K304" s="17" t="s">
        <v>26</v>
      </c>
      <c r="L304" s="17" t="s">
        <v>37</v>
      </c>
      <c r="M304" s="11" t="s">
        <v>15</v>
      </c>
      <c r="N304" s="17" t="s">
        <v>55</v>
      </c>
      <c r="O304" s="11" t="s">
        <v>17</v>
      </c>
      <c r="P304" s="18">
        <v>590</v>
      </c>
      <c r="Q304" s="11" t="s">
        <v>318</v>
      </c>
      <c r="R304" s="11">
        <v>928</v>
      </c>
      <c r="S304" s="11">
        <v>2024</v>
      </c>
    </row>
    <row r="305" spans="1:19">
      <c r="A305" s="29">
        <v>3</v>
      </c>
      <c r="B305" s="12">
        <v>30</v>
      </c>
      <c r="C305" s="12">
        <v>6</v>
      </c>
      <c r="D305" s="19">
        <v>44715</v>
      </c>
      <c r="E305" s="20">
        <v>3460</v>
      </c>
      <c r="F305" s="20">
        <v>346</v>
      </c>
      <c r="G305" s="20">
        <v>0</v>
      </c>
      <c r="H305" s="21">
        <v>45643.81</v>
      </c>
      <c r="I305" s="12" t="s">
        <v>10</v>
      </c>
      <c r="J305" s="22" t="s">
        <v>27</v>
      </c>
      <c r="K305" s="22" t="s">
        <v>28</v>
      </c>
      <c r="L305" s="22" t="s">
        <v>37</v>
      </c>
      <c r="M305" s="12" t="s">
        <v>11</v>
      </c>
      <c r="N305" s="22" t="s">
        <v>52</v>
      </c>
      <c r="O305" s="12" t="s">
        <v>17</v>
      </c>
      <c r="P305" s="23">
        <v>928</v>
      </c>
      <c r="Q305" s="12" t="s">
        <v>318</v>
      </c>
      <c r="R305" s="12">
        <v>928</v>
      </c>
      <c r="S305" s="12">
        <v>2024</v>
      </c>
    </row>
    <row r="306" spans="1:19">
      <c r="A306" s="28">
        <v>3</v>
      </c>
      <c r="B306" s="11">
        <v>33</v>
      </c>
      <c r="C306" s="11">
        <v>1</v>
      </c>
      <c r="D306" s="14">
        <v>44732</v>
      </c>
      <c r="E306" s="15">
        <v>3460</v>
      </c>
      <c r="F306" s="15">
        <v>346</v>
      </c>
      <c r="G306" s="15">
        <v>0</v>
      </c>
      <c r="H306" s="16">
        <v>45304.19</v>
      </c>
      <c r="I306" s="11" t="s">
        <v>10</v>
      </c>
      <c r="J306" s="17" t="s">
        <v>27</v>
      </c>
      <c r="K306" s="17" t="s">
        <v>28</v>
      </c>
      <c r="L306" s="17" t="s">
        <v>37</v>
      </c>
      <c r="M306" s="11" t="s">
        <v>11</v>
      </c>
      <c r="N306" s="17" t="s">
        <v>52</v>
      </c>
      <c r="O306" s="11" t="s">
        <v>17</v>
      </c>
      <c r="P306" s="18">
        <v>572</v>
      </c>
      <c r="Q306" s="11" t="s">
        <v>319</v>
      </c>
      <c r="R306" s="11">
        <v>572</v>
      </c>
      <c r="S306" s="11">
        <v>2024</v>
      </c>
    </row>
    <row r="307" spans="1:19">
      <c r="A307" s="29">
        <v>3</v>
      </c>
      <c r="B307" s="12">
        <v>34</v>
      </c>
      <c r="C307" s="12">
        <v>3</v>
      </c>
      <c r="D307" s="19">
        <v>44735</v>
      </c>
      <c r="E307" s="20">
        <v>3462</v>
      </c>
      <c r="F307" s="20">
        <v>346</v>
      </c>
      <c r="G307" s="20">
        <v>2</v>
      </c>
      <c r="H307" s="21">
        <v>45361.29</v>
      </c>
      <c r="I307" s="12" t="s">
        <v>10</v>
      </c>
      <c r="J307" s="22" t="s">
        <v>27</v>
      </c>
      <c r="K307" s="22" t="s">
        <v>28</v>
      </c>
      <c r="L307" s="22" t="s">
        <v>39</v>
      </c>
      <c r="M307" s="12" t="s">
        <v>11</v>
      </c>
      <c r="N307" s="22" t="s">
        <v>73</v>
      </c>
      <c r="O307" s="12" t="s">
        <v>17</v>
      </c>
      <c r="P307" s="23">
        <v>626</v>
      </c>
      <c r="Q307" s="12" t="s">
        <v>320</v>
      </c>
      <c r="R307" s="12">
        <v>1000</v>
      </c>
      <c r="S307" s="12">
        <v>2024</v>
      </c>
    </row>
    <row r="308" spans="1:19">
      <c r="A308" s="28">
        <v>3</v>
      </c>
      <c r="B308" s="11">
        <v>34</v>
      </c>
      <c r="C308" s="11">
        <v>4</v>
      </c>
      <c r="D308" s="14">
        <v>44735</v>
      </c>
      <c r="E308" s="15">
        <v>3406</v>
      </c>
      <c r="F308" s="15">
        <v>340</v>
      </c>
      <c r="G308" s="15">
        <v>6</v>
      </c>
      <c r="H308" s="16">
        <v>45362.3</v>
      </c>
      <c r="I308" s="11" t="s">
        <v>10</v>
      </c>
      <c r="J308" s="17" t="s">
        <v>25</v>
      </c>
      <c r="K308" s="17" t="s">
        <v>26</v>
      </c>
      <c r="L308" s="17" t="s">
        <v>43</v>
      </c>
      <c r="M308" s="11" t="s">
        <v>11</v>
      </c>
      <c r="N308" s="17" t="s">
        <v>65</v>
      </c>
      <c r="O308" s="11" t="s">
        <v>17</v>
      </c>
      <c r="P308" s="18">
        <v>627</v>
      </c>
      <c r="Q308" s="11" t="s">
        <v>320</v>
      </c>
      <c r="R308" s="11">
        <v>1000</v>
      </c>
      <c r="S308" s="11">
        <v>2024</v>
      </c>
    </row>
    <row r="309" spans="1:19">
      <c r="A309" s="29">
        <v>3</v>
      </c>
      <c r="B309" s="12">
        <v>34</v>
      </c>
      <c r="C309" s="12">
        <v>6</v>
      </c>
      <c r="D309" s="19">
        <v>44735</v>
      </c>
      <c r="E309" s="20">
        <v>3401</v>
      </c>
      <c r="F309" s="20">
        <v>340</v>
      </c>
      <c r="G309" s="20">
        <v>1</v>
      </c>
      <c r="H309" s="21">
        <v>45735.3</v>
      </c>
      <c r="I309" s="12" t="s">
        <v>10</v>
      </c>
      <c r="J309" s="22" t="s">
        <v>25</v>
      </c>
      <c r="K309" s="22" t="s">
        <v>26</v>
      </c>
      <c r="L309" s="22" t="s">
        <v>38</v>
      </c>
      <c r="M309" s="12" t="s">
        <v>11</v>
      </c>
      <c r="N309" s="22" t="s">
        <v>56</v>
      </c>
      <c r="O309" s="12" t="s">
        <v>17</v>
      </c>
      <c r="P309" s="23">
        <v>1000</v>
      </c>
      <c r="Q309" s="12" t="s">
        <v>320</v>
      </c>
      <c r="R309" s="12">
        <v>1000</v>
      </c>
      <c r="S309" s="12">
        <v>2025</v>
      </c>
    </row>
    <row r="310" spans="1:19">
      <c r="A310" s="28">
        <v>3</v>
      </c>
      <c r="B310" s="11">
        <v>35</v>
      </c>
      <c r="C310" s="11">
        <v>1</v>
      </c>
      <c r="D310" s="14">
        <v>44764</v>
      </c>
      <c r="E310" s="15">
        <v>3400</v>
      </c>
      <c r="F310" s="15">
        <v>340</v>
      </c>
      <c r="G310" s="15">
        <v>0</v>
      </c>
      <c r="H310" s="16">
        <v>44779.35</v>
      </c>
      <c r="I310" s="11" t="s">
        <v>10</v>
      </c>
      <c r="J310" s="17" t="s">
        <v>25</v>
      </c>
      <c r="K310" s="17" t="s">
        <v>26</v>
      </c>
      <c r="L310" s="17" t="s">
        <v>37</v>
      </c>
      <c r="M310" s="11" t="s">
        <v>11</v>
      </c>
      <c r="N310" s="17" t="s">
        <v>55</v>
      </c>
      <c r="O310" s="11" t="s">
        <v>17</v>
      </c>
      <c r="P310" s="18">
        <v>15</v>
      </c>
      <c r="Q310" s="11" t="s">
        <v>321</v>
      </c>
      <c r="R310" s="11">
        <v>24</v>
      </c>
      <c r="S310" s="11">
        <v>2022</v>
      </c>
    </row>
    <row r="311" spans="1:19">
      <c r="A311" s="29">
        <v>3</v>
      </c>
      <c r="B311" s="12">
        <v>35</v>
      </c>
      <c r="C311" s="12">
        <v>2</v>
      </c>
      <c r="D311" s="19">
        <v>44764</v>
      </c>
      <c r="E311" s="20">
        <v>3400</v>
      </c>
      <c r="F311" s="20">
        <v>340</v>
      </c>
      <c r="G311" s="20">
        <v>0</v>
      </c>
      <c r="H311" s="21">
        <v>44788.94</v>
      </c>
      <c r="I311" s="12" t="s">
        <v>10</v>
      </c>
      <c r="J311" s="22" t="s">
        <v>25</v>
      </c>
      <c r="K311" s="22" t="s">
        <v>26</v>
      </c>
      <c r="L311" s="22" t="s">
        <v>37</v>
      </c>
      <c r="M311" s="12" t="s">
        <v>11</v>
      </c>
      <c r="N311" s="22" t="s">
        <v>55</v>
      </c>
      <c r="O311" s="12" t="s">
        <v>17</v>
      </c>
      <c r="P311" s="23">
        <v>24</v>
      </c>
      <c r="Q311" s="12" t="s">
        <v>321</v>
      </c>
      <c r="R311" s="12">
        <v>24</v>
      </c>
      <c r="S311" s="12">
        <v>2022</v>
      </c>
    </row>
    <row r="312" spans="1:19">
      <c r="A312" s="28">
        <v>3</v>
      </c>
      <c r="B312" s="11">
        <v>36</v>
      </c>
      <c r="C312" s="11">
        <v>2</v>
      </c>
      <c r="D312" s="14">
        <v>44781</v>
      </c>
      <c r="E312" s="15">
        <v>3460</v>
      </c>
      <c r="F312" s="15">
        <v>346</v>
      </c>
      <c r="G312" s="15">
        <v>0</v>
      </c>
      <c r="H312" s="16">
        <v>45408.800000000003</v>
      </c>
      <c r="I312" s="11" t="s">
        <v>10</v>
      </c>
      <c r="J312" s="17" t="s">
        <v>27</v>
      </c>
      <c r="K312" s="17" t="s">
        <v>28</v>
      </c>
      <c r="L312" s="17" t="s">
        <v>37</v>
      </c>
      <c r="M312" s="11" t="s">
        <v>11</v>
      </c>
      <c r="N312" s="17" t="s">
        <v>52</v>
      </c>
      <c r="O312" s="11" t="s">
        <v>17</v>
      </c>
      <c r="P312" s="18">
        <v>627</v>
      </c>
      <c r="Q312" s="11" t="s">
        <v>322</v>
      </c>
      <c r="R312" s="11">
        <v>627</v>
      </c>
      <c r="S312" s="11">
        <v>2024</v>
      </c>
    </row>
    <row r="313" spans="1:19">
      <c r="A313" s="29">
        <v>3</v>
      </c>
      <c r="B313" s="12">
        <v>42</v>
      </c>
      <c r="C313" s="12">
        <v>5</v>
      </c>
      <c r="D313" s="19">
        <v>44837</v>
      </c>
      <c r="E313" s="20">
        <v>3403</v>
      </c>
      <c r="F313" s="20">
        <v>340</v>
      </c>
      <c r="G313" s="20">
        <v>3</v>
      </c>
      <c r="H313" s="21">
        <v>45536.31</v>
      </c>
      <c r="I313" s="12" t="s">
        <v>10</v>
      </c>
      <c r="J313" s="22" t="s">
        <v>25</v>
      </c>
      <c r="K313" s="22" t="s">
        <v>26</v>
      </c>
      <c r="L313" s="22" t="s">
        <v>40</v>
      </c>
      <c r="M313" s="12" t="s">
        <v>11</v>
      </c>
      <c r="N313" s="22" t="s">
        <v>68</v>
      </c>
      <c r="O313" s="12" t="s">
        <v>17</v>
      </c>
      <c r="P313" s="23">
        <v>699</v>
      </c>
      <c r="Q313" s="12" t="s">
        <v>323</v>
      </c>
      <c r="R313" s="12">
        <v>735</v>
      </c>
      <c r="S313" s="12">
        <v>2024</v>
      </c>
    </row>
    <row r="314" spans="1:19">
      <c r="A314" s="28">
        <v>3</v>
      </c>
      <c r="B314" s="11">
        <v>43</v>
      </c>
      <c r="C314" s="11">
        <v>2</v>
      </c>
      <c r="D314" s="14">
        <v>44858</v>
      </c>
      <c r="E314" s="15">
        <v>3460</v>
      </c>
      <c r="F314" s="15">
        <v>346</v>
      </c>
      <c r="G314" s="15">
        <v>0</v>
      </c>
      <c r="H314" s="16">
        <v>45217.5</v>
      </c>
      <c r="I314" s="11" t="s">
        <v>10</v>
      </c>
      <c r="J314" s="17" t="s">
        <v>27</v>
      </c>
      <c r="K314" s="17" t="s">
        <v>28</v>
      </c>
      <c r="L314" s="17" t="s">
        <v>37</v>
      </c>
      <c r="M314" s="11" t="s">
        <v>11</v>
      </c>
      <c r="N314" s="17" t="s">
        <v>52</v>
      </c>
      <c r="O314" s="11" t="s">
        <v>17</v>
      </c>
      <c r="P314" s="18">
        <v>359</v>
      </c>
      <c r="Q314" s="11" t="s">
        <v>324</v>
      </c>
      <c r="R314" s="11">
        <v>584</v>
      </c>
      <c r="S314" s="11">
        <v>2023</v>
      </c>
    </row>
    <row r="315" spans="1:19">
      <c r="A315" s="29">
        <v>3</v>
      </c>
      <c r="B315" s="12">
        <v>43</v>
      </c>
      <c r="C315" s="12">
        <v>4</v>
      </c>
      <c r="D315" s="19">
        <v>44858</v>
      </c>
      <c r="E315" s="20">
        <v>3400</v>
      </c>
      <c r="F315" s="20">
        <v>340</v>
      </c>
      <c r="G315" s="20">
        <v>0</v>
      </c>
      <c r="H315" s="21">
        <v>45442.96</v>
      </c>
      <c r="I315" s="12" t="s">
        <v>10</v>
      </c>
      <c r="J315" s="22" t="s">
        <v>25</v>
      </c>
      <c r="K315" s="22" t="s">
        <v>26</v>
      </c>
      <c r="L315" s="22" t="s">
        <v>37</v>
      </c>
      <c r="M315" s="12" t="s">
        <v>11</v>
      </c>
      <c r="N315" s="22" t="s">
        <v>55</v>
      </c>
      <c r="O315" s="12" t="s">
        <v>17</v>
      </c>
      <c r="P315" s="23">
        <v>584</v>
      </c>
      <c r="Q315" s="12" t="s">
        <v>324</v>
      </c>
      <c r="R315" s="12">
        <v>584</v>
      </c>
      <c r="S315" s="12">
        <v>2024</v>
      </c>
    </row>
    <row r="316" spans="1:19">
      <c r="A316" s="28">
        <v>3</v>
      </c>
      <c r="B316" s="11">
        <v>44</v>
      </c>
      <c r="C316" s="11">
        <v>2</v>
      </c>
      <c r="D316" s="14">
        <v>44860</v>
      </c>
      <c r="E316" s="15">
        <v>3400</v>
      </c>
      <c r="F316" s="15">
        <v>340</v>
      </c>
      <c r="G316" s="15">
        <v>0</v>
      </c>
      <c r="H316" s="16">
        <v>45507.5</v>
      </c>
      <c r="I316" s="11" t="s">
        <v>10</v>
      </c>
      <c r="J316" s="17" t="s">
        <v>25</v>
      </c>
      <c r="K316" s="17" t="s">
        <v>26</v>
      </c>
      <c r="L316" s="17" t="s">
        <v>37</v>
      </c>
      <c r="M316" s="11" t="s">
        <v>11</v>
      </c>
      <c r="N316" s="17" t="s">
        <v>55</v>
      </c>
      <c r="O316" s="11" t="s">
        <v>17</v>
      </c>
      <c r="P316" s="18">
        <v>647</v>
      </c>
      <c r="Q316" s="11" t="s">
        <v>325</v>
      </c>
      <c r="R316" s="11">
        <v>647</v>
      </c>
      <c r="S316" s="11">
        <v>2024</v>
      </c>
    </row>
    <row r="317" spans="1:19">
      <c r="A317" s="29">
        <v>3</v>
      </c>
      <c r="B317" s="12">
        <v>46</v>
      </c>
      <c r="C317" s="12">
        <v>1</v>
      </c>
      <c r="D317" s="19">
        <v>44916</v>
      </c>
      <c r="E317" s="20">
        <v>3400</v>
      </c>
      <c r="F317" s="20">
        <v>340</v>
      </c>
      <c r="G317" s="20">
        <v>0</v>
      </c>
      <c r="H317" s="21">
        <v>45427.65</v>
      </c>
      <c r="I317" s="12" t="s">
        <v>10</v>
      </c>
      <c r="J317" s="22" t="s">
        <v>25</v>
      </c>
      <c r="K317" s="22" t="s">
        <v>26</v>
      </c>
      <c r="L317" s="22" t="s">
        <v>37</v>
      </c>
      <c r="M317" s="12" t="s">
        <v>11</v>
      </c>
      <c r="N317" s="22" t="s">
        <v>55</v>
      </c>
      <c r="O317" s="12" t="s">
        <v>17</v>
      </c>
      <c r="P317" s="23">
        <v>511</v>
      </c>
      <c r="Q317" s="12" t="s">
        <v>326</v>
      </c>
      <c r="R317" s="12">
        <v>722</v>
      </c>
      <c r="S317" s="12">
        <v>2024</v>
      </c>
    </row>
    <row r="318" spans="1:19">
      <c r="A318" s="28">
        <v>3</v>
      </c>
      <c r="B318" s="11">
        <v>46</v>
      </c>
      <c r="C318" s="11">
        <v>3</v>
      </c>
      <c r="D318" s="14">
        <v>44916</v>
      </c>
      <c r="E318" s="15">
        <v>3460</v>
      </c>
      <c r="F318" s="15">
        <v>346</v>
      </c>
      <c r="G318" s="15">
        <v>0</v>
      </c>
      <c r="H318" s="16">
        <v>45638.65</v>
      </c>
      <c r="I318" s="11" t="s">
        <v>10</v>
      </c>
      <c r="J318" s="17" t="s">
        <v>27</v>
      </c>
      <c r="K318" s="17" t="s">
        <v>28</v>
      </c>
      <c r="L318" s="17" t="s">
        <v>37</v>
      </c>
      <c r="M318" s="11" t="s">
        <v>11</v>
      </c>
      <c r="N318" s="17" t="s">
        <v>52</v>
      </c>
      <c r="O318" s="11" t="s">
        <v>17</v>
      </c>
      <c r="P318" s="18">
        <v>722</v>
      </c>
      <c r="Q318" s="11" t="s">
        <v>326</v>
      </c>
      <c r="R318" s="11">
        <v>722</v>
      </c>
      <c r="S318" s="11">
        <v>2024</v>
      </c>
    </row>
    <row r="319" spans="1:19">
      <c r="A319" s="29">
        <v>3</v>
      </c>
      <c r="B319" s="12">
        <v>47</v>
      </c>
      <c r="C319" s="12">
        <v>3</v>
      </c>
      <c r="D319" s="19">
        <v>44919</v>
      </c>
      <c r="E319" s="20">
        <v>3400</v>
      </c>
      <c r="F319" s="20">
        <v>340</v>
      </c>
      <c r="G319" s="20">
        <v>0</v>
      </c>
      <c r="H319" s="21">
        <v>45403.8</v>
      </c>
      <c r="I319" s="12" t="s">
        <v>10</v>
      </c>
      <c r="J319" s="22" t="s">
        <v>25</v>
      </c>
      <c r="K319" s="22" t="s">
        <v>26</v>
      </c>
      <c r="L319" s="22" t="s">
        <v>37</v>
      </c>
      <c r="M319" s="12" t="s">
        <v>11</v>
      </c>
      <c r="N319" s="22" t="s">
        <v>55</v>
      </c>
      <c r="O319" s="12" t="s">
        <v>17</v>
      </c>
      <c r="P319" s="23">
        <v>484</v>
      </c>
      <c r="Q319" s="12" t="s">
        <v>327</v>
      </c>
      <c r="R319" s="12">
        <v>484</v>
      </c>
      <c r="S319" s="12">
        <v>2024</v>
      </c>
    </row>
    <row r="320" spans="1:19">
      <c r="A320" s="28">
        <v>4</v>
      </c>
      <c r="B320" s="11">
        <v>1</v>
      </c>
      <c r="C320" s="11">
        <v>1</v>
      </c>
      <c r="D320" s="14">
        <v>44562</v>
      </c>
      <c r="E320" s="15">
        <v>3400</v>
      </c>
      <c r="F320" s="15">
        <v>340</v>
      </c>
      <c r="G320" s="15">
        <v>0</v>
      </c>
      <c r="H320" s="16">
        <v>44564.507002314815</v>
      </c>
      <c r="I320" s="11" t="s">
        <v>10</v>
      </c>
      <c r="J320" s="17" t="s">
        <v>25</v>
      </c>
      <c r="K320" s="17" t="s">
        <v>26</v>
      </c>
      <c r="L320" s="17" t="s">
        <v>37</v>
      </c>
      <c r="M320" s="11" t="s">
        <v>11</v>
      </c>
      <c r="N320" s="17" t="s">
        <v>55</v>
      </c>
      <c r="O320" s="11" t="s">
        <v>18</v>
      </c>
      <c r="P320" s="18">
        <v>2</v>
      </c>
      <c r="Q320" s="11" t="s">
        <v>328</v>
      </c>
      <c r="R320" s="11">
        <v>3</v>
      </c>
      <c r="S320" s="11">
        <v>2022</v>
      </c>
    </row>
    <row r="321" spans="1:19">
      <c r="A321" s="29">
        <v>4</v>
      </c>
      <c r="B321" s="12">
        <v>5</v>
      </c>
      <c r="C321" s="12">
        <v>1</v>
      </c>
      <c r="D321" s="19">
        <v>44568</v>
      </c>
      <c r="E321" s="20">
        <v>3460</v>
      </c>
      <c r="F321" s="20">
        <v>346</v>
      </c>
      <c r="G321" s="20">
        <v>0</v>
      </c>
      <c r="H321" s="21">
        <v>44610.1</v>
      </c>
      <c r="I321" s="12" t="s">
        <v>10</v>
      </c>
      <c r="J321" s="22" t="s">
        <v>27</v>
      </c>
      <c r="K321" s="22" t="s">
        <v>28</v>
      </c>
      <c r="L321" s="22" t="s">
        <v>37</v>
      </c>
      <c r="M321" s="12" t="s">
        <v>11</v>
      </c>
      <c r="N321" s="22" t="s">
        <v>52</v>
      </c>
      <c r="O321" s="12" t="s">
        <v>18</v>
      </c>
      <c r="P321" s="23">
        <v>42</v>
      </c>
      <c r="Q321" s="12" t="s">
        <v>329</v>
      </c>
      <c r="R321" s="12">
        <v>42</v>
      </c>
      <c r="S321" s="12">
        <v>2022</v>
      </c>
    </row>
    <row r="322" spans="1:19">
      <c r="A322" s="28">
        <v>4</v>
      </c>
      <c r="B322" s="11">
        <v>6</v>
      </c>
      <c r="C322" s="11">
        <v>2</v>
      </c>
      <c r="D322" s="14">
        <v>44571</v>
      </c>
      <c r="E322" s="15">
        <v>3400</v>
      </c>
      <c r="F322" s="15">
        <v>340</v>
      </c>
      <c r="G322" s="15">
        <v>0</v>
      </c>
      <c r="H322" s="16">
        <v>44579.5</v>
      </c>
      <c r="I322" s="11" t="s">
        <v>10</v>
      </c>
      <c r="J322" s="17" t="s">
        <v>25</v>
      </c>
      <c r="K322" s="17" t="s">
        <v>26</v>
      </c>
      <c r="L322" s="17" t="s">
        <v>37</v>
      </c>
      <c r="M322" s="11" t="s">
        <v>11</v>
      </c>
      <c r="N322" s="17" t="s">
        <v>55</v>
      </c>
      <c r="O322" s="11" t="s">
        <v>18</v>
      </c>
      <c r="P322" s="18">
        <v>8</v>
      </c>
      <c r="Q322" s="11" t="s">
        <v>330</v>
      </c>
      <c r="R322" s="11">
        <v>8</v>
      </c>
      <c r="S322" s="11">
        <v>2022</v>
      </c>
    </row>
    <row r="323" spans="1:19">
      <c r="A323" s="29">
        <v>4</v>
      </c>
      <c r="B323" s="12">
        <v>7</v>
      </c>
      <c r="C323" s="12">
        <v>2</v>
      </c>
      <c r="D323" s="19">
        <v>44576</v>
      </c>
      <c r="E323" s="20">
        <v>3401</v>
      </c>
      <c r="F323" s="20">
        <v>340</v>
      </c>
      <c r="G323" s="20">
        <v>1</v>
      </c>
      <c r="H323" s="21">
        <v>44618.13</v>
      </c>
      <c r="I323" s="12" t="s">
        <v>10</v>
      </c>
      <c r="J323" s="22" t="s">
        <v>25</v>
      </c>
      <c r="K323" s="22" t="s">
        <v>26</v>
      </c>
      <c r="L323" s="22" t="s">
        <v>38</v>
      </c>
      <c r="M323" s="12" t="s">
        <v>11</v>
      </c>
      <c r="N323" s="22" t="s">
        <v>56</v>
      </c>
      <c r="O323" s="12" t="s">
        <v>18</v>
      </c>
      <c r="P323" s="23">
        <v>42</v>
      </c>
      <c r="Q323" s="12" t="s">
        <v>331</v>
      </c>
      <c r="R323" s="12">
        <v>44</v>
      </c>
      <c r="S323" s="12">
        <v>2022</v>
      </c>
    </row>
    <row r="324" spans="1:19">
      <c r="A324" s="28">
        <v>4</v>
      </c>
      <c r="B324" s="11">
        <v>8</v>
      </c>
      <c r="C324" s="11">
        <v>1</v>
      </c>
      <c r="D324" s="14">
        <v>44579</v>
      </c>
      <c r="E324" s="15">
        <v>3400</v>
      </c>
      <c r="F324" s="15">
        <v>340</v>
      </c>
      <c r="G324" s="15">
        <v>0</v>
      </c>
      <c r="H324" s="16">
        <v>44630.04</v>
      </c>
      <c r="I324" s="11" t="s">
        <v>10</v>
      </c>
      <c r="J324" s="17" t="s">
        <v>25</v>
      </c>
      <c r="K324" s="17" t="s">
        <v>26</v>
      </c>
      <c r="L324" s="17" t="s">
        <v>37</v>
      </c>
      <c r="M324" s="11" t="s">
        <v>11</v>
      </c>
      <c r="N324" s="17" t="s">
        <v>55</v>
      </c>
      <c r="O324" s="11" t="s">
        <v>18</v>
      </c>
      <c r="P324" s="18">
        <v>51</v>
      </c>
      <c r="Q324" s="11" t="s">
        <v>332</v>
      </c>
      <c r="R324" s="11">
        <v>51</v>
      </c>
      <c r="S324" s="11">
        <v>2022</v>
      </c>
    </row>
    <row r="325" spans="1:19">
      <c r="A325" s="29">
        <v>4</v>
      </c>
      <c r="B325" s="12">
        <v>9</v>
      </c>
      <c r="C325" s="12">
        <v>6</v>
      </c>
      <c r="D325" s="19">
        <v>44579</v>
      </c>
      <c r="E325" s="20">
        <v>3400</v>
      </c>
      <c r="F325" s="20">
        <v>340</v>
      </c>
      <c r="G325" s="20">
        <v>0</v>
      </c>
      <c r="H325" s="21">
        <v>44650.54</v>
      </c>
      <c r="I325" s="12" t="s">
        <v>10</v>
      </c>
      <c r="J325" s="22" t="s">
        <v>25</v>
      </c>
      <c r="K325" s="22" t="s">
        <v>26</v>
      </c>
      <c r="L325" s="22" t="s">
        <v>37</v>
      </c>
      <c r="M325" s="12" t="s">
        <v>11</v>
      </c>
      <c r="N325" s="22" t="s">
        <v>55</v>
      </c>
      <c r="O325" s="12" t="s">
        <v>18</v>
      </c>
      <c r="P325" s="23">
        <v>71</v>
      </c>
      <c r="Q325" s="12" t="s">
        <v>333</v>
      </c>
      <c r="R325" s="12">
        <v>75</v>
      </c>
      <c r="S325" s="12">
        <v>2022</v>
      </c>
    </row>
    <row r="326" spans="1:19">
      <c r="A326" s="28">
        <v>4</v>
      </c>
      <c r="B326" s="11">
        <v>9</v>
      </c>
      <c r="C326" s="11">
        <v>4</v>
      </c>
      <c r="D326" s="14">
        <v>44579</v>
      </c>
      <c r="E326" s="15">
        <v>3460</v>
      </c>
      <c r="F326" s="15">
        <v>346</v>
      </c>
      <c r="G326" s="15">
        <v>0</v>
      </c>
      <c r="H326" s="16">
        <v>44652.49</v>
      </c>
      <c r="I326" s="11" t="s">
        <v>10</v>
      </c>
      <c r="J326" s="17" t="s">
        <v>27</v>
      </c>
      <c r="K326" s="17" t="s">
        <v>28</v>
      </c>
      <c r="L326" s="17" t="s">
        <v>37</v>
      </c>
      <c r="M326" s="11" t="s">
        <v>11</v>
      </c>
      <c r="N326" s="17" t="s">
        <v>52</v>
      </c>
      <c r="O326" s="11" t="s">
        <v>18</v>
      </c>
      <c r="P326" s="18">
        <v>73</v>
      </c>
      <c r="Q326" s="11" t="s">
        <v>333</v>
      </c>
      <c r="R326" s="11">
        <v>75</v>
      </c>
      <c r="S326" s="11">
        <v>2022</v>
      </c>
    </row>
    <row r="327" spans="1:19">
      <c r="A327" s="29">
        <v>4</v>
      </c>
      <c r="B327" s="12">
        <v>12</v>
      </c>
      <c r="C327" s="12">
        <v>3</v>
      </c>
      <c r="D327" s="19">
        <v>44590</v>
      </c>
      <c r="E327" s="20">
        <v>3460</v>
      </c>
      <c r="F327" s="20">
        <v>346</v>
      </c>
      <c r="G327" s="20">
        <v>0</v>
      </c>
      <c r="H327" s="21">
        <v>44651.16</v>
      </c>
      <c r="I327" s="12" t="s">
        <v>10</v>
      </c>
      <c r="J327" s="22" t="s">
        <v>27</v>
      </c>
      <c r="K327" s="22" t="s">
        <v>28</v>
      </c>
      <c r="L327" s="22" t="s">
        <v>37</v>
      </c>
      <c r="M327" s="12" t="s">
        <v>11</v>
      </c>
      <c r="N327" s="22" t="s">
        <v>52</v>
      </c>
      <c r="O327" s="12" t="s">
        <v>18</v>
      </c>
      <c r="P327" s="23">
        <v>61</v>
      </c>
      <c r="Q327" s="12" t="s">
        <v>334</v>
      </c>
      <c r="R327" s="12">
        <v>65</v>
      </c>
      <c r="S327" s="12">
        <v>2022</v>
      </c>
    </row>
    <row r="328" spans="1:19">
      <c r="A328" s="28">
        <v>4</v>
      </c>
      <c r="B328" s="11">
        <v>13</v>
      </c>
      <c r="C328" s="11">
        <v>2</v>
      </c>
      <c r="D328" s="14">
        <v>44595</v>
      </c>
      <c r="E328" s="15">
        <v>3460</v>
      </c>
      <c r="F328" s="15">
        <v>346</v>
      </c>
      <c r="G328" s="15">
        <v>0</v>
      </c>
      <c r="H328" s="16">
        <v>44722.76</v>
      </c>
      <c r="I328" s="11" t="s">
        <v>10</v>
      </c>
      <c r="J328" s="17" t="s">
        <v>27</v>
      </c>
      <c r="K328" s="17" t="s">
        <v>28</v>
      </c>
      <c r="L328" s="17" t="s">
        <v>37</v>
      </c>
      <c r="M328" s="11" t="s">
        <v>11</v>
      </c>
      <c r="N328" s="17" t="s">
        <v>52</v>
      </c>
      <c r="O328" s="11" t="s">
        <v>18</v>
      </c>
      <c r="P328" s="18">
        <v>127</v>
      </c>
      <c r="Q328" s="11" t="s">
        <v>335</v>
      </c>
      <c r="R328" s="11">
        <v>127</v>
      </c>
      <c r="S328" s="11">
        <v>2022</v>
      </c>
    </row>
    <row r="329" spans="1:19">
      <c r="A329" s="29">
        <v>4</v>
      </c>
      <c r="B329" s="12">
        <v>14</v>
      </c>
      <c r="C329" s="12">
        <v>1</v>
      </c>
      <c r="D329" s="19">
        <v>44598</v>
      </c>
      <c r="E329" s="20">
        <v>3400</v>
      </c>
      <c r="F329" s="20">
        <v>340</v>
      </c>
      <c r="G329" s="20">
        <v>0</v>
      </c>
      <c r="H329" s="21">
        <v>44663.8</v>
      </c>
      <c r="I329" s="12" t="s">
        <v>10</v>
      </c>
      <c r="J329" s="22" t="s">
        <v>25</v>
      </c>
      <c r="K329" s="22" t="s">
        <v>26</v>
      </c>
      <c r="L329" s="22" t="s">
        <v>37</v>
      </c>
      <c r="M329" s="12" t="s">
        <v>11</v>
      </c>
      <c r="N329" s="22" t="s">
        <v>55</v>
      </c>
      <c r="O329" s="12" t="s">
        <v>18</v>
      </c>
      <c r="P329" s="23">
        <v>65</v>
      </c>
      <c r="Q329" s="12" t="s">
        <v>336</v>
      </c>
      <c r="R329" s="12">
        <v>69</v>
      </c>
      <c r="S329" s="12">
        <v>2022</v>
      </c>
    </row>
    <row r="330" spans="1:19">
      <c r="A330" s="28">
        <v>4</v>
      </c>
      <c r="B330" s="11">
        <v>14</v>
      </c>
      <c r="C330" s="11">
        <v>4</v>
      </c>
      <c r="D330" s="14">
        <v>44598</v>
      </c>
      <c r="E330" s="15">
        <v>3476</v>
      </c>
      <c r="F330" s="15">
        <v>347</v>
      </c>
      <c r="G330" s="15">
        <v>6</v>
      </c>
      <c r="H330" s="16">
        <v>44664.9</v>
      </c>
      <c r="I330" s="11" t="s">
        <v>10</v>
      </c>
      <c r="J330" s="17" t="s">
        <v>29</v>
      </c>
      <c r="K330" s="17" t="s">
        <v>28</v>
      </c>
      <c r="L330" s="17" t="s">
        <v>43</v>
      </c>
      <c r="M330" s="11" t="s">
        <v>11</v>
      </c>
      <c r="N330" s="17" t="s">
        <v>74</v>
      </c>
      <c r="O330" s="11" t="s">
        <v>18</v>
      </c>
      <c r="P330" s="18">
        <v>66</v>
      </c>
      <c r="Q330" s="11" t="s">
        <v>336</v>
      </c>
      <c r="R330" s="11">
        <v>69</v>
      </c>
      <c r="S330" s="11">
        <v>2022</v>
      </c>
    </row>
    <row r="331" spans="1:19">
      <c r="A331" s="29">
        <v>4</v>
      </c>
      <c r="B331" s="12">
        <v>15</v>
      </c>
      <c r="C331" s="12">
        <v>1</v>
      </c>
      <c r="D331" s="19">
        <v>44603</v>
      </c>
      <c r="E331" s="20">
        <v>3401</v>
      </c>
      <c r="F331" s="20">
        <v>340</v>
      </c>
      <c r="G331" s="20">
        <v>1</v>
      </c>
      <c r="H331" s="21">
        <v>44634.87</v>
      </c>
      <c r="I331" s="12" t="s">
        <v>10</v>
      </c>
      <c r="J331" s="22" t="s">
        <v>25</v>
      </c>
      <c r="K331" s="22" t="s">
        <v>26</v>
      </c>
      <c r="L331" s="22" t="s">
        <v>38</v>
      </c>
      <c r="M331" s="12" t="s">
        <v>11</v>
      </c>
      <c r="N331" s="22" t="s">
        <v>56</v>
      </c>
      <c r="O331" s="12" t="s">
        <v>18</v>
      </c>
      <c r="P331" s="23">
        <v>31</v>
      </c>
      <c r="Q331" s="12" t="s">
        <v>337</v>
      </c>
      <c r="R331" s="12">
        <v>33</v>
      </c>
      <c r="S331" s="12">
        <v>2022</v>
      </c>
    </row>
    <row r="332" spans="1:19">
      <c r="A332" s="28">
        <v>4</v>
      </c>
      <c r="B332" s="11">
        <v>16</v>
      </c>
      <c r="C332" s="11">
        <v>1</v>
      </c>
      <c r="D332" s="14">
        <v>44607</v>
      </c>
      <c r="E332" s="15">
        <v>3400</v>
      </c>
      <c r="F332" s="15">
        <v>340</v>
      </c>
      <c r="G332" s="15">
        <v>0</v>
      </c>
      <c r="H332" s="16">
        <v>44617.282002314816</v>
      </c>
      <c r="I332" s="11" t="s">
        <v>10</v>
      </c>
      <c r="J332" s="17" t="s">
        <v>25</v>
      </c>
      <c r="K332" s="17" t="s">
        <v>26</v>
      </c>
      <c r="L332" s="17" t="s">
        <v>37</v>
      </c>
      <c r="M332" s="11" t="s">
        <v>11</v>
      </c>
      <c r="N332" s="17" t="s">
        <v>55</v>
      </c>
      <c r="O332" s="11" t="s">
        <v>18</v>
      </c>
      <c r="P332" s="18">
        <v>10</v>
      </c>
      <c r="Q332" s="11" t="s">
        <v>338</v>
      </c>
      <c r="R332" s="11">
        <v>14</v>
      </c>
      <c r="S332" s="11">
        <v>2022</v>
      </c>
    </row>
    <row r="333" spans="1:19">
      <c r="A333" s="29">
        <v>4</v>
      </c>
      <c r="B333" s="12">
        <v>17</v>
      </c>
      <c r="C333" s="12">
        <v>1</v>
      </c>
      <c r="D333" s="19">
        <v>44607</v>
      </c>
      <c r="E333" s="20">
        <v>3466</v>
      </c>
      <c r="F333" s="20">
        <v>346</v>
      </c>
      <c r="G333" s="20">
        <v>6</v>
      </c>
      <c r="H333" s="21">
        <v>44693.35</v>
      </c>
      <c r="I333" s="12" t="s">
        <v>10</v>
      </c>
      <c r="J333" s="22" t="s">
        <v>27</v>
      </c>
      <c r="K333" s="22" t="s">
        <v>28</v>
      </c>
      <c r="L333" s="22" t="s">
        <v>43</v>
      </c>
      <c r="M333" s="12" t="s">
        <v>11</v>
      </c>
      <c r="N333" s="22" t="s">
        <v>66</v>
      </c>
      <c r="O333" s="12" t="s">
        <v>18</v>
      </c>
      <c r="P333" s="23">
        <v>86</v>
      </c>
      <c r="Q333" s="12" t="s">
        <v>339</v>
      </c>
      <c r="R333" s="12">
        <v>87</v>
      </c>
      <c r="S333" s="12">
        <v>2022</v>
      </c>
    </row>
    <row r="334" spans="1:19">
      <c r="A334" s="28">
        <v>4</v>
      </c>
      <c r="B334" s="11">
        <v>20</v>
      </c>
      <c r="C334" s="11">
        <v>3</v>
      </c>
      <c r="D334" s="14">
        <v>44625</v>
      </c>
      <c r="E334" s="15">
        <v>3473</v>
      </c>
      <c r="F334" s="15">
        <v>347</v>
      </c>
      <c r="G334" s="15">
        <v>3</v>
      </c>
      <c r="H334" s="16">
        <v>44655.360000000001</v>
      </c>
      <c r="I334" s="11" t="s">
        <v>10</v>
      </c>
      <c r="J334" s="17" t="s">
        <v>29</v>
      </c>
      <c r="K334" s="17" t="s">
        <v>28</v>
      </c>
      <c r="L334" s="17" t="s">
        <v>40</v>
      </c>
      <c r="M334" s="11" t="s">
        <v>11</v>
      </c>
      <c r="N334" s="17" t="s">
        <v>95</v>
      </c>
      <c r="O334" s="11" t="s">
        <v>18</v>
      </c>
      <c r="P334" s="18">
        <v>30</v>
      </c>
      <c r="Q334" s="11" t="s">
        <v>340</v>
      </c>
      <c r="R334" s="11">
        <v>31</v>
      </c>
      <c r="S334" s="11">
        <v>2022</v>
      </c>
    </row>
    <row r="335" spans="1:19">
      <c r="A335" s="29">
        <v>4</v>
      </c>
      <c r="B335" s="12">
        <v>21</v>
      </c>
      <c r="C335" s="12">
        <v>1</v>
      </c>
      <c r="D335" s="19">
        <v>44632</v>
      </c>
      <c r="E335" s="20">
        <v>3460</v>
      </c>
      <c r="F335" s="20">
        <v>346</v>
      </c>
      <c r="G335" s="20">
        <v>0</v>
      </c>
      <c r="H335" s="21">
        <v>44656.57</v>
      </c>
      <c r="I335" s="12" t="s">
        <v>10</v>
      </c>
      <c r="J335" s="22" t="s">
        <v>27</v>
      </c>
      <c r="K335" s="22" t="s">
        <v>28</v>
      </c>
      <c r="L335" s="22" t="s">
        <v>37</v>
      </c>
      <c r="M335" s="12" t="s">
        <v>11</v>
      </c>
      <c r="N335" s="22" t="s">
        <v>52</v>
      </c>
      <c r="O335" s="12" t="s">
        <v>18</v>
      </c>
      <c r="P335" s="23">
        <v>24</v>
      </c>
      <c r="Q335" s="12" t="s">
        <v>341</v>
      </c>
      <c r="R335" s="12">
        <v>28</v>
      </c>
      <c r="S335" s="12">
        <v>2022</v>
      </c>
    </row>
    <row r="336" spans="1:19">
      <c r="A336" s="28">
        <v>4</v>
      </c>
      <c r="B336" s="11">
        <v>21</v>
      </c>
      <c r="C336" s="11">
        <v>4</v>
      </c>
      <c r="D336" s="14">
        <v>44632</v>
      </c>
      <c r="E336" s="15">
        <v>3460</v>
      </c>
      <c r="F336" s="15">
        <v>346</v>
      </c>
      <c r="G336" s="15">
        <v>0</v>
      </c>
      <c r="H336" s="16">
        <v>44659.142997685187</v>
      </c>
      <c r="I336" s="11" t="s">
        <v>10</v>
      </c>
      <c r="J336" s="17" t="s">
        <v>27</v>
      </c>
      <c r="K336" s="17" t="s">
        <v>28</v>
      </c>
      <c r="L336" s="17" t="s">
        <v>37</v>
      </c>
      <c r="M336" s="11" t="s">
        <v>11</v>
      </c>
      <c r="N336" s="17" t="s">
        <v>52</v>
      </c>
      <c r="O336" s="11" t="s">
        <v>18</v>
      </c>
      <c r="P336" s="18">
        <v>27</v>
      </c>
      <c r="Q336" s="11" t="s">
        <v>341</v>
      </c>
      <c r="R336" s="11">
        <v>28</v>
      </c>
      <c r="S336" s="11">
        <v>2022</v>
      </c>
    </row>
    <row r="337" spans="1:19">
      <c r="A337" s="29">
        <v>4</v>
      </c>
      <c r="B337" s="12">
        <v>27</v>
      </c>
      <c r="C337" s="12">
        <v>2</v>
      </c>
      <c r="D337" s="19">
        <v>44666</v>
      </c>
      <c r="E337" s="20">
        <v>3460</v>
      </c>
      <c r="F337" s="20">
        <v>346</v>
      </c>
      <c r="G337" s="20">
        <v>0</v>
      </c>
      <c r="H337" s="21">
        <v>44949.42</v>
      </c>
      <c r="I337" s="12" t="s">
        <v>10</v>
      </c>
      <c r="J337" s="22" t="s">
        <v>27</v>
      </c>
      <c r="K337" s="22" t="s">
        <v>28</v>
      </c>
      <c r="L337" s="22" t="s">
        <v>37</v>
      </c>
      <c r="M337" s="12" t="s">
        <v>11</v>
      </c>
      <c r="N337" s="22" t="s">
        <v>52</v>
      </c>
      <c r="O337" s="12" t="s">
        <v>18</v>
      </c>
      <c r="P337" s="23">
        <v>283</v>
      </c>
      <c r="Q337" s="12" t="s">
        <v>342</v>
      </c>
      <c r="R337" s="12">
        <v>283</v>
      </c>
      <c r="S337" s="12">
        <v>2023</v>
      </c>
    </row>
    <row r="338" spans="1:19">
      <c r="A338" s="28">
        <v>4</v>
      </c>
      <c r="B338" s="11">
        <v>28</v>
      </c>
      <c r="C338" s="11">
        <v>1</v>
      </c>
      <c r="D338" s="14">
        <v>44670</v>
      </c>
      <c r="E338" s="15">
        <v>3460</v>
      </c>
      <c r="F338" s="15">
        <v>346</v>
      </c>
      <c r="G338" s="15">
        <v>0</v>
      </c>
      <c r="H338" s="16">
        <v>44718.52</v>
      </c>
      <c r="I338" s="11" t="s">
        <v>10</v>
      </c>
      <c r="J338" s="17" t="s">
        <v>27</v>
      </c>
      <c r="K338" s="17" t="s">
        <v>28</v>
      </c>
      <c r="L338" s="17" t="s">
        <v>37</v>
      </c>
      <c r="M338" s="11" t="s">
        <v>11</v>
      </c>
      <c r="N338" s="17" t="s">
        <v>52</v>
      </c>
      <c r="O338" s="11" t="s">
        <v>18</v>
      </c>
      <c r="P338" s="18">
        <v>48</v>
      </c>
      <c r="Q338" s="11" t="s">
        <v>343</v>
      </c>
      <c r="R338" s="11">
        <v>51</v>
      </c>
      <c r="S338" s="11">
        <v>2022</v>
      </c>
    </row>
    <row r="339" spans="1:19">
      <c r="A339" s="29">
        <v>4</v>
      </c>
      <c r="B339" s="12">
        <v>28</v>
      </c>
      <c r="C339" s="12">
        <v>3</v>
      </c>
      <c r="D339" s="19">
        <v>44670</v>
      </c>
      <c r="E339" s="20">
        <v>3465</v>
      </c>
      <c r="F339" s="20">
        <v>346</v>
      </c>
      <c r="G339" s="20">
        <v>5</v>
      </c>
      <c r="H339" s="21">
        <v>44720.06</v>
      </c>
      <c r="I339" s="12" t="s">
        <v>10</v>
      </c>
      <c r="J339" s="22" t="s">
        <v>27</v>
      </c>
      <c r="K339" s="22" t="s">
        <v>28</v>
      </c>
      <c r="L339" s="22" t="s">
        <v>42</v>
      </c>
      <c r="M339" s="12" t="s">
        <v>11</v>
      </c>
      <c r="N339" s="22" t="s">
        <v>84</v>
      </c>
      <c r="O339" s="12" t="s">
        <v>18</v>
      </c>
      <c r="P339" s="23">
        <v>50</v>
      </c>
      <c r="Q339" s="12" t="s">
        <v>343</v>
      </c>
      <c r="R339" s="12">
        <v>51</v>
      </c>
      <c r="S339" s="12">
        <v>2022</v>
      </c>
    </row>
    <row r="340" spans="1:19">
      <c r="A340" s="28">
        <v>4</v>
      </c>
      <c r="B340" s="11">
        <v>29</v>
      </c>
      <c r="C340" s="11">
        <v>1</v>
      </c>
      <c r="D340" s="14">
        <v>44670</v>
      </c>
      <c r="E340" s="15">
        <v>3463</v>
      </c>
      <c r="F340" s="15">
        <v>346</v>
      </c>
      <c r="G340" s="15">
        <v>3</v>
      </c>
      <c r="H340" s="16">
        <v>44694.37</v>
      </c>
      <c r="I340" s="11" t="s">
        <v>10</v>
      </c>
      <c r="J340" s="17" t="s">
        <v>27</v>
      </c>
      <c r="K340" s="17" t="s">
        <v>28</v>
      </c>
      <c r="L340" s="17" t="s">
        <v>40</v>
      </c>
      <c r="M340" s="11" t="s">
        <v>11</v>
      </c>
      <c r="N340" s="17" t="s">
        <v>80</v>
      </c>
      <c r="O340" s="11" t="s">
        <v>18</v>
      </c>
      <c r="P340" s="18">
        <v>24</v>
      </c>
      <c r="Q340" s="11" t="s">
        <v>344</v>
      </c>
      <c r="R340" s="11">
        <v>24</v>
      </c>
      <c r="S340" s="11">
        <v>2022</v>
      </c>
    </row>
    <row r="341" spans="1:19">
      <c r="A341" s="29">
        <v>4</v>
      </c>
      <c r="B341" s="12">
        <v>31</v>
      </c>
      <c r="C341" s="12">
        <v>2</v>
      </c>
      <c r="D341" s="19">
        <v>44675</v>
      </c>
      <c r="E341" s="20">
        <v>3460</v>
      </c>
      <c r="F341" s="20">
        <v>346</v>
      </c>
      <c r="G341" s="20">
        <v>0</v>
      </c>
      <c r="H341" s="21">
        <v>44903.46</v>
      </c>
      <c r="I341" s="12" t="s">
        <v>10</v>
      </c>
      <c r="J341" s="22" t="s">
        <v>27</v>
      </c>
      <c r="K341" s="22" t="s">
        <v>28</v>
      </c>
      <c r="L341" s="22" t="s">
        <v>37</v>
      </c>
      <c r="M341" s="12" t="s">
        <v>11</v>
      </c>
      <c r="N341" s="22" t="s">
        <v>52</v>
      </c>
      <c r="O341" s="12" t="s">
        <v>18</v>
      </c>
      <c r="P341" s="23">
        <v>228</v>
      </c>
      <c r="Q341" s="12" t="s">
        <v>345</v>
      </c>
      <c r="R341" s="12">
        <v>228</v>
      </c>
      <c r="S341" s="12">
        <v>2022</v>
      </c>
    </row>
    <row r="342" spans="1:19">
      <c r="A342" s="28">
        <v>4</v>
      </c>
      <c r="B342" s="11">
        <v>31</v>
      </c>
      <c r="C342" s="11">
        <v>4</v>
      </c>
      <c r="D342" s="14">
        <v>44675</v>
      </c>
      <c r="E342" s="15">
        <v>3466</v>
      </c>
      <c r="F342" s="15">
        <v>346</v>
      </c>
      <c r="G342" s="15">
        <v>6</v>
      </c>
      <c r="H342" s="16">
        <v>44903.12</v>
      </c>
      <c r="I342" s="11" t="s">
        <v>10</v>
      </c>
      <c r="J342" s="17" t="s">
        <v>27</v>
      </c>
      <c r="K342" s="17" t="s">
        <v>28</v>
      </c>
      <c r="L342" s="17" t="s">
        <v>43</v>
      </c>
      <c r="M342" s="11" t="s">
        <v>11</v>
      </c>
      <c r="N342" s="17" t="s">
        <v>66</v>
      </c>
      <c r="O342" s="11" t="s">
        <v>18</v>
      </c>
      <c r="P342" s="18">
        <v>228</v>
      </c>
      <c r="Q342" s="11" t="s">
        <v>345</v>
      </c>
      <c r="R342" s="11">
        <v>228</v>
      </c>
      <c r="S342" s="11">
        <v>2022</v>
      </c>
    </row>
    <row r="343" spans="1:19">
      <c r="A343" s="29">
        <v>4</v>
      </c>
      <c r="B343" s="12">
        <v>35</v>
      </c>
      <c r="C343" s="12">
        <v>2</v>
      </c>
      <c r="D343" s="19">
        <v>44689</v>
      </c>
      <c r="E343" s="20">
        <v>3400</v>
      </c>
      <c r="F343" s="20">
        <v>340</v>
      </c>
      <c r="G343" s="20">
        <v>0</v>
      </c>
      <c r="H343" s="21">
        <v>44916.58</v>
      </c>
      <c r="I343" s="12" t="s">
        <v>10</v>
      </c>
      <c r="J343" s="22" t="s">
        <v>25</v>
      </c>
      <c r="K343" s="22" t="s">
        <v>26</v>
      </c>
      <c r="L343" s="22" t="s">
        <v>37</v>
      </c>
      <c r="M343" s="12" t="s">
        <v>11</v>
      </c>
      <c r="N343" s="22" t="s">
        <v>55</v>
      </c>
      <c r="O343" s="12" t="s">
        <v>18</v>
      </c>
      <c r="P343" s="23">
        <v>227</v>
      </c>
      <c r="Q343" s="12" t="s">
        <v>346</v>
      </c>
      <c r="R343" s="12">
        <v>227</v>
      </c>
      <c r="S343" s="12">
        <v>2022</v>
      </c>
    </row>
    <row r="344" spans="1:19">
      <c r="A344" s="28">
        <v>4</v>
      </c>
      <c r="B344" s="11">
        <v>36</v>
      </c>
      <c r="C344" s="11">
        <v>1</v>
      </c>
      <c r="D344" s="14">
        <v>44690</v>
      </c>
      <c r="E344" s="15">
        <v>3400</v>
      </c>
      <c r="F344" s="15">
        <v>340</v>
      </c>
      <c r="G344" s="15">
        <v>0</v>
      </c>
      <c r="H344" s="16">
        <v>44869.87</v>
      </c>
      <c r="I344" s="11" t="s">
        <v>10</v>
      </c>
      <c r="J344" s="17" t="s">
        <v>25</v>
      </c>
      <c r="K344" s="17" t="s">
        <v>26</v>
      </c>
      <c r="L344" s="17" t="s">
        <v>37</v>
      </c>
      <c r="M344" s="11" t="s">
        <v>11</v>
      </c>
      <c r="N344" s="17" t="s">
        <v>55</v>
      </c>
      <c r="O344" s="11" t="s">
        <v>18</v>
      </c>
      <c r="P344" s="18">
        <v>179</v>
      </c>
      <c r="Q344" s="11" t="s">
        <v>347</v>
      </c>
      <c r="R344" s="11">
        <v>182</v>
      </c>
      <c r="S344" s="11">
        <v>2022</v>
      </c>
    </row>
    <row r="345" spans="1:19">
      <c r="A345" s="29">
        <v>4</v>
      </c>
      <c r="B345" s="12">
        <v>39</v>
      </c>
      <c r="C345" s="12">
        <v>1</v>
      </c>
      <c r="D345" s="19">
        <v>44706</v>
      </c>
      <c r="E345" s="20">
        <v>3406</v>
      </c>
      <c r="F345" s="20">
        <v>340</v>
      </c>
      <c r="G345" s="20">
        <v>6</v>
      </c>
      <c r="H345" s="21">
        <v>44944.56</v>
      </c>
      <c r="I345" s="12" t="s">
        <v>10</v>
      </c>
      <c r="J345" s="22" t="s">
        <v>25</v>
      </c>
      <c r="K345" s="22" t="s">
        <v>26</v>
      </c>
      <c r="L345" s="22" t="s">
        <v>43</v>
      </c>
      <c r="M345" s="12" t="s">
        <v>11</v>
      </c>
      <c r="N345" s="22" t="s">
        <v>65</v>
      </c>
      <c r="O345" s="12" t="s">
        <v>18</v>
      </c>
      <c r="P345" s="23">
        <v>238</v>
      </c>
      <c r="Q345" s="12" t="s">
        <v>348</v>
      </c>
      <c r="R345" s="12">
        <v>241</v>
      </c>
      <c r="S345" s="12">
        <v>2023</v>
      </c>
    </row>
    <row r="346" spans="1:19">
      <c r="A346" s="28">
        <v>4</v>
      </c>
      <c r="B346" s="11">
        <v>40</v>
      </c>
      <c r="C346" s="11">
        <v>3</v>
      </c>
      <c r="D346" s="14">
        <v>44713</v>
      </c>
      <c r="E346" s="15">
        <v>3404</v>
      </c>
      <c r="F346" s="15">
        <v>340</v>
      </c>
      <c r="G346" s="15">
        <v>4</v>
      </c>
      <c r="H346" s="16">
        <v>44747.21</v>
      </c>
      <c r="I346" s="11" t="s">
        <v>10</v>
      </c>
      <c r="J346" s="17" t="s">
        <v>25</v>
      </c>
      <c r="K346" s="17" t="s">
        <v>26</v>
      </c>
      <c r="L346" s="17" t="s">
        <v>41</v>
      </c>
      <c r="M346" s="11" t="s">
        <v>11</v>
      </c>
      <c r="N346" s="17" t="s">
        <v>86</v>
      </c>
      <c r="O346" s="11" t="s">
        <v>18</v>
      </c>
      <c r="P346" s="18">
        <v>34</v>
      </c>
      <c r="Q346" s="11" t="s">
        <v>349</v>
      </c>
      <c r="R346" s="11">
        <v>36</v>
      </c>
      <c r="S346" s="11">
        <v>2022</v>
      </c>
    </row>
    <row r="347" spans="1:19">
      <c r="A347" s="29">
        <v>4</v>
      </c>
      <c r="B347" s="12">
        <v>41</v>
      </c>
      <c r="C347" s="12">
        <v>2</v>
      </c>
      <c r="D347" s="19">
        <v>44715</v>
      </c>
      <c r="E347" s="20">
        <v>3402</v>
      </c>
      <c r="F347" s="20">
        <v>340</v>
      </c>
      <c r="G347" s="20">
        <v>2</v>
      </c>
      <c r="H347" s="21">
        <v>44719.199999999997</v>
      </c>
      <c r="I347" s="12" t="s">
        <v>10</v>
      </c>
      <c r="J347" s="22" t="s">
        <v>25</v>
      </c>
      <c r="K347" s="22" t="s">
        <v>26</v>
      </c>
      <c r="L347" s="22" t="s">
        <v>39</v>
      </c>
      <c r="M347" s="12" t="s">
        <v>11</v>
      </c>
      <c r="N347" s="22" t="s">
        <v>62</v>
      </c>
      <c r="O347" s="12" t="s">
        <v>18</v>
      </c>
      <c r="P347" s="23">
        <v>4</v>
      </c>
      <c r="Q347" s="12" t="s">
        <v>350</v>
      </c>
      <c r="R347" s="12">
        <v>4</v>
      </c>
      <c r="S347" s="12">
        <v>2022</v>
      </c>
    </row>
    <row r="348" spans="1:19">
      <c r="A348" s="28">
        <v>4</v>
      </c>
      <c r="B348" s="11">
        <v>41</v>
      </c>
      <c r="C348" s="11">
        <v>3</v>
      </c>
      <c r="D348" s="14">
        <v>44715</v>
      </c>
      <c r="E348" s="15">
        <v>3400</v>
      </c>
      <c r="F348" s="15">
        <v>340</v>
      </c>
      <c r="G348" s="15">
        <v>0</v>
      </c>
      <c r="H348" s="16">
        <v>44719.82</v>
      </c>
      <c r="I348" s="11" t="s">
        <v>10</v>
      </c>
      <c r="J348" s="17" t="s">
        <v>25</v>
      </c>
      <c r="K348" s="17" t="s">
        <v>26</v>
      </c>
      <c r="L348" s="17" t="s">
        <v>37</v>
      </c>
      <c r="M348" s="11" t="s">
        <v>11</v>
      </c>
      <c r="N348" s="17" t="s">
        <v>55</v>
      </c>
      <c r="O348" s="11" t="s">
        <v>18</v>
      </c>
      <c r="P348" s="18">
        <v>4</v>
      </c>
      <c r="Q348" s="11" t="s">
        <v>350</v>
      </c>
      <c r="R348" s="11">
        <v>4</v>
      </c>
      <c r="S348" s="11">
        <v>2022</v>
      </c>
    </row>
    <row r="349" spans="1:19">
      <c r="A349" s="29">
        <v>4</v>
      </c>
      <c r="B349" s="12">
        <v>42</v>
      </c>
      <c r="C349" s="12">
        <v>2</v>
      </c>
      <c r="D349" s="19">
        <v>44715</v>
      </c>
      <c r="E349" s="20">
        <v>3460</v>
      </c>
      <c r="F349" s="20">
        <v>346</v>
      </c>
      <c r="G349" s="20">
        <v>0</v>
      </c>
      <c r="H349" s="21">
        <v>44780.9</v>
      </c>
      <c r="I349" s="12" t="s">
        <v>10</v>
      </c>
      <c r="J349" s="22" t="s">
        <v>27</v>
      </c>
      <c r="K349" s="22" t="s">
        <v>28</v>
      </c>
      <c r="L349" s="22" t="s">
        <v>37</v>
      </c>
      <c r="M349" s="12" t="s">
        <v>11</v>
      </c>
      <c r="N349" s="22" t="s">
        <v>52</v>
      </c>
      <c r="O349" s="12" t="s">
        <v>18</v>
      </c>
      <c r="P349" s="23">
        <v>65</v>
      </c>
      <c r="Q349" s="12" t="s">
        <v>351</v>
      </c>
      <c r="R349" s="12">
        <v>68</v>
      </c>
      <c r="S349" s="12">
        <v>2022</v>
      </c>
    </row>
    <row r="350" spans="1:19">
      <c r="A350" s="28">
        <v>4</v>
      </c>
      <c r="B350" s="11">
        <v>42</v>
      </c>
      <c r="C350" s="11">
        <v>1</v>
      </c>
      <c r="D350" s="14">
        <v>44715</v>
      </c>
      <c r="E350" s="15">
        <v>3460</v>
      </c>
      <c r="F350" s="15">
        <v>346</v>
      </c>
      <c r="G350" s="15">
        <v>0</v>
      </c>
      <c r="H350" s="16">
        <v>44782.86</v>
      </c>
      <c r="I350" s="11" t="s">
        <v>10</v>
      </c>
      <c r="J350" s="17" t="s">
        <v>27</v>
      </c>
      <c r="K350" s="17" t="s">
        <v>28</v>
      </c>
      <c r="L350" s="17" t="s">
        <v>37</v>
      </c>
      <c r="M350" s="11" t="s">
        <v>11</v>
      </c>
      <c r="N350" s="17" t="s">
        <v>52</v>
      </c>
      <c r="O350" s="11" t="s">
        <v>18</v>
      </c>
      <c r="P350" s="18">
        <v>67</v>
      </c>
      <c r="Q350" s="11" t="s">
        <v>351</v>
      </c>
      <c r="R350" s="11">
        <v>68</v>
      </c>
      <c r="S350" s="11">
        <v>2022</v>
      </c>
    </row>
    <row r="351" spans="1:19">
      <c r="A351" s="29">
        <v>4</v>
      </c>
      <c r="B351" s="12">
        <v>43</v>
      </c>
      <c r="C351" s="12">
        <v>2</v>
      </c>
      <c r="D351" s="19">
        <v>44716</v>
      </c>
      <c r="E351" s="20">
        <v>3460</v>
      </c>
      <c r="F351" s="20">
        <v>346</v>
      </c>
      <c r="G351" s="20">
        <v>0</v>
      </c>
      <c r="H351" s="21">
        <v>44758.97</v>
      </c>
      <c r="I351" s="12" t="s">
        <v>10</v>
      </c>
      <c r="J351" s="22" t="s">
        <v>27</v>
      </c>
      <c r="K351" s="22" t="s">
        <v>28</v>
      </c>
      <c r="L351" s="22" t="s">
        <v>37</v>
      </c>
      <c r="M351" s="12" t="s">
        <v>11</v>
      </c>
      <c r="N351" s="22" t="s">
        <v>52</v>
      </c>
      <c r="O351" s="12" t="s">
        <v>18</v>
      </c>
      <c r="P351" s="23">
        <v>42</v>
      </c>
      <c r="Q351" s="12" t="s">
        <v>352</v>
      </c>
      <c r="R351" s="12">
        <v>49</v>
      </c>
      <c r="S351" s="12">
        <v>2022</v>
      </c>
    </row>
    <row r="352" spans="1:19">
      <c r="A352" s="28">
        <v>4</v>
      </c>
      <c r="B352" s="11">
        <v>46</v>
      </c>
      <c r="C352" s="11">
        <v>3</v>
      </c>
      <c r="D352" s="14">
        <v>44727</v>
      </c>
      <c r="E352" s="15">
        <v>3460</v>
      </c>
      <c r="F352" s="15">
        <v>346</v>
      </c>
      <c r="G352" s="15">
        <v>0</v>
      </c>
      <c r="H352" s="16">
        <v>45179.95</v>
      </c>
      <c r="I352" s="11" t="s">
        <v>10</v>
      </c>
      <c r="J352" s="17" t="s">
        <v>27</v>
      </c>
      <c r="K352" s="17" t="s">
        <v>28</v>
      </c>
      <c r="L352" s="17" t="s">
        <v>37</v>
      </c>
      <c r="M352" s="11" t="s">
        <v>11</v>
      </c>
      <c r="N352" s="17" t="s">
        <v>52</v>
      </c>
      <c r="O352" s="11" t="s">
        <v>18</v>
      </c>
      <c r="P352" s="18">
        <v>452</v>
      </c>
      <c r="Q352" s="11" t="s">
        <v>353</v>
      </c>
      <c r="R352" s="11">
        <v>455</v>
      </c>
      <c r="S352" s="11">
        <v>2023</v>
      </c>
    </row>
    <row r="353" spans="1:19">
      <c r="A353" s="29">
        <v>4</v>
      </c>
      <c r="B353" s="12">
        <v>46</v>
      </c>
      <c r="C353" s="12">
        <v>4</v>
      </c>
      <c r="D353" s="19">
        <v>44727</v>
      </c>
      <c r="E353" s="20">
        <v>3400</v>
      </c>
      <c r="F353" s="20">
        <v>340</v>
      </c>
      <c r="G353" s="20">
        <v>0</v>
      </c>
      <c r="H353" s="21">
        <v>45182.8</v>
      </c>
      <c r="I353" s="12" t="s">
        <v>10</v>
      </c>
      <c r="J353" s="22" t="s">
        <v>25</v>
      </c>
      <c r="K353" s="22" t="s">
        <v>26</v>
      </c>
      <c r="L353" s="22" t="s">
        <v>37</v>
      </c>
      <c r="M353" s="12" t="s">
        <v>11</v>
      </c>
      <c r="N353" s="22" t="s">
        <v>55</v>
      </c>
      <c r="O353" s="12" t="s">
        <v>18</v>
      </c>
      <c r="P353" s="23">
        <v>455</v>
      </c>
      <c r="Q353" s="12" t="s">
        <v>353</v>
      </c>
      <c r="R353" s="12">
        <v>455</v>
      </c>
      <c r="S353" s="12">
        <v>2023</v>
      </c>
    </row>
    <row r="354" spans="1:19">
      <c r="A354" s="28">
        <v>4</v>
      </c>
      <c r="B354" s="11">
        <v>49</v>
      </c>
      <c r="C354" s="11">
        <v>1</v>
      </c>
      <c r="D354" s="14">
        <v>44733</v>
      </c>
      <c r="E354" s="15">
        <v>3400</v>
      </c>
      <c r="F354" s="15">
        <v>340</v>
      </c>
      <c r="G354" s="15">
        <v>0</v>
      </c>
      <c r="H354" s="16">
        <v>44842.1</v>
      </c>
      <c r="I354" s="11" t="s">
        <v>10</v>
      </c>
      <c r="J354" s="17" t="s">
        <v>25</v>
      </c>
      <c r="K354" s="17" t="s">
        <v>26</v>
      </c>
      <c r="L354" s="17" t="s">
        <v>37</v>
      </c>
      <c r="M354" s="11" t="s">
        <v>11</v>
      </c>
      <c r="N354" s="17" t="s">
        <v>55</v>
      </c>
      <c r="O354" s="11" t="s">
        <v>18</v>
      </c>
      <c r="P354" s="18">
        <v>109</v>
      </c>
      <c r="Q354" s="11" t="s">
        <v>354</v>
      </c>
      <c r="R354" s="11">
        <v>109</v>
      </c>
      <c r="S354" s="11">
        <v>2022</v>
      </c>
    </row>
    <row r="355" spans="1:19">
      <c r="A355" s="29">
        <v>4</v>
      </c>
      <c r="B355" s="12">
        <v>50</v>
      </c>
      <c r="C355" s="12">
        <v>2</v>
      </c>
      <c r="D355" s="19">
        <v>44742</v>
      </c>
      <c r="E355" s="20">
        <v>3400</v>
      </c>
      <c r="F355" s="20">
        <v>340</v>
      </c>
      <c r="G355" s="20">
        <v>0</v>
      </c>
      <c r="H355" s="21">
        <v>44965.2</v>
      </c>
      <c r="I355" s="12" t="s">
        <v>10</v>
      </c>
      <c r="J355" s="22" t="s">
        <v>25</v>
      </c>
      <c r="K355" s="22" t="s">
        <v>26</v>
      </c>
      <c r="L355" s="22" t="s">
        <v>37</v>
      </c>
      <c r="M355" s="12" t="s">
        <v>11</v>
      </c>
      <c r="N355" s="22" t="s">
        <v>55</v>
      </c>
      <c r="O355" s="12" t="s">
        <v>18</v>
      </c>
      <c r="P355" s="23">
        <v>223</v>
      </c>
      <c r="Q355" s="12" t="s">
        <v>355</v>
      </c>
      <c r="R355" s="12">
        <v>223</v>
      </c>
      <c r="S355" s="12">
        <v>2023</v>
      </c>
    </row>
    <row r="356" spans="1:19">
      <c r="A356" s="28">
        <v>4</v>
      </c>
      <c r="B356" s="11">
        <v>51</v>
      </c>
      <c r="C356" s="11">
        <v>1</v>
      </c>
      <c r="D356" s="14">
        <v>44744</v>
      </c>
      <c r="E356" s="15">
        <v>3460</v>
      </c>
      <c r="F356" s="15">
        <v>346</v>
      </c>
      <c r="G356" s="15">
        <v>0</v>
      </c>
      <c r="H356" s="16">
        <v>44804.81</v>
      </c>
      <c r="I356" s="11" t="s">
        <v>10</v>
      </c>
      <c r="J356" s="17" t="s">
        <v>27</v>
      </c>
      <c r="K356" s="17" t="s">
        <v>28</v>
      </c>
      <c r="L356" s="17" t="s">
        <v>37</v>
      </c>
      <c r="M356" s="11" t="s">
        <v>11</v>
      </c>
      <c r="N356" s="17" t="s">
        <v>52</v>
      </c>
      <c r="O356" s="11" t="s">
        <v>18</v>
      </c>
      <c r="P356" s="18">
        <v>60</v>
      </c>
      <c r="Q356" s="11" t="s">
        <v>356</v>
      </c>
      <c r="R356" s="11">
        <v>63</v>
      </c>
      <c r="S356" s="11">
        <v>2022</v>
      </c>
    </row>
    <row r="357" spans="1:19">
      <c r="A357" s="29">
        <v>4</v>
      </c>
      <c r="B357" s="12">
        <v>52</v>
      </c>
      <c r="C357" s="12">
        <v>1</v>
      </c>
      <c r="D357" s="19">
        <v>44748</v>
      </c>
      <c r="E357" s="20">
        <v>3400</v>
      </c>
      <c r="F357" s="20">
        <v>340</v>
      </c>
      <c r="G357" s="20">
        <v>0</v>
      </c>
      <c r="H357" s="21">
        <v>45055.6</v>
      </c>
      <c r="I357" s="12" t="s">
        <v>10</v>
      </c>
      <c r="J357" s="22" t="s">
        <v>25</v>
      </c>
      <c r="K357" s="22" t="s">
        <v>26</v>
      </c>
      <c r="L357" s="22" t="s">
        <v>37</v>
      </c>
      <c r="M357" s="12" t="s">
        <v>11</v>
      </c>
      <c r="N357" s="22" t="s">
        <v>55</v>
      </c>
      <c r="O357" s="12" t="s">
        <v>18</v>
      </c>
      <c r="P357" s="23">
        <v>307</v>
      </c>
      <c r="Q357" s="12" t="s">
        <v>357</v>
      </c>
      <c r="R357" s="12">
        <v>307</v>
      </c>
      <c r="S357" s="12">
        <v>2023</v>
      </c>
    </row>
    <row r="358" spans="1:19">
      <c r="A358" s="28">
        <v>4</v>
      </c>
      <c r="B358" s="11">
        <v>53</v>
      </c>
      <c r="C358" s="11">
        <v>2</v>
      </c>
      <c r="D358" s="14">
        <v>44749</v>
      </c>
      <c r="E358" s="15">
        <v>3400</v>
      </c>
      <c r="F358" s="15">
        <v>340</v>
      </c>
      <c r="G358" s="15">
        <v>0</v>
      </c>
      <c r="H358" s="16">
        <v>44860.59</v>
      </c>
      <c r="I358" s="11" t="s">
        <v>10</v>
      </c>
      <c r="J358" s="17" t="s">
        <v>25</v>
      </c>
      <c r="K358" s="17" t="s">
        <v>26</v>
      </c>
      <c r="L358" s="17" t="s">
        <v>37</v>
      </c>
      <c r="M358" s="11" t="s">
        <v>11</v>
      </c>
      <c r="N358" s="17" t="s">
        <v>55</v>
      </c>
      <c r="O358" s="11" t="s">
        <v>18</v>
      </c>
      <c r="P358" s="18">
        <v>111</v>
      </c>
      <c r="Q358" s="11" t="s">
        <v>358</v>
      </c>
      <c r="R358" s="11">
        <v>112</v>
      </c>
      <c r="S358" s="11">
        <v>2022</v>
      </c>
    </row>
    <row r="359" spans="1:19">
      <c r="A359" s="29">
        <v>4</v>
      </c>
      <c r="B359" s="12">
        <v>54</v>
      </c>
      <c r="C359" s="12">
        <v>2</v>
      </c>
      <c r="D359" s="19">
        <v>44751</v>
      </c>
      <c r="E359" s="20">
        <v>3470</v>
      </c>
      <c r="F359" s="20">
        <v>347</v>
      </c>
      <c r="G359" s="20">
        <v>0</v>
      </c>
      <c r="H359" s="21">
        <v>44799.96</v>
      </c>
      <c r="I359" s="12" t="s">
        <v>10</v>
      </c>
      <c r="J359" s="22" t="s">
        <v>29</v>
      </c>
      <c r="K359" s="22" t="s">
        <v>28</v>
      </c>
      <c r="L359" s="22" t="s">
        <v>37</v>
      </c>
      <c r="M359" s="12" t="s">
        <v>11</v>
      </c>
      <c r="N359" s="22" t="s">
        <v>51</v>
      </c>
      <c r="O359" s="12" t="s">
        <v>18</v>
      </c>
      <c r="P359" s="23">
        <v>48</v>
      </c>
      <c r="Q359" s="12" t="s">
        <v>359</v>
      </c>
      <c r="R359" s="12">
        <v>48</v>
      </c>
      <c r="S359" s="12">
        <v>2022</v>
      </c>
    </row>
    <row r="360" spans="1:19">
      <c r="A360" s="28">
        <v>4</v>
      </c>
      <c r="B360" s="11">
        <v>55</v>
      </c>
      <c r="C360" s="11">
        <v>1</v>
      </c>
      <c r="D360" s="14">
        <v>44759</v>
      </c>
      <c r="E360" s="15">
        <v>3400</v>
      </c>
      <c r="F360" s="15">
        <v>340</v>
      </c>
      <c r="G360" s="15">
        <v>0</v>
      </c>
      <c r="H360" s="16">
        <v>44781.37</v>
      </c>
      <c r="I360" s="11" t="s">
        <v>10</v>
      </c>
      <c r="J360" s="17" t="s">
        <v>25</v>
      </c>
      <c r="K360" s="17" t="s">
        <v>26</v>
      </c>
      <c r="L360" s="17" t="s">
        <v>37</v>
      </c>
      <c r="M360" s="11" t="s">
        <v>11</v>
      </c>
      <c r="N360" s="17" t="s">
        <v>55</v>
      </c>
      <c r="O360" s="11" t="s">
        <v>18</v>
      </c>
      <c r="P360" s="18">
        <v>22</v>
      </c>
      <c r="Q360" s="11" t="s">
        <v>360</v>
      </c>
      <c r="R360" s="11">
        <v>22</v>
      </c>
      <c r="S360" s="11">
        <v>2022</v>
      </c>
    </row>
    <row r="361" spans="1:19">
      <c r="A361" s="29">
        <v>4</v>
      </c>
      <c r="B361" s="12">
        <v>58</v>
      </c>
      <c r="C361" s="12">
        <v>1</v>
      </c>
      <c r="D361" s="19">
        <v>44761</v>
      </c>
      <c r="E361" s="20">
        <v>3460</v>
      </c>
      <c r="F361" s="20">
        <v>346</v>
      </c>
      <c r="G361" s="20">
        <v>0</v>
      </c>
      <c r="H361" s="21">
        <v>44864.9</v>
      </c>
      <c r="I361" s="12" t="s">
        <v>10</v>
      </c>
      <c r="J361" s="22" t="s">
        <v>27</v>
      </c>
      <c r="K361" s="22" t="s">
        <v>28</v>
      </c>
      <c r="L361" s="22" t="s">
        <v>37</v>
      </c>
      <c r="M361" s="12" t="s">
        <v>11</v>
      </c>
      <c r="N361" s="22" t="s">
        <v>52</v>
      </c>
      <c r="O361" s="12" t="s">
        <v>18</v>
      </c>
      <c r="P361" s="23">
        <v>103</v>
      </c>
      <c r="Q361" s="12" t="s">
        <v>361</v>
      </c>
      <c r="R361" s="12">
        <v>103</v>
      </c>
      <c r="S361" s="12">
        <v>2022</v>
      </c>
    </row>
    <row r="362" spans="1:19">
      <c r="A362" s="28">
        <v>4</v>
      </c>
      <c r="B362" s="11">
        <v>59</v>
      </c>
      <c r="C362" s="11">
        <v>1</v>
      </c>
      <c r="D362" s="14">
        <v>44766</v>
      </c>
      <c r="E362" s="15">
        <v>3406</v>
      </c>
      <c r="F362" s="15">
        <v>340</v>
      </c>
      <c r="G362" s="15">
        <v>6</v>
      </c>
      <c r="H362" s="16">
        <v>44849.7</v>
      </c>
      <c r="I362" s="11" t="s">
        <v>10</v>
      </c>
      <c r="J362" s="17" t="s">
        <v>25</v>
      </c>
      <c r="K362" s="17" t="s">
        <v>26</v>
      </c>
      <c r="L362" s="17" t="s">
        <v>43</v>
      </c>
      <c r="M362" s="11" t="s">
        <v>11</v>
      </c>
      <c r="N362" s="17" t="s">
        <v>65</v>
      </c>
      <c r="O362" s="11" t="s">
        <v>18</v>
      </c>
      <c r="P362" s="18">
        <v>83</v>
      </c>
      <c r="Q362" s="11" t="s">
        <v>362</v>
      </c>
      <c r="R362" s="11">
        <v>88</v>
      </c>
      <c r="S362" s="11">
        <v>2022</v>
      </c>
    </row>
    <row r="363" spans="1:19">
      <c r="A363" s="29">
        <v>4</v>
      </c>
      <c r="B363" s="12">
        <v>61</v>
      </c>
      <c r="C363" s="12">
        <v>2</v>
      </c>
      <c r="D363" s="19">
        <v>44772</v>
      </c>
      <c r="E363" s="20">
        <v>3400</v>
      </c>
      <c r="F363" s="20">
        <v>340</v>
      </c>
      <c r="G363" s="20">
        <v>0</v>
      </c>
      <c r="H363" s="21">
        <v>44957.1</v>
      </c>
      <c r="I363" s="12" t="s">
        <v>10</v>
      </c>
      <c r="J363" s="22" t="s">
        <v>25</v>
      </c>
      <c r="K363" s="22" t="s">
        <v>26</v>
      </c>
      <c r="L363" s="22" t="s">
        <v>37</v>
      </c>
      <c r="M363" s="12" t="s">
        <v>11</v>
      </c>
      <c r="N363" s="22" t="s">
        <v>55</v>
      </c>
      <c r="O363" s="12" t="s">
        <v>18</v>
      </c>
      <c r="P363" s="23">
        <v>185</v>
      </c>
      <c r="Q363" s="12" t="s">
        <v>363</v>
      </c>
      <c r="R363" s="12">
        <v>187</v>
      </c>
      <c r="S363" s="12">
        <v>2023</v>
      </c>
    </row>
    <row r="364" spans="1:19">
      <c r="A364" s="28">
        <v>4</v>
      </c>
      <c r="B364" s="11">
        <v>61</v>
      </c>
      <c r="C364" s="11">
        <v>3</v>
      </c>
      <c r="D364" s="14">
        <v>44772</v>
      </c>
      <c r="E364" s="15">
        <v>3400</v>
      </c>
      <c r="F364" s="15">
        <v>340</v>
      </c>
      <c r="G364" s="15">
        <v>0</v>
      </c>
      <c r="H364" s="16">
        <v>44959.3</v>
      </c>
      <c r="I364" s="11" t="s">
        <v>10</v>
      </c>
      <c r="J364" s="17" t="s">
        <v>25</v>
      </c>
      <c r="K364" s="17" t="s">
        <v>26</v>
      </c>
      <c r="L364" s="17" t="s">
        <v>37</v>
      </c>
      <c r="M364" s="11" t="s">
        <v>11</v>
      </c>
      <c r="N364" s="17" t="s">
        <v>55</v>
      </c>
      <c r="O364" s="11" t="s">
        <v>18</v>
      </c>
      <c r="P364" s="18">
        <v>187</v>
      </c>
      <c r="Q364" s="11" t="s">
        <v>363</v>
      </c>
      <c r="R364" s="11">
        <v>187</v>
      </c>
      <c r="S364" s="11">
        <v>2023</v>
      </c>
    </row>
    <row r="365" spans="1:19">
      <c r="A365" s="29">
        <v>4</v>
      </c>
      <c r="B365" s="12">
        <v>62</v>
      </c>
      <c r="C365" s="12">
        <v>3</v>
      </c>
      <c r="D365" s="19">
        <v>44772</v>
      </c>
      <c r="E365" s="20">
        <v>3470</v>
      </c>
      <c r="F365" s="20">
        <v>347</v>
      </c>
      <c r="G365" s="20">
        <v>0</v>
      </c>
      <c r="H365" s="21">
        <v>44786.294004629628</v>
      </c>
      <c r="I365" s="12" t="s">
        <v>10</v>
      </c>
      <c r="J365" s="22" t="s">
        <v>29</v>
      </c>
      <c r="K365" s="22" t="s">
        <v>28</v>
      </c>
      <c r="L365" s="22" t="s">
        <v>37</v>
      </c>
      <c r="M365" s="12" t="s">
        <v>11</v>
      </c>
      <c r="N365" s="22" t="s">
        <v>51</v>
      </c>
      <c r="O365" s="12" t="s">
        <v>18</v>
      </c>
      <c r="P365" s="23">
        <v>14</v>
      </c>
      <c r="Q365" s="12" t="s">
        <v>364</v>
      </c>
      <c r="R365" s="12">
        <v>27</v>
      </c>
      <c r="S365" s="12">
        <v>2022</v>
      </c>
    </row>
    <row r="366" spans="1:19">
      <c r="A366" s="28">
        <v>4</v>
      </c>
      <c r="B366" s="11">
        <v>63</v>
      </c>
      <c r="C366" s="11">
        <v>2</v>
      </c>
      <c r="D366" s="14">
        <v>44780</v>
      </c>
      <c r="E366" s="15">
        <v>3460</v>
      </c>
      <c r="F366" s="15">
        <v>346</v>
      </c>
      <c r="G366" s="15">
        <v>0</v>
      </c>
      <c r="H366" s="16">
        <v>44810.54</v>
      </c>
      <c r="I366" s="11" t="s">
        <v>14</v>
      </c>
      <c r="J366" s="17" t="s">
        <v>27</v>
      </c>
      <c r="K366" s="17" t="s">
        <v>28</v>
      </c>
      <c r="L366" s="17" t="s">
        <v>37</v>
      </c>
      <c r="M366" s="11" t="s">
        <v>15</v>
      </c>
      <c r="N366" s="17" t="s">
        <v>52</v>
      </c>
      <c r="O366" s="11" t="s">
        <v>18</v>
      </c>
      <c r="P366" s="18">
        <v>30</v>
      </c>
      <c r="Q366" s="11" t="s">
        <v>365</v>
      </c>
      <c r="R366" s="11">
        <v>30</v>
      </c>
      <c r="S366" s="11">
        <v>2022</v>
      </c>
    </row>
    <row r="367" spans="1:19">
      <c r="A367" s="29">
        <v>4</v>
      </c>
      <c r="B367" s="12">
        <v>66</v>
      </c>
      <c r="C367" s="12">
        <v>6</v>
      </c>
      <c r="D367" s="19">
        <v>44786</v>
      </c>
      <c r="E367" s="20">
        <v>3460</v>
      </c>
      <c r="F367" s="20">
        <v>346</v>
      </c>
      <c r="G367" s="20">
        <v>0</v>
      </c>
      <c r="H367" s="21">
        <v>44828.52</v>
      </c>
      <c r="I367" s="12" t="s">
        <v>10</v>
      </c>
      <c r="J367" s="22" t="s">
        <v>27</v>
      </c>
      <c r="K367" s="22" t="s">
        <v>28</v>
      </c>
      <c r="L367" s="22" t="s">
        <v>37</v>
      </c>
      <c r="M367" s="12" t="s">
        <v>11</v>
      </c>
      <c r="N367" s="22" t="s">
        <v>52</v>
      </c>
      <c r="O367" s="12" t="s">
        <v>18</v>
      </c>
      <c r="P367" s="23">
        <v>42</v>
      </c>
      <c r="Q367" s="12" t="s">
        <v>366</v>
      </c>
      <c r="R367" s="12">
        <v>74</v>
      </c>
      <c r="S367" s="12">
        <v>2022</v>
      </c>
    </row>
    <row r="368" spans="1:19">
      <c r="A368" s="28">
        <v>4</v>
      </c>
      <c r="B368" s="11">
        <v>66</v>
      </c>
      <c r="C368" s="11">
        <v>3</v>
      </c>
      <c r="D368" s="14">
        <v>44786</v>
      </c>
      <c r="E368" s="15">
        <v>3400</v>
      </c>
      <c r="F368" s="15">
        <v>340</v>
      </c>
      <c r="G368" s="15">
        <v>0</v>
      </c>
      <c r="H368" s="16">
        <v>44853.52</v>
      </c>
      <c r="I368" s="11" t="s">
        <v>10</v>
      </c>
      <c r="J368" s="17" t="s">
        <v>25</v>
      </c>
      <c r="K368" s="17" t="s">
        <v>26</v>
      </c>
      <c r="L368" s="17" t="s">
        <v>37</v>
      </c>
      <c r="M368" s="11" t="s">
        <v>11</v>
      </c>
      <c r="N368" s="17" t="s">
        <v>55</v>
      </c>
      <c r="O368" s="11" t="s">
        <v>18</v>
      </c>
      <c r="P368" s="18">
        <v>67</v>
      </c>
      <c r="Q368" s="11" t="s">
        <v>366</v>
      </c>
      <c r="R368" s="11">
        <v>74</v>
      </c>
      <c r="S368" s="11">
        <v>2022</v>
      </c>
    </row>
    <row r="369" spans="1:19">
      <c r="A369" s="29">
        <v>4</v>
      </c>
      <c r="B369" s="12">
        <v>66</v>
      </c>
      <c r="C369" s="12">
        <v>5</v>
      </c>
      <c r="D369" s="19">
        <v>44786</v>
      </c>
      <c r="E369" s="20">
        <v>3400</v>
      </c>
      <c r="F369" s="20">
        <v>340</v>
      </c>
      <c r="G369" s="20">
        <v>0</v>
      </c>
      <c r="H369" s="21">
        <v>44855.22</v>
      </c>
      <c r="I369" s="12" t="s">
        <v>10</v>
      </c>
      <c r="J369" s="22" t="s">
        <v>25</v>
      </c>
      <c r="K369" s="22" t="s">
        <v>26</v>
      </c>
      <c r="L369" s="22" t="s">
        <v>37</v>
      </c>
      <c r="M369" s="12" t="s">
        <v>11</v>
      </c>
      <c r="N369" s="22" t="s">
        <v>55</v>
      </c>
      <c r="O369" s="12" t="s">
        <v>18</v>
      </c>
      <c r="P369" s="23">
        <v>69</v>
      </c>
      <c r="Q369" s="12" t="s">
        <v>366</v>
      </c>
      <c r="R369" s="12">
        <v>74</v>
      </c>
      <c r="S369" s="12">
        <v>2022</v>
      </c>
    </row>
    <row r="370" spans="1:19">
      <c r="A370" s="28">
        <v>4</v>
      </c>
      <c r="B370" s="11">
        <v>68</v>
      </c>
      <c r="C370" s="11">
        <v>2</v>
      </c>
      <c r="D370" s="14">
        <v>44791</v>
      </c>
      <c r="E370" s="15">
        <v>3465</v>
      </c>
      <c r="F370" s="15">
        <v>346</v>
      </c>
      <c r="G370" s="15">
        <v>5</v>
      </c>
      <c r="H370" s="16">
        <v>44804.88</v>
      </c>
      <c r="I370" s="11" t="s">
        <v>10</v>
      </c>
      <c r="J370" s="17" t="s">
        <v>27</v>
      </c>
      <c r="K370" s="17" t="s">
        <v>28</v>
      </c>
      <c r="L370" s="17" t="s">
        <v>42</v>
      </c>
      <c r="M370" s="11" t="s">
        <v>11</v>
      </c>
      <c r="N370" s="17" t="s">
        <v>84</v>
      </c>
      <c r="O370" s="11" t="s">
        <v>18</v>
      </c>
      <c r="P370" s="18">
        <v>13</v>
      </c>
      <c r="Q370" s="11" t="s">
        <v>367</v>
      </c>
      <c r="R370" s="11">
        <v>17</v>
      </c>
      <c r="S370" s="11">
        <v>2022</v>
      </c>
    </row>
    <row r="371" spans="1:19">
      <c r="A371" s="29">
        <v>4</v>
      </c>
      <c r="B371" s="12">
        <v>69</v>
      </c>
      <c r="C371" s="12">
        <v>1</v>
      </c>
      <c r="D371" s="19">
        <v>44793</v>
      </c>
      <c r="E371" s="20">
        <v>3460</v>
      </c>
      <c r="F371" s="20">
        <v>346</v>
      </c>
      <c r="G371" s="20">
        <v>0</v>
      </c>
      <c r="H371" s="21">
        <v>44811.18</v>
      </c>
      <c r="I371" s="12" t="s">
        <v>10</v>
      </c>
      <c r="J371" s="22" t="s">
        <v>27</v>
      </c>
      <c r="K371" s="22" t="s">
        <v>28</v>
      </c>
      <c r="L371" s="22" t="s">
        <v>37</v>
      </c>
      <c r="M371" s="12" t="s">
        <v>11</v>
      </c>
      <c r="N371" s="22" t="s">
        <v>52</v>
      </c>
      <c r="O371" s="12" t="s">
        <v>18</v>
      </c>
      <c r="P371" s="23">
        <v>18</v>
      </c>
      <c r="Q371" s="12" t="s">
        <v>368</v>
      </c>
      <c r="R371" s="12">
        <v>18</v>
      </c>
      <c r="S371" s="12">
        <v>2022</v>
      </c>
    </row>
    <row r="372" spans="1:19">
      <c r="A372" s="28">
        <v>4</v>
      </c>
      <c r="B372" s="11">
        <v>71</v>
      </c>
      <c r="C372" s="11">
        <v>3</v>
      </c>
      <c r="D372" s="14">
        <v>44796</v>
      </c>
      <c r="E372" s="15">
        <v>3460</v>
      </c>
      <c r="F372" s="15">
        <v>346</v>
      </c>
      <c r="G372" s="15">
        <v>0</v>
      </c>
      <c r="H372" s="16">
        <v>44889.74</v>
      </c>
      <c r="I372" s="11" t="s">
        <v>10</v>
      </c>
      <c r="J372" s="17" t="s">
        <v>27</v>
      </c>
      <c r="K372" s="17" t="s">
        <v>28</v>
      </c>
      <c r="L372" s="17" t="s">
        <v>37</v>
      </c>
      <c r="M372" s="11" t="s">
        <v>11</v>
      </c>
      <c r="N372" s="17" t="s">
        <v>52</v>
      </c>
      <c r="O372" s="11" t="s">
        <v>18</v>
      </c>
      <c r="P372" s="18">
        <v>93</v>
      </c>
      <c r="Q372" s="11" t="s">
        <v>369</v>
      </c>
      <c r="R372" s="11">
        <v>94</v>
      </c>
      <c r="S372" s="11">
        <v>2022</v>
      </c>
    </row>
    <row r="373" spans="1:19">
      <c r="A373" s="29">
        <v>4</v>
      </c>
      <c r="B373" s="12">
        <v>71</v>
      </c>
      <c r="C373" s="12">
        <v>2</v>
      </c>
      <c r="D373" s="19">
        <v>44796</v>
      </c>
      <c r="E373" s="20">
        <v>3400</v>
      </c>
      <c r="F373" s="20">
        <v>340</v>
      </c>
      <c r="G373" s="20">
        <v>0</v>
      </c>
      <c r="H373" s="21">
        <v>44890.6</v>
      </c>
      <c r="I373" s="12" t="s">
        <v>10</v>
      </c>
      <c r="J373" s="22" t="s">
        <v>25</v>
      </c>
      <c r="K373" s="22" t="s">
        <v>26</v>
      </c>
      <c r="L373" s="22" t="s">
        <v>37</v>
      </c>
      <c r="M373" s="12" t="s">
        <v>11</v>
      </c>
      <c r="N373" s="22" t="s">
        <v>55</v>
      </c>
      <c r="O373" s="12" t="s">
        <v>18</v>
      </c>
      <c r="P373" s="23">
        <v>94</v>
      </c>
      <c r="Q373" s="12" t="s">
        <v>369</v>
      </c>
      <c r="R373" s="12">
        <v>94</v>
      </c>
      <c r="S373" s="12">
        <v>2022</v>
      </c>
    </row>
    <row r="374" spans="1:19">
      <c r="A374" s="28">
        <v>4</v>
      </c>
      <c r="B374" s="11">
        <v>72</v>
      </c>
      <c r="C374" s="11">
        <v>1</v>
      </c>
      <c r="D374" s="14">
        <v>44798</v>
      </c>
      <c r="E374" s="15">
        <v>3406</v>
      </c>
      <c r="F374" s="15">
        <v>340</v>
      </c>
      <c r="G374" s="15">
        <v>6</v>
      </c>
      <c r="H374" s="16">
        <v>44940.800000000003</v>
      </c>
      <c r="I374" s="11" t="s">
        <v>10</v>
      </c>
      <c r="J374" s="17" t="s">
        <v>25</v>
      </c>
      <c r="K374" s="17" t="s">
        <v>26</v>
      </c>
      <c r="L374" s="17" t="s">
        <v>43</v>
      </c>
      <c r="M374" s="11" t="s">
        <v>11</v>
      </c>
      <c r="N374" s="17" t="s">
        <v>65</v>
      </c>
      <c r="O374" s="11" t="s">
        <v>18</v>
      </c>
      <c r="P374" s="18">
        <v>142</v>
      </c>
      <c r="Q374" s="11" t="s">
        <v>370</v>
      </c>
      <c r="R374" s="11">
        <v>145</v>
      </c>
      <c r="S374" s="11">
        <v>2023</v>
      </c>
    </row>
    <row r="375" spans="1:19">
      <c r="A375" s="29">
        <v>4</v>
      </c>
      <c r="B375" s="12">
        <v>72</v>
      </c>
      <c r="C375" s="12">
        <v>4</v>
      </c>
      <c r="D375" s="19">
        <v>44798</v>
      </c>
      <c r="E375" s="20">
        <v>3400</v>
      </c>
      <c r="F375" s="20">
        <v>340</v>
      </c>
      <c r="G375" s="20">
        <v>0</v>
      </c>
      <c r="H375" s="21">
        <v>44942.22</v>
      </c>
      <c r="I375" s="12" t="s">
        <v>10</v>
      </c>
      <c r="J375" s="22" t="s">
        <v>25</v>
      </c>
      <c r="K375" s="22" t="s">
        <v>26</v>
      </c>
      <c r="L375" s="22" t="s">
        <v>37</v>
      </c>
      <c r="M375" s="12" t="s">
        <v>11</v>
      </c>
      <c r="N375" s="22" t="s">
        <v>55</v>
      </c>
      <c r="O375" s="12" t="s">
        <v>18</v>
      </c>
      <c r="P375" s="23">
        <v>144</v>
      </c>
      <c r="Q375" s="12" t="s">
        <v>370</v>
      </c>
      <c r="R375" s="12">
        <v>145</v>
      </c>
      <c r="S375" s="12">
        <v>2023</v>
      </c>
    </row>
    <row r="376" spans="1:19">
      <c r="A376" s="28">
        <v>4</v>
      </c>
      <c r="B376" s="11">
        <v>73</v>
      </c>
      <c r="C376" s="11">
        <v>1</v>
      </c>
      <c r="D376" s="14">
        <v>44799</v>
      </c>
      <c r="E376" s="15">
        <v>3400</v>
      </c>
      <c r="F376" s="15">
        <v>340</v>
      </c>
      <c r="G376" s="15">
        <v>0</v>
      </c>
      <c r="H376" s="16">
        <v>44849.69</v>
      </c>
      <c r="I376" s="11" t="s">
        <v>10</v>
      </c>
      <c r="J376" s="17" t="s">
        <v>25</v>
      </c>
      <c r="K376" s="17" t="s">
        <v>26</v>
      </c>
      <c r="L376" s="17" t="s">
        <v>37</v>
      </c>
      <c r="M376" s="11" t="s">
        <v>11</v>
      </c>
      <c r="N376" s="17" t="s">
        <v>55</v>
      </c>
      <c r="O376" s="11" t="s">
        <v>18</v>
      </c>
      <c r="P376" s="18">
        <v>50</v>
      </c>
      <c r="Q376" s="11" t="s">
        <v>371</v>
      </c>
      <c r="R376" s="11">
        <v>66</v>
      </c>
      <c r="S376" s="11">
        <v>2022</v>
      </c>
    </row>
    <row r="377" spans="1:19">
      <c r="A377" s="29">
        <v>4</v>
      </c>
      <c r="B377" s="12">
        <v>75</v>
      </c>
      <c r="C377" s="12">
        <v>2</v>
      </c>
      <c r="D377" s="19">
        <v>44803</v>
      </c>
      <c r="E377" s="20">
        <v>3400</v>
      </c>
      <c r="F377" s="20">
        <v>340</v>
      </c>
      <c r="G377" s="20">
        <v>0</v>
      </c>
      <c r="H377" s="21">
        <v>44813.1</v>
      </c>
      <c r="I377" s="12" t="s">
        <v>10</v>
      </c>
      <c r="J377" s="22" t="s">
        <v>25</v>
      </c>
      <c r="K377" s="22" t="s">
        <v>26</v>
      </c>
      <c r="L377" s="22" t="s">
        <v>37</v>
      </c>
      <c r="M377" s="12" t="s">
        <v>11</v>
      </c>
      <c r="N377" s="22" t="s">
        <v>55</v>
      </c>
      <c r="O377" s="12" t="s">
        <v>18</v>
      </c>
      <c r="P377" s="23">
        <v>10</v>
      </c>
      <c r="Q377" s="12" t="s">
        <v>372</v>
      </c>
      <c r="R377" s="12">
        <v>10</v>
      </c>
      <c r="S377" s="12">
        <v>2022</v>
      </c>
    </row>
    <row r="378" spans="1:19">
      <c r="A378" s="28">
        <v>4</v>
      </c>
      <c r="B378" s="11">
        <v>76</v>
      </c>
      <c r="C378" s="11">
        <v>2</v>
      </c>
      <c r="D378" s="14">
        <v>44819</v>
      </c>
      <c r="E378" s="15">
        <v>3471</v>
      </c>
      <c r="F378" s="15">
        <v>347</v>
      </c>
      <c r="G378" s="15">
        <v>1</v>
      </c>
      <c r="H378" s="16">
        <v>44869.82</v>
      </c>
      <c r="I378" s="11" t="s">
        <v>10</v>
      </c>
      <c r="J378" s="17" t="s">
        <v>29</v>
      </c>
      <c r="K378" s="17" t="s">
        <v>28</v>
      </c>
      <c r="L378" s="17" t="s">
        <v>38</v>
      </c>
      <c r="M378" s="11" t="s">
        <v>11</v>
      </c>
      <c r="N378" s="17" t="s">
        <v>101</v>
      </c>
      <c r="O378" s="11" t="s">
        <v>18</v>
      </c>
      <c r="P378" s="18">
        <v>50</v>
      </c>
      <c r="Q378" s="11" t="s">
        <v>373</v>
      </c>
      <c r="R378" s="11">
        <v>51</v>
      </c>
      <c r="S378" s="11">
        <v>2022</v>
      </c>
    </row>
    <row r="379" spans="1:19">
      <c r="A379" s="29">
        <v>4</v>
      </c>
      <c r="B379" s="12">
        <v>76</v>
      </c>
      <c r="C379" s="12">
        <v>1</v>
      </c>
      <c r="D379" s="19">
        <v>44819</v>
      </c>
      <c r="E379" s="20">
        <v>3460</v>
      </c>
      <c r="F379" s="20">
        <v>346</v>
      </c>
      <c r="G379" s="20">
        <v>0</v>
      </c>
      <c r="H379" s="21">
        <v>44870.12</v>
      </c>
      <c r="I379" s="12" t="s">
        <v>10</v>
      </c>
      <c r="J379" s="22" t="s">
        <v>27</v>
      </c>
      <c r="K379" s="22" t="s">
        <v>28</v>
      </c>
      <c r="L379" s="22" t="s">
        <v>37</v>
      </c>
      <c r="M379" s="12" t="s">
        <v>11</v>
      </c>
      <c r="N379" s="22" t="s">
        <v>52</v>
      </c>
      <c r="O379" s="12" t="s">
        <v>18</v>
      </c>
      <c r="P379" s="23">
        <v>51</v>
      </c>
      <c r="Q379" s="12" t="s">
        <v>373</v>
      </c>
      <c r="R379" s="12">
        <v>51</v>
      </c>
      <c r="S379" s="12">
        <v>2022</v>
      </c>
    </row>
    <row r="380" spans="1:19">
      <c r="A380" s="28">
        <v>4</v>
      </c>
      <c r="B380" s="11">
        <v>77</v>
      </c>
      <c r="C380" s="11">
        <v>1</v>
      </c>
      <c r="D380" s="14">
        <v>44822</v>
      </c>
      <c r="E380" s="15">
        <v>3402</v>
      </c>
      <c r="F380" s="15">
        <v>340</v>
      </c>
      <c r="G380" s="15">
        <v>2</v>
      </c>
      <c r="H380" s="16">
        <v>44883.33</v>
      </c>
      <c r="I380" s="11" t="s">
        <v>10</v>
      </c>
      <c r="J380" s="17" t="s">
        <v>25</v>
      </c>
      <c r="K380" s="17" t="s">
        <v>26</v>
      </c>
      <c r="L380" s="17" t="s">
        <v>39</v>
      </c>
      <c r="M380" s="11" t="s">
        <v>11</v>
      </c>
      <c r="N380" s="17" t="s">
        <v>62</v>
      </c>
      <c r="O380" s="11" t="s">
        <v>18</v>
      </c>
      <c r="P380" s="18">
        <v>61</v>
      </c>
      <c r="Q380" s="11" t="s">
        <v>374</v>
      </c>
      <c r="R380" s="11">
        <v>61</v>
      </c>
      <c r="S380" s="11">
        <v>2022</v>
      </c>
    </row>
    <row r="381" spans="1:19">
      <c r="A381" s="29">
        <v>4</v>
      </c>
      <c r="B381" s="12">
        <v>78</v>
      </c>
      <c r="C381" s="12">
        <v>1</v>
      </c>
      <c r="D381" s="19">
        <v>44823</v>
      </c>
      <c r="E381" s="20">
        <v>3401</v>
      </c>
      <c r="F381" s="20">
        <v>340</v>
      </c>
      <c r="G381" s="20">
        <v>1</v>
      </c>
      <c r="H381" s="21">
        <v>44917.57</v>
      </c>
      <c r="I381" s="12" t="s">
        <v>10</v>
      </c>
      <c r="J381" s="22" t="s">
        <v>25</v>
      </c>
      <c r="K381" s="22" t="s">
        <v>26</v>
      </c>
      <c r="L381" s="22" t="s">
        <v>38</v>
      </c>
      <c r="M381" s="12" t="s">
        <v>11</v>
      </c>
      <c r="N381" s="22" t="s">
        <v>56</v>
      </c>
      <c r="O381" s="12" t="s">
        <v>18</v>
      </c>
      <c r="P381" s="23">
        <v>94</v>
      </c>
      <c r="Q381" s="12" t="s">
        <v>375</v>
      </c>
      <c r="R381" s="12">
        <v>96</v>
      </c>
      <c r="S381" s="12">
        <v>2022</v>
      </c>
    </row>
    <row r="382" spans="1:19">
      <c r="A382" s="28">
        <v>4</v>
      </c>
      <c r="B382" s="11">
        <v>79</v>
      </c>
      <c r="C382" s="11">
        <v>4</v>
      </c>
      <c r="D382" s="14">
        <v>44827</v>
      </c>
      <c r="E382" s="15">
        <v>3460</v>
      </c>
      <c r="F382" s="15">
        <v>346</v>
      </c>
      <c r="G382" s="15">
        <v>0</v>
      </c>
      <c r="H382" s="16">
        <v>45015.61</v>
      </c>
      <c r="I382" s="11" t="s">
        <v>10</v>
      </c>
      <c r="J382" s="17" t="s">
        <v>27</v>
      </c>
      <c r="K382" s="17" t="s">
        <v>28</v>
      </c>
      <c r="L382" s="17" t="s">
        <v>37</v>
      </c>
      <c r="M382" s="11" t="s">
        <v>11</v>
      </c>
      <c r="N382" s="17" t="s">
        <v>52</v>
      </c>
      <c r="O382" s="11" t="s">
        <v>18</v>
      </c>
      <c r="P382" s="18">
        <v>188</v>
      </c>
      <c r="Q382" s="11" t="s">
        <v>376</v>
      </c>
      <c r="R382" s="11">
        <v>206</v>
      </c>
      <c r="S382" s="11">
        <v>2023</v>
      </c>
    </row>
    <row r="383" spans="1:19">
      <c r="A383" s="29">
        <v>4</v>
      </c>
      <c r="B383" s="12">
        <v>79</v>
      </c>
      <c r="C383" s="12">
        <v>2</v>
      </c>
      <c r="D383" s="19">
        <v>44827</v>
      </c>
      <c r="E383" s="20">
        <v>3406</v>
      </c>
      <c r="F383" s="20">
        <v>340</v>
      </c>
      <c r="G383" s="20">
        <v>6</v>
      </c>
      <c r="H383" s="21">
        <v>45016.88</v>
      </c>
      <c r="I383" s="12" t="s">
        <v>10</v>
      </c>
      <c r="J383" s="22" t="s">
        <v>25</v>
      </c>
      <c r="K383" s="22" t="s">
        <v>26</v>
      </c>
      <c r="L383" s="22" t="s">
        <v>43</v>
      </c>
      <c r="M383" s="12" t="s">
        <v>11</v>
      </c>
      <c r="N383" s="22" t="s">
        <v>65</v>
      </c>
      <c r="O383" s="12" t="s">
        <v>18</v>
      </c>
      <c r="P383" s="23">
        <v>189</v>
      </c>
      <c r="Q383" s="12" t="s">
        <v>376</v>
      </c>
      <c r="R383" s="12">
        <v>206</v>
      </c>
      <c r="S383" s="12">
        <v>2023</v>
      </c>
    </row>
    <row r="384" spans="1:19">
      <c r="A384" s="28">
        <v>4</v>
      </c>
      <c r="B384" s="11">
        <v>82</v>
      </c>
      <c r="C384" s="11">
        <v>3</v>
      </c>
      <c r="D384" s="14">
        <v>44840</v>
      </c>
      <c r="E384" s="15">
        <v>3400</v>
      </c>
      <c r="F384" s="15">
        <v>340</v>
      </c>
      <c r="G384" s="15">
        <v>0</v>
      </c>
      <c r="H384" s="16">
        <v>45307.7</v>
      </c>
      <c r="I384" s="11" t="s">
        <v>10</v>
      </c>
      <c r="J384" s="17" t="s">
        <v>25</v>
      </c>
      <c r="K384" s="17" t="s">
        <v>26</v>
      </c>
      <c r="L384" s="17" t="s">
        <v>37</v>
      </c>
      <c r="M384" s="11" t="s">
        <v>11</v>
      </c>
      <c r="N384" s="17" t="s">
        <v>55</v>
      </c>
      <c r="O384" s="11" t="s">
        <v>18</v>
      </c>
      <c r="P384" s="18">
        <v>467</v>
      </c>
      <c r="Q384" s="11" t="s">
        <v>377</v>
      </c>
      <c r="R384" s="11">
        <v>469</v>
      </c>
      <c r="S384" s="11">
        <v>2024</v>
      </c>
    </row>
    <row r="385" spans="1:19">
      <c r="A385" s="29">
        <v>4</v>
      </c>
      <c r="B385" s="12">
        <v>84</v>
      </c>
      <c r="C385" s="12">
        <v>1</v>
      </c>
      <c r="D385" s="19">
        <v>44842</v>
      </c>
      <c r="E385" s="20">
        <v>3400</v>
      </c>
      <c r="F385" s="20">
        <v>340</v>
      </c>
      <c r="G385" s="20">
        <v>0</v>
      </c>
      <c r="H385" s="21">
        <v>44894.86</v>
      </c>
      <c r="I385" s="12" t="s">
        <v>10</v>
      </c>
      <c r="J385" s="22" t="s">
        <v>25</v>
      </c>
      <c r="K385" s="22" t="s">
        <v>26</v>
      </c>
      <c r="L385" s="22" t="s">
        <v>37</v>
      </c>
      <c r="M385" s="12" t="s">
        <v>11</v>
      </c>
      <c r="N385" s="22" t="s">
        <v>55</v>
      </c>
      <c r="O385" s="12" t="s">
        <v>18</v>
      </c>
      <c r="P385" s="23">
        <v>52</v>
      </c>
      <c r="Q385" s="12" t="s">
        <v>378</v>
      </c>
      <c r="R385" s="12">
        <v>52</v>
      </c>
      <c r="S385" s="12">
        <v>2022</v>
      </c>
    </row>
    <row r="386" spans="1:19">
      <c r="A386" s="28">
        <v>4</v>
      </c>
      <c r="B386" s="11">
        <v>85</v>
      </c>
      <c r="C386" s="11">
        <v>1</v>
      </c>
      <c r="D386" s="14">
        <v>44845</v>
      </c>
      <c r="E386" s="15">
        <v>3470</v>
      </c>
      <c r="F386" s="15">
        <v>347</v>
      </c>
      <c r="G386" s="15">
        <v>0</v>
      </c>
      <c r="H386" s="16">
        <v>44864.95</v>
      </c>
      <c r="I386" s="11" t="s">
        <v>10</v>
      </c>
      <c r="J386" s="17" t="s">
        <v>29</v>
      </c>
      <c r="K386" s="17" t="s">
        <v>28</v>
      </c>
      <c r="L386" s="17" t="s">
        <v>37</v>
      </c>
      <c r="M386" s="11" t="s">
        <v>11</v>
      </c>
      <c r="N386" s="17" t="s">
        <v>51</v>
      </c>
      <c r="O386" s="11" t="s">
        <v>18</v>
      </c>
      <c r="P386" s="18">
        <v>19</v>
      </c>
      <c r="Q386" s="11" t="s">
        <v>379</v>
      </c>
      <c r="R386" s="11">
        <v>21</v>
      </c>
      <c r="S386" s="11">
        <v>2022</v>
      </c>
    </row>
    <row r="387" spans="1:19">
      <c r="A387" s="29">
        <v>4</v>
      </c>
      <c r="B387" s="12">
        <v>85</v>
      </c>
      <c r="C387" s="12">
        <v>3</v>
      </c>
      <c r="D387" s="19">
        <v>44845</v>
      </c>
      <c r="E387" s="20">
        <v>3400</v>
      </c>
      <c r="F387" s="20">
        <v>340</v>
      </c>
      <c r="G387" s="20">
        <v>0</v>
      </c>
      <c r="H387" s="21">
        <v>44866.92</v>
      </c>
      <c r="I387" s="12" t="s">
        <v>10</v>
      </c>
      <c r="J387" s="22" t="s">
        <v>25</v>
      </c>
      <c r="K387" s="22" t="s">
        <v>26</v>
      </c>
      <c r="L387" s="22" t="s">
        <v>37</v>
      </c>
      <c r="M387" s="12" t="s">
        <v>11</v>
      </c>
      <c r="N387" s="22" t="s">
        <v>55</v>
      </c>
      <c r="O387" s="12" t="s">
        <v>18</v>
      </c>
      <c r="P387" s="23">
        <v>21</v>
      </c>
      <c r="Q387" s="12" t="s">
        <v>379</v>
      </c>
      <c r="R387" s="12">
        <v>21</v>
      </c>
      <c r="S387" s="12">
        <v>2022</v>
      </c>
    </row>
    <row r="388" spans="1:19">
      <c r="A388" s="28">
        <v>4</v>
      </c>
      <c r="B388" s="11">
        <v>86</v>
      </c>
      <c r="C388" s="11">
        <v>4</v>
      </c>
      <c r="D388" s="14">
        <v>44846</v>
      </c>
      <c r="E388" s="15">
        <v>3460</v>
      </c>
      <c r="F388" s="15">
        <v>346</v>
      </c>
      <c r="G388" s="15">
        <v>0</v>
      </c>
      <c r="H388" s="16">
        <v>44850.287997685184</v>
      </c>
      <c r="I388" s="11" t="s">
        <v>10</v>
      </c>
      <c r="J388" s="17" t="s">
        <v>27</v>
      </c>
      <c r="K388" s="17" t="s">
        <v>28</v>
      </c>
      <c r="L388" s="17" t="s">
        <v>37</v>
      </c>
      <c r="M388" s="11" t="s">
        <v>11</v>
      </c>
      <c r="N388" s="17" t="s">
        <v>52</v>
      </c>
      <c r="O388" s="11" t="s">
        <v>18</v>
      </c>
      <c r="P388" s="18">
        <v>4</v>
      </c>
      <c r="Q388" s="11" t="s">
        <v>380</v>
      </c>
      <c r="R388" s="11">
        <v>5</v>
      </c>
      <c r="S388" s="11">
        <v>2022</v>
      </c>
    </row>
    <row r="389" spans="1:19">
      <c r="A389" s="29">
        <v>4</v>
      </c>
      <c r="B389" s="12">
        <v>87</v>
      </c>
      <c r="C389" s="12">
        <v>2</v>
      </c>
      <c r="D389" s="19">
        <v>44846</v>
      </c>
      <c r="E389" s="20">
        <v>3400</v>
      </c>
      <c r="F389" s="20">
        <v>340</v>
      </c>
      <c r="G389" s="20">
        <v>0</v>
      </c>
      <c r="H389" s="21">
        <v>44948.4</v>
      </c>
      <c r="I389" s="12" t="s">
        <v>10</v>
      </c>
      <c r="J389" s="22" t="s">
        <v>25</v>
      </c>
      <c r="K389" s="22" t="s">
        <v>26</v>
      </c>
      <c r="L389" s="22" t="s">
        <v>37</v>
      </c>
      <c r="M389" s="12" t="s">
        <v>11</v>
      </c>
      <c r="N389" s="22" t="s">
        <v>55</v>
      </c>
      <c r="O389" s="12" t="s">
        <v>18</v>
      </c>
      <c r="P389" s="23">
        <v>102</v>
      </c>
      <c r="Q389" s="12" t="s">
        <v>381</v>
      </c>
      <c r="R389" s="12">
        <v>107</v>
      </c>
      <c r="S389" s="12">
        <v>2023</v>
      </c>
    </row>
    <row r="390" spans="1:19">
      <c r="A390" s="28">
        <v>4</v>
      </c>
      <c r="B390" s="11">
        <v>87</v>
      </c>
      <c r="C390" s="11">
        <v>5</v>
      </c>
      <c r="D390" s="14">
        <v>44846</v>
      </c>
      <c r="E390" s="15">
        <v>3400</v>
      </c>
      <c r="F390" s="15">
        <v>340</v>
      </c>
      <c r="G390" s="15">
        <v>0</v>
      </c>
      <c r="H390" s="16">
        <v>44948.3</v>
      </c>
      <c r="I390" s="11" t="s">
        <v>10</v>
      </c>
      <c r="J390" s="17" t="s">
        <v>25</v>
      </c>
      <c r="K390" s="17" t="s">
        <v>26</v>
      </c>
      <c r="L390" s="17" t="s">
        <v>37</v>
      </c>
      <c r="M390" s="11" t="s">
        <v>11</v>
      </c>
      <c r="N390" s="17" t="s">
        <v>55</v>
      </c>
      <c r="O390" s="11" t="s">
        <v>18</v>
      </c>
      <c r="P390" s="18">
        <v>102</v>
      </c>
      <c r="Q390" s="11" t="s">
        <v>381</v>
      </c>
      <c r="R390" s="11">
        <v>107</v>
      </c>
      <c r="S390" s="11">
        <v>2023</v>
      </c>
    </row>
    <row r="391" spans="1:19">
      <c r="A391" s="29">
        <v>4</v>
      </c>
      <c r="B391" s="12">
        <v>88</v>
      </c>
      <c r="C391" s="12">
        <v>1</v>
      </c>
      <c r="D391" s="19">
        <v>44850</v>
      </c>
      <c r="E391" s="20">
        <v>3473</v>
      </c>
      <c r="F391" s="20">
        <v>347</v>
      </c>
      <c r="G391" s="20">
        <v>3</v>
      </c>
      <c r="H391" s="21">
        <v>44880.14</v>
      </c>
      <c r="I391" s="12" t="s">
        <v>10</v>
      </c>
      <c r="J391" s="22" t="s">
        <v>29</v>
      </c>
      <c r="K391" s="22" t="s">
        <v>28</v>
      </c>
      <c r="L391" s="22" t="s">
        <v>40</v>
      </c>
      <c r="M391" s="12" t="s">
        <v>11</v>
      </c>
      <c r="N391" s="22" t="s">
        <v>95</v>
      </c>
      <c r="O391" s="12" t="s">
        <v>18</v>
      </c>
      <c r="P391" s="23">
        <v>30</v>
      </c>
      <c r="Q391" s="12" t="s">
        <v>382</v>
      </c>
      <c r="R391" s="12">
        <v>30</v>
      </c>
      <c r="S391" s="12">
        <v>2022</v>
      </c>
    </row>
    <row r="392" spans="1:19">
      <c r="A392" s="28">
        <v>4</v>
      </c>
      <c r="B392" s="11">
        <v>89</v>
      </c>
      <c r="C392" s="11">
        <v>1</v>
      </c>
      <c r="D392" s="14">
        <v>44855</v>
      </c>
      <c r="E392" s="15">
        <v>3400</v>
      </c>
      <c r="F392" s="15">
        <v>340</v>
      </c>
      <c r="G392" s="15">
        <v>0</v>
      </c>
      <c r="H392" s="16">
        <v>44869.86</v>
      </c>
      <c r="I392" s="11" t="s">
        <v>10</v>
      </c>
      <c r="J392" s="17" t="s">
        <v>25</v>
      </c>
      <c r="K392" s="17" t="s">
        <v>26</v>
      </c>
      <c r="L392" s="17" t="s">
        <v>37</v>
      </c>
      <c r="M392" s="11" t="s">
        <v>11</v>
      </c>
      <c r="N392" s="17" t="s">
        <v>55</v>
      </c>
      <c r="O392" s="11" t="s">
        <v>18</v>
      </c>
      <c r="P392" s="18">
        <v>14</v>
      </c>
      <c r="Q392" s="11" t="s">
        <v>383</v>
      </c>
      <c r="R392" s="11">
        <v>14</v>
      </c>
      <c r="S392" s="11">
        <v>2022</v>
      </c>
    </row>
    <row r="393" spans="1:19">
      <c r="A393" s="29">
        <v>4</v>
      </c>
      <c r="B393" s="12">
        <v>90</v>
      </c>
      <c r="C393" s="12">
        <v>3</v>
      </c>
      <c r="D393" s="19">
        <v>44857</v>
      </c>
      <c r="E393" s="20">
        <v>3461</v>
      </c>
      <c r="F393" s="20">
        <v>346</v>
      </c>
      <c r="G393" s="20">
        <v>1</v>
      </c>
      <c r="H393" s="21">
        <v>45247.3</v>
      </c>
      <c r="I393" s="12" t="s">
        <v>10</v>
      </c>
      <c r="J393" s="22" t="s">
        <v>27</v>
      </c>
      <c r="K393" s="22" t="s">
        <v>28</v>
      </c>
      <c r="L393" s="22" t="s">
        <v>38</v>
      </c>
      <c r="M393" s="12" t="s">
        <v>11</v>
      </c>
      <c r="N393" s="22" t="s">
        <v>90</v>
      </c>
      <c r="O393" s="12" t="s">
        <v>18</v>
      </c>
      <c r="P393" s="23">
        <v>390</v>
      </c>
      <c r="Q393" s="12" t="s">
        <v>384</v>
      </c>
      <c r="R393" s="12">
        <v>394</v>
      </c>
      <c r="S393" s="12">
        <v>2023</v>
      </c>
    </row>
    <row r="394" spans="1:19">
      <c r="A394" s="28">
        <v>4</v>
      </c>
      <c r="B394" s="11">
        <v>90</v>
      </c>
      <c r="C394" s="11">
        <v>4</v>
      </c>
      <c r="D394" s="14">
        <v>44857</v>
      </c>
      <c r="E394" s="15">
        <v>3460</v>
      </c>
      <c r="F394" s="15">
        <v>346</v>
      </c>
      <c r="G394" s="15">
        <v>0</v>
      </c>
      <c r="H394" s="16">
        <v>45250.79</v>
      </c>
      <c r="I394" s="11" t="s">
        <v>14</v>
      </c>
      <c r="J394" s="17" t="s">
        <v>27</v>
      </c>
      <c r="K394" s="17" t="s">
        <v>28</v>
      </c>
      <c r="L394" s="17" t="s">
        <v>37</v>
      </c>
      <c r="M394" s="11" t="s">
        <v>15</v>
      </c>
      <c r="N394" s="17" t="s">
        <v>52</v>
      </c>
      <c r="O394" s="11" t="s">
        <v>18</v>
      </c>
      <c r="P394" s="18">
        <v>393</v>
      </c>
      <c r="Q394" s="11" t="s">
        <v>384</v>
      </c>
      <c r="R394" s="11">
        <v>394</v>
      </c>
      <c r="S394" s="11">
        <v>2023</v>
      </c>
    </row>
    <row r="395" spans="1:19">
      <c r="A395" s="29">
        <v>4</v>
      </c>
      <c r="B395" s="12">
        <v>90</v>
      </c>
      <c r="C395" s="12">
        <v>1</v>
      </c>
      <c r="D395" s="19">
        <v>44857</v>
      </c>
      <c r="E395" s="20">
        <v>3403</v>
      </c>
      <c r="F395" s="20">
        <v>340</v>
      </c>
      <c r="G395" s="20">
        <v>3</v>
      </c>
      <c r="H395" s="21">
        <v>45251.199999999997</v>
      </c>
      <c r="I395" s="12" t="s">
        <v>10</v>
      </c>
      <c r="J395" s="22" t="s">
        <v>25</v>
      </c>
      <c r="K395" s="22" t="s">
        <v>26</v>
      </c>
      <c r="L395" s="22" t="s">
        <v>40</v>
      </c>
      <c r="M395" s="12" t="s">
        <v>11</v>
      </c>
      <c r="N395" s="22" t="s">
        <v>68</v>
      </c>
      <c r="O395" s="12" t="s">
        <v>18</v>
      </c>
      <c r="P395" s="23">
        <v>394</v>
      </c>
      <c r="Q395" s="12" t="s">
        <v>384</v>
      </c>
      <c r="R395" s="12">
        <v>394</v>
      </c>
      <c r="S395" s="12">
        <v>2023</v>
      </c>
    </row>
    <row r="396" spans="1:19">
      <c r="A396" s="28">
        <v>4</v>
      </c>
      <c r="B396" s="11">
        <v>93</v>
      </c>
      <c r="C396" s="11">
        <v>1</v>
      </c>
      <c r="D396" s="14">
        <v>44862</v>
      </c>
      <c r="E396" s="15">
        <v>3400</v>
      </c>
      <c r="F396" s="15">
        <v>340</v>
      </c>
      <c r="G396" s="15">
        <v>0</v>
      </c>
      <c r="H396" s="16">
        <v>44915.39</v>
      </c>
      <c r="I396" s="11" t="s">
        <v>10</v>
      </c>
      <c r="J396" s="17" t="s">
        <v>25</v>
      </c>
      <c r="K396" s="17" t="s">
        <v>26</v>
      </c>
      <c r="L396" s="17" t="s">
        <v>37</v>
      </c>
      <c r="M396" s="11" t="s">
        <v>11</v>
      </c>
      <c r="N396" s="17" t="s">
        <v>55</v>
      </c>
      <c r="O396" s="11" t="s">
        <v>18</v>
      </c>
      <c r="P396" s="18">
        <v>53</v>
      </c>
      <c r="Q396" s="11" t="s">
        <v>385</v>
      </c>
      <c r="R396" s="11">
        <v>57</v>
      </c>
      <c r="S396" s="11">
        <v>2022</v>
      </c>
    </row>
    <row r="397" spans="1:19">
      <c r="A397" s="29">
        <v>4</v>
      </c>
      <c r="B397" s="12">
        <v>94</v>
      </c>
      <c r="C397" s="12">
        <v>1</v>
      </c>
      <c r="D397" s="19">
        <v>44862</v>
      </c>
      <c r="E397" s="20">
        <v>3400</v>
      </c>
      <c r="F397" s="20">
        <v>340</v>
      </c>
      <c r="G397" s="20">
        <v>0</v>
      </c>
      <c r="H397" s="21">
        <v>44867.95</v>
      </c>
      <c r="I397" s="12" t="s">
        <v>10</v>
      </c>
      <c r="J397" s="22" t="s">
        <v>25</v>
      </c>
      <c r="K397" s="22" t="s">
        <v>26</v>
      </c>
      <c r="L397" s="22" t="s">
        <v>37</v>
      </c>
      <c r="M397" s="12" t="s">
        <v>11</v>
      </c>
      <c r="N397" s="22" t="s">
        <v>55</v>
      </c>
      <c r="O397" s="12" t="s">
        <v>18</v>
      </c>
      <c r="P397" s="23">
        <v>5</v>
      </c>
      <c r="Q397" s="12" t="s">
        <v>386</v>
      </c>
      <c r="R397" s="12">
        <v>7</v>
      </c>
      <c r="S397" s="12">
        <v>2022</v>
      </c>
    </row>
    <row r="398" spans="1:19">
      <c r="A398" s="28">
        <v>4</v>
      </c>
      <c r="B398" s="11">
        <v>94</v>
      </c>
      <c r="C398" s="11">
        <v>2</v>
      </c>
      <c r="D398" s="14">
        <v>44862</v>
      </c>
      <c r="E398" s="15">
        <v>3401</v>
      </c>
      <c r="F398" s="15">
        <v>340</v>
      </c>
      <c r="G398" s="15">
        <v>1</v>
      </c>
      <c r="H398" s="16">
        <v>44869.05</v>
      </c>
      <c r="I398" s="11" t="s">
        <v>10</v>
      </c>
      <c r="J398" s="17" t="s">
        <v>25</v>
      </c>
      <c r="K398" s="17" t="s">
        <v>26</v>
      </c>
      <c r="L398" s="17" t="s">
        <v>38</v>
      </c>
      <c r="M398" s="11" t="s">
        <v>11</v>
      </c>
      <c r="N398" s="17" t="s">
        <v>56</v>
      </c>
      <c r="O398" s="11" t="s">
        <v>18</v>
      </c>
      <c r="P398" s="18">
        <v>7</v>
      </c>
      <c r="Q398" s="11" t="s">
        <v>386</v>
      </c>
      <c r="R398" s="11">
        <v>7</v>
      </c>
      <c r="S398" s="11">
        <v>2022</v>
      </c>
    </row>
    <row r="399" spans="1:19">
      <c r="A399" s="29">
        <v>4</v>
      </c>
      <c r="B399" s="12">
        <v>95</v>
      </c>
      <c r="C399" s="12">
        <v>4</v>
      </c>
      <c r="D399" s="19">
        <v>44875</v>
      </c>
      <c r="E399" s="20">
        <v>3400</v>
      </c>
      <c r="F399" s="20">
        <v>340</v>
      </c>
      <c r="G399" s="20">
        <v>0</v>
      </c>
      <c r="H399" s="21">
        <v>44929.5</v>
      </c>
      <c r="I399" s="12" t="s">
        <v>10</v>
      </c>
      <c r="J399" s="22" t="s">
        <v>25</v>
      </c>
      <c r="K399" s="22" t="s">
        <v>26</v>
      </c>
      <c r="L399" s="22" t="s">
        <v>37</v>
      </c>
      <c r="M399" s="12" t="s">
        <v>11</v>
      </c>
      <c r="N399" s="22" t="s">
        <v>55</v>
      </c>
      <c r="O399" s="12" t="s">
        <v>18</v>
      </c>
      <c r="P399" s="23">
        <v>54</v>
      </c>
      <c r="Q399" s="12" t="s">
        <v>387</v>
      </c>
      <c r="R399" s="12">
        <v>55</v>
      </c>
      <c r="S399" s="12">
        <v>2023</v>
      </c>
    </row>
    <row r="400" spans="1:19">
      <c r="A400" s="28">
        <v>4</v>
      </c>
      <c r="B400" s="11">
        <v>95</v>
      </c>
      <c r="C400" s="11">
        <v>2</v>
      </c>
      <c r="D400" s="14">
        <v>44875</v>
      </c>
      <c r="E400" s="15">
        <v>3400</v>
      </c>
      <c r="F400" s="15">
        <v>340</v>
      </c>
      <c r="G400" s="15">
        <v>0</v>
      </c>
      <c r="H400" s="16">
        <v>44930.59</v>
      </c>
      <c r="I400" s="11" t="s">
        <v>10</v>
      </c>
      <c r="J400" s="17" t="s">
        <v>25</v>
      </c>
      <c r="K400" s="17" t="s">
        <v>26</v>
      </c>
      <c r="L400" s="17" t="s">
        <v>37</v>
      </c>
      <c r="M400" s="11" t="s">
        <v>11</v>
      </c>
      <c r="N400" s="17" t="s">
        <v>55</v>
      </c>
      <c r="O400" s="11" t="s">
        <v>18</v>
      </c>
      <c r="P400" s="18">
        <v>55</v>
      </c>
      <c r="Q400" s="11" t="s">
        <v>387</v>
      </c>
      <c r="R400" s="11">
        <v>55</v>
      </c>
      <c r="S400" s="11">
        <v>2023</v>
      </c>
    </row>
    <row r="401" spans="1:19">
      <c r="A401" s="29">
        <v>4</v>
      </c>
      <c r="B401" s="12">
        <v>97</v>
      </c>
      <c r="C401" s="12">
        <v>1</v>
      </c>
      <c r="D401" s="19">
        <v>44886</v>
      </c>
      <c r="E401" s="20">
        <v>3400</v>
      </c>
      <c r="F401" s="20">
        <v>340</v>
      </c>
      <c r="G401" s="20">
        <v>0</v>
      </c>
      <c r="H401" s="21">
        <v>44916.41</v>
      </c>
      <c r="I401" s="12" t="s">
        <v>10</v>
      </c>
      <c r="J401" s="22" t="s">
        <v>25</v>
      </c>
      <c r="K401" s="22" t="s">
        <v>26</v>
      </c>
      <c r="L401" s="22" t="s">
        <v>37</v>
      </c>
      <c r="M401" s="12" t="s">
        <v>11</v>
      </c>
      <c r="N401" s="22" t="s">
        <v>55</v>
      </c>
      <c r="O401" s="12" t="s">
        <v>18</v>
      </c>
      <c r="P401" s="23">
        <v>30</v>
      </c>
      <c r="Q401" s="12" t="s">
        <v>388</v>
      </c>
      <c r="R401" s="12">
        <v>32</v>
      </c>
      <c r="S401" s="12">
        <v>2022</v>
      </c>
    </row>
    <row r="402" spans="1:19">
      <c r="A402" s="28">
        <v>4</v>
      </c>
      <c r="B402" s="11">
        <v>97</v>
      </c>
      <c r="C402" s="11">
        <v>4</v>
      </c>
      <c r="D402" s="14">
        <v>44886</v>
      </c>
      <c r="E402" s="15">
        <v>3400</v>
      </c>
      <c r="F402" s="15">
        <v>340</v>
      </c>
      <c r="G402" s="15">
        <v>0</v>
      </c>
      <c r="H402" s="16">
        <v>44918.04</v>
      </c>
      <c r="I402" s="11" t="s">
        <v>10</v>
      </c>
      <c r="J402" s="17" t="s">
        <v>25</v>
      </c>
      <c r="K402" s="17" t="s">
        <v>26</v>
      </c>
      <c r="L402" s="17" t="s">
        <v>37</v>
      </c>
      <c r="M402" s="11" t="s">
        <v>11</v>
      </c>
      <c r="N402" s="17" t="s">
        <v>55</v>
      </c>
      <c r="O402" s="11" t="s">
        <v>18</v>
      </c>
      <c r="P402" s="18">
        <v>32</v>
      </c>
      <c r="Q402" s="11" t="s">
        <v>388</v>
      </c>
      <c r="R402" s="11">
        <v>32</v>
      </c>
      <c r="S402" s="11">
        <v>2022</v>
      </c>
    </row>
    <row r="403" spans="1:19">
      <c r="A403" s="29">
        <v>4</v>
      </c>
      <c r="B403" s="12">
        <v>98</v>
      </c>
      <c r="C403" s="12">
        <v>2</v>
      </c>
      <c r="D403" s="19">
        <v>44890</v>
      </c>
      <c r="E403" s="20">
        <v>3400</v>
      </c>
      <c r="F403" s="20">
        <v>340</v>
      </c>
      <c r="G403" s="20">
        <v>0</v>
      </c>
      <c r="H403" s="21">
        <v>45049.3</v>
      </c>
      <c r="I403" s="12" t="s">
        <v>10</v>
      </c>
      <c r="J403" s="22" t="s">
        <v>25</v>
      </c>
      <c r="K403" s="22" t="s">
        <v>26</v>
      </c>
      <c r="L403" s="22" t="s">
        <v>37</v>
      </c>
      <c r="M403" s="12" t="s">
        <v>11</v>
      </c>
      <c r="N403" s="22" t="s">
        <v>55</v>
      </c>
      <c r="O403" s="12" t="s">
        <v>18</v>
      </c>
      <c r="P403" s="23">
        <v>159</v>
      </c>
      <c r="Q403" s="12" t="s">
        <v>389</v>
      </c>
      <c r="R403" s="12">
        <v>159</v>
      </c>
      <c r="S403" s="12">
        <v>2023</v>
      </c>
    </row>
    <row r="404" spans="1:19">
      <c r="A404" s="28">
        <v>4</v>
      </c>
      <c r="B404" s="11">
        <v>99</v>
      </c>
      <c r="C404" s="11">
        <v>2</v>
      </c>
      <c r="D404" s="14">
        <v>44895</v>
      </c>
      <c r="E404" s="15">
        <v>3400</v>
      </c>
      <c r="F404" s="15">
        <v>340</v>
      </c>
      <c r="G404" s="15">
        <v>0</v>
      </c>
      <c r="H404" s="16">
        <v>45060.57</v>
      </c>
      <c r="I404" s="11" t="s">
        <v>10</v>
      </c>
      <c r="J404" s="17" t="s">
        <v>25</v>
      </c>
      <c r="K404" s="17" t="s">
        <v>26</v>
      </c>
      <c r="L404" s="17" t="s">
        <v>37</v>
      </c>
      <c r="M404" s="11" t="s">
        <v>11</v>
      </c>
      <c r="N404" s="17" t="s">
        <v>55</v>
      </c>
      <c r="O404" s="11" t="s">
        <v>18</v>
      </c>
      <c r="P404" s="18">
        <v>165</v>
      </c>
      <c r="Q404" s="11" t="s">
        <v>390</v>
      </c>
      <c r="R404" s="11">
        <v>165</v>
      </c>
      <c r="S404" s="11">
        <v>2023</v>
      </c>
    </row>
    <row r="405" spans="1:19">
      <c r="A405" s="29">
        <v>4</v>
      </c>
      <c r="B405" s="12">
        <v>100</v>
      </c>
      <c r="C405" s="12">
        <v>1</v>
      </c>
      <c r="D405" s="19">
        <v>44902</v>
      </c>
      <c r="E405" s="20">
        <v>3464</v>
      </c>
      <c r="F405" s="20">
        <v>346</v>
      </c>
      <c r="G405" s="20">
        <v>4</v>
      </c>
      <c r="H405" s="21">
        <v>45522.8</v>
      </c>
      <c r="I405" s="12" t="s">
        <v>10</v>
      </c>
      <c r="J405" s="22" t="s">
        <v>27</v>
      </c>
      <c r="K405" s="22" t="s">
        <v>28</v>
      </c>
      <c r="L405" s="22" t="s">
        <v>41</v>
      </c>
      <c r="M405" s="12" t="s">
        <v>11</v>
      </c>
      <c r="N405" s="22" t="s">
        <v>83</v>
      </c>
      <c r="O405" s="12" t="s">
        <v>18</v>
      </c>
      <c r="P405" s="23">
        <v>620</v>
      </c>
      <c r="Q405" s="12" t="s">
        <v>391</v>
      </c>
      <c r="R405" s="12">
        <v>622</v>
      </c>
      <c r="S405" s="12">
        <v>2024</v>
      </c>
    </row>
    <row r="406" spans="1:19">
      <c r="A406" s="28">
        <v>4</v>
      </c>
      <c r="B406" s="11">
        <v>101</v>
      </c>
      <c r="C406" s="11">
        <v>4</v>
      </c>
      <c r="D406" s="14">
        <v>44905</v>
      </c>
      <c r="E406" s="15">
        <v>3460</v>
      </c>
      <c r="F406" s="15">
        <v>346</v>
      </c>
      <c r="G406" s="15">
        <v>0</v>
      </c>
      <c r="H406" s="16">
        <v>44920.26</v>
      </c>
      <c r="I406" s="11" t="s">
        <v>10</v>
      </c>
      <c r="J406" s="17" t="s">
        <v>27</v>
      </c>
      <c r="K406" s="17" t="s">
        <v>28</v>
      </c>
      <c r="L406" s="17" t="s">
        <v>37</v>
      </c>
      <c r="M406" s="11" t="s">
        <v>11</v>
      </c>
      <c r="N406" s="17" t="s">
        <v>52</v>
      </c>
      <c r="O406" s="11" t="s">
        <v>18</v>
      </c>
      <c r="P406" s="18">
        <v>15</v>
      </c>
      <c r="Q406" s="11" t="s">
        <v>392</v>
      </c>
      <c r="R406" s="11">
        <v>15</v>
      </c>
      <c r="S406" s="11">
        <v>2022</v>
      </c>
    </row>
    <row r="407" spans="1:19">
      <c r="A407" s="29">
        <v>4</v>
      </c>
      <c r="B407" s="12">
        <v>102</v>
      </c>
      <c r="C407" s="12">
        <v>2</v>
      </c>
      <c r="D407" s="19">
        <v>44906</v>
      </c>
      <c r="E407" s="20">
        <v>3400</v>
      </c>
      <c r="F407" s="20">
        <v>340</v>
      </c>
      <c r="G407" s="20">
        <v>0</v>
      </c>
      <c r="H407" s="21">
        <v>44937.8</v>
      </c>
      <c r="I407" s="12" t="s">
        <v>10</v>
      </c>
      <c r="J407" s="22" t="s">
        <v>25</v>
      </c>
      <c r="K407" s="22" t="s">
        <v>26</v>
      </c>
      <c r="L407" s="22" t="s">
        <v>37</v>
      </c>
      <c r="M407" s="12" t="s">
        <v>11</v>
      </c>
      <c r="N407" s="22" t="s">
        <v>55</v>
      </c>
      <c r="O407" s="12" t="s">
        <v>18</v>
      </c>
      <c r="P407" s="23">
        <v>31</v>
      </c>
      <c r="Q407" s="12" t="s">
        <v>393</v>
      </c>
      <c r="R407" s="12">
        <v>48</v>
      </c>
      <c r="S407" s="12">
        <v>2023</v>
      </c>
    </row>
    <row r="408" spans="1:19">
      <c r="A408" s="28">
        <v>4</v>
      </c>
      <c r="B408" s="11">
        <v>103</v>
      </c>
      <c r="C408" s="11">
        <v>6</v>
      </c>
      <c r="D408" s="14">
        <v>44907</v>
      </c>
      <c r="E408" s="15">
        <v>3400</v>
      </c>
      <c r="F408" s="15">
        <v>340</v>
      </c>
      <c r="G408" s="15">
        <v>0</v>
      </c>
      <c r="H408" s="16">
        <v>44939.8</v>
      </c>
      <c r="I408" s="11" t="s">
        <v>10</v>
      </c>
      <c r="J408" s="17" t="s">
        <v>25</v>
      </c>
      <c r="K408" s="17" t="s">
        <v>26</v>
      </c>
      <c r="L408" s="17" t="s">
        <v>37</v>
      </c>
      <c r="M408" s="11" t="s">
        <v>11</v>
      </c>
      <c r="N408" s="17" t="s">
        <v>55</v>
      </c>
      <c r="O408" s="11" t="s">
        <v>18</v>
      </c>
      <c r="P408" s="18">
        <v>32</v>
      </c>
      <c r="Q408" s="11" t="s">
        <v>394</v>
      </c>
      <c r="R408" s="11">
        <v>53</v>
      </c>
      <c r="S408" s="11">
        <v>2023</v>
      </c>
    </row>
    <row r="409" spans="1:19">
      <c r="A409" s="29">
        <v>4</v>
      </c>
      <c r="B409" s="12">
        <v>103</v>
      </c>
      <c r="C409" s="12">
        <v>5</v>
      </c>
      <c r="D409" s="19">
        <v>44907</v>
      </c>
      <c r="E409" s="20">
        <v>3460</v>
      </c>
      <c r="F409" s="20">
        <v>346</v>
      </c>
      <c r="G409" s="20">
        <v>0</v>
      </c>
      <c r="H409" s="21">
        <v>44955.5</v>
      </c>
      <c r="I409" s="12" t="s">
        <v>14</v>
      </c>
      <c r="J409" s="22" t="s">
        <v>27</v>
      </c>
      <c r="K409" s="22" t="s">
        <v>28</v>
      </c>
      <c r="L409" s="22" t="s">
        <v>37</v>
      </c>
      <c r="M409" s="12" t="s">
        <v>15</v>
      </c>
      <c r="N409" s="22" t="s">
        <v>52</v>
      </c>
      <c r="O409" s="12" t="s">
        <v>18</v>
      </c>
      <c r="P409" s="23">
        <v>48</v>
      </c>
      <c r="Q409" s="12" t="s">
        <v>394</v>
      </c>
      <c r="R409" s="12">
        <v>53</v>
      </c>
      <c r="S409" s="12">
        <v>2023</v>
      </c>
    </row>
    <row r="410" spans="1:19">
      <c r="A410" s="28">
        <v>4</v>
      </c>
      <c r="B410" s="11">
        <v>104</v>
      </c>
      <c r="C410" s="11">
        <v>3</v>
      </c>
      <c r="D410" s="14">
        <v>44908</v>
      </c>
      <c r="E410" s="15">
        <v>3400</v>
      </c>
      <c r="F410" s="15">
        <v>340</v>
      </c>
      <c r="G410" s="15">
        <v>0</v>
      </c>
      <c r="H410" s="16">
        <v>45047.6</v>
      </c>
      <c r="I410" s="11" t="s">
        <v>10</v>
      </c>
      <c r="J410" s="17" t="s">
        <v>25</v>
      </c>
      <c r="K410" s="17" t="s">
        <v>26</v>
      </c>
      <c r="L410" s="17" t="s">
        <v>37</v>
      </c>
      <c r="M410" s="11" t="s">
        <v>11</v>
      </c>
      <c r="N410" s="17" t="s">
        <v>55</v>
      </c>
      <c r="O410" s="11" t="s">
        <v>18</v>
      </c>
      <c r="P410" s="18">
        <v>139</v>
      </c>
      <c r="Q410" s="11" t="s">
        <v>395</v>
      </c>
      <c r="R410" s="11">
        <v>139</v>
      </c>
      <c r="S410" s="11">
        <v>2023</v>
      </c>
    </row>
    <row r="411" spans="1:19">
      <c r="A411" s="29">
        <v>4</v>
      </c>
      <c r="B411" s="12">
        <v>108</v>
      </c>
      <c r="C411" s="12">
        <v>5</v>
      </c>
      <c r="D411" s="19">
        <v>44914</v>
      </c>
      <c r="E411" s="20">
        <v>3464</v>
      </c>
      <c r="F411" s="20">
        <v>346</v>
      </c>
      <c r="G411" s="20">
        <v>4</v>
      </c>
      <c r="H411" s="21">
        <v>44972.26</v>
      </c>
      <c r="I411" s="12" t="s">
        <v>10</v>
      </c>
      <c r="J411" s="22" t="s">
        <v>27</v>
      </c>
      <c r="K411" s="22" t="s">
        <v>28</v>
      </c>
      <c r="L411" s="22" t="s">
        <v>41</v>
      </c>
      <c r="M411" s="12" t="s">
        <v>11</v>
      </c>
      <c r="N411" s="22" t="s">
        <v>83</v>
      </c>
      <c r="O411" s="12" t="s">
        <v>18</v>
      </c>
      <c r="P411" s="23">
        <v>58</v>
      </c>
      <c r="Q411" s="12" t="s">
        <v>396</v>
      </c>
      <c r="R411" s="12">
        <v>60</v>
      </c>
      <c r="S411" s="12">
        <v>2023</v>
      </c>
    </row>
    <row r="412" spans="1:19">
      <c r="A412" s="28">
        <v>4</v>
      </c>
      <c r="B412" s="11">
        <v>108</v>
      </c>
      <c r="C412" s="11">
        <v>1</v>
      </c>
      <c r="D412" s="14">
        <v>44914</v>
      </c>
      <c r="E412" s="15">
        <v>3460</v>
      </c>
      <c r="F412" s="15">
        <v>346</v>
      </c>
      <c r="G412" s="15">
        <v>0</v>
      </c>
      <c r="H412" s="16">
        <v>44974.16</v>
      </c>
      <c r="I412" s="11" t="s">
        <v>10</v>
      </c>
      <c r="J412" s="17" t="s">
        <v>27</v>
      </c>
      <c r="K412" s="17" t="s">
        <v>28</v>
      </c>
      <c r="L412" s="17" t="s">
        <v>37</v>
      </c>
      <c r="M412" s="11" t="s">
        <v>11</v>
      </c>
      <c r="N412" s="17" t="s">
        <v>52</v>
      </c>
      <c r="O412" s="11" t="s">
        <v>18</v>
      </c>
      <c r="P412" s="18">
        <v>60</v>
      </c>
      <c r="Q412" s="11" t="s">
        <v>396</v>
      </c>
      <c r="R412" s="11">
        <v>60</v>
      </c>
      <c r="S412" s="11">
        <v>2023</v>
      </c>
    </row>
    <row r="413" spans="1:19">
      <c r="A413" s="29">
        <v>4</v>
      </c>
      <c r="B413" s="12">
        <v>109</v>
      </c>
      <c r="C413" s="12">
        <v>1</v>
      </c>
      <c r="D413" s="19">
        <v>44915</v>
      </c>
      <c r="E413" s="20">
        <v>3400</v>
      </c>
      <c r="F413" s="20">
        <v>340</v>
      </c>
      <c r="G413" s="20">
        <v>0</v>
      </c>
      <c r="H413" s="21">
        <v>44970.92</v>
      </c>
      <c r="I413" s="12" t="s">
        <v>10</v>
      </c>
      <c r="J413" s="22" t="s">
        <v>25</v>
      </c>
      <c r="K413" s="22" t="s">
        <v>26</v>
      </c>
      <c r="L413" s="22" t="s">
        <v>37</v>
      </c>
      <c r="M413" s="12" t="s">
        <v>11</v>
      </c>
      <c r="N413" s="22" t="s">
        <v>55</v>
      </c>
      <c r="O413" s="12" t="s">
        <v>18</v>
      </c>
      <c r="P413" s="23">
        <v>55</v>
      </c>
      <c r="Q413" s="12" t="s">
        <v>397</v>
      </c>
      <c r="R413" s="12">
        <v>56</v>
      </c>
      <c r="S413" s="12">
        <v>2023</v>
      </c>
    </row>
    <row r="414" spans="1:19">
      <c r="A414" s="28">
        <v>4</v>
      </c>
      <c r="B414" s="11">
        <v>109</v>
      </c>
      <c r="C414" s="11">
        <v>3</v>
      </c>
      <c r="D414" s="14">
        <v>44915</v>
      </c>
      <c r="E414" s="15">
        <v>3400</v>
      </c>
      <c r="F414" s="15">
        <v>340</v>
      </c>
      <c r="G414" s="15">
        <v>0</v>
      </c>
      <c r="H414" s="16">
        <v>44971.3</v>
      </c>
      <c r="I414" s="11" t="s">
        <v>10</v>
      </c>
      <c r="J414" s="17" t="s">
        <v>25</v>
      </c>
      <c r="K414" s="17" t="s">
        <v>26</v>
      </c>
      <c r="L414" s="17" t="s">
        <v>37</v>
      </c>
      <c r="M414" s="11" t="s">
        <v>11</v>
      </c>
      <c r="N414" s="17" t="s">
        <v>55</v>
      </c>
      <c r="O414" s="11" t="s">
        <v>18</v>
      </c>
      <c r="P414" s="18">
        <v>56</v>
      </c>
      <c r="Q414" s="11" t="s">
        <v>397</v>
      </c>
      <c r="R414" s="11">
        <v>56</v>
      </c>
      <c r="S414" s="11">
        <v>2023</v>
      </c>
    </row>
    <row r="415" spans="1:19">
      <c r="A415" s="29">
        <v>4</v>
      </c>
      <c r="B415" s="12">
        <v>110</v>
      </c>
      <c r="C415" s="12">
        <v>5</v>
      </c>
      <c r="D415" s="19">
        <v>44923</v>
      </c>
      <c r="E415" s="20">
        <v>3400</v>
      </c>
      <c r="F415" s="20">
        <v>340</v>
      </c>
      <c r="G415" s="20">
        <v>0</v>
      </c>
      <c r="H415" s="21">
        <v>45011.09</v>
      </c>
      <c r="I415" s="12" t="s">
        <v>10</v>
      </c>
      <c r="J415" s="22" t="s">
        <v>25</v>
      </c>
      <c r="K415" s="22" t="s">
        <v>26</v>
      </c>
      <c r="L415" s="22" t="s">
        <v>37</v>
      </c>
      <c r="M415" s="12" t="s">
        <v>11</v>
      </c>
      <c r="N415" s="22" t="s">
        <v>55</v>
      </c>
      <c r="O415" s="12" t="s">
        <v>18</v>
      </c>
      <c r="P415" s="23">
        <v>88</v>
      </c>
      <c r="Q415" s="12" t="s">
        <v>398</v>
      </c>
      <c r="R415" s="12">
        <v>90</v>
      </c>
      <c r="S415" s="12">
        <v>2023</v>
      </c>
    </row>
    <row r="416" spans="1:19">
      <c r="A416" s="28">
        <v>4</v>
      </c>
      <c r="B416" s="11">
        <v>111</v>
      </c>
      <c r="C416" s="11">
        <v>3</v>
      </c>
      <c r="D416" s="14">
        <v>44924</v>
      </c>
      <c r="E416" s="15">
        <v>3470</v>
      </c>
      <c r="F416" s="15">
        <v>347</v>
      </c>
      <c r="G416" s="15">
        <v>0</v>
      </c>
      <c r="H416" s="16">
        <v>44935.785000000003</v>
      </c>
      <c r="I416" s="11" t="s">
        <v>10</v>
      </c>
      <c r="J416" s="17" t="s">
        <v>29</v>
      </c>
      <c r="K416" s="17" t="s">
        <v>28</v>
      </c>
      <c r="L416" s="17" t="s">
        <v>37</v>
      </c>
      <c r="M416" s="11" t="s">
        <v>11</v>
      </c>
      <c r="N416" s="17" t="s">
        <v>51</v>
      </c>
      <c r="O416" s="11" t="s">
        <v>18</v>
      </c>
      <c r="P416" s="18">
        <v>11</v>
      </c>
      <c r="Q416" s="11" t="s">
        <v>399</v>
      </c>
      <c r="R416" s="11">
        <v>12</v>
      </c>
      <c r="S416" s="11">
        <v>2023</v>
      </c>
    </row>
    <row r="417" spans="1:19">
      <c r="A417" s="29">
        <v>5</v>
      </c>
      <c r="B417" s="12">
        <v>1</v>
      </c>
      <c r="C417" s="12">
        <v>1</v>
      </c>
      <c r="D417" s="19">
        <v>44563</v>
      </c>
      <c r="E417" s="20">
        <v>3404</v>
      </c>
      <c r="F417" s="20">
        <v>340</v>
      </c>
      <c r="G417" s="20">
        <v>4</v>
      </c>
      <c r="H417" s="21">
        <v>44603.199999999997</v>
      </c>
      <c r="I417" s="12" t="s">
        <v>10</v>
      </c>
      <c r="J417" s="22" t="s">
        <v>25</v>
      </c>
      <c r="K417" s="22" t="s">
        <v>26</v>
      </c>
      <c r="L417" s="22" t="s">
        <v>41</v>
      </c>
      <c r="M417" s="12" t="s">
        <v>11</v>
      </c>
      <c r="N417" s="22" t="s">
        <v>86</v>
      </c>
      <c r="O417" s="12" t="s">
        <v>19</v>
      </c>
      <c r="P417" s="23">
        <v>40</v>
      </c>
      <c r="Q417" s="12" t="s">
        <v>400</v>
      </c>
      <c r="R417" s="12">
        <v>43</v>
      </c>
      <c r="S417" s="12">
        <v>2022</v>
      </c>
    </row>
    <row r="418" spans="1:19">
      <c r="A418" s="28">
        <v>5</v>
      </c>
      <c r="B418" s="11">
        <v>3</v>
      </c>
      <c r="C418" s="11">
        <v>5</v>
      </c>
      <c r="D418" s="14">
        <v>44564</v>
      </c>
      <c r="E418" s="15">
        <v>3400</v>
      </c>
      <c r="F418" s="15">
        <v>340</v>
      </c>
      <c r="G418" s="15">
        <v>0</v>
      </c>
      <c r="H418" s="16">
        <v>44724.800000000003</v>
      </c>
      <c r="I418" s="11" t="s">
        <v>10</v>
      </c>
      <c r="J418" s="17" t="s">
        <v>25</v>
      </c>
      <c r="K418" s="17" t="s">
        <v>26</v>
      </c>
      <c r="L418" s="17" t="s">
        <v>37</v>
      </c>
      <c r="M418" s="11" t="s">
        <v>11</v>
      </c>
      <c r="N418" s="17" t="s">
        <v>55</v>
      </c>
      <c r="O418" s="11" t="s">
        <v>19</v>
      </c>
      <c r="P418" s="18">
        <v>160</v>
      </c>
      <c r="Q418" s="11" t="s">
        <v>401</v>
      </c>
      <c r="R418" s="11">
        <v>163</v>
      </c>
      <c r="S418" s="11">
        <v>2022</v>
      </c>
    </row>
    <row r="419" spans="1:19">
      <c r="A419" s="29">
        <v>5</v>
      </c>
      <c r="B419" s="12">
        <v>3</v>
      </c>
      <c r="C419" s="12">
        <v>4</v>
      </c>
      <c r="D419" s="19">
        <v>44564</v>
      </c>
      <c r="E419" s="20">
        <v>3400</v>
      </c>
      <c r="F419" s="20">
        <v>340</v>
      </c>
      <c r="G419" s="20">
        <v>0</v>
      </c>
      <c r="H419" s="21">
        <v>44727.38</v>
      </c>
      <c r="I419" s="12" t="s">
        <v>10</v>
      </c>
      <c r="J419" s="22" t="s">
        <v>25</v>
      </c>
      <c r="K419" s="22" t="s">
        <v>26</v>
      </c>
      <c r="L419" s="22" t="s">
        <v>37</v>
      </c>
      <c r="M419" s="12" t="s">
        <v>11</v>
      </c>
      <c r="N419" s="22" t="s">
        <v>55</v>
      </c>
      <c r="O419" s="12" t="s">
        <v>19</v>
      </c>
      <c r="P419" s="23">
        <v>163</v>
      </c>
      <c r="Q419" s="12" t="s">
        <v>401</v>
      </c>
      <c r="R419" s="12">
        <v>163</v>
      </c>
      <c r="S419" s="12">
        <v>2022</v>
      </c>
    </row>
    <row r="420" spans="1:19">
      <c r="A420" s="28">
        <v>5</v>
      </c>
      <c r="B420" s="11">
        <v>5</v>
      </c>
      <c r="C420" s="11">
        <v>2</v>
      </c>
      <c r="D420" s="14">
        <v>44568</v>
      </c>
      <c r="E420" s="15">
        <v>3400</v>
      </c>
      <c r="F420" s="15">
        <v>340</v>
      </c>
      <c r="G420" s="15">
        <v>0</v>
      </c>
      <c r="H420" s="16">
        <v>44919.6</v>
      </c>
      <c r="I420" s="11" t="s">
        <v>10</v>
      </c>
      <c r="J420" s="17" t="s">
        <v>25</v>
      </c>
      <c r="K420" s="17" t="s">
        <v>26</v>
      </c>
      <c r="L420" s="17" t="s">
        <v>37</v>
      </c>
      <c r="M420" s="11" t="s">
        <v>11</v>
      </c>
      <c r="N420" s="17" t="s">
        <v>55</v>
      </c>
      <c r="O420" s="11" t="s">
        <v>19</v>
      </c>
      <c r="P420" s="18">
        <v>351</v>
      </c>
      <c r="Q420" s="11" t="s">
        <v>402</v>
      </c>
      <c r="R420" s="11">
        <v>352</v>
      </c>
      <c r="S420" s="11">
        <v>2022</v>
      </c>
    </row>
    <row r="421" spans="1:19">
      <c r="A421" s="29">
        <v>5</v>
      </c>
      <c r="B421" s="12">
        <v>9</v>
      </c>
      <c r="C421" s="12">
        <v>1</v>
      </c>
      <c r="D421" s="19">
        <v>44574</v>
      </c>
      <c r="E421" s="20">
        <v>3403</v>
      </c>
      <c r="F421" s="20">
        <v>340</v>
      </c>
      <c r="G421" s="20">
        <v>3</v>
      </c>
      <c r="H421" s="21">
        <v>44580.905995370369</v>
      </c>
      <c r="I421" s="12" t="s">
        <v>10</v>
      </c>
      <c r="J421" s="22" t="s">
        <v>25</v>
      </c>
      <c r="K421" s="22" t="s">
        <v>26</v>
      </c>
      <c r="L421" s="22" t="s">
        <v>40</v>
      </c>
      <c r="M421" s="12" t="s">
        <v>11</v>
      </c>
      <c r="N421" s="22" t="s">
        <v>68</v>
      </c>
      <c r="O421" s="12" t="s">
        <v>19</v>
      </c>
      <c r="P421" s="23">
        <v>6</v>
      </c>
      <c r="Q421" s="12" t="s">
        <v>403</v>
      </c>
      <c r="R421" s="12">
        <v>6</v>
      </c>
      <c r="S421" s="12">
        <v>2022</v>
      </c>
    </row>
    <row r="422" spans="1:19">
      <c r="A422" s="28">
        <v>5</v>
      </c>
      <c r="B422" s="11">
        <v>10</v>
      </c>
      <c r="C422" s="11">
        <v>1</v>
      </c>
      <c r="D422" s="14">
        <v>44575</v>
      </c>
      <c r="E422" s="15">
        <v>3466</v>
      </c>
      <c r="F422" s="15">
        <v>346</v>
      </c>
      <c r="G422" s="15">
        <v>6</v>
      </c>
      <c r="H422" s="16">
        <v>44939.8</v>
      </c>
      <c r="I422" s="11" t="s">
        <v>10</v>
      </c>
      <c r="J422" s="17" t="s">
        <v>27</v>
      </c>
      <c r="K422" s="17" t="s">
        <v>28</v>
      </c>
      <c r="L422" s="17" t="s">
        <v>43</v>
      </c>
      <c r="M422" s="11" t="s">
        <v>11</v>
      </c>
      <c r="N422" s="17" t="s">
        <v>66</v>
      </c>
      <c r="O422" s="11" t="s">
        <v>19</v>
      </c>
      <c r="P422" s="18">
        <v>364</v>
      </c>
      <c r="Q422" s="11" t="s">
        <v>404</v>
      </c>
      <c r="R422" s="11">
        <v>364</v>
      </c>
      <c r="S422" s="11">
        <v>2023</v>
      </c>
    </row>
    <row r="423" spans="1:19">
      <c r="A423" s="29">
        <v>5</v>
      </c>
      <c r="B423" s="12">
        <v>13</v>
      </c>
      <c r="C423" s="12">
        <v>2</v>
      </c>
      <c r="D423" s="19">
        <v>44579</v>
      </c>
      <c r="E423" s="20">
        <v>3400</v>
      </c>
      <c r="F423" s="20">
        <v>340</v>
      </c>
      <c r="G423" s="20">
        <v>0</v>
      </c>
      <c r="H423" s="21">
        <v>44657.82</v>
      </c>
      <c r="I423" s="12" t="s">
        <v>10</v>
      </c>
      <c r="J423" s="22" t="s">
        <v>25</v>
      </c>
      <c r="K423" s="22" t="s">
        <v>26</v>
      </c>
      <c r="L423" s="22" t="s">
        <v>37</v>
      </c>
      <c r="M423" s="12" t="s">
        <v>11</v>
      </c>
      <c r="N423" s="22" t="s">
        <v>55</v>
      </c>
      <c r="O423" s="12" t="s">
        <v>19</v>
      </c>
      <c r="P423" s="23">
        <v>78</v>
      </c>
      <c r="Q423" s="12" t="s">
        <v>405</v>
      </c>
      <c r="R423" s="12">
        <v>79</v>
      </c>
      <c r="S423" s="12">
        <v>2022</v>
      </c>
    </row>
    <row r="424" spans="1:19">
      <c r="A424" s="28">
        <v>5</v>
      </c>
      <c r="B424" s="11">
        <v>13</v>
      </c>
      <c r="C424" s="11">
        <v>4</v>
      </c>
      <c r="D424" s="14">
        <v>44579</v>
      </c>
      <c r="E424" s="15">
        <v>3470</v>
      </c>
      <c r="F424" s="15">
        <v>347</v>
      </c>
      <c r="G424" s="15">
        <v>0</v>
      </c>
      <c r="H424" s="16">
        <v>44658.5</v>
      </c>
      <c r="I424" s="11" t="s">
        <v>10</v>
      </c>
      <c r="J424" s="17" t="s">
        <v>29</v>
      </c>
      <c r="K424" s="17" t="s">
        <v>28</v>
      </c>
      <c r="L424" s="17" t="s">
        <v>37</v>
      </c>
      <c r="M424" s="11" t="s">
        <v>11</v>
      </c>
      <c r="N424" s="17" t="s">
        <v>51</v>
      </c>
      <c r="O424" s="11" t="s">
        <v>19</v>
      </c>
      <c r="P424" s="18">
        <v>79</v>
      </c>
      <c r="Q424" s="11" t="s">
        <v>405</v>
      </c>
      <c r="R424" s="11">
        <v>79</v>
      </c>
      <c r="S424" s="11">
        <v>2022</v>
      </c>
    </row>
    <row r="425" spans="1:19">
      <c r="A425" s="29">
        <v>5</v>
      </c>
      <c r="B425" s="12">
        <v>14</v>
      </c>
      <c r="C425" s="12">
        <v>1</v>
      </c>
      <c r="D425" s="19">
        <v>44580</v>
      </c>
      <c r="E425" s="20">
        <v>3460</v>
      </c>
      <c r="F425" s="20">
        <v>346</v>
      </c>
      <c r="G425" s="20">
        <v>0</v>
      </c>
      <c r="H425" s="21">
        <v>44610.772997685184</v>
      </c>
      <c r="I425" s="12" t="s">
        <v>10</v>
      </c>
      <c r="J425" s="22" t="s">
        <v>27</v>
      </c>
      <c r="K425" s="22" t="s">
        <v>28</v>
      </c>
      <c r="L425" s="22" t="s">
        <v>37</v>
      </c>
      <c r="M425" s="12" t="s">
        <v>11</v>
      </c>
      <c r="N425" s="22" t="s">
        <v>52</v>
      </c>
      <c r="O425" s="12" t="s">
        <v>19</v>
      </c>
      <c r="P425" s="23">
        <v>30</v>
      </c>
      <c r="Q425" s="12" t="s">
        <v>406</v>
      </c>
      <c r="R425" s="12">
        <v>48</v>
      </c>
      <c r="S425" s="12">
        <v>2022</v>
      </c>
    </row>
    <row r="426" spans="1:19">
      <c r="A426" s="28">
        <v>5</v>
      </c>
      <c r="B426" s="11">
        <v>15</v>
      </c>
      <c r="C426" s="11">
        <v>2</v>
      </c>
      <c r="D426" s="14">
        <v>44582</v>
      </c>
      <c r="E426" s="15">
        <v>3400</v>
      </c>
      <c r="F426" s="15">
        <v>340</v>
      </c>
      <c r="G426" s="15">
        <v>0</v>
      </c>
      <c r="H426" s="16">
        <v>44718.89</v>
      </c>
      <c r="I426" s="11" t="s">
        <v>10</v>
      </c>
      <c r="J426" s="17" t="s">
        <v>25</v>
      </c>
      <c r="K426" s="17" t="s">
        <v>26</v>
      </c>
      <c r="L426" s="17" t="s">
        <v>37</v>
      </c>
      <c r="M426" s="11" t="s">
        <v>11</v>
      </c>
      <c r="N426" s="17" t="s">
        <v>55</v>
      </c>
      <c r="O426" s="11" t="s">
        <v>19</v>
      </c>
      <c r="P426" s="18">
        <v>136</v>
      </c>
      <c r="Q426" s="11" t="s">
        <v>407</v>
      </c>
      <c r="R426" s="11">
        <v>138</v>
      </c>
      <c r="S426" s="11">
        <v>2022</v>
      </c>
    </row>
    <row r="427" spans="1:19">
      <c r="A427" s="29">
        <v>5</v>
      </c>
      <c r="B427" s="12">
        <v>20</v>
      </c>
      <c r="C427" s="12">
        <v>1</v>
      </c>
      <c r="D427" s="19">
        <v>44588</v>
      </c>
      <c r="E427" s="20">
        <v>3460</v>
      </c>
      <c r="F427" s="20">
        <v>346</v>
      </c>
      <c r="G427" s="20">
        <v>0</v>
      </c>
      <c r="H427" s="21">
        <v>44779.9</v>
      </c>
      <c r="I427" s="12" t="s">
        <v>10</v>
      </c>
      <c r="J427" s="22" t="s">
        <v>27</v>
      </c>
      <c r="K427" s="22" t="s">
        <v>28</v>
      </c>
      <c r="L427" s="22" t="s">
        <v>37</v>
      </c>
      <c r="M427" s="12" t="s">
        <v>11</v>
      </c>
      <c r="N427" s="22" t="s">
        <v>52</v>
      </c>
      <c r="O427" s="12" t="s">
        <v>19</v>
      </c>
      <c r="P427" s="23">
        <v>191</v>
      </c>
      <c r="Q427" s="12" t="s">
        <v>408</v>
      </c>
      <c r="R427" s="12">
        <v>191</v>
      </c>
      <c r="S427" s="12">
        <v>2022</v>
      </c>
    </row>
    <row r="428" spans="1:19">
      <c r="A428" s="28">
        <v>5</v>
      </c>
      <c r="B428" s="11">
        <v>21</v>
      </c>
      <c r="C428" s="11">
        <v>1</v>
      </c>
      <c r="D428" s="14">
        <v>44592</v>
      </c>
      <c r="E428" s="15">
        <v>3460</v>
      </c>
      <c r="F428" s="15">
        <v>346</v>
      </c>
      <c r="G428" s="15">
        <v>0</v>
      </c>
      <c r="H428" s="16">
        <v>44643.434004629627</v>
      </c>
      <c r="I428" s="11" t="s">
        <v>10</v>
      </c>
      <c r="J428" s="17" t="s">
        <v>27</v>
      </c>
      <c r="K428" s="17" t="s">
        <v>28</v>
      </c>
      <c r="L428" s="17" t="s">
        <v>37</v>
      </c>
      <c r="M428" s="11" t="s">
        <v>11</v>
      </c>
      <c r="N428" s="17" t="s">
        <v>52</v>
      </c>
      <c r="O428" s="11" t="s">
        <v>19</v>
      </c>
      <c r="P428" s="18">
        <v>51</v>
      </c>
      <c r="Q428" s="11" t="s">
        <v>409</v>
      </c>
      <c r="R428" s="11">
        <v>51</v>
      </c>
      <c r="S428" s="11">
        <v>2022</v>
      </c>
    </row>
    <row r="429" spans="1:19">
      <c r="A429" s="29">
        <v>5</v>
      </c>
      <c r="B429" s="12">
        <v>23</v>
      </c>
      <c r="C429" s="12">
        <v>2</v>
      </c>
      <c r="D429" s="19">
        <v>44596</v>
      </c>
      <c r="E429" s="20">
        <v>3400</v>
      </c>
      <c r="F429" s="20">
        <v>340</v>
      </c>
      <c r="G429" s="20">
        <v>0</v>
      </c>
      <c r="H429" s="21">
        <v>44600.834004629629</v>
      </c>
      <c r="I429" s="12" t="s">
        <v>10</v>
      </c>
      <c r="J429" s="22" t="s">
        <v>25</v>
      </c>
      <c r="K429" s="22" t="s">
        <v>26</v>
      </c>
      <c r="L429" s="22" t="s">
        <v>37</v>
      </c>
      <c r="M429" s="12" t="s">
        <v>11</v>
      </c>
      <c r="N429" s="22" t="s">
        <v>55</v>
      </c>
      <c r="O429" s="12" t="s">
        <v>19</v>
      </c>
      <c r="P429" s="23">
        <v>4</v>
      </c>
      <c r="Q429" s="12" t="s">
        <v>410</v>
      </c>
      <c r="R429" s="12">
        <v>6</v>
      </c>
      <c r="S429" s="12">
        <v>2022</v>
      </c>
    </row>
    <row r="430" spans="1:19">
      <c r="A430" s="28">
        <v>5</v>
      </c>
      <c r="B430" s="11">
        <v>23</v>
      </c>
      <c r="C430" s="11">
        <v>4</v>
      </c>
      <c r="D430" s="14">
        <v>44596</v>
      </c>
      <c r="E430" s="15">
        <v>3460</v>
      </c>
      <c r="F430" s="15">
        <v>346</v>
      </c>
      <c r="G430" s="15">
        <v>0</v>
      </c>
      <c r="H430" s="16">
        <v>44602.224004629628</v>
      </c>
      <c r="I430" s="11" t="s">
        <v>10</v>
      </c>
      <c r="J430" s="17" t="s">
        <v>27</v>
      </c>
      <c r="K430" s="17" t="s">
        <v>28</v>
      </c>
      <c r="L430" s="17" t="s">
        <v>37</v>
      </c>
      <c r="M430" s="11" t="s">
        <v>11</v>
      </c>
      <c r="N430" s="17" t="s">
        <v>52</v>
      </c>
      <c r="O430" s="11" t="s">
        <v>19</v>
      </c>
      <c r="P430" s="18">
        <v>6</v>
      </c>
      <c r="Q430" s="11" t="s">
        <v>410</v>
      </c>
      <c r="R430" s="11">
        <v>6</v>
      </c>
      <c r="S430" s="11">
        <v>2022</v>
      </c>
    </row>
    <row r="431" spans="1:19">
      <c r="A431" s="29">
        <v>5</v>
      </c>
      <c r="B431" s="12">
        <v>25</v>
      </c>
      <c r="C431" s="12">
        <v>1</v>
      </c>
      <c r="D431" s="19">
        <v>44597</v>
      </c>
      <c r="E431" s="20">
        <v>3470</v>
      </c>
      <c r="F431" s="20">
        <v>347</v>
      </c>
      <c r="G431" s="20">
        <v>0</v>
      </c>
      <c r="H431" s="21">
        <v>44601.13</v>
      </c>
      <c r="I431" s="12" t="s">
        <v>10</v>
      </c>
      <c r="J431" s="22" t="s">
        <v>29</v>
      </c>
      <c r="K431" s="22" t="s">
        <v>28</v>
      </c>
      <c r="L431" s="22" t="s">
        <v>37</v>
      </c>
      <c r="M431" s="12" t="s">
        <v>11</v>
      </c>
      <c r="N431" s="22" t="s">
        <v>51</v>
      </c>
      <c r="O431" s="12" t="s">
        <v>19</v>
      </c>
      <c r="P431" s="23">
        <v>4</v>
      </c>
      <c r="Q431" s="12" t="s">
        <v>411</v>
      </c>
      <c r="R431" s="12">
        <v>4</v>
      </c>
      <c r="S431" s="12">
        <v>2022</v>
      </c>
    </row>
    <row r="432" spans="1:19">
      <c r="A432" s="28">
        <v>5</v>
      </c>
      <c r="B432" s="11">
        <v>29</v>
      </c>
      <c r="C432" s="11">
        <v>1</v>
      </c>
      <c r="D432" s="14">
        <v>44600</v>
      </c>
      <c r="E432" s="15">
        <v>3400</v>
      </c>
      <c r="F432" s="15">
        <v>340</v>
      </c>
      <c r="G432" s="15">
        <v>0</v>
      </c>
      <c r="H432" s="16">
        <v>44663.44</v>
      </c>
      <c r="I432" s="11" t="s">
        <v>10</v>
      </c>
      <c r="J432" s="17" t="s">
        <v>25</v>
      </c>
      <c r="K432" s="17" t="s">
        <v>26</v>
      </c>
      <c r="L432" s="17" t="s">
        <v>37</v>
      </c>
      <c r="M432" s="11" t="s">
        <v>11</v>
      </c>
      <c r="N432" s="17" t="s">
        <v>55</v>
      </c>
      <c r="O432" s="11" t="s">
        <v>19</v>
      </c>
      <c r="P432" s="18">
        <v>63</v>
      </c>
      <c r="Q432" s="11" t="s">
        <v>412</v>
      </c>
      <c r="R432" s="11">
        <v>66</v>
      </c>
      <c r="S432" s="11">
        <v>2022</v>
      </c>
    </row>
    <row r="433" spans="1:19">
      <c r="A433" s="29">
        <v>5</v>
      </c>
      <c r="B433" s="12">
        <v>31</v>
      </c>
      <c r="C433" s="12">
        <v>2</v>
      </c>
      <c r="D433" s="19">
        <v>44603</v>
      </c>
      <c r="E433" s="20">
        <v>3400</v>
      </c>
      <c r="F433" s="20">
        <v>340</v>
      </c>
      <c r="G433" s="20">
        <v>0</v>
      </c>
      <c r="H433" s="21">
        <v>44665.5</v>
      </c>
      <c r="I433" s="12" t="s">
        <v>10</v>
      </c>
      <c r="J433" s="22" t="s">
        <v>25</v>
      </c>
      <c r="K433" s="22" t="s">
        <v>26</v>
      </c>
      <c r="L433" s="22" t="s">
        <v>37</v>
      </c>
      <c r="M433" s="12" t="s">
        <v>11</v>
      </c>
      <c r="N433" s="22" t="s">
        <v>55</v>
      </c>
      <c r="O433" s="12" t="s">
        <v>19</v>
      </c>
      <c r="P433" s="23">
        <v>62</v>
      </c>
      <c r="Q433" s="12" t="s">
        <v>413</v>
      </c>
      <c r="R433" s="12">
        <v>66</v>
      </c>
      <c r="S433" s="12">
        <v>2022</v>
      </c>
    </row>
    <row r="434" spans="1:19">
      <c r="A434" s="28">
        <v>5</v>
      </c>
      <c r="B434" s="11">
        <v>31</v>
      </c>
      <c r="C434" s="11">
        <v>4</v>
      </c>
      <c r="D434" s="14">
        <v>44603</v>
      </c>
      <c r="E434" s="15">
        <v>3402</v>
      </c>
      <c r="F434" s="15">
        <v>340</v>
      </c>
      <c r="G434" s="15">
        <v>2</v>
      </c>
      <c r="H434" s="16">
        <v>44669.4</v>
      </c>
      <c r="I434" s="11" t="s">
        <v>10</v>
      </c>
      <c r="J434" s="17" t="s">
        <v>25</v>
      </c>
      <c r="K434" s="17" t="s">
        <v>26</v>
      </c>
      <c r="L434" s="17" t="s">
        <v>39</v>
      </c>
      <c r="M434" s="11" t="s">
        <v>11</v>
      </c>
      <c r="N434" s="17" t="s">
        <v>62</v>
      </c>
      <c r="O434" s="11" t="s">
        <v>19</v>
      </c>
      <c r="P434" s="18">
        <v>66</v>
      </c>
      <c r="Q434" s="11" t="s">
        <v>413</v>
      </c>
      <c r="R434" s="11">
        <v>66</v>
      </c>
      <c r="S434" s="11">
        <v>2022</v>
      </c>
    </row>
    <row r="435" spans="1:19">
      <c r="A435" s="29">
        <v>5</v>
      </c>
      <c r="B435" s="12">
        <v>32</v>
      </c>
      <c r="C435" s="12">
        <v>1</v>
      </c>
      <c r="D435" s="19">
        <v>44603</v>
      </c>
      <c r="E435" s="20">
        <v>3400</v>
      </c>
      <c r="F435" s="20">
        <v>340</v>
      </c>
      <c r="G435" s="20">
        <v>0</v>
      </c>
      <c r="H435" s="21">
        <v>45330.37</v>
      </c>
      <c r="I435" s="12" t="s">
        <v>10</v>
      </c>
      <c r="J435" s="22" t="s">
        <v>25</v>
      </c>
      <c r="K435" s="22" t="s">
        <v>26</v>
      </c>
      <c r="L435" s="22" t="s">
        <v>37</v>
      </c>
      <c r="M435" s="12" t="s">
        <v>11</v>
      </c>
      <c r="N435" s="22" t="s">
        <v>55</v>
      </c>
      <c r="O435" s="12" t="s">
        <v>19</v>
      </c>
      <c r="P435" s="23">
        <v>727</v>
      </c>
      <c r="Q435" s="12" t="s">
        <v>414</v>
      </c>
      <c r="R435" s="12">
        <v>728</v>
      </c>
      <c r="S435" s="12">
        <v>2024</v>
      </c>
    </row>
    <row r="436" spans="1:19">
      <c r="A436" s="28">
        <v>5</v>
      </c>
      <c r="B436" s="11">
        <v>32</v>
      </c>
      <c r="C436" s="11">
        <v>4</v>
      </c>
      <c r="D436" s="14">
        <v>44603</v>
      </c>
      <c r="E436" s="15">
        <v>3400</v>
      </c>
      <c r="F436" s="15">
        <v>340</v>
      </c>
      <c r="G436" s="15">
        <v>0</v>
      </c>
      <c r="H436" s="16">
        <v>45331.8</v>
      </c>
      <c r="I436" s="11" t="s">
        <v>10</v>
      </c>
      <c r="J436" s="17" t="s">
        <v>25</v>
      </c>
      <c r="K436" s="17" t="s">
        <v>26</v>
      </c>
      <c r="L436" s="17" t="s">
        <v>37</v>
      </c>
      <c r="M436" s="11" t="s">
        <v>11</v>
      </c>
      <c r="N436" s="17" t="s">
        <v>55</v>
      </c>
      <c r="O436" s="11" t="s">
        <v>19</v>
      </c>
      <c r="P436" s="18">
        <v>728</v>
      </c>
      <c r="Q436" s="11" t="s">
        <v>414</v>
      </c>
      <c r="R436" s="11">
        <v>728</v>
      </c>
      <c r="S436" s="11">
        <v>2024</v>
      </c>
    </row>
    <row r="437" spans="1:19">
      <c r="A437" s="29">
        <v>5</v>
      </c>
      <c r="B437" s="12">
        <v>35</v>
      </c>
      <c r="C437" s="12">
        <v>1</v>
      </c>
      <c r="D437" s="19">
        <v>44606</v>
      </c>
      <c r="E437" s="20">
        <v>3400</v>
      </c>
      <c r="F437" s="20">
        <v>340</v>
      </c>
      <c r="G437" s="20">
        <v>0</v>
      </c>
      <c r="H437" s="21">
        <v>44653.9</v>
      </c>
      <c r="I437" s="12" t="s">
        <v>10</v>
      </c>
      <c r="J437" s="22" t="s">
        <v>25</v>
      </c>
      <c r="K437" s="22" t="s">
        <v>26</v>
      </c>
      <c r="L437" s="22" t="s">
        <v>37</v>
      </c>
      <c r="M437" s="12" t="s">
        <v>11</v>
      </c>
      <c r="N437" s="22" t="s">
        <v>55</v>
      </c>
      <c r="O437" s="12" t="s">
        <v>19</v>
      </c>
      <c r="P437" s="23">
        <v>47</v>
      </c>
      <c r="Q437" s="12" t="s">
        <v>415</v>
      </c>
      <c r="R437" s="12">
        <v>47</v>
      </c>
      <c r="S437" s="12">
        <v>2022</v>
      </c>
    </row>
    <row r="438" spans="1:19">
      <c r="A438" s="28">
        <v>5</v>
      </c>
      <c r="B438" s="11">
        <v>41</v>
      </c>
      <c r="C438" s="11">
        <v>2</v>
      </c>
      <c r="D438" s="14">
        <v>44618</v>
      </c>
      <c r="E438" s="15">
        <v>3470</v>
      </c>
      <c r="F438" s="15">
        <v>347</v>
      </c>
      <c r="G438" s="15">
        <v>0</v>
      </c>
      <c r="H438" s="16">
        <v>44629.72</v>
      </c>
      <c r="I438" s="11" t="s">
        <v>10</v>
      </c>
      <c r="J438" s="17" t="s">
        <v>29</v>
      </c>
      <c r="K438" s="17" t="s">
        <v>28</v>
      </c>
      <c r="L438" s="17" t="s">
        <v>37</v>
      </c>
      <c r="M438" s="11" t="s">
        <v>11</v>
      </c>
      <c r="N438" s="17" t="s">
        <v>51</v>
      </c>
      <c r="O438" s="11" t="s">
        <v>19</v>
      </c>
      <c r="P438" s="18">
        <v>11</v>
      </c>
      <c r="Q438" s="11" t="s">
        <v>416</v>
      </c>
      <c r="R438" s="11">
        <v>13</v>
      </c>
      <c r="S438" s="11">
        <v>2022</v>
      </c>
    </row>
    <row r="439" spans="1:19">
      <c r="A439" s="29">
        <v>5</v>
      </c>
      <c r="B439" s="12">
        <v>41</v>
      </c>
      <c r="C439" s="12">
        <v>4</v>
      </c>
      <c r="D439" s="19">
        <v>44618</v>
      </c>
      <c r="E439" s="20">
        <v>3400</v>
      </c>
      <c r="F439" s="20">
        <v>340</v>
      </c>
      <c r="G439" s="20">
        <v>0</v>
      </c>
      <c r="H439" s="21">
        <v>44631.92</v>
      </c>
      <c r="I439" s="12" t="s">
        <v>10</v>
      </c>
      <c r="J439" s="22" t="s">
        <v>25</v>
      </c>
      <c r="K439" s="22" t="s">
        <v>26</v>
      </c>
      <c r="L439" s="22" t="s">
        <v>37</v>
      </c>
      <c r="M439" s="12" t="s">
        <v>11</v>
      </c>
      <c r="N439" s="22" t="s">
        <v>55</v>
      </c>
      <c r="O439" s="12" t="s">
        <v>19</v>
      </c>
      <c r="P439" s="23">
        <v>13</v>
      </c>
      <c r="Q439" s="12" t="s">
        <v>416</v>
      </c>
      <c r="R439" s="12">
        <v>13</v>
      </c>
      <c r="S439" s="12">
        <v>2022</v>
      </c>
    </row>
    <row r="440" spans="1:19">
      <c r="A440" s="28">
        <v>5</v>
      </c>
      <c r="B440" s="11">
        <v>42</v>
      </c>
      <c r="C440" s="11">
        <v>2</v>
      </c>
      <c r="D440" s="14">
        <v>44618</v>
      </c>
      <c r="E440" s="15">
        <v>3460</v>
      </c>
      <c r="F440" s="15">
        <v>346</v>
      </c>
      <c r="G440" s="15">
        <v>0</v>
      </c>
      <c r="H440" s="16">
        <v>44909.07</v>
      </c>
      <c r="I440" s="11" t="s">
        <v>10</v>
      </c>
      <c r="J440" s="17" t="s">
        <v>27</v>
      </c>
      <c r="K440" s="17" t="s">
        <v>28</v>
      </c>
      <c r="L440" s="17" t="s">
        <v>37</v>
      </c>
      <c r="M440" s="11" t="s">
        <v>11</v>
      </c>
      <c r="N440" s="17" t="s">
        <v>52</v>
      </c>
      <c r="O440" s="11" t="s">
        <v>19</v>
      </c>
      <c r="P440" s="18">
        <v>291</v>
      </c>
      <c r="Q440" s="11" t="s">
        <v>417</v>
      </c>
      <c r="R440" s="11">
        <v>293</v>
      </c>
      <c r="S440" s="11">
        <v>2022</v>
      </c>
    </row>
    <row r="441" spans="1:19">
      <c r="A441" s="29">
        <v>5</v>
      </c>
      <c r="B441" s="12">
        <v>42</v>
      </c>
      <c r="C441" s="12">
        <v>3</v>
      </c>
      <c r="D441" s="19">
        <v>44618</v>
      </c>
      <c r="E441" s="20">
        <v>3400</v>
      </c>
      <c r="F441" s="20">
        <v>340</v>
      </c>
      <c r="G441" s="20">
        <v>0</v>
      </c>
      <c r="H441" s="21">
        <v>44909.66</v>
      </c>
      <c r="I441" s="12" t="s">
        <v>10</v>
      </c>
      <c r="J441" s="22" t="s">
        <v>25</v>
      </c>
      <c r="K441" s="22" t="s">
        <v>26</v>
      </c>
      <c r="L441" s="22" t="s">
        <v>37</v>
      </c>
      <c r="M441" s="12" t="s">
        <v>11</v>
      </c>
      <c r="N441" s="22" t="s">
        <v>55</v>
      </c>
      <c r="O441" s="12" t="s">
        <v>19</v>
      </c>
      <c r="P441" s="23">
        <v>291</v>
      </c>
      <c r="Q441" s="12" t="s">
        <v>417</v>
      </c>
      <c r="R441" s="12">
        <v>293</v>
      </c>
      <c r="S441" s="12">
        <v>2022</v>
      </c>
    </row>
    <row r="442" spans="1:19">
      <c r="A442" s="28">
        <v>5</v>
      </c>
      <c r="B442" s="11">
        <v>43</v>
      </c>
      <c r="C442" s="11">
        <v>1</v>
      </c>
      <c r="D442" s="14">
        <v>44620</v>
      </c>
      <c r="E442" s="15">
        <v>3470</v>
      </c>
      <c r="F442" s="15">
        <v>347</v>
      </c>
      <c r="G442" s="15">
        <v>0</v>
      </c>
      <c r="H442" s="16">
        <v>44696.94</v>
      </c>
      <c r="I442" s="11" t="s">
        <v>10</v>
      </c>
      <c r="J442" s="17" t="s">
        <v>29</v>
      </c>
      <c r="K442" s="17" t="s">
        <v>28</v>
      </c>
      <c r="L442" s="17" t="s">
        <v>37</v>
      </c>
      <c r="M442" s="11" t="s">
        <v>11</v>
      </c>
      <c r="N442" s="17" t="s">
        <v>51</v>
      </c>
      <c r="O442" s="11" t="s">
        <v>19</v>
      </c>
      <c r="P442" s="18">
        <v>76</v>
      </c>
      <c r="Q442" s="11" t="s">
        <v>418</v>
      </c>
      <c r="R442" s="11">
        <v>76</v>
      </c>
      <c r="S442" s="11">
        <v>2022</v>
      </c>
    </row>
    <row r="443" spans="1:19">
      <c r="A443" s="29">
        <v>5</v>
      </c>
      <c r="B443" s="12">
        <v>45</v>
      </c>
      <c r="C443" s="12">
        <v>6</v>
      </c>
      <c r="D443" s="19">
        <v>44621</v>
      </c>
      <c r="E443" s="20">
        <v>3406</v>
      </c>
      <c r="F443" s="20">
        <v>340</v>
      </c>
      <c r="G443" s="20">
        <v>6</v>
      </c>
      <c r="H443" s="21">
        <v>44721</v>
      </c>
      <c r="I443" s="12" t="s">
        <v>10</v>
      </c>
      <c r="J443" s="22" t="s">
        <v>25</v>
      </c>
      <c r="K443" s="22" t="s">
        <v>26</v>
      </c>
      <c r="L443" s="22" t="s">
        <v>43</v>
      </c>
      <c r="M443" s="12" t="s">
        <v>11</v>
      </c>
      <c r="N443" s="22" t="s">
        <v>65</v>
      </c>
      <c r="O443" s="12" t="s">
        <v>19</v>
      </c>
      <c r="P443" s="23">
        <v>100</v>
      </c>
      <c r="Q443" s="12" t="s">
        <v>419</v>
      </c>
      <c r="R443" s="12">
        <v>131</v>
      </c>
      <c r="S443" s="12">
        <v>2022</v>
      </c>
    </row>
    <row r="444" spans="1:19">
      <c r="A444" s="28">
        <v>5</v>
      </c>
      <c r="B444" s="11">
        <v>47</v>
      </c>
      <c r="C444" s="11">
        <v>1</v>
      </c>
      <c r="D444" s="14">
        <v>44621</v>
      </c>
      <c r="E444" s="15">
        <v>3401</v>
      </c>
      <c r="F444" s="15">
        <v>340</v>
      </c>
      <c r="G444" s="15">
        <v>1</v>
      </c>
      <c r="H444" s="16">
        <v>44657.279999999999</v>
      </c>
      <c r="I444" s="11" t="s">
        <v>10</v>
      </c>
      <c r="J444" s="17" t="s">
        <v>25</v>
      </c>
      <c r="K444" s="17" t="s">
        <v>26</v>
      </c>
      <c r="L444" s="17" t="s">
        <v>38</v>
      </c>
      <c r="M444" s="11" t="s">
        <v>11</v>
      </c>
      <c r="N444" s="17" t="s">
        <v>56</v>
      </c>
      <c r="O444" s="11" t="s">
        <v>19</v>
      </c>
      <c r="P444" s="18">
        <v>36</v>
      </c>
      <c r="Q444" s="11" t="s">
        <v>420</v>
      </c>
      <c r="R444" s="11">
        <v>36</v>
      </c>
      <c r="S444" s="11">
        <v>2022</v>
      </c>
    </row>
    <row r="445" spans="1:19">
      <c r="A445" s="29">
        <v>5</v>
      </c>
      <c r="B445" s="12">
        <v>48</v>
      </c>
      <c r="C445" s="12">
        <v>2</v>
      </c>
      <c r="D445" s="19">
        <v>44622</v>
      </c>
      <c r="E445" s="20">
        <v>3400</v>
      </c>
      <c r="F445" s="20">
        <v>340</v>
      </c>
      <c r="G445" s="20">
        <v>0</v>
      </c>
      <c r="H445" s="21">
        <v>44644.18</v>
      </c>
      <c r="I445" s="12" t="s">
        <v>10</v>
      </c>
      <c r="J445" s="22" t="s">
        <v>25</v>
      </c>
      <c r="K445" s="22" t="s">
        <v>26</v>
      </c>
      <c r="L445" s="22" t="s">
        <v>37</v>
      </c>
      <c r="M445" s="12" t="s">
        <v>11</v>
      </c>
      <c r="N445" s="22" t="s">
        <v>55</v>
      </c>
      <c r="O445" s="12" t="s">
        <v>19</v>
      </c>
      <c r="P445" s="23">
        <v>22</v>
      </c>
      <c r="Q445" s="12" t="s">
        <v>421</v>
      </c>
      <c r="R445" s="12">
        <v>29</v>
      </c>
      <c r="S445" s="12">
        <v>2022</v>
      </c>
    </row>
    <row r="446" spans="1:19">
      <c r="A446" s="28">
        <v>5</v>
      </c>
      <c r="B446" s="11">
        <v>49</v>
      </c>
      <c r="C446" s="11">
        <v>4</v>
      </c>
      <c r="D446" s="14">
        <v>44623</v>
      </c>
      <c r="E446" s="15">
        <v>3400</v>
      </c>
      <c r="F446" s="15">
        <v>340</v>
      </c>
      <c r="G446" s="15">
        <v>0</v>
      </c>
      <c r="H446" s="16">
        <v>44825.89</v>
      </c>
      <c r="I446" s="11" t="s">
        <v>10</v>
      </c>
      <c r="J446" s="17" t="s">
        <v>25</v>
      </c>
      <c r="K446" s="17" t="s">
        <v>26</v>
      </c>
      <c r="L446" s="17" t="s">
        <v>37</v>
      </c>
      <c r="M446" s="11" t="s">
        <v>11</v>
      </c>
      <c r="N446" s="17" t="s">
        <v>55</v>
      </c>
      <c r="O446" s="11" t="s">
        <v>19</v>
      </c>
      <c r="P446" s="18">
        <v>202</v>
      </c>
      <c r="Q446" s="11" t="s">
        <v>422</v>
      </c>
      <c r="R446" s="11">
        <v>205</v>
      </c>
      <c r="S446" s="11">
        <v>2022</v>
      </c>
    </row>
    <row r="447" spans="1:19">
      <c r="A447" s="29">
        <v>5</v>
      </c>
      <c r="B447" s="12">
        <v>49</v>
      </c>
      <c r="C447" s="12">
        <v>5</v>
      </c>
      <c r="D447" s="19">
        <v>44623</v>
      </c>
      <c r="E447" s="20">
        <v>3400</v>
      </c>
      <c r="F447" s="20">
        <v>340</v>
      </c>
      <c r="G447" s="20">
        <v>0</v>
      </c>
      <c r="H447" s="21">
        <v>44827.7</v>
      </c>
      <c r="I447" s="12" t="s">
        <v>10</v>
      </c>
      <c r="J447" s="22" t="s">
        <v>25</v>
      </c>
      <c r="K447" s="22" t="s">
        <v>26</v>
      </c>
      <c r="L447" s="22" t="s">
        <v>37</v>
      </c>
      <c r="M447" s="12" t="s">
        <v>11</v>
      </c>
      <c r="N447" s="22" t="s">
        <v>55</v>
      </c>
      <c r="O447" s="12" t="s">
        <v>19</v>
      </c>
      <c r="P447" s="23">
        <v>204</v>
      </c>
      <c r="Q447" s="12" t="s">
        <v>422</v>
      </c>
      <c r="R447" s="12">
        <v>205</v>
      </c>
      <c r="S447" s="12">
        <v>2022</v>
      </c>
    </row>
    <row r="448" spans="1:19">
      <c r="A448" s="28">
        <v>5</v>
      </c>
      <c r="B448" s="11">
        <v>51</v>
      </c>
      <c r="C448" s="11">
        <v>1</v>
      </c>
      <c r="D448" s="14">
        <v>44627</v>
      </c>
      <c r="E448" s="15">
        <v>3460</v>
      </c>
      <c r="F448" s="15">
        <v>346</v>
      </c>
      <c r="G448" s="15">
        <v>0</v>
      </c>
      <c r="H448" s="16">
        <v>44633.177002314813</v>
      </c>
      <c r="I448" s="11" t="s">
        <v>10</v>
      </c>
      <c r="J448" s="17" t="s">
        <v>27</v>
      </c>
      <c r="K448" s="17" t="s">
        <v>28</v>
      </c>
      <c r="L448" s="17" t="s">
        <v>37</v>
      </c>
      <c r="M448" s="11" t="s">
        <v>11</v>
      </c>
      <c r="N448" s="17" t="s">
        <v>52</v>
      </c>
      <c r="O448" s="11" t="s">
        <v>19</v>
      </c>
      <c r="P448" s="18">
        <v>6</v>
      </c>
      <c r="Q448" s="11" t="s">
        <v>423</v>
      </c>
      <c r="R448" s="11">
        <v>6</v>
      </c>
      <c r="S448" s="11">
        <v>2022</v>
      </c>
    </row>
    <row r="449" spans="1:19">
      <c r="A449" s="29">
        <v>5</v>
      </c>
      <c r="B449" s="12">
        <v>52</v>
      </c>
      <c r="C449" s="12">
        <v>5</v>
      </c>
      <c r="D449" s="19">
        <v>44630</v>
      </c>
      <c r="E449" s="20">
        <v>3400</v>
      </c>
      <c r="F449" s="20">
        <v>340</v>
      </c>
      <c r="G449" s="20">
        <v>0</v>
      </c>
      <c r="H449" s="21">
        <v>44690.21</v>
      </c>
      <c r="I449" s="12" t="s">
        <v>10</v>
      </c>
      <c r="J449" s="22" t="s">
        <v>25</v>
      </c>
      <c r="K449" s="22" t="s">
        <v>26</v>
      </c>
      <c r="L449" s="22" t="s">
        <v>37</v>
      </c>
      <c r="M449" s="12" t="s">
        <v>11</v>
      </c>
      <c r="N449" s="22" t="s">
        <v>55</v>
      </c>
      <c r="O449" s="12" t="s">
        <v>19</v>
      </c>
      <c r="P449" s="23">
        <v>60</v>
      </c>
      <c r="Q449" s="12" t="s">
        <v>424</v>
      </c>
      <c r="R449" s="12">
        <v>60</v>
      </c>
      <c r="S449" s="12">
        <v>2022</v>
      </c>
    </row>
    <row r="450" spans="1:19">
      <c r="A450" s="28">
        <v>5</v>
      </c>
      <c r="B450" s="11">
        <v>53</v>
      </c>
      <c r="C450" s="11">
        <v>2</v>
      </c>
      <c r="D450" s="14">
        <v>44630</v>
      </c>
      <c r="E450" s="15">
        <v>3466</v>
      </c>
      <c r="F450" s="15">
        <v>346</v>
      </c>
      <c r="G450" s="15">
        <v>6</v>
      </c>
      <c r="H450" s="16">
        <v>44882.9</v>
      </c>
      <c r="I450" s="11" t="s">
        <v>10</v>
      </c>
      <c r="J450" s="17" t="s">
        <v>27</v>
      </c>
      <c r="K450" s="17" t="s">
        <v>28</v>
      </c>
      <c r="L450" s="17" t="s">
        <v>43</v>
      </c>
      <c r="M450" s="11" t="s">
        <v>11</v>
      </c>
      <c r="N450" s="17" t="s">
        <v>66</v>
      </c>
      <c r="O450" s="11" t="s">
        <v>19</v>
      </c>
      <c r="P450" s="18">
        <v>252</v>
      </c>
      <c r="Q450" s="11" t="s">
        <v>425</v>
      </c>
      <c r="R450" s="11">
        <v>257</v>
      </c>
      <c r="S450" s="11">
        <v>2022</v>
      </c>
    </row>
    <row r="451" spans="1:19">
      <c r="A451" s="29">
        <v>5</v>
      </c>
      <c r="B451" s="12">
        <v>54</v>
      </c>
      <c r="C451" s="12">
        <v>1</v>
      </c>
      <c r="D451" s="19">
        <v>44632</v>
      </c>
      <c r="E451" s="20">
        <v>3400</v>
      </c>
      <c r="F451" s="20">
        <v>340</v>
      </c>
      <c r="G451" s="20">
        <v>0</v>
      </c>
      <c r="H451" s="21">
        <v>44650.89</v>
      </c>
      <c r="I451" s="12" t="s">
        <v>10</v>
      </c>
      <c r="J451" s="22" t="s">
        <v>25</v>
      </c>
      <c r="K451" s="22" t="s">
        <v>26</v>
      </c>
      <c r="L451" s="22" t="s">
        <v>37</v>
      </c>
      <c r="M451" s="12" t="s">
        <v>11</v>
      </c>
      <c r="N451" s="22" t="s">
        <v>55</v>
      </c>
      <c r="O451" s="12" t="s">
        <v>19</v>
      </c>
      <c r="P451" s="23">
        <v>18</v>
      </c>
      <c r="Q451" s="12" t="s">
        <v>426</v>
      </c>
      <c r="R451" s="12">
        <v>18</v>
      </c>
      <c r="S451" s="12">
        <v>2022</v>
      </c>
    </row>
    <row r="452" spans="1:19">
      <c r="A452" s="28">
        <v>5</v>
      </c>
      <c r="B452" s="11">
        <v>56</v>
      </c>
      <c r="C452" s="11">
        <v>3</v>
      </c>
      <c r="D452" s="14">
        <v>44634</v>
      </c>
      <c r="E452" s="15">
        <v>3402</v>
      </c>
      <c r="F452" s="15">
        <v>340</v>
      </c>
      <c r="G452" s="15">
        <v>2</v>
      </c>
      <c r="H452" s="16">
        <v>44648.45</v>
      </c>
      <c r="I452" s="11" t="s">
        <v>10</v>
      </c>
      <c r="J452" s="17" t="s">
        <v>25</v>
      </c>
      <c r="K452" s="17" t="s">
        <v>26</v>
      </c>
      <c r="L452" s="17" t="s">
        <v>39</v>
      </c>
      <c r="M452" s="11" t="s">
        <v>11</v>
      </c>
      <c r="N452" s="17" t="s">
        <v>62</v>
      </c>
      <c r="O452" s="11" t="s">
        <v>19</v>
      </c>
      <c r="P452" s="18">
        <v>14</v>
      </c>
      <c r="Q452" s="11" t="s">
        <v>427</v>
      </c>
      <c r="R452" s="11">
        <v>14</v>
      </c>
      <c r="S452" s="11">
        <v>2022</v>
      </c>
    </row>
    <row r="453" spans="1:19">
      <c r="A453" s="29">
        <v>5</v>
      </c>
      <c r="B453" s="12">
        <v>57</v>
      </c>
      <c r="C453" s="12">
        <v>1</v>
      </c>
      <c r="D453" s="19">
        <v>44634</v>
      </c>
      <c r="E453" s="20">
        <v>3460</v>
      </c>
      <c r="F453" s="20">
        <v>346</v>
      </c>
      <c r="G453" s="20">
        <v>0</v>
      </c>
      <c r="H453" s="21">
        <v>44714</v>
      </c>
      <c r="I453" s="12" t="s">
        <v>10</v>
      </c>
      <c r="J453" s="22" t="s">
        <v>27</v>
      </c>
      <c r="K453" s="22" t="s">
        <v>28</v>
      </c>
      <c r="L453" s="22" t="s">
        <v>37</v>
      </c>
      <c r="M453" s="12" t="s">
        <v>11</v>
      </c>
      <c r="N453" s="22" t="s">
        <v>52</v>
      </c>
      <c r="O453" s="12" t="s">
        <v>19</v>
      </c>
      <c r="P453" s="23">
        <v>80</v>
      </c>
      <c r="Q453" s="12" t="s">
        <v>428</v>
      </c>
      <c r="R453" s="12">
        <v>80</v>
      </c>
      <c r="S453" s="12">
        <v>2022</v>
      </c>
    </row>
    <row r="454" spans="1:19">
      <c r="A454" s="28">
        <v>5</v>
      </c>
      <c r="B454" s="11">
        <v>58</v>
      </c>
      <c r="C454" s="11">
        <v>2</v>
      </c>
      <c r="D454" s="14">
        <v>44634</v>
      </c>
      <c r="E454" s="15">
        <v>3400</v>
      </c>
      <c r="F454" s="15">
        <v>340</v>
      </c>
      <c r="G454" s="15">
        <v>0</v>
      </c>
      <c r="H454" s="16">
        <v>44663.54</v>
      </c>
      <c r="I454" s="11" t="s">
        <v>10</v>
      </c>
      <c r="J454" s="17" t="s">
        <v>25</v>
      </c>
      <c r="K454" s="17" t="s">
        <v>26</v>
      </c>
      <c r="L454" s="17" t="s">
        <v>37</v>
      </c>
      <c r="M454" s="11" t="s">
        <v>11</v>
      </c>
      <c r="N454" s="17" t="s">
        <v>55</v>
      </c>
      <c r="O454" s="11" t="s">
        <v>19</v>
      </c>
      <c r="P454" s="18">
        <v>29</v>
      </c>
      <c r="Q454" s="11" t="s">
        <v>429</v>
      </c>
      <c r="R454" s="11">
        <v>29</v>
      </c>
      <c r="S454" s="11">
        <v>2022</v>
      </c>
    </row>
    <row r="455" spans="1:19">
      <c r="A455" s="29">
        <v>5</v>
      </c>
      <c r="B455" s="12">
        <v>59</v>
      </c>
      <c r="C455" s="12">
        <v>1</v>
      </c>
      <c r="D455" s="19">
        <v>44634</v>
      </c>
      <c r="E455" s="20">
        <v>3460</v>
      </c>
      <c r="F455" s="20">
        <v>346</v>
      </c>
      <c r="G455" s="20">
        <v>0</v>
      </c>
      <c r="H455" s="21">
        <v>44641.11</v>
      </c>
      <c r="I455" s="12" t="s">
        <v>10</v>
      </c>
      <c r="J455" s="22" t="s">
        <v>27</v>
      </c>
      <c r="K455" s="22" t="s">
        <v>28</v>
      </c>
      <c r="L455" s="22" t="s">
        <v>37</v>
      </c>
      <c r="M455" s="12" t="s">
        <v>11</v>
      </c>
      <c r="N455" s="22" t="s">
        <v>52</v>
      </c>
      <c r="O455" s="12" t="s">
        <v>19</v>
      </c>
      <c r="P455" s="23">
        <v>7</v>
      </c>
      <c r="Q455" s="12" t="s">
        <v>430</v>
      </c>
      <c r="R455" s="12">
        <v>7</v>
      </c>
      <c r="S455" s="12">
        <v>2022</v>
      </c>
    </row>
    <row r="456" spans="1:19">
      <c r="A456" s="28">
        <v>5</v>
      </c>
      <c r="B456" s="11">
        <v>60</v>
      </c>
      <c r="C456" s="11">
        <v>1</v>
      </c>
      <c r="D456" s="14">
        <v>44635</v>
      </c>
      <c r="E456" s="15">
        <v>3405</v>
      </c>
      <c r="F456" s="15">
        <v>340</v>
      </c>
      <c r="G456" s="15">
        <v>5</v>
      </c>
      <c r="H456" s="16">
        <v>44792</v>
      </c>
      <c r="I456" s="11" t="s">
        <v>10</v>
      </c>
      <c r="J456" s="17" t="s">
        <v>25</v>
      </c>
      <c r="K456" s="17" t="s">
        <v>26</v>
      </c>
      <c r="L456" s="17" t="s">
        <v>42</v>
      </c>
      <c r="M456" s="11" t="s">
        <v>11</v>
      </c>
      <c r="N456" s="17" t="s">
        <v>63</v>
      </c>
      <c r="O456" s="11" t="s">
        <v>19</v>
      </c>
      <c r="P456" s="18">
        <v>157</v>
      </c>
      <c r="Q456" s="11" t="s">
        <v>431</v>
      </c>
      <c r="R456" s="11">
        <v>157</v>
      </c>
      <c r="S456" s="11">
        <v>2022</v>
      </c>
    </row>
    <row r="457" spans="1:19">
      <c r="A457" s="29">
        <v>5</v>
      </c>
      <c r="B457" s="12">
        <v>61</v>
      </c>
      <c r="C457" s="12">
        <v>2</v>
      </c>
      <c r="D457" s="19">
        <v>44635</v>
      </c>
      <c r="E457" s="20">
        <v>3400</v>
      </c>
      <c r="F457" s="20">
        <v>340</v>
      </c>
      <c r="G457" s="20">
        <v>0</v>
      </c>
      <c r="H457" s="21">
        <v>44961.052997685183</v>
      </c>
      <c r="I457" s="12" t="s">
        <v>10</v>
      </c>
      <c r="J457" s="22" t="s">
        <v>25</v>
      </c>
      <c r="K457" s="22" t="s">
        <v>26</v>
      </c>
      <c r="L457" s="22" t="s">
        <v>37</v>
      </c>
      <c r="M457" s="12" t="s">
        <v>11</v>
      </c>
      <c r="N457" s="22" t="s">
        <v>55</v>
      </c>
      <c r="O457" s="12" t="s">
        <v>19</v>
      </c>
      <c r="P457" s="23">
        <v>326</v>
      </c>
      <c r="Q457" s="12" t="s">
        <v>432</v>
      </c>
      <c r="R457" s="12">
        <v>328</v>
      </c>
      <c r="S457" s="12">
        <v>2023</v>
      </c>
    </row>
    <row r="458" spans="1:19">
      <c r="A458" s="28">
        <v>5</v>
      </c>
      <c r="B458" s="11">
        <v>62</v>
      </c>
      <c r="C458" s="11">
        <v>3</v>
      </c>
      <c r="D458" s="14">
        <v>44637</v>
      </c>
      <c r="E458" s="15">
        <v>3470</v>
      </c>
      <c r="F458" s="15">
        <v>347</v>
      </c>
      <c r="G458" s="15">
        <v>0</v>
      </c>
      <c r="H458" s="16">
        <v>44708.1</v>
      </c>
      <c r="I458" s="11" t="s">
        <v>10</v>
      </c>
      <c r="J458" s="17" t="s">
        <v>29</v>
      </c>
      <c r="K458" s="17" t="s">
        <v>28</v>
      </c>
      <c r="L458" s="17" t="s">
        <v>37</v>
      </c>
      <c r="M458" s="11" t="s">
        <v>11</v>
      </c>
      <c r="N458" s="17" t="s">
        <v>51</v>
      </c>
      <c r="O458" s="11" t="s">
        <v>19</v>
      </c>
      <c r="P458" s="18">
        <v>71</v>
      </c>
      <c r="Q458" s="11" t="s">
        <v>433</v>
      </c>
      <c r="R458" s="11">
        <v>74</v>
      </c>
      <c r="S458" s="11">
        <v>2022</v>
      </c>
    </row>
    <row r="459" spans="1:19">
      <c r="A459" s="29">
        <v>5</v>
      </c>
      <c r="B459" s="12">
        <v>63</v>
      </c>
      <c r="C459" s="12">
        <v>4</v>
      </c>
      <c r="D459" s="19">
        <v>44639</v>
      </c>
      <c r="E459" s="20">
        <v>3400</v>
      </c>
      <c r="F459" s="20">
        <v>340</v>
      </c>
      <c r="G459" s="20">
        <v>0</v>
      </c>
      <c r="H459" s="21">
        <v>44880.3</v>
      </c>
      <c r="I459" s="12" t="s">
        <v>10</v>
      </c>
      <c r="J459" s="22" t="s">
        <v>25</v>
      </c>
      <c r="K459" s="22" t="s">
        <v>26</v>
      </c>
      <c r="L459" s="22" t="s">
        <v>37</v>
      </c>
      <c r="M459" s="12" t="s">
        <v>11</v>
      </c>
      <c r="N459" s="22" t="s">
        <v>55</v>
      </c>
      <c r="O459" s="12" t="s">
        <v>19</v>
      </c>
      <c r="P459" s="23">
        <v>241</v>
      </c>
      <c r="Q459" s="12" t="s">
        <v>434</v>
      </c>
      <c r="R459" s="12">
        <v>246</v>
      </c>
      <c r="S459" s="12">
        <v>2022</v>
      </c>
    </row>
    <row r="460" spans="1:19">
      <c r="A460" s="28">
        <v>5</v>
      </c>
      <c r="B460" s="11">
        <v>64</v>
      </c>
      <c r="C460" s="11">
        <v>1</v>
      </c>
      <c r="D460" s="14">
        <v>44639</v>
      </c>
      <c r="E460" s="15">
        <v>3400</v>
      </c>
      <c r="F460" s="15">
        <v>340</v>
      </c>
      <c r="G460" s="15">
        <v>0</v>
      </c>
      <c r="H460" s="16">
        <v>44695.11</v>
      </c>
      <c r="I460" s="11" t="s">
        <v>10</v>
      </c>
      <c r="J460" s="17" t="s">
        <v>25</v>
      </c>
      <c r="K460" s="17" t="s">
        <v>26</v>
      </c>
      <c r="L460" s="17" t="s">
        <v>37</v>
      </c>
      <c r="M460" s="11" t="s">
        <v>11</v>
      </c>
      <c r="N460" s="17" t="s">
        <v>55</v>
      </c>
      <c r="O460" s="11" t="s">
        <v>19</v>
      </c>
      <c r="P460" s="18">
        <v>56</v>
      </c>
      <c r="Q460" s="11" t="s">
        <v>435</v>
      </c>
      <c r="R460" s="11">
        <v>58</v>
      </c>
      <c r="S460" s="11">
        <v>2022</v>
      </c>
    </row>
    <row r="461" spans="1:19">
      <c r="A461" s="29">
        <v>5</v>
      </c>
      <c r="B461" s="12">
        <v>66</v>
      </c>
      <c r="C461" s="12">
        <v>1</v>
      </c>
      <c r="D461" s="19">
        <v>44641</v>
      </c>
      <c r="E461" s="20">
        <v>3460</v>
      </c>
      <c r="F461" s="20">
        <v>346</v>
      </c>
      <c r="G461" s="20">
        <v>0</v>
      </c>
      <c r="H461" s="21">
        <v>44688.27</v>
      </c>
      <c r="I461" s="12" t="s">
        <v>10</v>
      </c>
      <c r="J461" s="22" t="s">
        <v>27</v>
      </c>
      <c r="K461" s="22" t="s">
        <v>28</v>
      </c>
      <c r="L461" s="22" t="s">
        <v>37</v>
      </c>
      <c r="M461" s="12" t="s">
        <v>11</v>
      </c>
      <c r="N461" s="22" t="s">
        <v>52</v>
      </c>
      <c r="O461" s="12" t="s">
        <v>19</v>
      </c>
      <c r="P461" s="23">
        <v>47</v>
      </c>
      <c r="Q461" s="12" t="s">
        <v>436</v>
      </c>
      <c r="R461" s="12">
        <v>66</v>
      </c>
      <c r="S461" s="12">
        <v>2022</v>
      </c>
    </row>
    <row r="462" spans="1:19">
      <c r="A462" s="28">
        <v>5</v>
      </c>
      <c r="B462" s="11">
        <v>66</v>
      </c>
      <c r="C462" s="11">
        <v>2</v>
      </c>
      <c r="D462" s="14">
        <v>44641</v>
      </c>
      <c r="E462" s="15">
        <v>3406</v>
      </c>
      <c r="F462" s="15">
        <v>340</v>
      </c>
      <c r="G462" s="15">
        <v>6</v>
      </c>
      <c r="H462" s="16">
        <v>44691.45</v>
      </c>
      <c r="I462" s="11" t="s">
        <v>10</v>
      </c>
      <c r="J462" s="17" t="s">
        <v>25</v>
      </c>
      <c r="K462" s="17" t="s">
        <v>26</v>
      </c>
      <c r="L462" s="17" t="s">
        <v>43</v>
      </c>
      <c r="M462" s="11" t="s">
        <v>11</v>
      </c>
      <c r="N462" s="17" t="s">
        <v>65</v>
      </c>
      <c r="O462" s="11" t="s">
        <v>19</v>
      </c>
      <c r="P462" s="18">
        <v>50</v>
      </c>
      <c r="Q462" s="11" t="s">
        <v>436</v>
      </c>
      <c r="R462" s="11">
        <v>66</v>
      </c>
      <c r="S462" s="11">
        <v>2022</v>
      </c>
    </row>
    <row r="463" spans="1:19">
      <c r="A463" s="29">
        <v>5</v>
      </c>
      <c r="B463" s="12">
        <v>69</v>
      </c>
      <c r="C463" s="12">
        <v>2</v>
      </c>
      <c r="D463" s="19">
        <v>44646</v>
      </c>
      <c r="E463" s="20">
        <v>3460</v>
      </c>
      <c r="F463" s="20">
        <v>346</v>
      </c>
      <c r="G463" s="20">
        <v>0</v>
      </c>
      <c r="H463" s="21">
        <v>44749.03</v>
      </c>
      <c r="I463" s="12" t="s">
        <v>10</v>
      </c>
      <c r="J463" s="22" t="s">
        <v>27</v>
      </c>
      <c r="K463" s="22" t="s">
        <v>28</v>
      </c>
      <c r="L463" s="22" t="s">
        <v>37</v>
      </c>
      <c r="M463" s="12" t="s">
        <v>11</v>
      </c>
      <c r="N463" s="22" t="s">
        <v>52</v>
      </c>
      <c r="O463" s="12" t="s">
        <v>19</v>
      </c>
      <c r="P463" s="23">
        <v>103</v>
      </c>
      <c r="Q463" s="12" t="s">
        <v>437</v>
      </c>
      <c r="R463" s="12">
        <v>103</v>
      </c>
      <c r="S463" s="12">
        <v>2022</v>
      </c>
    </row>
    <row r="464" spans="1:19">
      <c r="A464" s="28">
        <v>5</v>
      </c>
      <c r="B464" s="11">
        <v>70</v>
      </c>
      <c r="C464" s="11">
        <v>2</v>
      </c>
      <c r="D464" s="14">
        <v>44647</v>
      </c>
      <c r="E464" s="15">
        <v>3400</v>
      </c>
      <c r="F464" s="15">
        <v>340</v>
      </c>
      <c r="G464" s="15">
        <v>0</v>
      </c>
      <c r="H464" s="16">
        <v>44699.34</v>
      </c>
      <c r="I464" s="11" t="s">
        <v>10</v>
      </c>
      <c r="J464" s="17" t="s">
        <v>25</v>
      </c>
      <c r="K464" s="17" t="s">
        <v>26</v>
      </c>
      <c r="L464" s="17" t="s">
        <v>37</v>
      </c>
      <c r="M464" s="11" t="s">
        <v>11</v>
      </c>
      <c r="N464" s="17" t="s">
        <v>55</v>
      </c>
      <c r="O464" s="11" t="s">
        <v>19</v>
      </c>
      <c r="P464" s="18">
        <v>52</v>
      </c>
      <c r="Q464" s="11" t="s">
        <v>438</v>
      </c>
      <c r="R464" s="11">
        <v>58</v>
      </c>
      <c r="S464" s="11">
        <v>2022</v>
      </c>
    </row>
    <row r="465" spans="1:19">
      <c r="A465" s="29">
        <v>5</v>
      </c>
      <c r="B465" s="12">
        <v>71</v>
      </c>
      <c r="C465" s="12">
        <v>3</v>
      </c>
      <c r="D465" s="19">
        <v>44647</v>
      </c>
      <c r="E465" s="20">
        <v>3402</v>
      </c>
      <c r="F465" s="20">
        <v>340</v>
      </c>
      <c r="G465" s="20">
        <v>2</v>
      </c>
      <c r="H465" s="21">
        <v>44834.77</v>
      </c>
      <c r="I465" s="12" t="s">
        <v>10</v>
      </c>
      <c r="J465" s="22" t="s">
        <v>25</v>
      </c>
      <c r="K465" s="22" t="s">
        <v>26</v>
      </c>
      <c r="L465" s="22" t="s">
        <v>39</v>
      </c>
      <c r="M465" s="12" t="s">
        <v>11</v>
      </c>
      <c r="N465" s="22" t="s">
        <v>62</v>
      </c>
      <c r="O465" s="12" t="s">
        <v>19</v>
      </c>
      <c r="P465" s="23">
        <v>187</v>
      </c>
      <c r="Q465" s="12" t="s">
        <v>439</v>
      </c>
      <c r="R465" s="12">
        <v>192</v>
      </c>
      <c r="S465" s="12">
        <v>2022</v>
      </c>
    </row>
    <row r="466" spans="1:19">
      <c r="A466" s="28">
        <v>5</v>
      </c>
      <c r="B466" s="11">
        <v>72</v>
      </c>
      <c r="C466" s="11">
        <v>3</v>
      </c>
      <c r="D466" s="14">
        <v>44648</v>
      </c>
      <c r="E466" s="15">
        <v>3460</v>
      </c>
      <c r="F466" s="15">
        <v>346</v>
      </c>
      <c r="G466" s="15">
        <v>0</v>
      </c>
      <c r="H466" s="16">
        <v>44965.7</v>
      </c>
      <c r="I466" s="11" t="s">
        <v>10</v>
      </c>
      <c r="J466" s="17" t="s">
        <v>27</v>
      </c>
      <c r="K466" s="17" t="s">
        <v>28</v>
      </c>
      <c r="L466" s="17" t="s">
        <v>37</v>
      </c>
      <c r="M466" s="11" t="s">
        <v>11</v>
      </c>
      <c r="N466" s="17" t="s">
        <v>52</v>
      </c>
      <c r="O466" s="11" t="s">
        <v>19</v>
      </c>
      <c r="P466" s="18">
        <v>317</v>
      </c>
      <c r="Q466" s="11" t="s">
        <v>440</v>
      </c>
      <c r="R466" s="11">
        <v>317</v>
      </c>
      <c r="S466" s="11">
        <v>2023</v>
      </c>
    </row>
    <row r="467" spans="1:19">
      <c r="A467" s="29">
        <v>5</v>
      </c>
      <c r="B467" s="12">
        <v>73</v>
      </c>
      <c r="C467" s="12">
        <v>2</v>
      </c>
      <c r="D467" s="19">
        <v>44648</v>
      </c>
      <c r="E467" s="20">
        <v>3461</v>
      </c>
      <c r="F467" s="20">
        <v>346</v>
      </c>
      <c r="G467" s="20">
        <v>1</v>
      </c>
      <c r="H467" s="21">
        <v>44691.99</v>
      </c>
      <c r="I467" s="12" t="s">
        <v>10</v>
      </c>
      <c r="J467" s="22" t="s">
        <v>27</v>
      </c>
      <c r="K467" s="22" t="s">
        <v>28</v>
      </c>
      <c r="L467" s="22" t="s">
        <v>38</v>
      </c>
      <c r="M467" s="12" t="s">
        <v>11</v>
      </c>
      <c r="N467" s="22" t="s">
        <v>90</v>
      </c>
      <c r="O467" s="12" t="s">
        <v>19</v>
      </c>
      <c r="P467" s="23">
        <v>43</v>
      </c>
      <c r="Q467" s="12" t="s">
        <v>441</v>
      </c>
      <c r="R467" s="12">
        <v>43</v>
      </c>
      <c r="S467" s="12">
        <v>2022</v>
      </c>
    </row>
    <row r="468" spans="1:19">
      <c r="A468" s="28">
        <v>5</v>
      </c>
      <c r="B468" s="11">
        <v>76</v>
      </c>
      <c r="C468" s="11">
        <v>3</v>
      </c>
      <c r="D468" s="14">
        <v>44650</v>
      </c>
      <c r="E468" s="15">
        <v>3400</v>
      </c>
      <c r="F468" s="15">
        <v>340</v>
      </c>
      <c r="G468" s="15">
        <v>0</v>
      </c>
      <c r="H468" s="16">
        <v>44921.83</v>
      </c>
      <c r="I468" s="11" t="s">
        <v>10</v>
      </c>
      <c r="J468" s="17" t="s">
        <v>25</v>
      </c>
      <c r="K468" s="17" t="s">
        <v>26</v>
      </c>
      <c r="L468" s="17" t="s">
        <v>37</v>
      </c>
      <c r="M468" s="11" t="s">
        <v>11</v>
      </c>
      <c r="N468" s="17" t="s">
        <v>55</v>
      </c>
      <c r="O468" s="11" t="s">
        <v>19</v>
      </c>
      <c r="P468" s="18">
        <v>271</v>
      </c>
      <c r="Q468" s="11" t="s">
        <v>442</v>
      </c>
      <c r="R468" s="11">
        <v>273</v>
      </c>
      <c r="S468" s="11">
        <v>2022</v>
      </c>
    </row>
    <row r="469" spans="1:19">
      <c r="A469" s="29">
        <v>5</v>
      </c>
      <c r="B469" s="12">
        <v>77</v>
      </c>
      <c r="C469" s="12">
        <v>1</v>
      </c>
      <c r="D469" s="19">
        <v>44652</v>
      </c>
      <c r="E469" s="20">
        <v>3462</v>
      </c>
      <c r="F469" s="20">
        <v>346</v>
      </c>
      <c r="G469" s="20">
        <v>2</v>
      </c>
      <c r="H469" s="21">
        <v>44967</v>
      </c>
      <c r="I469" s="12" t="s">
        <v>10</v>
      </c>
      <c r="J469" s="22" t="s">
        <v>27</v>
      </c>
      <c r="K469" s="22" t="s">
        <v>28</v>
      </c>
      <c r="L469" s="22" t="s">
        <v>39</v>
      </c>
      <c r="M469" s="12" t="s">
        <v>11</v>
      </c>
      <c r="N469" s="22" t="s">
        <v>73</v>
      </c>
      <c r="O469" s="12" t="s">
        <v>19</v>
      </c>
      <c r="P469" s="23">
        <v>315</v>
      </c>
      <c r="Q469" s="12" t="s">
        <v>443</v>
      </c>
      <c r="R469" s="12">
        <v>315</v>
      </c>
      <c r="S469" s="12">
        <v>2023</v>
      </c>
    </row>
    <row r="470" spans="1:19">
      <c r="A470" s="28">
        <v>5</v>
      </c>
      <c r="B470" s="11">
        <v>80</v>
      </c>
      <c r="C470" s="11">
        <v>4</v>
      </c>
      <c r="D470" s="14">
        <v>44656</v>
      </c>
      <c r="E470" s="15">
        <v>3400</v>
      </c>
      <c r="F470" s="15">
        <v>340</v>
      </c>
      <c r="G470" s="15">
        <v>0</v>
      </c>
      <c r="H470" s="16">
        <v>44669.599999999999</v>
      </c>
      <c r="I470" s="11" t="s">
        <v>10</v>
      </c>
      <c r="J470" s="17" t="s">
        <v>25</v>
      </c>
      <c r="K470" s="17" t="s">
        <v>26</v>
      </c>
      <c r="L470" s="17" t="s">
        <v>37</v>
      </c>
      <c r="M470" s="11" t="s">
        <v>11</v>
      </c>
      <c r="N470" s="17" t="s">
        <v>55</v>
      </c>
      <c r="O470" s="11" t="s">
        <v>19</v>
      </c>
      <c r="P470" s="18">
        <v>13</v>
      </c>
      <c r="Q470" s="11" t="s">
        <v>444</v>
      </c>
      <c r="R470" s="11">
        <v>743</v>
      </c>
      <c r="S470" s="11">
        <v>2022</v>
      </c>
    </row>
    <row r="471" spans="1:19">
      <c r="A471" s="29">
        <v>5</v>
      </c>
      <c r="B471" s="12">
        <v>80</v>
      </c>
      <c r="C471" s="12">
        <v>5</v>
      </c>
      <c r="D471" s="19">
        <v>44656</v>
      </c>
      <c r="E471" s="20">
        <v>3400</v>
      </c>
      <c r="F471" s="20">
        <v>340</v>
      </c>
      <c r="G471" s="20">
        <v>0</v>
      </c>
      <c r="H471" s="21">
        <v>45399</v>
      </c>
      <c r="I471" s="12" t="s">
        <v>10</v>
      </c>
      <c r="J471" s="22" t="s">
        <v>25</v>
      </c>
      <c r="K471" s="22" t="s">
        <v>26</v>
      </c>
      <c r="L471" s="22" t="s">
        <v>37</v>
      </c>
      <c r="M471" s="12" t="s">
        <v>11</v>
      </c>
      <c r="N471" s="22" t="s">
        <v>55</v>
      </c>
      <c r="O471" s="12" t="s">
        <v>19</v>
      </c>
      <c r="P471" s="23">
        <v>743</v>
      </c>
      <c r="Q471" s="12" t="s">
        <v>444</v>
      </c>
      <c r="R471" s="12">
        <v>743</v>
      </c>
      <c r="S471" s="12">
        <v>2024</v>
      </c>
    </row>
    <row r="472" spans="1:19">
      <c r="A472" s="28">
        <v>5</v>
      </c>
      <c r="B472" s="11">
        <v>81</v>
      </c>
      <c r="C472" s="11">
        <v>2</v>
      </c>
      <c r="D472" s="14">
        <v>44657</v>
      </c>
      <c r="E472" s="15">
        <v>3400</v>
      </c>
      <c r="F472" s="15">
        <v>340</v>
      </c>
      <c r="G472" s="15">
        <v>0</v>
      </c>
      <c r="H472" s="16">
        <v>44709.56</v>
      </c>
      <c r="I472" s="11" t="s">
        <v>10</v>
      </c>
      <c r="J472" s="17" t="s">
        <v>25</v>
      </c>
      <c r="K472" s="17" t="s">
        <v>26</v>
      </c>
      <c r="L472" s="17" t="s">
        <v>37</v>
      </c>
      <c r="M472" s="11" t="s">
        <v>11</v>
      </c>
      <c r="N472" s="17" t="s">
        <v>55</v>
      </c>
      <c r="O472" s="11" t="s">
        <v>19</v>
      </c>
      <c r="P472" s="18">
        <v>52</v>
      </c>
      <c r="Q472" s="11" t="s">
        <v>445</v>
      </c>
      <c r="R472" s="11">
        <v>53</v>
      </c>
      <c r="S472" s="11">
        <v>2022</v>
      </c>
    </row>
    <row r="473" spans="1:19">
      <c r="A473" s="29">
        <v>5</v>
      </c>
      <c r="B473" s="12">
        <v>83</v>
      </c>
      <c r="C473" s="12">
        <v>2</v>
      </c>
      <c r="D473" s="19">
        <v>44659</v>
      </c>
      <c r="E473" s="20">
        <v>3461</v>
      </c>
      <c r="F473" s="20">
        <v>346</v>
      </c>
      <c r="G473" s="20">
        <v>1</v>
      </c>
      <c r="H473" s="21">
        <v>44827.69</v>
      </c>
      <c r="I473" s="12" t="s">
        <v>10</v>
      </c>
      <c r="J473" s="22" t="s">
        <v>27</v>
      </c>
      <c r="K473" s="22" t="s">
        <v>28</v>
      </c>
      <c r="L473" s="22" t="s">
        <v>38</v>
      </c>
      <c r="M473" s="12" t="s">
        <v>11</v>
      </c>
      <c r="N473" s="22" t="s">
        <v>90</v>
      </c>
      <c r="O473" s="12" t="s">
        <v>19</v>
      </c>
      <c r="P473" s="23">
        <v>168</v>
      </c>
      <c r="Q473" s="12" t="s">
        <v>446</v>
      </c>
      <c r="R473" s="12">
        <v>168</v>
      </c>
      <c r="S473" s="12">
        <v>2022</v>
      </c>
    </row>
    <row r="474" spans="1:19">
      <c r="A474" s="28">
        <v>5</v>
      </c>
      <c r="B474" s="11">
        <v>84</v>
      </c>
      <c r="C474" s="11">
        <v>2</v>
      </c>
      <c r="D474" s="14">
        <v>44664</v>
      </c>
      <c r="E474" s="15">
        <v>3470</v>
      </c>
      <c r="F474" s="15">
        <v>347</v>
      </c>
      <c r="G474" s="15">
        <v>0</v>
      </c>
      <c r="H474" s="16">
        <v>45095.7</v>
      </c>
      <c r="I474" s="11" t="s">
        <v>10</v>
      </c>
      <c r="J474" s="17" t="s">
        <v>29</v>
      </c>
      <c r="K474" s="17" t="s">
        <v>28</v>
      </c>
      <c r="L474" s="17" t="s">
        <v>37</v>
      </c>
      <c r="M474" s="11" t="s">
        <v>11</v>
      </c>
      <c r="N474" s="17" t="s">
        <v>51</v>
      </c>
      <c r="O474" s="11" t="s">
        <v>19</v>
      </c>
      <c r="P474" s="18">
        <v>431</v>
      </c>
      <c r="Q474" s="11" t="s">
        <v>447</v>
      </c>
      <c r="R474" s="11">
        <v>435</v>
      </c>
      <c r="S474" s="11">
        <v>2023</v>
      </c>
    </row>
    <row r="475" spans="1:19">
      <c r="A475" s="29">
        <v>5</v>
      </c>
      <c r="B475" s="12">
        <v>85</v>
      </c>
      <c r="C475" s="12">
        <v>2</v>
      </c>
      <c r="D475" s="19">
        <v>44665</v>
      </c>
      <c r="E475" s="20">
        <v>3400</v>
      </c>
      <c r="F475" s="20">
        <v>340</v>
      </c>
      <c r="G475" s="20">
        <v>0</v>
      </c>
      <c r="H475" s="21">
        <v>44932.7</v>
      </c>
      <c r="I475" s="12" t="s">
        <v>10</v>
      </c>
      <c r="J475" s="22" t="s">
        <v>25</v>
      </c>
      <c r="K475" s="22" t="s">
        <v>26</v>
      </c>
      <c r="L475" s="22" t="s">
        <v>37</v>
      </c>
      <c r="M475" s="12" t="s">
        <v>11</v>
      </c>
      <c r="N475" s="22" t="s">
        <v>55</v>
      </c>
      <c r="O475" s="12" t="s">
        <v>19</v>
      </c>
      <c r="P475" s="23">
        <v>267</v>
      </c>
      <c r="Q475" s="12" t="s">
        <v>448</v>
      </c>
      <c r="R475" s="12">
        <v>271</v>
      </c>
      <c r="S475" s="12">
        <v>2023</v>
      </c>
    </row>
    <row r="476" spans="1:19">
      <c r="A476" s="28">
        <v>5</v>
      </c>
      <c r="B476" s="11">
        <v>86</v>
      </c>
      <c r="C476" s="11">
        <v>2</v>
      </c>
      <c r="D476" s="14">
        <v>44666</v>
      </c>
      <c r="E476" s="15">
        <v>3400</v>
      </c>
      <c r="F476" s="15">
        <v>340</v>
      </c>
      <c r="G476" s="15">
        <v>0</v>
      </c>
      <c r="H476" s="16">
        <v>44695.5</v>
      </c>
      <c r="I476" s="11" t="s">
        <v>10</v>
      </c>
      <c r="J476" s="17" t="s">
        <v>25</v>
      </c>
      <c r="K476" s="17" t="s">
        <v>26</v>
      </c>
      <c r="L476" s="17" t="s">
        <v>37</v>
      </c>
      <c r="M476" s="11" t="s">
        <v>11</v>
      </c>
      <c r="N476" s="17" t="s">
        <v>55</v>
      </c>
      <c r="O476" s="11" t="s">
        <v>19</v>
      </c>
      <c r="P476" s="18">
        <v>29</v>
      </c>
      <c r="Q476" s="11" t="s">
        <v>449</v>
      </c>
      <c r="R476" s="11">
        <v>30</v>
      </c>
      <c r="S476" s="11">
        <v>2022</v>
      </c>
    </row>
    <row r="477" spans="1:19">
      <c r="A477" s="29">
        <v>5</v>
      </c>
      <c r="B477" s="12">
        <v>86</v>
      </c>
      <c r="C477" s="12">
        <v>1</v>
      </c>
      <c r="D477" s="19">
        <v>44666</v>
      </c>
      <c r="E477" s="20">
        <v>3403</v>
      </c>
      <c r="F477" s="20">
        <v>340</v>
      </c>
      <c r="G477" s="20">
        <v>3</v>
      </c>
      <c r="H477" s="21">
        <v>44696.432002314818</v>
      </c>
      <c r="I477" s="12" t="s">
        <v>10</v>
      </c>
      <c r="J477" s="22" t="s">
        <v>25</v>
      </c>
      <c r="K477" s="22" t="s">
        <v>26</v>
      </c>
      <c r="L477" s="22" t="s">
        <v>40</v>
      </c>
      <c r="M477" s="12" t="s">
        <v>11</v>
      </c>
      <c r="N477" s="22" t="s">
        <v>68</v>
      </c>
      <c r="O477" s="12" t="s">
        <v>19</v>
      </c>
      <c r="P477" s="23">
        <v>30</v>
      </c>
      <c r="Q477" s="12" t="s">
        <v>449</v>
      </c>
      <c r="R477" s="12">
        <v>30</v>
      </c>
      <c r="S477" s="12">
        <v>2022</v>
      </c>
    </row>
    <row r="478" spans="1:19">
      <c r="A478" s="28">
        <v>5</v>
      </c>
      <c r="B478" s="11">
        <v>90</v>
      </c>
      <c r="C478" s="11">
        <v>2</v>
      </c>
      <c r="D478" s="14">
        <v>44669</v>
      </c>
      <c r="E478" s="15">
        <v>3460</v>
      </c>
      <c r="F478" s="15">
        <v>346</v>
      </c>
      <c r="G478" s="15">
        <v>0</v>
      </c>
      <c r="H478" s="16">
        <v>44710.85</v>
      </c>
      <c r="I478" s="11" t="s">
        <v>10</v>
      </c>
      <c r="J478" s="17" t="s">
        <v>27</v>
      </c>
      <c r="K478" s="17" t="s">
        <v>28</v>
      </c>
      <c r="L478" s="17" t="s">
        <v>37</v>
      </c>
      <c r="M478" s="11" t="s">
        <v>11</v>
      </c>
      <c r="N478" s="17" t="s">
        <v>52</v>
      </c>
      <c r="O478" s="11" t="s">
        <v>19</v>
      </c>
      <c r="P478" s="18">
        <v>41</v>
      </c>
      <c r="Q478" s="11" t="s">
        <v>450</v>
      </c>
      <c r="R478" s="11">
        <v>42</v>
      </c>
      <c r="S478" s="11">
        <v>2022</v>
      </c>
    </row>
    <row r="479" spans="1:19">
      <c r="A479" s="29">
        <v>5</v>
      </c>
      <c r="B479" s="12">
        <v>90</v>
      </c>
      <c r="C479" s="12">
        <v>3</v>
      </c>
      <c r="D479" s="19">
        <v>44669</v>
      </c>
      <c r="E479" s="20">
        <v>3470</v>
      </c>
      <c r="F479" s="20">
        <v>347</v>
      </c>
      <c r="G479" s="20">
        <v>0</v>
      </c>
      <c r="H479" s="21">
        <v>44711.28</v>
      </c>
      <c r="I479" s="12" t="s">
        <v>10</v>
      </c>
      <c r="J479" s="22" t="s">
        <v>29</v>
      </c>
      <c r="K479" s="22" t="s">
        <v>28</v>
      </c>
      <c r="L479" s="22" t="s">
        <v>37</v>
      </c>
      <c r="M479" s="12" t="s">
        <v>11</v>
      </c>
      <c r="N479" s="22" t="s">
        <v>51</v>
      </c>
      <c r="O479" s="12" t="s">
        <v>19</v>
      </c>
      <c r="P479" s="23">
        <v>42</v>
      </c>
      <c r="Q479" s="12" t="s">
        <v>450</v>
      </c>
      <c r="R479" s="12">
        <v>42</v>
      </c>
      <c r="S479" s="12">
        <v>2022</v>
      </c>
    </row>
    <row r="480" spans="1:19">
      <c r="A480" s="28">
        <v>5</v>
      </c>
      <c r="B480" s="11">
        <v>92</v>
      </c>
      <c r="C480" s="11">
        <v>2</v>
      </c>
      <c r="D480" s="14">
        <v>44669</v>
      </c>
      <c r="E480" s="15">
        <v>3461</v>
      </c>
      <c r="F480" s="15">
        <v>346</v>
      </c>
      <c r="G480" s="15">
        <v>1</v>
      </c>
      <c r="H480" s="16">
        <v>44721.7</v>
      </c>
      <c r="I480" s="11" t="s">
        <v>10</v>
      </c>
      <c r="J480" s="17" t="s">
        <v>27</v>
      </c>
      <c r="K480" s="17" t="s">
        <v>28</v>
      </c>
      <c r="L480" s="17" t="s">
        <v>38</v>
      </c>
      <c r="M480" s="11" t="s">
        <v>11</v>
      </c>
      <c r="N480" s="17" t="s">
        <v>90</v>
      </c>
      <c r="O480" s="11" t="s">
        <v>19</v>
      </c>
      <c r="P480" s="18">
        <v>52</v>
      </c>
      <c r="Q480" s="11" t="s">
        <v>451</v>
      </c>
      <c r="R480" s="11">
        <v>53</v>
      </c>
      <c r="S480" s="11">
        <v>2022</v>
      </c>
    </row>
    <row r="481" spans="1:19">
      <c r="A481" s="29">
        <v>5</v>
      </c>
      <c r="B481" s="12">
        <v>93</v>
      </c>
      <c r="C481" s="12">
        <v>2</v>
      </c>
      <c r="D481" s="19">
        <v>44672</v>
      </c>
      <c r="E481" s="20">
        <v>3400</v>
      </c>
      <c r="F481" s="20">
        <v>340</v>
      </c>
      <c r="G481" s="20">
        <v>0</v>
      </c>
      <c r="H481" s="21">
        <v>44769.894999999997</v>
      </c>
      <c r="I481" s="12" t="s">
        <v>10</v>
      </c>
      <c r="J481" s="22" t="s">
        <v>25</v>
      </c>
      <c r="K481" s="22" t="s">
        <v>26</v>
      </c>
      <c r="L481" s="22" t="s">
        <v>37</v>
      </c>
      <c r="M481" s="12" t="s">
        <v>11</v>
      </c>
      <c r="N481" s="22" t="s">
        <v>55</v>
      </c>
      <c r="O481" s="12" t="s">
        <v>19</v>
      </c>
      <c r="P481" s="23">
        <v>97</v>
      </c>
      <c r="Q481" s="12" t="s">
        <v>452</v>
      </c>
      <c r="R481" s="12">
        <v>98</v>
      </c>
      <c r="S481" s="12">
        <v>2022</v>
      </c>
    </row>
    <row r="482" spans="1:19">
      <c r="A482" s="28">
        <v>5</v>
      </c>
      <c r="B482" s="11">
        <v>93</v>
      </c>
      <c r="C482" s="11">
        <v>3</v>
      </c>
      <c r="D482" s="14">
        <v>44672</v>
      </c>
      <c r="E482" s="15">
        <v>3460</v>
      </c>
      <c r="F482" s="15">
        <v>346</v>
      </c>
      <c r="G482" s="15">
        <v>0</v>
      </c>
      <c r="H482" s="16">
        <v>44770.06</v>
      </c>
      <c r="I482" s="11" t="s">
        <v>10</v>
      </c>
      <c r="J482" s="17" t="s">
        <v>27</v>
      </c>
      <c r="K482" s="17" t="s">
        <v>28</v>
      </c>
      <c r="L482" s="17" t="s">
        <v>37</v>
      </c>
      <c r="M482" s="11" t="s">
        <v>11</v>
      </c>
      <c r="N482" s="17" t="s">
        <v>52</v>
      </c>
      <c r="O482" s="11" t="s">
        <v>19</v>
      </c>
      <c r="P482" s="18">
        <v>98</v>
      </c>
      <c r="Q482" s="11" t="s">
        <v>452</v>
      </c>
      <c r="R482" s="11">
        <v>98</v>
      </c>
      <c r="S482" s="11">
        <v>2022</v>
      </c>
    </row>
    <row r="483" spans="1:19">
      <c r="A483" s="29">
        <v>5</v>
      </c>
      <c r="B483" s="12">
        <v>96</v>
      </c>
      <c r="C483" s="12">
        <v>2</v>
      </c>
      <c r="D483" s="19">
        <v>44674</v>
      </c>
      <c r="E483" s="20">
        <v>3400</v>
      </c>
      <c r="F483" s="20">
        <v>340</v>
      </c>
      <c r="G483" s="20">
        <v>0</v>
      </c>
      <c r="H483" s="21">
        <v>44703.65</v>
      </c>
      <c r="I483" s="12" t="s">
        <v>10</v>
      </c>
      <c r="J483" s="22" t="s">
        <v>25</v>
      </c>
      <c r="K483" s="22" t="s">
        <v>26</v>
      </c>
      <c r="L483" s="22" t="s">
        <v>37</v>
      </c>
      <c r="M483" s="12" t="s">
        <v>11</v>
      </c>
      <c r="N483" s="22" t="s">
        <v>55</v>
      </c>
      <c r="O483" s="12" t="s">
        <v>19</v>
      </c>
      <c r="P483" s="23">
        <v>29</v>
      </c>
      <c r="Q483" s="12" t="s">
        <v>453</v>
      </c>
      <c r="R483" s="12">
        <v>29</v>
      </c>
      <c r="S483" s="12">
        <v>2022</v>
      </c>
    </row>
    <row r="484" spans="1:19">
      <c r="A484" s="28">
        <v>5</v>
      </c>
      <c r="B484" s="11">
        <v>97</v>
      </c>
      <c r="C484" s="11">
        <v>2</v>
      </c>
      <c r="D484" s="14">
        <v>44675</v>
      </c>
      <c r="E484" s="15">
        <v>3460</v>
      </c>
      <c r="F484" s="15">
        <v>346</v>
      </c>
      <c r="G484" s="15">
        <v>0</v>
      </c>
      <c r="H484" s="16">
        <v>44842.1</v>
      </c>
      <c r="I484" s="11" t="s">
        <v>10</v>
      </c>
      <c r="J484" s="17" t="s">
        <v>27</v>
      </c>
      <c r="K484" s="17" t="s">
        <v>28</v>
      </c>
      <c r="L484" s="17" t="s">
        <v>37</v>
      </c>
      <c r="M484" s="11" t="s">
        <v>11</v>
      </c>
      <c r="N484" s="17" t="s">
        <v>52</v>
      </c>
      <c r="O484" s="11" t="s">
        <v>19</v>
      </c>
      <c r="P484" s="18">
        <v>167</v>
      </c>
      <c r="Q484" s="11" t="s">
        <v>454</v>
      </c>
      <c r="R484" s="11">
        <v>168</v>
      </c>
      <c r="S484" s="11">
        <v>2022</v>
      </c>
    </row>
    <row r="485" spans="1:19">
      <c r="A485" s="29">
        <v>5</v>
      </c>
      <c r="B485" s="12">
        <v>97</v>
      </c>
      <c r="C485" s="12">
        <v>1</v>
      </c>
      <c r="D485" s="19">
        <v>44675</v>
      </c>
      <c r="E485" s="20">
        <v>3460</v>
      </c>
      <c r="F485" s="20">
        <v>346</v>
      </c>
      <c r="G485" s="20">
        <v>0</v>
      </c>
      <c r="H485" s="21">
        <v>44843.74</v>
      </c>
      <c r="I485" s="12" t="s">
        <v>10</v>
      </c>
      <c r="J485" s="22" t="s">
        <v>27</v>
      </c>
      <c r="K485" s="22" t="s">
        <v>28</v>
      </c>
      <c r="L485" s="22" t="s">
        <v>37</v>
      </c>
      <c r="M485" s="12" t="s">
        <v>11</v>
      </c>
      <c r="N485" s="22" t="s">
        <v>52</v>
      </c>
      <c r="O485" s="12" t="s">
        <v>19</v>
      </c>
      <c r="P485" s="23">
        <v>168</v>
      </c>
      <c r="Q485" s="12" t="s">
        <v>454</v>
      </c>
      <c r="R485" s="12">
        <v>168</v>
      </c>
      <c r="S485" s="12">
        <v>2022</v>
      </c>
    </row>
    <row r="486" spans="1:19">
      <c r="A486" s="28">
        <v>5</v>
      </c>
      <c r="B486" s="11">
        <v>99</v>
      </c>
      <c r="C486" s="11">
        <v>1</v>
      </c>
      <c r="D486" s="14">
        <v>44677</v>
      </c>
      <c r="E486" s="15">
        <v>3400</v>
      </c>
      <c r="F486" s="15">
        <v>340</v>
      </c>
      <c r="G486" s="15">
        <v>0</v>
      </c>
      <c r="H486" s="16">
        <v>44701.3</v>
      </c>
      <c r="I486" s="11" t="s">
        <v>10</v>
      </c>
      <c r="J486" s="17" t="s">
        <v>25</v>
      </c>
      <c r="K486" s="17" t="s">
        <v>26</v>
      </c>
      <c r="L486" s="17" t="s">
        <v>37</v>
      </c>
      <c r="M486" s="11" t="s">
        <v>11</v>
      </c>
      <c r="N486" s="17" t="s">
        <v>55</v>
      </c>
      <c r="O486" s="11" t="s">
        <v>19</v>
      </c>
      <c r="P486" s="18">
        <v>24</v>
      </c>
      <c r="Q486" s="11" t="s">
        <v>455</v>
      </c>
      <c r="R486" s="11">
        <v>24</v>
      </c>
      <c r="S486" s="11">
        <v>2022</v>
      </c>
    </row>
    <row r="487" spans="1:19">
      <c r="A487" s="29">
        <v>5</v>
      </c>
      <c r="B487" s="12">
        <v>99</v>
      </c>
      <c r="C487" s="12">
        <v>3</v>
      </c>
      <c r="D487" s="19">
        <v>44677</v>
      </c>
      <c r="E487" s="20">
        <v>3400</v>
      </c>
      <c r="F487" s="20">
        <v>340</v>
      </c>
      <c r="G487" s="20">
        <v>0</v>
      </c>
      <c r="H487" s="21">
        <v>44701.13</v>
      </c>
      <c r="I487" s="12" t="s">
        <v>10</v>
      </c>
      <c r="J487" s="22" t="s">
        <v>25</v>
      </c>
      <c r="K487" s="22" t="s">
        <v>26</v>
      </c>
      <c r="L487" s="22" t="s">
        <v>37</v>
      </c>
      <c r="M487" s="12" t="s">
        <v>11</v>
      </c>
      <c r="N487" s="22" t="s">
        <v>55</v>
      </c>
      <c r="O487" s="12" t="s">
        <v>19</v>
      </c>
      <c r="P487" s="23">
        <v>24</v>
      </c>
      <c r="Q487" s="12" t="s">
        <v>455</v>
      </c>
      <c r="R487" s="12">
        <v>24</v>
      </c>
      <c r="S487" s="12">
        <v>2022</v>
      </c>
    </row>
    <row r="488" spans="1:19">
      <c r="A488" s="28">
        <v>5</v>
      </c>
      <c r="B488" s="11">
        <v>101</v>
      </c>
      <c r="C488" s="11">
        <v>4</v>
      </c>
      <c r="D488" s="14">
        <v>44681</v>
      </c>
      <c r="E488" s="15">
        <v>3460</v>
      </c>
      <c r="F488" s="15">
        <v>346</v>
      </c>
      <c r="G488" s="15">
        <v>0</v>
      </c>
      <c r="H488" s="16">
        <v>44687.9</v>
      </c>
      <c r="I488" s="11" t="s">
        <v>10</v>
      </c>
      <c r="J488" s="17" t="s">
        <v>27</v>
      </c>
      <c r="K488" s="17" t="s">
        <v>28</v>
      </c>
      <c r="L488" s="17" t="s">
        <v>37</v>
      </c>
      <c r="M488" s="11" t="s">
        <v>11</v>
      </c>
      <c r="N488" s="17" t="s">
        <v>52</v>
      </c>
      <c r="O488" s="11" t="s">
        <v>19</v>
      </c>
      <c r="P488" s="18">
        <v>6</v>
      </c>
      <c r="Q488" s="11" t="s">
        <v>456</v>
      </c>
      <c r="R488" s="11">
        <v>6</v>
      </c>
      <c r="S488" s="11">
        <v>2022</v>
      </c>
    </row>
    <row r="489" spans="1:19">
      <c r="A489" s="29">
        <v>5</v>
      </c>
      <c r="B489" s="12">
        <v>105</v>
      </c>
      <c r="C489" s="12">
        <v>2</v>
      </c>
      <c r="D489" s="19">
        <v>44682</v>
      </c>
      <c r="E489" s="20">
        <v>3400</v>
      </c>
      <c r="F489" s="20">
        <v>340</v>
      </c>
      <c r="G489" s="20">
        <v>0</v>
      </c>
      <c r="H489" s="21">
        <v>44682.285995370374</v>
      </c>
      <c r="I489" s="12" t="s">
        <v>10</v>
      </c>
      <c r="J489" s="22" t="s">
        <v>25</v>
      </c>
      <c r="K489" s="22" t="s">
        <v>26</v>
      </c>
      <c r="L489" s="22" t="s">
        <v>37</v>
      </c>
      <c r="M489" s="12" t="s">
        <v>11</v>
      </c>
      <c r="N489" s="22" t="s">
        <v>55</v>
      </c>
      <c r="O489" s="12" t="s">
        <v>19</v>
      </c>
      <c r="P489" s="23">
        <v>0</v>
      </c>
      <c r="Q489" s="12" t="s">
        <v>457</v>
      </c>
      <c r="R489" s="12">
        <v>2</v>
      </c>
      <c r="S489" s="12">
        <v>2022</v>
      </c>
    </row>
    <row r="490" spans="1:19">
      <c r="A490" s="28">
        <v>5</v>
      </c>
      <c r="B490" s="11">
        <v>105</v>
      </c>
      <c r="C490" s="11">
        <v>6</v>
      </c>
      <c r="D490" s="14">
        <v>44682</v>
      </c>
      <c r="E490" s="15">
        <v>3400</v>
      </c>
      <c r="F490" s="15">
        <v>340</v>
      </c>
      <c r="G490" s="15">
        <v>0</v>
      </c>
      <c r="H490" s="16">
        <v>44683.475995370369</v>
      </c>
      <c r="I490" s="11" t="s">
        <v>10</v>
      </c>
      <c r="J490" s="17" t="s">
        <v>25</v>
      </c>
      <c r="K490" s="17" t="s">
        <v>26</v>
      </c>
      <c r="L490" s="17" t="s">
        <v>37</v>
      </c>
      <c r="M490" s="11" t="s">
        <v>11</v>
      </c>
      <c r="N490" s="17" t="s">
        <v>55</v>
      </c>
      <c r="O490" s="11" t="s">
        <v>19</v>
      </c>
      <c r="P490" s="18">
        <v>1</v>
      </c>
      <c r="Q490" s="11" t="s">
        <v>457</v>
      </c>
      <c r="R490" s="11">
        <v>2</v>
      </c>
      <c r="S490" s="11">
        <v>2022</v>
      </c>
    </row>
    <row r="491" spans="1:19">
      <c r="A491" s="29">
        <v>5</v>
      </c>
      <c r="B491" s="12">
        <v>105</v>
      </c>
      <c r="C491" s="12">
        <v>1</v>
      </c>
      <c r="D491" s="19">
        <v>44682</v>
      </c>
      <c r="E491" s="20">
        <v>3470</v>
      </c>
      <c r="F491" s="20">
        <v>347</v>
      </c>
      <c r="G491" s="20">
        <v>0</v>
      </c>
      <c r="H491" s="21">
        <v>44684.485995370371</v>
      </c>
      <c r="I491" s="12" t="s">
        <v>10</v>
      </c>
      <c r="J491" s="22" t="s">
        <v>29</v>
      </c>
      <c r="K491" s="22" t="s">
        <v>28</v>
      </c>
      <c r="L491" s="22" t="s">
        <v>37</v>
      </c>
      <c r="M491" s="12" t="s">
        <v>11</v>
      </c>
      <c r="N491" s="22" t="s">
        <v>51</v>
      </c>
      <c r="O491" s="12" t="s">
        <v>19</v>
      </c>
      <c r="P491" s="23">
        <v>2</v>
      </c>
      <c r="Q491" s="12" t="s">
        <v>457</v>
      </c>
      <c r="R491" s="12">
        <v>2</v>
      </c>
      <c r="S491" s="12">
        <v>2022</v>
      </c>
    </row>
    <row r="492" spans="1:19">
      <c r="A492" s="28">
        <v>5</v>
      </c>
      <c r="B492" s="11">
        <v>106</v>
      </c>
      <c r="C492" s="11">
        <v>2</v>
      </c>
      <c r="D492" s="14">
        <v>44683</v>
      </c>
      <c r="E492" s="15">
        <v>3400</v>
      </c>
      <c r="F492" s="15">
        <v>340</v>
      </c>
      <c r="G492" s="15">
        <v>0</v>
      </c>
      <c r="H492" s="16">
        <v>44768.4</v>
      </c>
      <c r="I492" s="11" t="s">
        <v>10</v>
      </c>
      <c r="J492" s="17" t="s">
        <v>25</v>
      </c>
      <c r="K492" s="17" t="s">
        <v>26</v>
      </c>
      <c r="L492" s="17" t="s">
        <v>37</v>
      </c>
      <c r="M492" s="11" t="s">
        <v>11</v>
      </c>
      <c r="N492" s="17" t="s">
        <v>55</v>
      </c>
      <c r="O492" s="11" t="s">
        <v>19</v>
      </c>
      <c r="P492" s="18">
        <v>85</v>
      </c>
      <c r="Q492" s="11" t="s">
        <v>458</v>
      </c>
      <c r="R492" s="11">
        <v>85</v>
      </c>
      <c r="S492" s="11">
        <v>2022</v>
      </c>
    </row>
    <row r="493" spans="1:19">
      <c r="A493" s="29">
        <v>5</v>
      </c>
      <c r="B493" s="12">
        <v>109</v>
      </c>
      <c r="C493" s="12">
        <v>3</v>
      </c>
      <c r="D493" s="19">
        <v>44688</v>
      </c>
      <c r="E493" s="20">
        <v>3400</v>
      </c>
      <c r="F493" s="20">
        <v>340</v>
      </c>
      <c r="G493" s="20">
        <v>0</v>
      </c>
      <c r="H493" s="21">
        <v>44692.85</v>
      </c>
      <c r="I493" s="12" t="s">
        <v>10</v>
      </c>
      <c r="J493" s="22" t="s">
        <v>25</v>
      </c>
      <c r="K493" s="22" t="s">
        <v>26</v>
      </c>
      <c r="L493" s="22" t="s">
        <v>37</v>
      </c>
      <c r="M493" s="12" t="s">
        <v>11</v>
      </c>
      <c r="N493" s="22" t="s">
        <v>55</v>
      </c>
      <c r="O493" s="12" t="s">
        <v>19</v>
      </c>
      <c r="P493" s="23">
        <v>4</v>
      </c>
      <c r="Q493" s="12" t="s">
        <v>459</v>
      </c>
      <c r="R493" s="12">
        <v>7</v>
      </c>
      <c r="S493" s="12">
        <v>2022</v>
      </c>
    </row>
    <row r="494" spans="1:19">
      <c r="A494" s="28">
        <v>5</v>
      </c>
      <c r="B494" s="11">
        <v>109</v>
      </c>
      <c r="C494" s="11">
        <v>1</v>
      </c>
      <c r="D494" s="14">
        <v>44688</v>
      </c>
      <c r="E494" s="15">
        <v>3400</v>
      </c>
      <c r="F494" s="15">
        <v>340</v>
      </c>
      <c r="G494" s="15">
        <v>0</v>
      </c>
      <c r="H494" s="16">
        <v>44695.05</v>
      </c>
      <c r="I494" s="11" t="s">
        <v>10</v>
      </c>
      <c r="J494" s="17" t="s">
        <v>25</v>
      </c>
      <c r="K494" s="17" t="s">
        <v>26</v>
      </c>
      <c r="L494" s="17" t="s">
        <v>37</v>
      </c>
      <c r="M494" s="11" t="s">
        <v>11</v>
      </c>
      <c r="N494" s="17" t="s">
        <v>55</v>
      </c>
      <c r="O494" s="11" t="s">
        <v>19</v>
      </c>
      <c r="P494" s="18">
        <v>7</v>
      </c>
      <c r="Q494" s="11" t="s">
        <v>459</v>
      </c>
      <c r="R494" s="11">
        <v>7</v>
      </c>
      <c r="S494" s="11">
        <v>2022</v>
      </c>
    </row>
    <row r="495" spans="1:19">
      <c r="A495" s="29">
        <v>5</v>
      </c>
      <c r="B495" s="12">
        <v>111</v>
      </c>
      <c r="C495" s="12">
        <v>2</v>
      </c>
      <c r="D495" s="19">
        <v>44692</v>
      </c>
      <c r="E495" s="20">
        <v>3400</v>
      </c>
      <c r="F495" s="20">
        <v>340</v>
      </c>
      <c r="G495" s="20">
        <v>0</v>
      </c>
      <c r="H495" s="21">
        <v>44746.19</v>
      </c>
      <c r="I495" s="12" t="s">
        <v>10</v>
      </c>
      <c r="J495" s="22" t="s">
        <v>25</v>
      </c>
      <c r="K495" s="22" t="s">
        <v>26</v>
      </c>
      <c r="L495" s="22" t="s">
        <v>37</v>
      </c>
      <c r="M495" s="12" t="s">
        <v>11</v>
      </c>
      <c r="N495" s="22" t="s">
        <v>55</v>
      </c>
      <c r="O495" s="12" t="s">
        <v>19</v>
      </c>
      <c r="P495" s="23">
        <v>54</v>
      </c>
      <c r="Q495" s="12" t="s">
        <v>460</v>
      </c>
      <c r="R495" s="12">
        <v>54</v>
      </c>
      <c r="S495" s="12">
        <v>2022</v>
      </c>
    </row>
    <row r="496" spans="1:19">
      <c r="A496" s="28">
        <v>5</v>
      </c>
      <c r="B496" s="11">
        <v>113</v>
      </c>
      <c r="C496" s="11">
        <v>2</v>
      </c>
      <c r="D496" s="14">
        <v>44693</v>
      </c>
      <c r="E496" s="15">
        <v>3401</v>
      </c>
      <c r="F496" s="15">
        <v>340</v>
      </c>
      <c r="G496" s="15">
        <v>1</v>
      </c>
      <c r="H496" s="16">
        <v>44745.53</v>
      </c>
      <c r="I496" s="11" t="s">
        <v>10</v>
      </c>
      <c r="J496" s="17" t="s">
        <v>25</v>
      </c>
      <c r="K496" s="17" t="s">
        <v>26</v>
      </c>
      <c r="L496" s="17" t="s">
        <v>38</v>
      </c>
      <c r="M496" s="11" t="s">
        <v>11</v>
      </c>
      <c r="N496" s="17" t="s">
        <v>56</v>
      </c>
      <c r="O496" s="11" t="s">
        <v>19</v>
      </c>
      <c r="P496" s="18">
        <v>52</v>
      </c>
      <c r="Q496" s="11" t="s">
        <v>461</v>
      </c>
      <c r="R496" s="11">
        <v>52</v>
      </c>
      <c r="S496" s="11">
        <v>2022</v>
      </c>
    </row>
    <row r="497" spans="1:19">
      <c r="A497" s="29">
        <v>5</v>
      </c>
      <c r="B497" s="12">
        <v>115</v>
      </c>
      <c r="C497" s="12">
        <v>2</v>
      </c>
      <c r="D497" s="19">
        <v>44694</v>
      </c>
      <c r="E497" s="20">
        <v>3400</v>
      </c>
      <c r="F497" s="20">
        <v>340</v>
      </c>
      <c r="G497" s="20">
        <v>0</v>
      </c>
      <c r="H497" s="21">
        <v>44957.447002314817</v>
      </c>
      <c r="I497" s="12" t="s">
        <v>10</v>
      </c>
      <c r="J497" s="22" t="s">
        <v>25</v>
      </c>
      <c r="K497" s="22" t="s">
        <v>26</v>
      </c>
      <c r="L497" s="22" t="s">
        <v>37</v>
      </c>
      <c r="M497" s="12" t="s">
        <v>11</v>
      </c>
      <c r="N497" s="22" t="s">
        <v>55</v>
      </c>
      <c r="O497" s="12" t="s">
        <v>19</v>
      </c>
      <c r="P497" s="23">
        <v>263</v>
      </c>
      <c r="Q497" s="12" t="s">
        <v>462</v>
      </c>
      <c r="R497" s="12">
        <v>265</v>
      </c>
      <c r="S497" s="12">
        <v>2023</v>
      </c>
    </row>
    <row r="498" spans="1:19">
      <c r="A498" s="28">
        <v>5</v>
      </c>
      <c r="B498" s="11">
        <v>115</v>
      </c>
      <c r="C498" s="11">
        <v>1</v>
      </c>
      <c r="D498" s="14">
        <v>44694</v>
      </c>
      <c r="E498" s="15">
        <v>3400</v>
      </c>
      <c r="F498" s="15">
        <v>340</v>
      </c>
      <c r="G498" s="15">
        <v>0</v>
      </c>
      <c r="H498" s="16">
        <v>44959.199999999997</v>
      </c>
      <c r="I498" s="11" t="s">
        <v>10</v>
      </c>
      <c r="J498" s="17" t="s">
        <v>25</v>
      </c>
      <c r="K498" s="17" t="s">
        <v>26</v>
      </c>
      <c r="L498" s="17" t="s">
        <v>37</v>
      </c>
      <c r="M498" s="11" t="s">
        <v>11</v>
      </c>
      <c r="N498" s="17" t="s">
        <v>55</v>
      </c>
      <c r="O498" s="11" t="s">
        <v>19</v>
      </c>
      <c r="P498" s="18">
        <v>265</v>
      </c>
      <c r="Q498" s="11" t="s">
        <v>462</v>
      </c>
      <c r="R498" s="11">
        <v>265</v>
      </c>
      <c r="S498" s="11">
        <v>2023</v>
      </c>
    </row>
    <row r="499" spans="1:19">
      <c r="A499" s="29">
        <v>5</v>
      </c>
      <c r="B499" s="12">
        <v>118</v>
      </c>
      <c r="C499" s="12">
        <v>3</v>
      </c>
      <c r="D499" s="19">
        <v>44696</v>
      </c>
      <c r="E499" s="20">
        <v>3401</v>
      </c>
      <c r="F499" s="20">
        <v>340</v>
      </c>
      <c r="G499" s="20">
        <v>1</v>
      </c>
      <c r="H499" s="21">
        <v>44712.56</v>
      </c>
      <c r="I499" s="12" t="s">
        <v>10</v>
      </c>
      <c r="J499" s="22" t="s">
        <v>25</v>
      </c>
      <c r="K499" s="22" t="s">
        <v>26</v>
      </c>
      <c r="L499" s="22" t="s">
        <v>38</v>
      </c>
      <c r="M499" s="12" t="s">
        <v>11</v>
      </c>
      <c r="N499" s="22" t="s">
        <v>56</v>
      </c>
      <c r="O499" s="12" t="s">
        <v>19</v>
      </c>
      <c r="P499" s="23">
        <v>16</v>
      </c>
      <c r="Q499" s="12" t="s">
        <v>463</v>
      </c>
      <c r="R499" s="12">
        <v>16</v>
      </c>
      <c r="S499" s="12">
        <v>2022</v>
      </c>
    </row>
    <row r="500" spans="1:19">
      <c r="A500" s="28">
        <v>5</v>
      </c>
      <c r="B500" s="11">
        <v>120</v>
      </c>
      <c r="C500" s="11">
        <v>4</v>
      </c>
      <c r="D500" s="14">
        <v>44698</v>
      </c>
      <c r="E500" s="15">
        <v>3406</v>
      </c>
      <c r="F500" s="15">
        <v>340</v>
      </c>
      <c r="G500" s="15">
        <v>6</v>
      </c>
      <c r="H500" s="16">
        <v>44768.1</v>
      </c>
      <c r="I500" s="11" t="s">
        <v>14</v>
      </c>
      <c r="J500" s="17" t="s">
        <v>25</v>
      </c>
      <c r="K500" s="17" t="s">
        <v>26</v>
      </c>
      <c r="L500" s="17" t="s">
        <v>43</v>
      </c>
      <c r="M500" s="11" t="s">
        <v>15</v>
      </c>
      <c r="N500" s="17" t="s">
        <v>65</v>
      </c>
      <c r="O500" s="11" t="s">
        <v>19</v>
      </c>
      <c r="P500" s="18">
        <v>70</v>
      </c>
      <c r="Q500" s="11" t="s">
        <v>464</v>
      </c>
      <c r="R500" s="11">
        <v>70</v>
      </c>
      <c r="S500" s="11">
        <v>2022</v>
      </c>
    </row>
    <row r="501" spans="1:19">
      <c r="A501" s="29">
        <v>5</v>
      </c>
      <c r="B501" s="12">
        <v>121</v>
      </c>
      <c r="C501" s="12">
        <v>2</v>
      </c>
      <c r="D501" s="19">
        <v>44698</v>
      </c>
      <c r="E501" s="20">
        <v>3400</v>
      </c>
      <c r="F501" s="20">
        <v>340</v>
      </c>
      <c r="G501" s="20">
        <v>0</v>
      </c>
      <c r="H501" s="21">
        <v>44737.86</v>
      </c>
      <c r="I501" s="12" t="s">
        <v>10</v>
      </c>
      <c r="J501" s="22" t="s">
        <v>25</v>
      </c>
      <c r="K501" s="22" t="s">
        <v>26</v>
      </c>
      <c r="L501" s="22" t="s">
        <v>37</v>
      </c>
      <c r="M501" s="12" t="s">
        <v>11</v>
      </c>
      <c r="N501" s="22" t="s">
        <v>55</v>
      </c>
      <c r="O501" s="12" t="s">
        <v>19</v>
      </c>
      <c r="P501" s="23">
        <v>39</v>
      </c>
      <c r="Q501" s="12" t="s">
        <v>465</v>
      </c>
      <c r="R501" s="12">
        <v>41</v>
      </c>
      <c r="S501" s="12">
        <v>2022</v>
      </c>
    </row>
    <row r="502" spans="1:19">
      <c r="A502" s="28">
        <v>5</v>
      </c>
      <c r="B502" s="11">
        <v>121</v>
      </c>
      <c r="C502" s="11">
        <v>3</v>
      </c>
      <c r="D502" s="14">
        <v>44698</v>
      </c>
      <c r="E502" s="15">
        <v>3400</v>
      </c>
      <c r="F502" s="15">
        <v>340</v>
      </c>
      <c r="G502" s="15">
        <v>0</v>
      </c>
      <c r="H502" s="16">
        <v>44737.31</v>
      </c>
      <c r="I502" s="11" t="s">
        <v>10</v>
      </c>
      <c r="J502" s="17" t="s">
        <v>25</v>
      </c>
      <c r="K502" s="17" t="s">
        <v>26</v>
      </c>
      <c r="L502" s="17" t="s">
        <v>37</v>
      </c>
      <c r="M502" s="11" t="s">
        <v>11</v>
      </c>
      <c r="N502" s="17" t="s">
        <v>55</v>
      </c>
      <c r="O502" s="11" t="s">
        <v>19</v>
      </c>
      <c r="P502" s="18">
        <v>39</v>
      </c>
      <c r="Q502" s="11" t="s">
        <v>465</v>
      </c>
      <c r="R502" s="11">
        <v>41</v>
      </c>
      <c r="S502" s="11">
        <v>2022</v>
      </c>
    </row>
    <row r="503" spans="1:19">
      <c r="A503" s="29">
        <v>5</v>
      </c>
      <c r="B503" s="12">
        <v>121</v>
      </c>
      <c r="C503" s="12">
        <v>1</v>
      </c>
      <c r="D503" s="19">
        <v>44698</v>
      </c>
      <c r="E503" s="20">
        <v>3460</v>
      </c>
      <c r="F503" s="20">
        <v>346</v>
      </c>
      <c r="G503" s="20">
        <v>0</v>
      </c>
      <c r="H503" s="21">
        <v>44739.199999999997</v>
      </c>
      <c r="I503" s="12" t="s">
        <v>10</v>
      </c>
      <c r="J503" s="22" t="s">
        <v>27</v>
      </c>
      <c r="K503" s="22" t="s">
        <v>28</v>
      </c>
      <c r="L503" s="22" t="s">
        <v>37</v>
      </c>
      <c r="M503" s="12" t="s">
        <v>11</v>
      </c>
      <c r="N503" s="22" t="s">
        <v>52</v>
      </c>
      <c r="O503" s="12" t="s">
        <v>19</v>
      </c>
      <c r="P503" s="23">
        <v>41</v>
      </c>
      <c r="Q503" s="12" t="s">
        <v>465</v>
      </c>
      <c r="R503" s="12">
        <v>41</v>
      </c>
      <c r="S503" s="12">
        <v>2022</v>
      </c>
    </row>
    <row r="504" spans="1:19">
      <c r="A504" s="28">
        <v>5</v>
      </c>
      <c r="B504" s="11">
        <v>122</v>
      </c>
      <c r="C504" s="11">
        <v>1</v>
      </c>
      <c r="D504" s="14">
        <v>44698</v>
      </c>
      <c r="E504" s="15">
        <v>3470</v>
      </c>
      <c r="F504" s="15">
        <v>347</v>
      </c>
      <c r="G504" s="15">
        <v>0</v>
      </c>
      <c r="H504" s="16">
        <v>44707.81</v>
      </c>
      <c r="I504" s="11" t="s">
        <v>10</v>
      </c>
      <c r="J504" s="17" t="s">
        <v>29</v>
      </c>
      <c r="K504" s="17" t="s">
        <v>28</v>
      </c>
      <c r="L504" s="17" t="s">
        <v>37</v>
      </c>
      <c r="M504" s="11" t="s">
        <v>11</v>
      </c>
      <c r="N504" s="17" t="s">
        <v>51</v>
      </c>
      <c r="O504" s="11" t="s">
        <v>19</v>
      </c>
      <c r="P504" s="18">
        <v>9</v>
      </c>
      <c r="Q504" s="11" t="s">
        <v>466</v>
      </c>
      <c r="R504" s="11">
        <v>11</v>
      </c>
      <c r="S504" s="11">
        <v>2022</v>
      </c>
    </row>
    <row r="505" spans="1:19">
      <c r="A505" s="29">
        <v>5</v>
      </c>
      <c r="B505" s="12">
        <v>124</v>
      </c>
      <c r="C505" s="12">
        <v>4</v>
      </c>
      <c r="D505" s="19">
        <v>44701</v>
      </c>
      <c r="E505" s="20">
        <v>3400</v>
      </c>
      <c r="F505" s="20">
        <v>340</v>
      </c>
      <c r="G505" s="20">
        <v>0</v>
      </c>
      <c r="H505" s="21">
        <v>44729.440000000002</v>
      </c>
      <c r="I505" s="12" t="s">
        <v>10</v>
      </c>
      <c r="J505" s="22" t="s">
        <v>25</v>
      </c>
      <c r="K505" s="22" t="s">
        <v>26</v>
      </c>
      <c r="L505" s="22" t="s">
        <v>37</v>
      </c>
      <c r="M505" s="12" t="s">
        <v>11</v>
      </c>
      <c r="N505" s="22" t="s">
        <v>55</v>
      </c>
      <c r="O505" s="12" t="s">
        <v>19</v>
      </c>
      <c r="P505" s="23">
        <v>28</v>
      </c>
      <c r="Q505" s="12" t="s">
        <v>467</v>
      </c>
      <c r="R505" s="12">
        <v>31</v>
      </c>
      <c r="S505" s="12">
        <v>2022</v>
      </c>
    </row>
    <row r="506" spans="1:19">
      <c r="A506" s="28">
        <v>5</v>
      </c>
      <c r="B506" s="11">
        <v>125</v>
      </c>
      <c r="C506" s="11">
        <v>1</v>
      </c>
      <c r="D506" s="14">
        <v>44702</v>
      </c>
      <c r="E506" s="15">
        <v>3461</v>
      </c>
      <c r="F506" s="15">
        <v>346</v>
      </c>
      <c r="G506" s="15">
        <v>1</v>
      </c>
      <c r="H506" s="16">
        <v>44851.5</v>
      </c>
      <c r="I506" s="11" t="s">
        <v>10</v>
      </c>
      <c r="J506" s="17" t="s">
        <v>27</v>
      </c>
      <c r="K506" s="17" t="s">
        <v>28</v>
      </c>
      <c r="L506" s="17" t="s">
        <v>38</v>
      </c>
      <c r="M506" s="11" t="s">
        <v>11</v>
      </c>
      <c r="N506" s="17" t="s">
        <v>90</v>
      </c>
      <c r="O506" s="11" t="s">
        <v>19</v>
      </c>
      <c r="P506" s="18">
        <v>149</v>
      </c>
      <c r="Q506" s="11" t="s">
        <v>468</v>
      </c>
      <c r="R506" s="11">
        <v>149</v>
      </c>
      <c r="S506" s="11">
        <v>2022</v>
      </c>
    </row>
    <row r="507" spans="1:19">
      <c r="A507" s="29">
        <v>5</v>
      </c>
      <c r="B507" s="12">
        <v>126</v>
      </c>
      <c r="C507" s="12">
        <v>2</v>
      </c>
      <c r="D507" s="19">
        <v>44703</v>
      </c>
      <c r="E507" s="20">
        <v>3460</v>
      </c>
      <c r="F507" s="20">
        <v>346</v>
      </c>
      <c r="G507" s="20">
        <v>0</v>
      </c>
      <c r="H507" s="21">
        <v>44836.1</v>
      </c>
      <c r="I507" s="12" t="s">
        <v>10</v>
      </c>
      <c r="J507" s="22" t="s">
        <v>27</v>
      </c>
      <c r="K507" s="22" t="s">
        <v>28</v>
      </c>
      <c r="L507" s="22" t="s">
        <v>37</v>
      </c>
      <c r="M507" s="12" t="s">
        <v>11</v>
      </c>
      <c r="N507" s="22" t="s">
        <v>52</v>
      </c>
      <c r="O507" s="12" t="s">
        <v>19</v>
      </c>
      <c r="P507" s="23">
        <v>133</v>
      </c>
      <c r="Q507" s="12" t="s">
        <v>469</v>
      </c>
      <c r="R507" s="12">
        <v>133</v>
      </c>
      <c r="S507" s="12">
        <v>2022</v>
      </c>
    </row>
    <row r="508" spans="1:19">
      <c r="A508" s="28">
        <v>5</v>
      </c>
      <c r="B508" s="11">
        <v>127</v>
      </c>
      <c r="C508" s="11">
        <v>2</v>
      </c>
      <c r="D508" s="14">
        <v>44704</v>
      </c>
      <c r="E508" s="15">
        <v>3465</v>
      </c>
      <c r="F508" s="15">
        <v>346</v>
      </c>
      <c r="G508" s="15">
        <v>5</v>
      </c>
      <c r="H508" s="16">
        <v>44741.65</v>
      </c>
      <c r="I508" s="11" t="s">
        <v>10</v>
      </c>
      <c r="J508" s="17" t="s">
        <v>27</v>
      </c>
      <c r="K508" s="17" t="s">
        <v>28</v>
      </c>
      <c r="L508" s="17" t="s">
        <v>42</v>
      </c>
      <c r="M508" s="11" t="s">
        <v>11</v>
      </c>
      <c r="N508" s="17" t="s">
        <v>84</v>
      </c>
      <c r="O508" s="11" t="s">
        <v>19</v>
      </c>
      <c r="P508" s="18">
        <v>37</v>
      </c>
      <c r="Q508" s="11" t="s">
        <v>470</v>
      </c>
      <c r="R508" s="11">
        <v>37</v>
      </c>
      <c r="S508" s="11">
        <v>2022</v>
      </c>
    </row>
    <row r="509" spans="1:19">
      <c r="A509" s="29">
        <v>5</v>
      </c>
      <c r="B509" s="12">
        <v>127</v>
      </c>
      <c r="C509" s="12">
        <v>3</v>
      </c>
      <c r="D509" s="19">
        <v>44704</v>
      </c>
      <c r="E509" s="20">
        <v>3405</v>
      </c>
      <c r="F509" s="20">
        <v>340</v>
      </c>
      <c r="G509" s="20">
        <v>5</v>
      </c>
      <c r="H509" s="21">
        <v>44741.91</v>
      </c>
      <c r="I509" s="12" t="s">
        <v>10</v>
      </c>
      <c r="J509" s="22" t="s">
        <v>25</v>
      </c>
      <c r="K509" s="22" t="s">
        <v>26</v>
      </c>
      <c r="L509" s="22" t="s">
        <v>42</v>
      </c>
      <c r="M509" s="12" t="s">
        <v>11</v>
      </c>
      <c r="N509" s="22" t="s">
        <v>63</v>
      </c>
      <c r="O509" s="12" t="s">
        <v>19</v>
      </c>
      <c r="P509" s="23">
        <v>37</v>
      </c>
      <c r="Q509" s="12" t="s">
        <v>470</v>
      </c>
      <c r="R509" s="12">
        <v>37</v>
      </c>
      <c r="S509" s="12">
        <v>2022</v>
      </c>
    </row>
    <row r="510" spans="1:19">
      <c r="A510" s="28">
        <v>5</v>
      </c>
      <c r="B510" s="11">
        <v>130</v>
      </c>
      <c r="C510" s="11">
        <v>3</v>
      </c>
      <c r="D510" s="14">
        <v>44707</v>
      </c>
      <c r="E510" s="15">
        <v>3400</v>
      </c>
      <c r="F510" s="15">
        <v>340</v>
      </c>
      <c r="G510" s="15">
        <v>0</v>
      </c>
      <c r="H510" s="16">
        <v>45065.25</v>
      </c>
      <c r="I510" s="11" t="s">
        <v>10</v>
      </c>
      <c r="J510" s="17" t="s">
        <v>25</v>
      </c>
      <c r="K510" s="17" t="s">
        <v>26</v>
      </c>
      <c r="L510" s="17" t="s">
        <v>37</v>
      </c>
      <c r="M510" s="11" t="s">
        <v>11</v>
      </c>
      <c r="N510" s="17" t="s">
        <v>55</v>
      </c>
      <c r="O510" s="11" t="s">
        <v>19</v>
      </c>
      <c r="P510" s="18">
        <v>358</v>
      </c>
      <c r="Q510" s="11" t="s">
        <v>471</v>
      </c>
      <c r="R510" s="11">
        <v>379</v>
      </c>
      <c r="S510" s="11">
        <v>2023</v>
      </c>
    </row>
    <row r="511" spans="1:19">
      <c r="A511" s="29">
        <v>5</v>
      </c>
      <c r="B511" s="12">
        <v>132</v>
      </c>
      <c r="C511" s="12">
        <v>2</v>
      </c>
      <c r="D511" s="19">
        <v>44708</v>
      </c>
      <c r="E511" s="20">
        <v>3460</v>
      </c>
      <c r="F511" s="20">
        <v>346</v>
      </c>
      <c r="G511" s="20">
        <v>0</v>
      </c>
      <c r="H511" s="21">
        <v>44723.8</v>
      </c>
      <c r="I511" s="12" t="s">
        <v>10</v>
      </c>
      <c r="J511" s="22" t="s">
        <v>27</v>
      </c>
      <c r="K511" s="22" t="s">
        <v>28</v>
      </c>
      <c r="L511" s="22" t="s">
        <v>37</v>
      </c>
      <c r="M511" s="12" t="s">
        <v>11</v>
      </c>
      <c r="N511" s="22" t="s">
        <v>52</v>
      </c>
      <c r="O511" s="12" t="s">
        <v>19</v>
      </c>
      <c r="P511" s="23">
        <v>15</v>
      </c>
      <c r="Q511" s="12" t="s">
        <v>472</v>
      </c>
      <c r="R511" s="12">
        <v>15</v>
      </c>
      <c r="S511" s="12">
        <v>2022</v>
      </c>
    </row>
    <row r="512" spans="1:19">
      <c r="A512" s="28">
        <v>5</v>
      </c>
      <c r="B512" s="11">
        <v>136</v>
      </c>
      <c r="C512" s="11">
        <v>2</v>
      </c>
      <c r="D512" s="14">
        <v>44711</v>
      </c>
      <c r="E512" s="15">
        <v>3400</v>
      </c>
      <c r="F512" s="15">
        <v>340</v>
      </c>
      <c r="G512" s="15">
        <v>0</v>
      </c>
      <c r="H512" s="16">
        <v>44716.35</v>
      </c>
      <c r="I512" s="11" t="s">
        <v>10</v>
      </c>
      <c r="J512" s="17" t="s">
        <v>25</v>
      </c>
      <c r="K512" s="17" t="s">
        <v>26</v>
      </c>
      <c r="L512" s="17" t="s">
        <v>37</v>
      </c>
      <c r="M512" s="11" t="s">
        <v>11</v>
      </c>
      <c r="N512" s="17" t="s">
        <v>55</v>
      </c>
      <c r="O512" s="11" t="s">
        <v>19</v>
      </c>
      <c r="P512" s="18">
        <v>5</v>
      </c>
      <c r="Q512" s="11" t="s">
        <v>473</v>
      </c>
      <c r="R512" s="11">
        <v>6</v>
      </c>
      <c r="S512" s="11">
        <v>2022</v>
      </c>
    </row>
    <row r="513" spans="1:19">
      <c r="A513" s="29">
        <v>5</v>
      </c>
      <c r="B513" s="12">
        <v>136</v>
      </c>
      <c r="C513" s="12">
        <v>1</v>
      </c>
      <c r="D513" s="19">
        <v>44711</v>
      </c>
      <c r="E513" s="20">
        <v>3405</v>
      </c>
      <c r="F513" s="20">
        <v>340</v>
      </c>
      <c r="G513" s="20">
        <v>5</v>
      </c>
      <c r="H513" s="21">
        <v>44717.45</v>
      </c>
      <c r="I513" s="12" t="s">
        <v>10</v>
      </c>
      <c r="J513" s="22" t="s">
        <v>25</v>
      </c>
      <c r="K513" s="22" t="s">
        <v>26</v>
      </c>
      <c r="L513" s="22" t="s">
        <v>42</v>
      </c>
      <c r="M513" s="12" t="s">
        <v>11</v>
      </c>
      <c r="N513" s="22" t="s">
        <v>63</v>
      </c>
      <c r="O513" s="12" t="s">
        <v>19</v>
      </c>
      <c r="P513" s="23">
        <v>6</v>
      </c>
      <c r="Q513" s="12" t="s">
        <v>473</v>
      </c>
      <c r="R513" s="12">
        <v>6</v>
      </c>
      <c r="S513" s="12">
        <v>2022</v>
      </c>
    </row>
    <row r="514" spans="1:19">
      <c r="A514" s="28">
        <v>5</v>
      </c>
      <c r="B514" s="11">
        <v>142</v>
      </c>
      <c r="C514" s="11">
        <v>2</v>
      </c>
      <c r="D514" s="14">
        <v>44714</v>
      </c>
      <c r="E514" s="15">
        <v>3464</v>
      </c>
      <c r="F514" s="15">
        <v>346</v>
      </c>
      <c r="G514" s="15">
        <v>4</v>
      </c>
      <c r="H514" s="16">
        <v>44753.73</v>
      </c>
      <c r="I514" s="11" t="s">
        <v>10</v>
      </c>
      <c r="J514" s="17" t="s">
        <v>27</v>
      </c>
      <c r="K514" s="17" t="s">
        <v>28</v>
      </c>
      <c r="L514" s="17" t="s">
        <v>41</v>
      </c>
      <c r="M514" s="11" t="s">
        <v>11</v>
      </c>
      <c r="N514" s="17" t="s">
        <v>83</v>
      </c>
      <c r="O514" s="11" t="s">
        <v>19</v>
      </c>
      <c r="P514" s="18">
        <v>39</v>
      </c>
      <c r="Q514" s="11" t="s">
        <v>474</v>
      </c>
      <c r="R514" s="11">
        <v>41</v>
      </c>
      <c r="S514" s="11">
        <v>2022</v>
      </c>
    </row>
    <row r="515" spans="1:19">
      <c r="A515" s="29">
        <v>5</v>
      </c>
      <c r="B515" s="12">
        <v>144</v>
      </c>
      <c r="C515" s="12">
        <v>4</v>
      </c>
      <c r="D515" s="19">
        <v>44716</v>
      </c>
      <c r="E515" s="20">
        <v>3460</v>
      </c>
      <c r="F515" s="20">
        <v>346</v>
      </c>
      <c r="G515" s="20">
        <v>0</v>
      </c>
      <c r="H515" s="21">
        <v>44742.84</v>
      </c>
      <c r="I515" s="12" t="s">
        <v>10</v>
      </c>
      <c r="J515" s="22" t="s">
        <v>27</v>
      </c>
      <c r="K515" s="22" t="s">
        <v>28</v>
      </c>
      <c r="L515" s="22" t="s">
        <v>37</v>
      </c>
      <c r="M515" s="12" t="s">
        <v>11</v>
      </c>
      <c r="N515" s="22" t="s">
        <v>52</v>
      </c>
      <c r="O515" s="12" t="s">
        <v>19</v>
      </c>
      <c r="P515" s="23">
        <v>26</v>
      </c>
      <c r="Q515" s="12" t="s">
        <v>475</v>
      </c>
      <c r="R515" s="12">
        <v>26</v>
      </c>
      <c r="S515" s="12">
        <v>2022</v>
      </c>
    </row>
    <row r="516" spans="1:19">
      <c r="A516" s="28">
        <v>5</v>
      </c>
      <c r="B516" s="11">
        <v>145</v>
      </c>
      <c r="C516" s="11">
        <v>2</v>
      </c>
      <c r="D516" s="14">
        <v>44717</v>
      </c>
      <c r="E516" s="15">
        <v>3405</v>
      </c>
      <c r="F516" s="15">
        <v>340</v>
      </c>
      <c r="G516" s="15">
        <v>5</v>
      </c>
      <c r="H516" s="16">
        <v>44731.98</v>
      </c>
      <c r="I516" s="11" t="s">
        <v>10</v>
      </c>
      <c r="J516" s="17" t="s">
        <v>25</v>
      </c>
      <c r="K516" s="17" t="s">
        <v>26</v>
      </c>
      <c r="L516" s="17" t="s">
        <v>42</v>
      </c>
      <c r="M516" s="11" t="s">
        <v>11</v>
      </c>
      <c r="N516" s="17" t="s">
        <v>63</v>
      </c>
      <c r="O516" s="11" t="s">
        <v>19</v>
      </c>
      <c r="P516" s="18">
        <v>14</v>
      </c>
      <c r="Q516" s="11" t="s">
        <v>476</v>
      </c>
      <c r="R516" s="11">
        <v>16</v>
      </c>
      <c r="S516" s="11">
        <v>2022</v>
      </c>
    </row>
    <row r="517" spans="1:19">
      <c r="A517" s="29">
        <v>5</v>
      </c>
      <c r="B517" s="12">
        <v>146</v>
      </c>
      <c r="C517" s="12">
        <v>3</v>
      </c>
      <c r="D517" s="19">
        <v>44717</v>
      </c>
      <c r="E517" s="20">
        <v>3460</v>
      </c>
      <c r="F517" s="20">
        <v>346</v>
      </c>
      <c r="G517" s="20">
        <v>0</v>
      </c>
      <c r="H517" s="21">
        <v>44730.14</v>
      </c>
      <c r="I517" s="12" t="s">
        <v>10</v>
      </c>
      <c r="J517" s="22" t="s">
        <v>27</v>
      </c>
      <c r="K517" s="22" t="s">
        <v>28</v>
      </c>
      <c r="L517" s="22" t="s">
        <v>37</v>
      </c>
      <c r="M517" s="12" t="s">
        <v>11</v>
      </c>
      <c r="N517" s="22" t="s">
        <v>52</v>
      </c>
      <c r="O517" s="12" t="s">
        <v>19</v>
      </c>
      <c r="P517" s="23">
        <v>13</v>
      </c>
      <c r="Q517" s="12" t="s">
        <v>477</v>
      </c>
      <c r="R517" s="12">
        <v>14</v>
      </c>
      <c r="S517" s="12">
        <v>2022</v>
      </c>
    </row>
    <row r="518" spans="1:19">
      <c r="A518" s="28">
        <v>5</v>
      </c>
      <c r="B518" s="11">
        <v>147</v>
      </c>
      <c r="C518" s="11">
        <v>5</v>
      </c>
      <c r="D518" s="14">
        <v>44717</v>
      </c>
      <c r="E518" s="15">
        <v>3470</v>
      </c>
      <c r="F518" s="15">
        <v>347</v>
      </c>
      <c r="G518" s="15">
        <v>0</v>
      </c>
      <c r="H518" s="16">
        <v>44726.67359953704</v>
      </c>
      <c r="I518" s="11" t="s">
        <v>10</v>
      </c>
      <c r="J518" s="17" t="s">
        <v>29</v>
      </c>
      <c r="K518" s="17" t="s">
        <v>28</v>
      </c>
      <c r="L518" s="17" t="s">
        <v>37</v>
      </c>
      <c r="M518" s="11" t="s">
        <v>11</v>
      </c>
      <c r="N518" s="17" t="s">
        <v>51</v>
      </c>
      <c r="O518" s="11" t="s">
        <v>19</v>
      </c>
      <c r="P518" s="18">
        <v>9</v>
      </c>
      <c r="Q518" s="11" t="s">
        <v>478</v>
      </c>
      <c r="R518" s="11">
        <v>9</v>
      </c>
      <c r="S518" s="11">
        <v>2022</v>
      </c>
    </row>
    <row r="519" spans="1:19">
      <c r="A519" s="29">
        <v>5</v>
      </c>
      <c r="B519" s="12">
        <v>150</v>
      </c>
      <c r="C519" s="12">
        <v>1</v>
      </c>
      <c r="D519" s="19">
        <v>44719</v>
      </c>
      <c r="E519" s="20">
        <v>3400</v>
      </c>
      <c r="F519" s="20">
        <v>340</v>
      </c>
      <c r="G519" s="20">
        <v>0</v>
      </c>
      <c r="H519" s="21">
        <v>44819</v>
      </c>
      <c r="I519" s="12" t="s">
        <v>10</v>
      </c>
      <c r="J519" s="22" t="s">
        <v>25</v>
      </c>
      <c r="K519" s="22" t="s">
        <v>26</v>
      </c>
      <c r="L519" s="22" t="s">
        <v>37</v>
      </c>
      <c r="M519" s="12" t="s">
        <v>11</v>
      </c>
      <c r="N519" s="22" t="s">
        <v>55</v>
      </c>
      <c r="O519" s="12" t="s">
        <v>19</v>
      </c>
      <c r="P519" s="23">
        <v>100</v>
      </c>
      <c r="Q519" s="12" t="s">
        <v>479</v>
      </c>
      <c r="R519" s="12">
        <v>102</v>
      </c>
      <c r="S519" s="12">
        <v>2022</v>
      </c>
    </row>
    <row r="520" spans="1:19">
      <c r="A520" s="28">
        <v>5</v>
      </c>
      <c r="B520" s="11">
        <v>151</v>
      </c>
      <c r="C520" s="11">
        <v>3</v>
      </c>
      <c r="D520" s="14">
        <v>44723</v>
      </c>
      <c r="E520" s="15">
        <v>3460</v>
      </c>
      <c r="F520" s="15">
        <v>346</v>
      </c>
      <c r="G520" s="15">
        <v>0</v>
      </c>
      <c r="H520" s="16">
        <v>44987.9</v>
      </c>
      <c r="I520" s="11" t="s">
        <v>10</v>
      </c>
      <c r="J520" s="17" t="s">
        <v>27</v>
      </c>
      <c r="K520" s="17" t="s">
        <v>28</v>
      </c>
      <c r="L520" s="17" t="s">
        <v>37</v>
      </c>
      <c r="M520" s="11" t="s">
        <v>11</v>
      </c>
      <c r="N520" s="17" t="s">
        <v>52</v>
      </c>
      <c r="O520" s="11" t="s">
        <v>19</v>
      </c>
      <c r="P520" s="18">
        <v>264</v>
      </c>
      <c r="Q520" s="11" t="s">
        <v>480</v>
      </c>
      <c r="R520" s="11">
        <v>267</v>
      </c>
      <c r="S520" s="11">
        <v>2023</v>
      </c>
    </row>
    <row r="521" spans="1:19">
      <c r="A521" s="29">
        <v>5</v>
      </c>
      <c r="B521" s="12">
        <v>151</v>
      </c>
      <c r="C521" s="12">
        <v>1</v>
      </c>
      <c r="D521" s="19">
        <v>44723</v>
      </c>
      <c r="E521" s="20">
        <v>3460</v>
      </c>
      <c r="F521" s="20">
        <v>346</v>
      </c>
      <c r="G521" s="20">
        <v>0</v>
      </c>
      <c r="H521" s="21">
        <v>44988.1</v>
      </c>
      <c r="I521" s="12" t="s">
        <v>10</v>
      </c>
      <c r="J521" s="22" t="s">
        <v>27</v>
      </c>
      <c r="K521" s="22" t="s">
        <v>28</v>
      </c>
      <c r="L521" s="22" t="s">
        <v>37</v>
      </c>
      <c r="M521" s="12" t="s">
        <v>11</v>
      </c>
      <c r="N521" s="22" t="s">
        <v>52</v>
      </c>
      <c r="O521" s="12" t="s">
        <v>19</v>
      </c>
      <c r="P521" s="23">
        <v>265</v>
      </c>
      <c r="Q521" s="12" t="s">
        <v>480</v>
      </c>
      <c r="R521" s="12">
        <v>267</v>
      </c>
      <c r="S521" s="12">
        <v>2023</v>
      </c>
    </row>
    <row r="522" spans="1:19">
      <c r="A522" s="28">
        <v>5</v>
      </c>
      <c r="B522" s="11">
        <v>152</v>
      </c>
      <c r="C522" s="11">
        <v>2</v>
      </c>
      <c r="D522" s="14">
        <v>44724</v>
      </c>
      <c r="E522" s="15">
        <v>3470</v>
      </c>
      <c r="F522" s="15">
        <v>347</v>
      </c>
      <c r="G522" s="15">
        <v>0</v>
      </c>
      <c r="H522" s="16">
        <v>44728.32</v>
      </c>
      <c r="I522" s="11" t="s">
        <v>10</v>
      </c>
      <c r="J522" s="17" t="s">
        <v>29</v>
      </c>
      <c r="K522" s="17" t="s">
        <v>28</v>
      </c>
      <c r="L522" s="17" t="s">
        <v>37</v>
      </c>
      <c r="M522" s="11" t="s">
        <v>11</v>
      </c>
      <c r="N522" s="17" t="s">
        <v>51</v>
      </c>
      <c r="O522" s="11" t="s">
        <v>19</v>
      </c>
      <c r="P522" s="18">
        <v>4</v>
      </c>
      <c r="Q522" s="11" t="s">
        <v>481</v>
      </c>
      <c r="R522" s="11">
        <v>8</v>
      </c>
      <c r="S522" s="11">
        <v>2022</v>
      </c>
    </row>
    <row r="523" spans="1:19">
      <c r="A523" s="29">
        <v>5</v>
      </c>
      <c r="B523" s="12">
        <v>153</v>
      </c>
      <c r="C523" s="12">
        <v>3</v>
      </c>
      <c r="D523" s="19">
        <v>44726</v>
      </c>
      <c r="E523" s="20">
        <v>3466</v>
      </c>
      <c r="F523" s="20">
        <v>346</v>
      </c>
      <c r="G523" s="20">
        <v>6</v>
      </c>
      <c r="H523" s="21">
        <v>44866.9</v>
      </c>
      <c r="I523" s="12" t="s">
        <v>10</v>
      </c>
      <c r="J523" s="22" t="s">
        <v>27</v>
      </c>
      <c r="K523" s="22" t="s">
        <v>28</v>
      </c>
      <c r="L523" s="22" t="s">
        <v>43</v>
      </c>
      <c r="M523" s="12" t="s">
        <v>11</v>
      </c>
      <c r="N523" s="22" t="s">
        <v>66</v>
      </c>
      <c r="O523" s="12" t="s">
        <v>19</v>
      </c>
      <c r="P523" s="23">
        <v>140</v>
      </c>
      <c r="Q523" s="12" t="s">
        <v>482</v>
      </c>
      <c r="R523" s="12">
        <v>140</v>
      </c>
      <c r="S523" s="12">
        <v>2022</v>
      </c>
    </row>
    <row r="524" spans="1:19">
      <c r="A524" s="28">
        <v>5</v>
      </c>
      <c r="B524" s="11">
        <v>156</v>
      </c>
      <c r="C524" s="11">
        <v>4</v>
      </c>
      <c r="D524" s="14">
        <v>44734</v>
      </c>
      <c r="E524" s="15">
        <v>3463</v>
      </c>
      <c r="F524" s="15">
        <v>346</v>
      </c>
      <c r="G524" s="15">
        <v>3</v>
      </c>
      <c r="H524" s="16">
        <v>44788.9</v>
      </c>
      <c r="I524" s="11" t="s">
        <v>10</v>
      </c>
      <c r="J524" s="17" t="s">
        <v>27</v>
      </c>
      <c r="K524" s="17" t="s">
        <v>28</v>
      </c>
      <c r="L524" s="17" t="s">
        <v>40</v>
      </c>
      <c r="M524" s="11" t="s">
        <v>11</v>
      </c>
      <c r="N524" s="17" t="s">
        <v>80</v>
      </c>
      <c r="O524" s="11" t="s">
        <v>19</v>
      </c>
      <c r="P524" s="18">
        <v>54</v>
      </c>
      <c r="Q524" s="11" t="s">
        <v>483</v>
      </c>
      <c r="R524" s="11">
        <v>57</v>
      </c>
      <c r="S524" s="11">
        <v>2022</v>
      </c>
    </row>
    <row r="525" spans="1:19">
      <c r="A525" s="29">
        <v>5</v>
      </c>
      <c r="B525" s="12">
        <v>157</v>
      </c>
      <c r="C525" s="12">
        <v>2</v>
      </c>
      <c r="D525" s="19">
        <v>44735</v>
      </c>
      <c r="E525" s="20">
        <v>3400</v>
      </c>
      <c r="F525" s="20">
        <v>340</v>
      </c>
      <c r="G525" s="20">
        <v>0</v>
      </c>
      <c r="H525" s="21">
        <v>44800.66</v>
      </c>
      <c r="I525" s="12" t="s">
        <v>10</v>
      </c>
      <c r="J525" s="22" t="s">
        <v>25</v>
      </c>
      <c r="K525" s="22" t="s">
        <v>26</v>
      </c>
      <c r="L525" s="22" t="s">
        <v>37</v>
      </c>
      <c r="M525" s="12" t="s">
        <v>11</v>
      </c>
      <c r="N525" s="22" t="s">
        <v>55</v>
      </c>
      <c r="O525" s="12" t="s">
        <v>19</v>
      </c>
      <c r="P525" s="23">
        <v>65</v>
      </c>
      <c r="Q525" s="12" t="s">
        <v>484</v>
      </c>
      <c r="R525" s="12">
        <v>65</v>
      </c>
      <c r="S525" s="12">
        <v>2022</v>
      </c>
    </row>
    <row r="526" spans="1:19">
      <c r="A526" s="28">
        <v>5</v>
      </c>
      <c r="B526" s="11">
        <v>157</v>
      </c>
      <c r="C526" s="11">
        <v>3</v>
      </c>
      <c r="D526" s="14">
        <v>44735</v>
      </c>
      <c r="E526" s="15">
        <v>3460</v>
      </c>
      <c r="F526" s="15">
        <v>346</v>
      </c>
      <c r="G526" s="15">
        <v>0</v>
      </c>
      <c r="H526" s="16">
        <v>44800.22</v>
      </c>
      <c r="I526" s="11" t="s">
        <v>10</v>
      </c>
      <c r="J526" s="17" t="s">
        <v>27</v>
      </c>
      <c r="K526" s="17" t="s">
        <v>28</v>
      </c>
      <c r="L526" s="17" t="s">
        <v>37</v>
      </c>
      <c r="M526" s="11" t="s">
        <v>11</v>
      </c>
      <c r="N526" s="17" t="s">
        <v>52</v>
      </c>
      <c r="O526" s="11" t="s">
        <v>19</v>
      </c>
      <c r="P526" s="18">
        <v>65</v>
      </c>
      <c r="Q526" s="11" t="s">
        <v>484</v>
      </c>
      <c r="R526" s="11">
        <v>65</v>
      </c>
      <c r="S526" s="11">
        <v>2022</v>
      </c>
    </row>
    <row r="527" spans="1:19">
      <c r="A527" s="29">
        <v>5</v>
      </c>
      <c r="B527" s="12">
        <v>160</v>
      </c>
      <c r="C527" s="12">
        <v>2</v>
      </c>
      <c r="D527" s="19">
        <v>44737</v>
      </c>
      <c r="E527" s="20">
        <v>3400</v>
      </c>
      <c r="F527" s="20">
        <v>340</v>
      </c>
      <c r="G527" s="20">
        <v>0</v>
      </c>
      <c r="H527" s="21">
        <v>44744.36</v>
      </c>
      <c r="I527" s="12" t="s">
        <v>10</v>
      </c>
      <c r="J527" s="22" t="s">
        <v>25</v>
      </c>
      <c r="K527" s="22" t="s">
        <v>26</v>
      </c>
      <c r="L527" s="22" t="s">
        <v>37</v>
      </c>
      <c r="M527" s="12" t="s">
        <v>11</v>
      </c>
      <c r="N527" s="22" t="s">
        <v>55</v>
      </c>
      <c r="O527" s="12" t="s">
        <v>19</v>
      </c>
      <c r="P527" s="23">
        <v>7</v>
      </c>
      <c r="Q527" s="12" t="s">
        <v>485</v>
      </c>
      <c r="R527" s="12">
        <v>10</v>
      </c>
      <c r="S527" s="12">
        <v>2022</v>
      </c>
    </row>
    <row r="528" spans="1:19">
      <c r="A528" s="28">
        <v>5</v>
      </c>
      <c r="B528" s="11">
        <v>163</v>
      </c>
      <c r="C528" s="11">
        <v>2</v>
      </c>
      <c r="D528" s="14">
        <v>44740</v>
      </c>
      <c r="E528" s="15">
        <v>3400</v>
      </c>
      <c r="F528" s="15">
        <v>340</v>
      </c>
      <c r="G528" s="15">
        <v>0</v>
      </c>
      <c r="H528" s="16">
        <v>45060.17</v>
      </c>
      <c r="I528" s="11" t="s">
        <v>10</v>
      </c>
      <c r="J528" s="17" t="s">
        <v>25</v>
      </c>
      <c r="K528" s="17" t="s">
        <v>26</v>
      </c>
      <c r="L528" s="17" t="s">
        <v>37</v>
      </c>
      <c r="M528" s="11" t="s">
        <v>11</v>
      </c>
      <c r="N528" s="17" t="s">
        <v>55</v>
      </c>
      <c r="O528" s="11" t="s">
        <v>19</v>
      </c>
      <c r="P528" s="18">
        <v>320</v>
      </c>
      <c r="Q528" s="11" t="s">
        <v>486</v>
      </c>
      <c r="R528" s="11">
        <v>321</v>
      </c>
      <c r="S528" s="11">
        <v>2023</v>
      </c>
    </row>
    <row r="529" spans="1:19">
      <c r="A529" s="29">
        <v>5</v>
      </c>
      <c r="B529" s="12">
        <v>163</v>
      </c>
      <c r="C529" s="12">
        <v>3</v>
      </c>
      <c r="D529" s="19">
        <v>44740</v>
      </c>
      <c r="E529" s="20">
        <v>3460</v>
      </c>
      <c r="F529" s="20">
        <v>346</v>
      </c>
      <c r="G529" s="20">
        <v>0</v>
      </c>
      <c r="H529" s="21">
        <v>45060.14</v>
      </c>
      <c r="I529" s="12" t="s">
        <v>10</v>
      </c>
      <c r="J529" s="22" t="s">
        <v>27</v>
      </c>
      <c r="K529" s="22" t="s">
        <v>28</v>
      </c>
      <c r="L529" s="22" t="s">
        <v>37</v>
      </c>
      <c r="M529" s="12" t="s">
        <v>11</v>
      </c>
      <c r="N529" s="22" t="s">
        <v>52</v>
      </c>
      <c r="O529" s="12" t="s">
        <v>19</v>
      </c>
      <c r="P529" s="23">
        <v>320</v>
      </c>
      <c r="Q529" s="12" t="s">
        <v>486</v>
      </c>
      <c r="R529" s="12">
        <v>321</v>
      </c>
      <c r="S529" s="12">
        <v>2023</v>
      </c>
    </row>
    <row r="530" spans="1:19">
      <c r="A530" s="28">
        <v>5</v>
      </c>
      <c r="B530" s="11">
        <v>164</v>
      </c>
      <c r="C530" s="11">
        <v>5</v>
      </c>
      <c r="D530" s="14">
        <v>44743</v>
      </c>
      <c r="E530" s="15">
        <v>3470</v>
      </c>
      <c r="F530" s="15">
        <v>347</v>
      </c>
      <c r="G530" s="15">
        <v>0</v>
      </c>
      <c r="H530" s="16">
        <v>44794.54</v>
      </c>
      <c r="I530" s="11" t="s">
        <v>10</v>
      </c>
      <c r="J530" s="17" t="s">
        <v>29</v>
      </c>
      <c r="K530" s="17" t="s">
        <v>28</v>
      </c>
      <c r="L530" s="17" t="s">
        <v>37</v>
      </c>
      <c r="M530" s="11" t="s">
        <v>11</v>
      </c>
      <c r="N530" s="17" t="s">
        <v>51</v>
      </c>
      <c r="O530" s="11" t="s">
        <v>19</v>
      </c>
      <c r="P530" s="18">
        <v>51</v>
      </c>
      <c r="Q530" s="11" t="s">
        <v>487</v>
      </c>
      <c r="R530" s="11">
        <v>52</v>
      </c>
      <c r="S530" s="11">
        <v>2022</v>
      </c>
    </row>
    <row r="531" spans="1:19">
      <c r="A531" s="29">
        <v>5</v>
      </c>
      <c r="B531" s="12">
        <v>164</v>
      </c>
      <c r="C531" s="12">
        <v>3</v>
      </c>
      <c r="D531" s="19">
        <v>44743</v>
      </c>
      <c r="E531" s="20">
        <v>3400</v>
      </c>
      <c r="F531" s="20">
        <v>340</v>
      </c>
      <c r="G531" s="20">
        <v>0</v>
      </c>
      <c r="H531" s="21">
        <v>44795.18</v>
      </c>
      <c r="I531" s="12" t="s">
        <v>10</v>
      </c>
      <c r="J531" s="22" t="s">
        <v>25</v>
      </c>
      <c r="K531" s="22" t="s">
        <v>26</v>
      </c>
      <c r="L531" s="22" t="s">
        <v>37</v>
      </c>
      <c r="M531" s="12" t="s">
        <v>11</v>
      </c>
      <c r="N531" s="22" t="s">
        <v>55</v>
      </c>
      <c r="O531" s="12" t="s">
        <v>19</v>
      </c>
      <c r="P531" s="23">
        <v>52</v>
      </c>
      <c r="Q531" s="12" t="s">
        <v>487</v>
      </c>
      <c r="R531" s="12">
        <v>52</v>
      </c>
      <c r="S531" s="12">
        <v>2022</v>
      </c>
    </row>
    <row r="532" spans="1:19">
      <c r="A532" s="28">
        <v>5</v>
      </c>
      <c r="B532" s="11">
        <v>166</v>
      </c>
      <c r="C532" s="11">
        <v>2</v>
      </c>
      <c r="D532" s="14">
        <v>44743</v>
      </c>
      <c r="E532" s="15">
        <v>3461</v>
      </c>
      <c r="F532" s="15">
        <v>346</v>
      </c>
      <c r="G532" s="15">
        <v>1</v>
      </c>
      <c r="H532" s="16">
        <v>44760</v>
      </c>
      <c r="I532" s="11" t="s">
        <v>10</v>
      </c>
      <c r="J532" s="17" t="s">
        <v>27</v>
      </c>
      <c r="K532" s="17" t="s">
        <v>28</v>
      </c>
      <c r="L532" s="17" t="s">
        <v>38</v>
      </c>
      <c r="M532" s="11" t="s">
        <v>11</v>
      </c>
      <c r="N532" s="17" t="s">
        <v>90</v>
      </c>
      <c r="O532" s="11" t="s">
        <v>19</v>
      </c>
      <c r="P532" s="18">
        <v>17</v>
      </c>
      <c r="Q532" s="11" t="s">
        <v>488</v>
      </c>
      <c r="R532" s="11">
        <v>18</v>
      </c>
      <c r="S532" s="11">
        <v>2022</v>
      </c>
    </row>
    <row r="533" spans="1:19">
      <c r="A533" s="29">
        <v>5</v>
      </c>
      <c r="B533" s="12">
        <v>167</v>
      </c>
      <c r="C533" s="12">
        <v>2</v>
      </c>
      <c r="D533" s="19">
        <v>44744</v>
      </c>
      <c r="E533" s="20">
        <v>3400</v>
      </c>
      <c r="F533" s="20">
        <v>340</v>
      </c>
      <c r="G533" s="20">
        <v>0</v>
      </c>
      <c r="H533" s="21">
        <v>45231</v>
      </c>
      <c r="I533" s="12" t="s">
        <v>14</v>
      </c>
      <c r="J533" s="22" t="s">
        <v>25</v>
      </c>
      <c r="K533" s="22" t="s">
        <v>26</v>
      </c>
      <c r="L533" s="22" t="s">
        <v>37</v>
      </c>
      <c r="M533" s="12" t="s">
        <v>15</v>
      </c>
      <c r="N533" s="22" t="s">
        <v>55</v>
      </c>
      <c r="O533" s="12" t="s">
        <v>19</v>
      </c>
      <c r="P533" s="23">
        <v>487</v>
      </c>
      <c r="Q533" s="12" t="s">
        <v>489</v>
      </c>
      <c r="R533" s="12">
        <v>492</v>
      </c>
      <c r="S533" s="12">
        <v>2023</v>
      </c>
    </row>
    <row r="534" spans="1:19">
      <c r="A534" s="28">
        <v>5</v>
      </c>
      <c r="B534" s="11">
        <v>167</v>
      </c>
      <c r="C534" s="11">
        <v>1</v>
      </c>
      <c r="D534" s="14">
        <v>44744</v>
      </c>
      <c r="E534" s="15">
        <v>3400</v>
      </c>
      <c r="F534" s="15">
        <v>340</v>
      </c>
      <c r="G534" s="15">
        <v>0</v>
      </c>
      <c r="H534" s="16">
        <v>45233.23</v>
      </c>
      <c r="I534" s="11" t="s">
        <v>10</v>
      </c>
      <c r="J534" s="17" t="s">
        <v>25</v>
      </c>
      <c r="K534" s="17" t="s">
        <v>26</v>
      </c>
      <c r="L534" s="17" t="s">
        <v>37</v>
      </c>
      <c r="M534" s="11" t="s">
        <v>11</v>
      </c>
      <c r="N534" s="17" t="s">
        <v>55</v>
      </c>
      <c r="O534" s="11" t="s">
        <v>19</v>
      </c>
      <c r="P534" s="18">
        <v>489</v>
      </c>
      <c r="Q534" s="11" t="s">
        <v>489</v>
      </c>
      <c r="R534" s="11">
        <v>492</v>
      </c>
      <c r="S534" s="11">
        <v>2023</v>
      </c>
    </row>
    <row r="535" spans="1:19">
      <c r="A535" s="29">
        <v>5</v>
      </c>
      <c r="B535" s="12">
        <v>168</v>
      </c>
      <c r="C535" s="12">
        <v>1</v>
      </c>
      <c r="D535" s="19">
        <v>44745</v>
      </c>
      <c r="E535" s="20">
        <v>3406</v>
      </c>
      <c r="F535" s="20">
        <v>340</v>
      </c>
      <c r="G535" s="20">
        <v>6</v>
      </c>
      <c r="H535" s="21">
        <v>44835.199999999997</v>
      </c>
      <c r="I535" s="12" t="s">
        <v>14</v>
      </c>
      <c r="J535" s="22" t="s">
        <v>25</v>
      </c>
      <c r="K535" s="22" t="s">
        <v>26</v>
      </c>
      <c r="L535" s="22" t="s">
        <v>43</v>
      </c>
      <c r="M535" s="12" t="s">
        <v>15</v>
      </c>
      <c r="N535" s="22" t="s">
        <v>65</v>
      </c>
      <c r="O535" s="12" t="s">
        <v>19</v>
      </c>
      <c r="P535" s="23">
        <v>90</v>
      </c>
      <c r="Q535" s="12" t="s">
        <v>490</v>
      </c>
      <c r="R535" s="12">
        <v>94</v>
      </c>
      <c r="S535" s="12">
        <v>2022</v>
      </c>
    </row>
    <row r="536" spans="1:19">
      <c r="A536" s="28">
        <v>5</v>
      </c>
      <c r="B536" s="11">
        <v>169</v>
      </c>
      <c r="C536" s="11">
        <v>1</v>
      </c>
      <c r="D536" s="14">
        <v>44749</v>
      </c>
      <c r="E536" s="15">
        <v>3400</v>
      </c>
      <c r="F536" s="15">
        <v>340</v>
      </c>
      <c r="G536" s="15">
        <v>0</v>
      </c>
      <c r="H536" s="16">
        <v>44772.15</v>
      </c>
      <c r="I536" s="11" t="s">
        <v>10</v>
      </c>
      <c r="J536" s="17" t="s">
        <v>25</v>
      </c>
      <c r="K536" s="17" t="s">
        <v>26</v>
      </c>
      <c r="L536" s="17" t="s">
        <v>37</v>
      </c>
      <c r="M536" s="11" t="s">
        <v>11</v>
      </c>
      <c r="N536" s="17" t="s">
        <v>55</v>
      </c>
      <c r="O536" s="11" t="s">
        <v>19</v>
      </c>
      <c r="P536" s="18">
        <v>23</v>
      </c>
      <c r="Q536" s="11" t="s">
        <v>491</v>
      </c>
      <c r="R536" s="11">
        <v>24</v>
      </c>
      <c r="S536" s="11">
        <v>2022</v>
      </c>
    </row>
    <row r="537" spans="1:19">
      <c r="A537" s="29">
        <v>5</v>
      </c>
      <c r="B537" s="12">
        <v>170</v>
      </c>
      <c r="C537" s="12">
        <v>6</v>
      </c>
      <c r="D537" s="19">
        <v>44750</v>
      </c>
      <c r="E537" s="20">
        <v>3460</v>
      </c>
      <c r="F537" s="20">
        <v>346</v>
      </c>
      <c r="G537" s="20">
        <v>0</v>
      </c>
      <c r="H537" s="21">
        <v>44767.86</v>
      </c>
      <c r="I537" s="12" t="s">
        <v>10</v>
      </c>
      <c r="J537" s="22" t="s">
        <v>27</v>
      </c>
      <c r="K537" s="22" t="s">
        <v>28</v>
      </c>
      <c r="L537" s="22" t="s">
        <v>37</v>
      </c>
      <c r="M537" s="12" t="s">
        <v>11</v>
      </c>
      <c r="N537" s="22" t="s">
        <v>52</v>
      </c>
      <c r="O537" s="12" t="s">
        <v>19</v>
      </c>
      <c r="P537" s="23">
        <v>17</v>
      </c>
      <c r="Q537" s="12" t="s">
        <v>492</v>
      </c>
      <c r="R537" s="12">
        <v>20</v>
      </c>
      <c r="S537" s="12">
        <v>2022</v>
      </c>
    </row>
    <row r="538" spans="1:19">
      <c r="A538" s="28">
        <v>5</v>
      </c>
      <c r="B538" s="11">
        <v>170</v>
      </c>
      <c r="C538" s="11">
        <v>4</v>
      </c>
      <c r="D538" s="14">
        <v>44750</v>
      </c>
      <c r="E538" s="15">
        <v>3460</v>
      </c>
      <c r="F538" s="15">
        <v>346</v>
      </c>
      <c r="G538" s="15">
        <v>0</v>
      </c>
      <c r="H538" s="16">
        <v>44768.480000000003</v>
      </c>
      <c r="I538" s="11" t="s">
        <v>10</v>
      </c>
      <c r="J538" s="17" t="s">
        <v>27</v>
      </c>
      <c r="K538" s="17" t="s">
        <v>28</v>
      </c>
      <c r="L538" s="17" t="s">
        <v>37</v>
      </c>
      <c r="M538" s="11" t="s">
        <v>11</v>
      </c>
      <c r="N538" s="17" t="s">
        <v>52</v>
      </c>
      <c r="O538" s="11" t="s">
        <v>19</v>
      </c>
      <c r="P538" s="18">
        <v>18</v>
      </c>
      <c r="Q538" s="11" t="s">
        <v>492</v>
      </c>
      <c r="R538" s="11">
        <v>20</v>
      </c>
      <c r="S538" s="11">
        <v>2022</v>
      </c>
    </row>
    <row r="539" spans="1:19">
      <c r="A539" s="29">
        <v>5</v>
      </c>
      <c r="B539" s="12">
        <v>171</v>
      </c>
      <c r="C539" s="12">
        <v>2</v>
      </c>
      <c r="D539" s="19">
        <v>44755</v>
      </c>
      <c r="E539" s="20">
        <v>3400</v>
      </c>
      <c r="F539" s="20">
        <v>340</v>
      </c>
      <c r="G539" s="20">
        <v>0</v>
      </c>
      <c r="H539" s="21">
        <v>44802.26</v>
      </c>
      <c r="I539" s="12" t="s">
        <v>10</v>
      </c>
      <c r="J539" s="22" t="s">
        <v>25</v>
      </c>
      <c r="K539" s="22" t="s">
        <v>26</v>
      </c>
      <c r="L539" s="22" t="s">
        <v>37</v>
      </c>
      <c r="M539" s="12" t="s">
        <v>11</v>
      </c>
      <c r="N539" s="22" t="s">
        <v>55</v>
      </c>
      <c r="O539" s="12" t="s">
        <v>19</v>
      </c>
      <c r="P539" s="23">
        <v>47</v>
      </c>
      <c r="Q539" s="12" t="s">
        <v>493</v>
      </c>
      <c r="R539" s="12">
        <v>47</v>
      </c>
      <c r="S539" s="12">
        <v>2022</v>
      </c>
    </row>
    <row r="540" spans="1:19">
      <c r="A540" s="28">
        <v>5</v>
      </c>
      <c r="B540" s="11">
        <v>173</v>
      </c>
      <c r="C540" s="11">
        <v>1</v>
      </c>
      <c r="D540" s="14">
        <v>44756</v>
      </c>
      <c r="E540" s="15">
        <v>3400</v>
      </c>
      <c r="F540" s="15">
        <v>340</v>
      </c>
      <c r="G540" s="15">
        <v>0</v>
      </c>
      <c r="H540" s="16">
        <v>44886.09</v>
      </c>
      <c r="I540" s="11" t="s">
        <v>10</v>
      </c>
      <c r="J540" s="17" t="s">
        <v>25</v>
      </c>
      <c r="K540" s="17" t="s">
        <v>26</v>
      </c>
      <c r="L540" s="17" t="s">
        <v>37</v>
      </c>
      <c r="M540" s="11" t="s">
        <v>11</v>
      </c>
      <c r="N540" s="17" t="s">
        <v>55</v>
      </c>
      <c r="O540" s="11" t="s">
        <v>19</v>
      </c>
      <c r="P540" s="18">
        <v>130</v>
      </c>
      <c r="Q540" s="11" t="s">
        <v>494</v>
      </c>
      <c r="R540" s="11">
        <v>130</v>
      </c>
      <c r="S540" s="11">
        <v>2022</v>
      </c>
    </row>
    <row r="541" spans="1:19">
      <c r="A541" s="29">
        <v>5</v>
      </c>
      <c r="B541" s="12">
        <v>177</v>
      </c>
      <c r="C541" s="12">
        <v>2</v>
      </c>
      <c r="D541" s="19">
        <v>44760</v>
      </c>
      <c r="E541" s="20">
        <v>3460</v>
      </c>
      <c r="F541" s="20">
        <v>346</v>
      </c>
      <c r="G541" s="20">
        <v>0</v>
      </c>
      <c r="H541" s="21">
        <v>44825.8</v>
      </c>
      <c r="I541" s="12" t="s">
        <v>10</v>
      </c>
      <c r="J541" s="22" t="s">
        <v>27</v>
      </c>
      <c r="K541" s="22" t="s">
        <v>28</v>
      </c>
      <c r="L541" s="22" t="s">
        <v>37</v>
      </c>
      <c r="M541" s="12" t="s">
        <v>11</v>
      </c>
      <c r="N541" s="22" t="s">
        <v>52</v>
      </c>
      <c r="O541" s="12" t="s">
        <v>19</v>
      </c>
      <c r="P541" s="23">
        <v>65</v>
      </c>
      <c r="Q541" s="12" t="s">
        <v>495</v>
      </c>
      <c r="R541" s="12">
        <v>65</v>
      </c>
      <c r="S541" s="12">
        <v>2022</v>
      </c>
    </row>
    <row r="542" spans="1:19">
      <c r="A542" s="28">
        <v>5</v>
      </c>
      <c r="B542" s="11">
        <v>177</v>
      </c>
      <c r="C542" s="11">
        <v>3</v>
      </c>
      <c r="D542" s="14">
        <v>44760</v>
      </c>
      <c r="E542" s="15">
        <v>3400</v>
      </c>
      <c r="F542" s="15">
        <v>340</v>
      </c>
      <c r="G542" s="15">
        <v>0</v>
      </c>
      <c r="H542" s="16">
        <v>44825</v>
      </c>
      <c r="I542" s="11" t="s">
        <v>10</v>
      </c>
      <c r="J542" s="17" t="s">
        <v>25</v>
      </c>
      <c r="K542" s="17" t="s">
        <v>26</v>
      </c>
      <c r="L542" s="17" t="s">
        <v>37</v>
      </c>
      <c r="M542" s="11" t="s">
        <v>11</v>
      </c>
      <c r="N542" s="17" t="s">
        <v>55</v>
      </c>
      <c r="O542" s="11" t="s">
        <v>19</v>
      </c>
      <c r="P542" s="18">
        <v>65</v>
      </c>
      <c r="Q542" s="11" t="s">
        <v>495</v>
      </c>
      <c r="R542" s="11">
        <v>65</v>
      </c>
      <c r="S542" s="11">
        <v>2022</v>
      </c>
    </row>
    <row r="543" spans="1:19">
      <c r="A543" s="29">
        <v>5</v>
      </c>
      <c r="B543" s="12">
        <v>180</v>
      </c>
      <c r="C543" s="12">
        <v>1</v>
      </c>
      <c r="D543" s="19">
        <v>44765</v>
      </c>
      <c r="E543" s="20">
        <v>3400</v>
      </c>
      <c r="F543" s="20">
        <v>340</v>
      </c>
      <c r="G543" s="20">
        <v>0</v>
      </c>
      <c r="H543" s="21">
        <v>44784.224999999999</v>
      </c>
      <c r="I543" s="12" t="s">
        <v>10</v>
      </c>
      <c r="J543" s="22" t="s">
        <v>25</v>
      </c>
      <c r="K543" s="22" t="s">
        <v>26</v>
      </c>
      <c r="L543" s="22" t="s">
        <v>37</v>
      </c>
      <c r="M543" s="12" t="s">
        <v>11</v>
      </c>
      <c r="N543" s="22" t="s">
        <v>55</v>
      </c>
      <c r="O543" s="12" t="s">
        <v>19</v>
      </c>
      <c r="P543" s="23">
        <v>19</v>
      </c>
      <c r="Q543" s="12" t="s">
        <v>496</v>
      </c>
      <c r="R543" s="12">
        <v>19</v>
      </c>
      <c r="S543" s="12">
        <v>2022</v>
      </c>
    </row>
    <row r="544" spans="1:19">
      <c r="A544" s="28">
        <v>5</v>
      </c>
      <c r="B544" s="11">
        <v>181</v>
      </c>
      <c r="C544" s="11">
        <v>2</v>
      </c>
      <c r="D544" s="14">
        <v>44769</v>
      </c>
      <c r="E544" s="15">
        <v>3400</v>
      </c>
      <c r="F544" s="15">
        <v>340</v>
      </c>
      <c r="G544" s="15">
        <v>0</v>
      </c>
      <c r="H544" s="16">
        <v>44873.38</v>
      </c>
      <c r="I544" s="11" t="s">
        <v>10</v>
      </c>
      <c r="J544" s="17" t="s">
        <v>25</v>
      </c>
      <c r="K544" s="17" t="s">
        <v>26</v>
      </c>
      <c r="L544" s="17" t="s">
        <v>37</v>
      </c>
      <c r="M544" s="11" t="s">
        <v>11</v>
      </c>
      <c r="N544" s="17" t="s">
        <v>55</v>
      </c>
      <c r="O544" s="11" t="s">
        <v>19</v>
      </c>
      <c r="P544" s="18">
        <v>104</v>
      </c>
      <c r="Q544" s="11" t="s">
        <v>497</v>
      </c>
      <c r="R544" s="11">
        <v>104</v>
      </c>
      <c r="S544" s="11">
        <v>2022</v>
      </c>
    </row>
    <row r="545" spans="1:19">
      <c r="A545" s="29">
        <v>5</v>
      </c>
      <c r="B545" s="12">
        <v>183</v>
      </c>
      <c r="C545" s="12">
        <v>1</v>
      </c>
      <c r="D545" s="19">
        <v>44774</v>
      </c>
      <c r="E545" s="20">
        <v>3461</v>
      </c>
      <c r="F545" s="20">
        <v>346</v>
      </c>
      <c r="G545" s="20">
        <v>1</v>
      </c>
      <c r="H545" s="21">
        <v>44780.2</v>
      </c>
      <c r="I545" s="12" t="s">
        <v>10</v>
      </c>
      <c r="J545" s="22" t="s">
        <v>27</v>
      </c>
      <c r="K545" s="22" t="s">
        <v>28</v>
      </c>
      <c r="L545" s="22" t="s">
        <v>38</v>
      </c>
      <c r="M545" s="12" t="s">
        <v>11</v>
      </c>
      <c r="N545" s="22" t="s">
        <v>90</v>
      </c>
      <c r="O545" s="12" t="s">
        <v>19</v>
      </c>
      <c r="P545" s="23">
        <v>6</v>
      </c>
      <c r="Q545" s="12" t="s">
        <v>498</v>
      </c>
      <c r="R545" s="12">
        <v>6</v>
      </c>
      <c r="S545" s="12">
        <v>2022</v>
      </c>
    </row>
    <row r="546" spans="1:19">
      <c r="A546" s="28">
        <v>5</v>
      </c>
      <c r="B546" s="11">
        <v>185</v>
      </c>
      <c r="C546" s="11">
        <v>2</v>
      </c>
      <c r="D546" s="14">
        <v>44776</v>
      </c>
      <c r="E546" s="15">
        <v>3400</v>
      </c>
      <c r="F546" s="15">
        <v>340</v>
      </c>
      <c r="G546" s="15">
        <v>0</v>
      </c>
      <c r="H546" s="16">
        <v>44939.76</v>
      </c>
      <c r="I546" s="11" t="s">
        <v>10</v>
      </c>
      <c r="J546" s="17" t="s">
        <v>25</v>
      </c>
      <c r="K546" s="17" t="s">
        <v>26</v>
      </c>
      <c r="L546" s="17" t="s">
        <v>37</v>
      </c>
      <c r="M546" s="11" t="s">
        <v>11</v>
      </c>
      <c r="N546" s="17" t="s">
        <v>55</v>
      </c>
      <c r="O546" s="11" t="s">
        <v>19</v>
      </c>
      <c r="P546" s="18">
        <v>163</v>
      </c>
      <c r="Q546" s="11" t="s">
        <v>499</v>
      </c>
      <c r="R546" s="11">
        <v>167</v>
      </c>
      <c r="S546" s="11">
        <v>2023</v>
      </c>
    </row>
    <row r="547" spans="1:19">
      <c r="A547" s="29">
        <v>5</v>
      </c>
      <c r="B547" s="12">
        <v>186</v>
      </c>
      <c r="C547" s="12">
        <v>2</v>
      </c>
      <c r="D547" s="19">
        <v>44778</v>
      </c>
      <c r="E547" s="20">
        <v>3400</v>
      </c>
      <c r="F547" s="20">
        <v>340</v>
      </c>
      <c r="G547" s="20">
        <v>0</v>
      </c>
      <c r="H547" s="21">
        <v>44833.9</v>
      </c>
      <c r="I547" s="12" t="s">
        <v>10</v>
      </c>
      <c r="J547" s="22" t="s">
        <v>25</v>
      </c>
      <c r="K547" s="22" t="s">
        <v>26</v>
      </c>
      <c r="L547" s="22" t="s">
        <v>37</v>
      </c>
      <c r="M547" s="12" t="s">
        <v>11</v>
      </c>
      <c r="N547" s="22" t="s">
        <v>55</v>
      </c>
      <c r="O547" s="12" t="s">
        <v>19</v>
      </c>
      <c r="P547" s="23">
        <v>55</v>
      </c>
      <c r="Q547" s="12" t="s">
        <v>500</v>
      </c>
      <c r="R547" s="12">
        <v>57</v>
      </c>
      <c r="S547" s="12">
        <v>2022</v>
      </c>
    </row>
    <row r="548" spans="1:19">
      <c r="A548" s="28">
        <v>5</v>
      </c>
      <c r="B548" s="11">
        <v>186</v>
      </c>
      <c r="C548" s="11">
        <v>1</v>
      </c>
      <c r="D548" s="14">
        <v>44778</v>
      </c>
      <c r="E548" s="15">
        <v>3400</v>
      </c>
      <c r="F548" s="15">
        <v>340</v>
      </c>
      <c r="G548" s="15">
        <v>0</v>
      </c>
      <c r="H548" s="16">
        <v>44834.46</v>
      </c>
      <c r="I548" s="11" t="s">
        <v>10</v>
      </c>
      <c r="J548" s="17" t="s">
        <v>25</v>
      </c>
      <c r="K548" s="17" t="s">
        <v>26</v>
      </c>
      <c r="L548" s="17" t="s">
        <v>37</v>
      </c>
      <c r="M548" s="11" t="s">
        <v>11</v>
      </c>
      <c r="N548" s="17" t="s">
        <v>55</v>
      </c>
      <c r="O548" s="11" t="s">
        <v>19</v>
      </c>
      <c r="P548" s="18">
        <v>56</v>
      </c>
      <c r="Q548" s="11" t="s">
        <v>500</v>
      </c>
      <c r="R548" s="11">
        <v>57</v>
      </c>
      <c r="S548" s="11">
        <v>2022</v>
      </c>
    </row>
    <row r="549" spans="1:19">
      <c r="A549" s="29">
        <v>5</v>
      </c>
      <c r="B549" s="12">
        <v>190</v>
      </c>
      <c r="C549" s="12">
        <v>3</v>
      </c>
      <c r="D549" s="19">
        <v>44789</v>
      </c>
      <c r="E549" s="20">
        <v>3400</v>
      </c>
      <c r="F549" s="20">
        <v>340</v>
      </c>
      <c r="G549" s="20">
        <v>0</v>
      </c>
      <c r="H549" s="21">
        <v>44825.670995370368</v>
      </c>
      <c r="I549" s="12" t="s">
        <v>10</v>
      </c>
      <c r="J549" s="22" t="s">
        <v>25</v>
      </c>
      <c r="K549" s="22" t="s">
        <v>26</v>
      </c>
      <c r="L549" s="22" t="s">
        <v>37</v>
      </c>
      <c r="M549" s="12" t="s">
        <v>11</v>
      </c>
      <c r="N549" s="22" t="s">
        <v>55</v>
      </c>
      <c r="O549" s="12" t="s">
        <v>19</v>
      </c>
      <c r="P549" s="23">
        <v>36</v>
      </c>
      <c r="Q549" s="12" t="s">
        <v>501</v>
      </c>
      <c r="R549" s="12">
        <v>38</v>
      </c>
      <c r="S549" s="12">
        <v>2022</v>
      </c>
    </row>
    <row r="550" spans="1:19">
      <c r="A550" s="28">
        <v>5</v>
      </c>
      <c r="B550" s="11">
        <v>193</v>
      </c>
      <c r="C550" s="11">
        <v>1</v>
      </c>
      <c r="D550" s="14">
        <v>44792</v>
      </c>
      <c r="E550" s="15">
        <v>3400</v>
      </c>
      <c r="F550" s="15">
        <v>340</v>
      </c>
      <c r="G550" s="15">
        <v>0</v>
      </c>
      <c r="H550" s="16">
        <v>45070.69</v>
      </c>
      <c r="I550" s="11" t="s">
        <v>10</v>
      </c>
      <c r="J550" s="17" t="s">
        <v>25</v>
      </c>
      <c r="K550" s="17" t="s">
        <v>26</v>
      </c>
      <c r="L550" s="17" t="s">
        <v>37</v>
      </c>
      <c r="M550" s="11" t="s">
        <v>11</v>
      </c>
      <c r="N550" s="17" t="s">
        <v>55</v>
      </c>
      <c r="O550" s="11" t="s">
        <v>19</v>
      </c>
      <c r="P550" s="18">
        <v>278</v>
      </c>
      <c r="Q550" s="11" t="s">
        <v>502</v>
      </c>
      <c r="R550" s="11">
        <v>278</v>
      </c>
      <c r="S550" s="11">
        <v>2023</v>
      </c>
    </row>
    <row r="551" spans="1:19">
      <c r="A551" s="29">
        <v>5</v>
      </c>
      <c r="B551" s="12">
        <v>193</v>
      </c>
      <c r="C551" s="12">
        <v>3</v>
      </c>
      <c r="D551" s="19">
        <v>44792</v>
      </c>
      <c r="E551" s="20">
        <v>3400</v>
      </c>
      <c r="F551" s="20">
        <v>340</v>
      </c>
      <c r="G551" s="20">
        <v>0</v>
      </c>
      <c r="H551" s="21">
        <v>45070.26</v>
      </c>
      <c r="I551" s="12" t="s">
        <v>10</v>
      </c>
      <c r="J551" s="22" t="s">
        <v>25</v>
      </c>
      <c r="K551" s="22" t="s">
        <v>26</v>
      </c>
      <c r="L551" s="22" t="s">
        <v>37</v>
      </c>
      <c r="M551" s="12" t="s">
        <v>11</v>
      </c>
      <c r="N551" s="22" t="s">
        <v>55</v>
      </c>
      <c r="O551" s="12" t="s">
        <v>19</v>
      </c>
      <c r="P551" s="23">
        <v>278</v>
      </c>
      <c r="Q551" s="12" t="s">
        <v>502</v>
      </c>
      <c r="R551" s="12">
        <v>278</v>
      </c>
      <c r="S551" s="12">
        <v>2023</v>
      </c>
    </row>
    <row r="552" spans="1:19">
      <c r="A552" s="28">
        <v>5</v>
      </c>
      <c r="B552" s="11">
        <v>196</v>
      </c>
      <c r="C552" s="11">
        <v>2</v>
      </c>
      <c r="D552" s="14">
        <v>44797</v>
      </c>
      <c r="E552" s="15">
        <v>3400</v>
      </c>
      <c r="F552" s="15">
        <v>340</v>
      </c>
      <c r="G552" s="15">
        <v>0</v>
      </c>
      <c r="H552" s="16">
        <v>44818.68</v>
      </c>
      <c r="I552" s="11" t="s">
        <v>10</v>
      </c>
      <c r="J552" s="17" t="s">
        <v>25</v>
      </c>
      <c r="K552" s="17" t="s">
        <v>26</v>
      </c>
      <c r="L552" s="17" t="s">
        <v>37</v>
      </c>
      <c r="M552" s="11" t="s">
        <v>11</v>
      </c>
      <c r="N552" s="17" t="s">
        <v>55</v>
      </c>
      <c r="O552" s="11" t="s">
        <v>19</v>
      </c>
      <c r="P552" s="18">
        <v>21</v>
      </c>
      <c r="Q552" s="11" t="s">
        <v>503</v>
      </c>
      <c r="R552" s="11">
        <v>23</v>
      </c>
      <c r="S552" s="11">
        <v>2022</v>
      </c>
    </row>
    <row r="553" spans="1:19">
      <c r="A553" s="29">
        <v>5</v>
      </c>
      <c r="B553" s="12">
        <v>196</v>
      </c>
      <c r="C553" s="12">
        <v>5</v>
      </c>
      <c r="D553" s="19">
        <v>44797</v>
      </c>
      <c r="E553" s="20">
        <v>3400</v>
      </c>
      <c r="F553" s="20">
        <v>340</v>
      </c>
      <c r="G553" s="20">
        <v>0</v>
      </c>
      <c r="H553" s="21">
        <v>44819.33</v>
      </c>
      <c r="I553" s="12" t="s">
        <v>10</v>
      </c>
      <c r="J553" s="22" t="s">
        <v>25</v>
      </c>
      <c r="K553" s="22" t="s">
        <v>26</v>
      </c>
      <c r="L553" s="22" t="s">
        <v>37</v>
      </c>
      <c r="M553" s="12" t="s">
        <v>11</v>
      </c>
      <c r="N553" s="22" t="s">
        <v>55</v>
      </c>
      <c r="O553" s="12" t="s">
        <v>19</v>
      </c>
      <c r="P553" s="23">
        <v>22</v>
      </c>
      <c r="Q553" s="12" t="s">
        <v>503</v>
      </c>
      <c r="R553" s="12">
        <v>23</v>
      </c>
      <c r="S553" s="12">
        <v>2022</v>
      </c>
    </row>
    <row r="554" spans="1:19">
      <c r="A554" s="28">
        <v>5</v>
      </c>
      <c r="B554" s="11">
        <v>199</v>
      </c>
      <c r="C554" s="11">
        <v>1</v>
      </c>
      <c r="D554" s="14">
        <v>44800</v>
      </c>
      <c r="E554" s="15">
        <v>3401</v>
      </c>
      <c r="F554" s="15">
        <v>340</v>
      </c>
      <c r="G554" s="15">
        <v>1</v>
      </c>
      <c r="H554" s="16">
        <v>44868.017997685187</v>
      </c>
      <c r="I554" s="11" t="s">
        <v>10</v>
      </c>
      <c r="J554" s="17" t="s">
        <v>25</v>
      </c>
      <c r="K554" s="17" t="s">
        <v>26</v>
      </c>
      <c r="L554" s="17" t="s">
        <v>38</v>
      </c>
      <c r="M554" s="11" t="s">
        <v>11</v>
      </c>
      <c r="N554" s="17" t="s">
        <v>56</v>
      </c>
      <c r="O554" s="11" t="s">
        <v>19</v>
      </c>
      <c r="P554" s="18">
        <v>68</v>
      </c>
      <c r="Q554" s="11" t="s">
        <v>504</v>
      </c>
      <c r="R554" s="11">
        <v>68</v>
      </c>
      <c r="S554" s="11">
        <v>2022</v>
      </c>
    </row>
    <row r="555" spans="1:19">
      <c r="A555" s="29">
        <v>5</v>
      </c>
      <c r="B555" s="12">
        <v>200</v>
      </c>
      <c r="C555" s="12">
        <v>1</v>
      </c>
      <c r="D555" s="19">
        <v>44802</v>
      </c>
      <c r="E555" s="20">
        <v>3400</v>
      </c>
      <c r="F555" s="20">
        <v>340</v>
      </c>
      <c r="G555" s="20">
        <v>0</v>
      </c>
      <c r="H555" s="21">
        <v>44862.8</v>
      </c>
      <c r="I555" s="12" t="s">
        <v>10</v>
      </c>
      <c r="J555" s="22" t="s">
        <v>25</v>
      </c>
      <c r="K555" s="22" t="s">
        <v>26</v>
      </c>
      <c r="L555" s="22" t="s">
        <v>37</v>
      </c>
      <c r="M555" s="12" t="s">
        <v>11</v>
      </c>
      <c r="N555" s="22" t="s">
        <v>55</v>
      </c>
      <c r="O555" s="12" t="s">
        <v>19</v>
      </c>
      <c r="P555" s="23">
        <v>60</v>
      </c>
      <c r="Q555" s="12" t="s">
        <v>505</v>
      </c>
      <c r="R555" s="12">
        <v>63</v>
      </c>
      <c r="S555" s="12">
        <v>2022</v>
      </c>
    </row>
    <row r="556" spans="1:19">
      <c r="A556" s="28">
        <v>5</v>
      </c>
      <c r="B556" s="11">
        <v>201</v>
      </c>
      <c r="C556" s="11">
        <v>2</v>
      </c>
      <c r="D556" s="14">
        <v>44806</v>
      </c>
      <c r="E556" s="15">
        <v>3405</v>
      </c>
      <c r="F556" s="15">
        <v>340</v>
      </c>
      <c r="G556" s="15">
        <v>5</v>
      </c>
      <c r="H556" s="16">
        <v>44830.86</v>
      </c>
      <c r="I556" s="11" t="s">
        <v>10</v>
      </c>
      <c r="J556" s="17" t="s">
        <v>25</v>
      </c>
      <c r="K556" s="17" t="s">
        <v>26</v>
      </c>
      <c r="L556" s="17" t="s">
        <v>42</v>
      </c>
      <c r="M556" s="11" t="s">
        <v>11</v>
      </c>
      <c r="N556" s="17" t="s">
        <v>63</v>
      </c>
      <c r="O556" s="11" t="s">
        <v>19</v>
      </c>
      <c r="P556" s="18">
        <v>24</v>
      </c>
      <c r="Q556" s="11" t="s">
        <v>506</v>
      </c>
      <c r="R556" s="11">
        <v>26</v>
      </c>
      <c r="S556" s="11">
        <v>2022</v>
      </c>
    </row>
    <row r="557" spans="1:19">
      <c r="A557" s="29">
        <v>5</v>
      </c>
      <c r="B557" s="12">
        <v>203</v>
      </c>
      <c r="C557" s="12">
        <v>1</v>
      </c>
      <c r="D557" s="19">
        <v>44807</v>
      </c>
      <c r="E557" s="20">
        <v>3400</v>
      </c>
      <c r="F557" s="20">
        <v>340</v>
      </c>
      <c r="G557" s="20">
        <v>0</v>
      </c>
      <c r="H557" s="21">
        <v>45418.7</v>
      </c>
      <c r="I557" s="12" t="s">
        <v>10</v>
      </c>
      <c r="J557" s="22" t="s">
        <v>25</v>
      </c>
      <c r="K557" s="22" t="s">
        <v>26</v>
      </c>
      <c r="L557" s="22" t="s">
        <v>37</v>
      </c>
      <c r="M557" s="12" t="s">
        <v>11</v>
      </c>
      <c r="N557" s="22" t="s">
        <v>55</v>
      </c>
      <c r="O557" s="12" t="s">
        <v>19</v>
      </c>
      <c r="P557" s="23">
        <v>611</v>
      </c>
      <c r="Q557" s="12" t="s">
        <v>507</v>
      </c>
      <c r="R557" s="12">
        <v>611</v>
      </c>
      <c r="S557" s="12">
        <v>2024</v>
      </c>
    </row>
    <row r="558" spans="1:19">
      <c r="A558" s="28">
        <v>5</v>
      </c>
      <c r="B558" s="11">
        <v>209</v>
      </c>
      <c r="C558" s="11">
        <v>1</v>
      </c>
      <c r="D558" s="14">
        <v>44814</v>
      </c>
      <c r="E558" s="15">
        <v>3470</v>
      </c>
      <c r="F558" s="15">
        <v>347</v>
      </c>
      <c r="G558" s="15">
        <v>0</v>
      </c>
      <c r="H558" s="16">
        <v>44821.86</v>
      </c>
      <c r="I558" s="11" t="s">
        <v>10</v>
      </c>
      <c r="J558" s="17" t="s">
        <v>29</v>
      </c>
      <c r="K558" s="17" t="s">
        <v>28</v>
      </c>
      <c r="L558" s="17" t="s">
        <v>37</v>
      </c>
      <c r="M558" s="11" t="s">
        <v>11</v>
      </c>
      <c r="N558" s="17" t="s">
        <v>51</v>
      </c>
      <c r="O558" s="11" t="s">
        <v>19</v>
      </c>
      <c r="P558" s="18">
        <v>7</v>
      </c>
      <c r="Q558" s="11" t="s">
        <v>508</v>
      </c>
      <c r="R558" s="11">
        <v>7</v>
      </c>
      <c r="S558" s="11">
        <v>2022</v>
      </c>
    </row>
    <row r="559" spans="1:19">
      <c r="A559" s="29">
        <v>5</v>
      </c>
      <c r="B559" s="12">
        <v>210</v>
      </c>
      <c r="C559" s="12">
        <v>3</v>
      </c>
      <c r="D559" s="19">
        <v>44815</v>
      </c>
      <c r="E559" s="20">
        <v>3400</v>
      </c>
      <c r="F559" s="20">
        <v>340</v>
      </c>
      <c r="G559" s="20">
        <v>0</v>
      </c>
      <c r="H559" s="21">
        <v>44931.64</v>
      </c>
      <c r="I559" s="12" t="s">
        <v>10</v>
      </c>
      <c r="J559" s="22" t="s">
        <v>25</v>
      </c>
      <c r="K559" s="22" t="s">
        <v>26</v>
      </c>
      <c r="L559" s="22" t="s">
        <v>37</v>
      </c>
      <c r="M559" s="12" t="s">
        <v>11</v>
      </c>
      <c r="N559" s="22" t="s">
        <v>55</v>
      </c>
      <c r="O559" s="12" t="s">
        <v>19</v>
      </c>
      <c r="P559" s="23">
        <v>116</v>
      </c>
      <c r="Q559" s="12" t="s">
        <v>509</v>
      </c>
      <c r="R559" s="12">
        <v>118</v>
      </c>
      <c r="S559" s="12">
        <v>2023</v>
      </c>
    </row>
    <row r="560" spans="1:19">
      <c r="A560" s="28">
        <v>5</v>
      </c>
      <c r="B560" s="11">
        <v>212</v>
      </c>
      <c r="C560" s="11">
        <v>3</v>
      </c>
      <c r="D560" s="14">
        <v>44815</v>
      </c>
      <c r="E560" s="15">
        <v>3400</v>
      </c>
      <c r="F560" s="15">
        <v>340</v>
      </c>
      <c r="G560" s="15">
        <v>0</v>
      </c>
      <c r="H560" s="16">
        <v>44818.98</v>
      </c>
      <c r="I560" s="11" t="s">
        <v>10</v>
      </c>
      <c r="J560" s="17" t="s">
        <v>25</v>
      </c>
      <c r="K560" s="17" t="s">
        <v>26</v>
      </c>
      <c r="L560" s="17" t="s">
        <v>37</v>
      </c>
      <c r="M560" s="11" t="s">
        <v>11</v>
      </c>
      <c r="N560" s="17" t="s">
        <v>55</v>
      </c>
      <c r="O560" s="11" t="s">
        <v>19</v>
      </c>
      <c r="P560" s="18">
        <v>3</v>
      </c>
      <c r="Q560" s="11" t="s">
        <v>510</v>
      </c>
      <c r="R560" s="11">
        <v>6</v>
      </c>
      <c r="S560" s="11">
        <v>2022</v>
      </c>
    </row>
    <row r="561" spans="1:19">
      <c r="A561" s="29">
        <v>5</v>
      </c>
      <c r="B561" s="12">
        <v>212</v>
      </c>
      <c r="C561" s="12">
        <v>1</v>
      </c>
      <c r="D561" s="19">
        <v>44815</v>
      </c>
      <c r="E561" s="20">
        <v>3400</v>
      </c>
      <c r="F561" s="20">
        <v>340</v>
      </c>
      <c r="G561" s="20">
        <v>0</v>
      </c>
      <c r="H561" s="21">
        <v>44821.21</v>
      </c>
      <c r="I561" s="12" t="s">
        <v>10</v>
      </c>
      <c r="J561" s="22" t="s">
        <v>25</v>
      </c>
      <c r="K561" s="22" t="s">
        <v>26</v>
      </c>
      <c r="L561" s="22" t="s">
        <v>37</v>
      </c>
      <c r="M561" s="12" t="s">
        <v>11</v>
      </c>
      <c r="N561" s="22" t="s">
        <v>55</v>
      </c>
      <c r="O561" s="12" t="s">
        <v>19</v>
      </c>
      <c r="P561" s="23">
        <v>6</v>
      </c>
      <c r="Q561" s="12" t="s">
        <v>510</v>
      </c>
      <c r="R561" s="12">
        <v>6</v>
      </c>
      <c r="S561" s="12">
        <v>2022</v>
      </c>
    </row>
    <row r="562" spans="1:19">
      <c r="A562" s="28">
        <v>5</v>
      </c>
      <c r="B562" s="11">
        <v>214</v>
      </c>
      <c r="C562" s="11">
        <v>1</v>
      </c>
      <c r="D562" s="14">
        <v>44820</v>
      </c>
      <c r="E562" s="15">
        <v>3400</v>
      </c>
      <c r="F562" s="15">
        <v>340</v>
      </c>
      <c r="G562" s="15">
        <v>0</v>
      </c>
      <c r="H562" s="16">
        <v>44921.8</v>
      </c>
      <c r="I562" s="11" t="s">
        <v>10</v>
      </c>
      <c r="J562" s="17" t="s">
        <v>25</v>
      </c>
      <c r="K562" s="17" t="s">
        <v>26</v>
      </c>
      <c r="L562" s="17" t="s">
        <v>37</v>
      </c>
      <c r="M562" s="11" t="s">
        <v>11</v>
      </c>
      <c r="N562" s="17" t="s">
        <v>55</v>
      </c>
      <c r="O562" s="11" t="s">
        <v>19</v>
      </c>
      <c r="P562" s="18">
        <v>101</v>
      </c>
      <c r="Q562" s="11" t="s">
        <v>511</v>
      </c>
      <c r="R562" s="11">
        <v>106</v>
      </c>
      <c r="S562" s="11">
        <v>2022</v>
      </c>
    </row>
    <row r="563" spans="1:19">
      <c r="A563" s="29">
        <v>5</v>
      </c>
      <c r="B563" s="12">
        <v>216</v>
      </c>
      <c r="C563" s="12">
        <v>2</v>
      </c>
      <c r="D563" s="19">
        <v>44821</v>
      </c>
      <c r="E563" s="20">
        <v>3464</v>
      </c>
      <c r="F563" s="20">
        <v>346</v>
      </c>
      <c r="G563" s="20">
        <v>4</v>
      </c>
      <c r="H563" s="21">
        <v>44824.650995370372</v>
      </c>
      <c r="I563" s="12" t="s">
        <v>10</v>
      </c>
      <c r="J563" s="22" t="s">
        <v>27</v>
      </c>
      <c r="K563" s="22" t="s">
        <v>28</v>
      </c>
      <c r="L563" s="22" t="s">
        <v>41</v>
      </c>
      <c r="M563" s="12" t="s">
        <v>11</v>
      </c>
      <c r="N563" s="22" t="s">
        <v>83</v>
      </c>
      <c r="O563" s="12" t="s">
        <v>19</v>
      </c>
      <c r="P563" s="23">
        <v>3</v>
      </c>
      <c r="Q563" s="12" t="s">
        <v>512</v>
      </c>
      <c r="R563" s="12">
        <v>3</v>
      </c>
      <c r="S563" s="12">
        <v>2022</v>
      </c>
    </row>
    <row r="564" spans="1:19">
      <c r="A564" s="28">
        <v>5</v>
      </c>
      <c r="B564" s="11">
        <v>217</v>
      </c>
      <c r="C564" s="11">
        <v>2</v>
      </c>
      <c r="D564" s="14">
        <v>44825</v>
      </c>
      <c r="E564" s="15">
        <v>3400</v>
      </c>
      <c r="F564" s="15">
        <v>340</v>
      </c>
      <c r="G564" s="15">
        <v>0</v>
      </c>
      <c r="H564" s="16">
        <v>44858.5</v>
      </c>
      <c r="I564" s="11" t="s">
        <v>10</v>
      </c>
      <c r="J564" s="17" t="s">
        <v>25</v>
      </c>
      <c r="K564" s="17" t="s">
        <v>26</v>
      </c>
      <c r="L564" s="17" t="s">
        <v>37</v>
      </c>
      <c r="M564" s="11" t="s">
        <v>11</v>
      </c>
      <c r="N564" s="17" t="s">
        <v>55</v>
      </c>
      <c r="O564" s="11" t="s">
        <v>19</v>
      </c>
      <c r="P564" s="18">
        <v>33</v>
      </c>
      <c r="Q564" s="11" t="s">
        <v>513</v>
      </c>
      <c r="R564" s="11">
        <v>33</v>
      </c>
      <c r="S564" s="11">
        <v>2022</v>
      </c>
    </row>
    <row r="565" spans="1:19">
      <c r="A565" s="29">
        <v>5</v>
      </c>
      <c r="B565" s="12">
        <v>219</v>
      </c>
      <c r="C565" s="12">
        <v>4</v>
      </c>
      <c r="D565" s="19">
        <v>44827</v>
      </c>
      <c r="E565" s="20">
        <v>3400</v>
      </c>
      <c r="F565" s="20">
        <v>340</v>
      </c>
      <c r="G565" s="20">
        <v>0</v>
      </c>
      <c r="H565" s="21">
        <v>44858.12</v>
      </c>
      <c r="I565" s="12" t="s">
        <v>10</v>
      </c>
      <c r="J565" s="22" t="s">
        <v>25</v>
      </c>
      <c r="K565" s="22" t="s">
        <v>26</v>
      </c>
      <c r="L565" s="22" t="s">
        <v>37</v>
      </c>
      <c r="M565" s="12" t="s">
        <v>11</v>
      </c>
      <c r="N565" s="22" t="s">
        <v>55</v>
      </c>
      <c r="O565" s="12" t="s">
        <v>19</v>
      </c>
      <c r="P565" s="23">
        <v>31</v>
      </c>
      <c r="Q565" s="12" t="s">
        <v>514</v>
      </c>
      <c r="R565" s="12">
        <v>31</v>
      </c>
      <c r="S565" s="12">
        <v>2022</v>
      </c>
    </row>
    <row r="566" spans="1:19">
      <c r="A566" s="28">
        <v>5</v>
      </c>
      <c r="B566" s="11">
        <v>220</v>
      </c>
      <c r="C566" s="11">
        <v>5</v>
      </c>
      <c r="D566" s="14">
        <v>44828</v>
      </c>
      <c r="E566" s="15">
        <v>3400</v>
      </c>
      <c r="F566" s="15">
        <v>340</v>
      </c>
      <c r="G566" s="15">
        <v>0</v>
      </c>
      <c r="H566" s="16">
        <v>44830.794004629628</v>
      </c>
      <c r="I566" s="11" t="s">
        <v>10</v>
      </c>
      <c r="J566" s="17" t="s">
        <v>25</v>
      </c>
      <c r="K566" s="17" t="s">
        <v>26</v>
      </c>
      <c r="L566" s="17" t="s">
        <v>37</v>
      </c>
      <c r="M566" s="11" t="s">
        <v>11</v>
      </c>
      <c r="N566" s="17" t="s">
        <v>55</v>
      </c>
      <c r="O566" s="11" t="s">
        <v>19</v>
      </c>
      <c r="P566" s="18">
        <v>2</v>
      </c>
      <c r="Q566" s="11" t="s">
        <v>515</v>
      </c>
      <c r="R566" s="11">
        <v>736</v>
      </c>
      <c r="S566" s="11">
        <v>2022</v>
      </c>
    </row>
    <row r="567" spans="1:19">
      <c r="A567" s="29">
        <v>5</v>
      </c>
      <c r="B567" s="12">
        <v>220</v>
      </c>
      <c r="C567" s="12">
        <v>7</v>
      </c>
      <c r="D567" s="19">
        <v>44828</v>
      </c>
      <c r="E567" s="20">
        <v>3406</v>
      </c>
      <c r="F567" s="20">
        <v>340</v>
      </c>
      <c r="G567" s="20">
        <v>6</v>
      </c>
      <c r="H567" s="21">
        <v>45564.794004629628</v>
      </c>
      <c r="I567" s="12" t="s">
        <v>10</v>
      </c>
      <c r="J567" s="22" t="s">
        <v>25</v>
      </c>
      <c r="K567" s="22" t="s">
        <v>26</v>
      </c>
      <c r="L567" s="22" t="s">
        <v>43</v>
      </c>
      <c r="M567" s="12" t="s">
        <v>11</v>
      </c>
      <c r="N567" s="22" t="s">
        <v>65</v>
      </c>
      <c r="O567" s="12" t="s">
        <v>19</v>
      </c>
      <c r="P567" s="23">
        <v>736</v>
      </c>
      <c r="Q567" s="12" t="s">
        <v>515</v>
      </c>
      <c r="R567" s="12">
        <v>736</v>
      </c>
      <c r="S567" s="12">
        <v>2024</v>
      </c>
    </row>
    <row r="568" spans="1:19">
      <c r="A568" s="28">
        <v>5</v>
      </c>
      <c r="B568" s="11">
        <v>222</v>
      </c>
      <c r="C568" s="11">
        <v>1</v>
      </c>
      <c r="D568" s="14">
        <v>44829</v>
      </c>
      <c r="E568" s="15">
        <v>3401</v>
      </c>
      <c r="F568" s="15">
        <v>340</v>
      </c>
      <c r="G568" s="15">
        <v>1</v>
      </c>
      <c r="H568" s="16">
        <v>45013.79</v>
      </c>
      <c r="I568" s="11" t="s">
        <v>10</v>
      </c>
      <c r="J568" s="17" t="s">
        <v>25</v>
      </c>
      <c r="K568" s="17" t="s">
        <v>26</v>
      </c>
      <c r="L568" s="17" t="s">
        <v>38</v>
      </c>
      <c r="M568" s="11" t="s">
        <v>11</v>
      </c>
      <c r="N568" s="17" t="s">
        <v>56</v>
      </c>
      <c r="O568" s="11" t="s">
        <v>19</v>
      </c>
      <c r="P568" s="18">
        <v>184</v>
      </c>
      <c r="Q568" s="11" t="s">
        <v>516</v>
      </c>
      <c r="R568" s="11">
        <v>184</v>
      </c>
      <c r="S568" s="11">
        <v>2023</v>
      </c>
    </row>
    <row r="569" spans="1:19">
      <c r="A569" s="29">
        <v>5</v>
      </c>
      <c r="B569" s="12">
        <v>223</v>
      </c>
      <c r="C569" s="12">
        <v>3</v>
      </c>
      <c r="D569" s="19">
        <v>44829</v>
      </c>
      <c r="E569" s="20">
        <v>3400</v>
      </c>
      <c r="F569" s="20">
        <v>340</v>
      </c>
      <c r="G569" s="20">
        <v>0</v>
      </c>
      <c r="H569" s="21">
        <v>44918.84</v>
      </c>
      <c r="I569" s="12" t="s">
        <v>10</v>
      </c>
      <c r="J569" s="22" t="s">
        <v>25</v>
      </c>
      <c r="K569" s="22" t="s">
        <v>26</v>
      </c>
      <c r="L569" s="22" t="s">
        <v>37</v>
      </c>
      <c r="M569" s="12" t="s">
        <v>11</v>
      </c>
      <c r="N569" s="22" t="s">
        <v>55</v>
      </c>
      <c r="O569" s="12" t="s">
        <v>19</v>
      </c>
      <c r="P569" s="23">
        <v>89</v>
      </c>
      <c r="Q569" s="12" t="s">
        <v>517</v>
      </c>
      <c r="R569" s="12">
        <v>90</v>
      </c>
      <c r="S569" s="12">
        <v>2022</v>
      </c>
    </row>
    <row r="570" spans="1:19">
      <c r="A570" s="28">
        <v>5</v>
      </c>
      <c r="B570" s="11">
        <v>224</v>
      </c>
      <c r="C570" s="11">
        <v>4</v>
      </c>
      <c r="D570" s="14">
        <v>44829</v>
      </c>
      <c r="E570" s="15">
        <v>3400</v>
      </c>
      <c r="F570" s="15">
        <v>340</v>
      </c>
      <c r="G570" s="15">
        <v>0</v>
      </c>
      <c r="H570" s="16">
        <v>44890.400000000001</v>
      </c>
      <c r="I570" s="11" t="s">
        <v>10</v>
      </c>
      <c r="J570" s="17" t="s">
        <v>25</v>
      </c>
      <c r="K570" s="17" t="s">
        <v>26</v>
      </c>
      <c r="L570" s="17" t="s">
        <v>37</v>
      </c>
      <c r="M570" s="11" t="s">
        <v>11</v>
      </c>
      <c r="N570" s="17" t="s">
        <v>55</v>
      </c>
      <c r="O570" s="11" t="s">
        <v>19</v>
      </c>
      <c r="P570" s="18">
        <v>61</v>
      </c>
      <c r="Q570" s="11" t="s">
        <v>518</v>
      </c>
      <c r="R570" s="11">
        <v>64</v>
      </c>
      <c r="S570" s="11">
        <v>2022</v>
      </c>
    </row>
    <row r="571" spans="1:19">
      <c r="A571" s="29">
        <v>5</v>
      </c>
      <c r="B571" s="12">
        <v>225</v>
      </c>
      <c r="C571" s="12">
        <v>3</v>
      </c>
      <c r="D571" s="19">
        <v>44831</v>
      </c>
      <c r="E571" s="20">
        <v>3460</v>
      </c>
      <c r="F571" s="20">
        <v>346</v>
      </c>
      <c r="G571" s="20">
        <v>0</v>
      </c>
      <c r="H571" s="21">
        <v>44912.5</v>
      </c>
      <c r="I571" s="12" t="s">
        <v>10</v>
      </c>
      <c r="J571" s="22" t="s">
        <v>27</v>
      </c>
      <c r="K571" s="22" t="s">
        <v>28</v>
      </c>
      <c r="L571" s="22" t="s">
        <v>37</v>
      </c>
      <c r="M571" s="12" t="s">
        <v>11</v>
      </c>
      <c r="N571" s="22" t="s">
        <v>52</v>
      </c>
      <c r="O571" s="12" t="s">
        <v>19</v>
      </c>
      <c r="P571" s="23">
        <v>81</v>
      </c>
      <c r="Q571" s="12" t="s">
        <v>519</v>
      </c>
      <c r="R571" s="12">
        <v>85</v>
      </c>
      <c r="S571" s="12">
        <v>2022</v>
      </c>
    </row>
    <row r="572" spans="1:19">
      <c r="A572" s="28">
        <v>5</v>
      </c>
      <c r="B572" s="11">
        <v>225</v>
      </c>
      <c r="C572" s="11">
        <v>2</v>
      </c>
      <c r="D572" s="14">
        <v>44831</v>
      </c>
      <c r="E572" s="15">
        <v>3460</v>
      </c>
      <c r="F572" s="15">
        <v>346</v>
      </c>
      <c r="G572" s="15">
        <v>0</v>
      </c>
      <c r="H572" s="16">
        <v>44916.2</v>
      </c>
      <c r="I572" s="11" t="s">
        <v>10</v>
      </c>
      <c r="J572" s="17" t="s">
        <v>27</v>
      </c>
      <c r="K572" s="17" t="s">
        <v>28</v>
      </c>
      <c r="L572" s="17" t="s">
        <v>37</v>
      </c>
      <c r="M572" s="11" t="s">
        <v>11</v>
      </c>
      <c r="N572" s="17" t="s">
        <v>52</v>
      </c>
      <c r="O572" s="11" t="s">
        <v>19</v>
      </c>
      <c r="P572" s="18">
        <v>85</v>
      </c>
      <c r="Q572" s="11" t="s">
        <v>519</v>
      </c>
      <c r="R572" s="11">
        <v>85</v>
      </c>
      <c r="S572" s="11">
        <v>2022</v>
      </c>
    </row>
    <row r="573" spans="1:19">
      <c r="A573" s="29">
        <v>5</v>
      </c>
      <c r="B573" s="12">
        <v>227</v>
      </c>
      <c r="C573" s="12">
        <v>1</v>
      </c>
      <c r="D573" s="19">
        <v>44833</v>
      </c>
      <c r="E573" s="20">
        <v>3400</v>
      </c>
      <c r="F573" s="20">
        <v>340</v>
      </c>
      <c r="G573" s="20">
        <v>0</v>
      </c>
      <c r="H573" s="21">
        <v>44887.7</v>
      </c>
      <c r="I573" s="12" t="s">
        <v>10</v>
      </c>
      <c r="J573" s="22" t="s">
        <v>25</v>
      </c>
      <c r="K573" s="22" t="s">
        <v>26</v>
      </c>
      <c r="L573" s="22" t="s">
        <v>37</v>
      </c>
      <c r="M573" s="12" t="s">
        <v>11</v>
      </c>
      <c r="N573" s="22" t="s">
        <v>55</v>
      </c>
      <c r="O573" s="12" t="s">
        <v>19</v>
      </c>
      <c r="P573" s="23">
        <v>54</v>
      </c>
      <c r="Q573" s="12" t="s">
        <v>520</v>
      </c>
      <c r="R573" s="12">
        <v>60</v>
      </c>
      <c r="S573" s="12">
        <v>2022</v>
      </c>
    </row>
    <row r="574" spans="1:19">
      <c r="A574" s="28">
        <v>5</v>
      </c>
      <c r="B574" s="11">
        <v>230</v>
      </c>
      <c r="C574" s="11">
        <v>1</v>
      </c>
      <c r="D574" s="14">
        <v>44836</v>
      </c>
      <c r="E574" s="15">
        <v>3400</v>
      </c>
      <c r="F574" s="15">
        <v>340</v>
      </c>
      <c r="G574" s="15">
        <v>0</v>
      </c>
      <c r="H574" s="16">
        <v>44868.56</v>
      </c>
      <c r="I574" s="11" t="s">
        <v>10</v>
      </c>
      <c r="J574" s="17" t="s">
        <v>25</v>
      </c>
      <c r="K574" s="17" t="s">
        <v>26</v>
      </c>
      <c r="L574" s="17" t="s">
        <v>37</v>
      </c>
      <c r="M574" s="11" t="s">
        <v>11</v>
      </c>
      <c r="N574" s="17" t="s">
        <v>55</v>
      </c>
      <c r="O574" s="11" t="s">
        <v>19</v>
      </c>
      <c r="P574" s="18">
        <v>32</v>
      </c>
      <c r="Q574" s="11" t="s">
        <v>521</v>
      </c>
      <c r="R574" s="11">
        <v>32</v>
      </c>
      <c r="S574" s="11">
        <v>2022</v>
      </c>
    </row>
    <row r="575" spans="1:19">
      <c r="A575" s="29">
        <v>5</v>
      </c>
      <c r="B575" s="12">
        <v>232</v>
      </c>
      <c r="C575" s="12">
        <v>1</v>
      </c>
      <c r="D575" s="19">
        <v>44837</v>
      </c>
      <c r="E575" s="20">
        <v>3400</v>
      </c>
      <c r="F575" s="20">
        <v>340</v>
      </c>
      <c r="G575" s="20">
        <v>0</v>
      </c>
      <c r="H575" s="21">
        <v>44860.24</v>
      </c>
      <c r="I575" s="12" t="s">
        <v>10</v>
      </c>
      <c r="J575" s="22" t="s">
        <v>25</v>
      </c>
      <c r="K575" s="22" t="s">
        <v>26</v>
      </c>
      <c r="L575" s="22" t="s">
        <v>37</v>
      </c>
      <c r="M575" s="12" t="s">
        <v>11</v>
      </c>
      <c r="N575" s="22" t="s">
        <v>55</v>
      </c>
      <c r="O575" s="12" t="s">
        <v>19</v>
      </c>
      <c r="P575" s="23">
        <v>23</v>
      </c>
      <c r="Q575" s="12" t="s">
        <v>522</v>
      </c>
      <c r="R575" s="12">
        <v>23</v>
      </c>
      <c r="S575" s="12">
        <v>2022</v>
      </c>
    </row>
    <row r="576" spans="1:19">
      <c r="A576" s="28">
        <v>5</v>
      </c>
      <c r="B576" s="11">
        <v>233</v>
      </c>
      <c r="C576" s="11">
        <v>2</v>
      </c>
      <c r="D576" s="14">
        <v>44837</v>
      </c>
      <c r="E576" s="15">
        <v>3460</v>
      </c>
      <c r="F576" s="15">
        <v>346</v>
      </c>
      <c r="G576" s="15">
        <v>0</v>
      </c>
      <c r="H576" s="16">
        <v>44874.96</v>
      </c>
      <c r="I576" s="11" t="s">
        <v>10</v>
      </c>
      <c r="J576" s="17" t="s">
        <v>27</v>
      </c>
      <c r="K576" s="17" t="s">
        <v>28</v>
      </c>
      <c r="L576" s="17" t="s">
        <v>37</v>
      </c>
      <c r="M576" s="11" t="s">
        <v>11</v>
      </c>
      <c r="N576" s="17" t="s">
        <v>52</v>
      </c>
      <c r="O576" s="11" t="s">
        <v>19</v>
      </c>
      <c r="P576" s="18">
        <v>37</v>
      </c>
      <c r="Q576" s="11" t="s">
        <v>523</v>
      </c>
      <c r="R576" s="11">
        <v>57</v>
      </c>
      <c r="S576" s="11">
        <v>2022</v>
      </c>
    </row>
    <row r="577" spans="1:19">
      <c r="A577" s="29">
        <v>5</v>
      </c>
      <c r="B577" s="12">
        <v>235</v>
      </c>
      <c r="C577" s="12">
        <v>3</v>
      </c>
      <c r="D577" s="19">
        <v>44839</v>
      </c>
      <c r="E577" s="20">
        <v>3400</v>
      </c>
      <c r="F577" s="20">
        <v>340</v>
      </c>
      <c r="G577" s="20">
        <v>0</v>
      </c>
      <c r="H577" s="21">
        <v>44936.3</v>
      </c>
      <c r="I577" s="12" t="s">
        <v>10</v>
      </c>
      <c r="J577" s="22" t="s">
        <v>25</v>
      </c>
      <c r="K577" s="22" t="s">
        <v>26</v>
      </c>
      <c r="L577" s="22" t="s">
        <v>37</v>
      </c>
      <c r="M577" s="12" t="s">
        <v>11</v>
      </c>
      <c r="N577" s="22" t="s">
        <v>55</v>
      </c>
      <c r="O577" s="12" t="s">
        <v>19</v>
      </c>
      <c r="P577" s="23">
        <v>97</v>
      </c>
      <c r="Q577" s="12" t="s">
        <v>524</v>
      </c>
      <c r="R577" s="12">
        <v>97</v>
      </c>
      <c r="S577" s="12">
        <v>2023</v>
      </c>
    </row>
    <row r="578" spans="1:19">
      <c r="A578" s="28">
        <v>5</v>
      </c>
      <c r="B578" s="11">
        <v>237</v>
      </c>
      <c r="C578" s="11">
        <v>1</v>
      </c>
      <c r="D578" s="14">
        <v>44846</v>
      </c>
      <c r="E578" s="15">
        <v>3464</v>
      </c>
      <c r="F578" s="15">
        <v>346</v>
      </c>
      <c r="G578" s="15">
        <v>4</v>
      </c>
      <c r="H578" s="16">
        <v>44871.5</v>
      </c>
      <c r="I578" s="11" t="s">
        <v>10</v>
      </c>
      <c r="J578" s="17" t="s">
        <v>27</v>
      </c>
      <c r="K578" s="17" t="s">
        <v>28</v>
      </c>
      <c r="L578" s="17" t="s">
        <v>41</v>
      </c>
      <c r="M578" s="11" t="s">
        <v>11</v>
      </c>
      <c r="N578" s="17" t="s">
        <v>83</v>
      </c>
      <c r="O578" s="11" t="s">
        <v>19</v>
      </c>
      <c r="P578" s="18">
        <v>25</v>
      </c>
      <c r="Q578" s="11" t="s">
        <v>525</v>
      </c>
      <c r="R578" s="11">
        <v>25</v>
      </c>
      <c r="S578" s="11">
        <v>2022</v>
      </c>
    </row>
    <row r="579" spans="1:19">
      <c r="A579" s="29">
        <v>5</v>
      </c>
      <c r="B579" s="12">
        <v>238</v>
      </c>
      <c r="C579" s="12">
        <v>1</v>
      </c>
      <c r="D579" s="19">
        <v>44850</v>
      </c>
      <c r="E579" s="20">
        <v>3400</v>
      </c>
      <c r="F579" s="20">
        <v>340</v>
      </c>
      <c r="G579" s="20">
        <v>0</v>
      </c>
      <c r="H579" s="21">
        <v>44877.86</v>
      </c>
      <c r="I579" s="12" t="s">
        <v>10</v>
      </c>
      <c r="J579" s="22" t="s">
        <v>25</v>
      </c>
      <c r="K579" s="22" t="s">
        <v>26</v>
      </c>
      <c r="L579" s="22" t="s">
        <v>37</v>
      </c>
      <c r="M579" s="12" t="s">
        <v>11</v>
      </c>
      <c r="N579" s="22" t="s">
        <v>55</v>
      </c>
      <c r="O579" s="12" t="s">
        <v>19</v>
      </c>
      <c r="P579" s="23">
        <v>27</v>
      </c>
      <c r="Q579" s="12" t="s">
        <v>526</v>
      </c>
      <c r="R579" s="12">
        <v>30</v>
      </c>
      <c r="S579" s="12">
        <v>2022</v>
      </c>
    </row>
    <row r="580" spans="1:19">
      <c r="A580" s="28">
        <v>5</v>
      </c>
      <c r="B580" s="11">
        <v>240</v>
      </c>
      <c r="C580" s="11">
        <v>3</v>
      </c>
      <c r="D580" s="14">
        <v>44850</v>
      </c>
      <c r="E580" s="15">
        <v>3470</v>
      </c>
      <c r="F580" s="15">
        <v>347</v>
      </c>
      <c r="G580" s="15">
        <v>0</v>
      </c>
      <c r="H580" s="16">
        <v>44902.45</v>
      </c>
      <c r="I580" s="11" t="s">
        <v>10</v>
      </c>
      <c r="J580" s="17" t="s">
        <v>29</v>
      </c>
      <c r="K580" s="17" t="s">
        <v>28</v>
      </c>
      <c r="L580" s="17" t="s">
        <v>37</v>
      </c>
      <c r="M580" s="11" t="s">
        <v>11</v>
      </c>
      <c r="N580" s="17" t="s">
        <v>51</v>
      </c>
      <c r="O580" s="11" t="s">
        <v>19</v>
      </c>
      <c r="P580" s="18">
        <v>52</v>
      </c>
      <c r="Q580" s="11" t="s">
        <v>527</v>
      </c>
      <c r="R580" s="11">
        <v>52</v>
      </c>
      <c r="S580" s="11">
        <v>2022</v>
      </c>
    </row>
    <row r="581" spans="1:19">
      <c r="A581" s="29">
        <v>5</v>
      </c>
      <c r="B581" s="12">
        <v>244</v>
      </c>
      <c r="C581" s="12">
        <v>3</v>
      </c>
      <c r="D581" s="19">
        <v>44853</v>
      </c>
      <c r="E581" s="20">
        <v>3400</v>
      </c>
      <c r="F581" s="20">
        <v>340</v>
      </c>
      <c r="G581" s="20">
        <v>0</v>
      </c>
      <c r="H581" s="21">
        <v>44869.1</v>
      </c>
      <c r="I581" s="12" t="s">
        <v>10</v>
      </c>
      <c r="J581" s="22" t="s">
        <v>25</v>
      </c>
      <c r="K581" s="22" t="s">
        <v>26</v>
      </c>
      <c r="L581" s="22" t="s">
        <v>37</v>
      </c>
      <c r="M581" s="12" t="s">
        <v>11</v>
      </c>
      <c r="N581" s="22" t="s">
        <v>55</v>
      </c>
      <c r="O581" s="12" t="s">
        <v>19</v>
      </c>
      <c r="P581" s="23">
        <v>16</v>
      </c>
      <c r="Q581" s="12" t="s">
        <v>528</v>
      </c>
      <c r="R581" s="12">
        <v>18</v>
      </c>
      <c r="S581" s="12">
        <v>2022</v>
      </c>
    </row>
    <row r="582" spans="1:19">
      <c r="A582" s="28">
        <v>5</v>
      </c>
      <c r="B582" s="11">
        <v>245</v>
      </c>
      <c r="C582" s="11">
        <v>4</v>
      </c>
      <c r="D582" s="14">
        <v>44853</v>
      </c>
      <c r="E582" s="15">
        <v>3400</v>
      </c>
      <c r="F582" s="15">
        <v>340</v>
      </c>
      <c r="G582" s="15">
        <v>0</v>
      </c>
      <c r="H582" s="16">
        <v>44863.91</v>
      </c>
      <c r="I582" s="11" t="s">
        <v>10</v>
      </c>
      <c r="J582" s="17" t="s">
        <v>25</v>
      </c>
      <c r="K582" s="17" t="s">
        <v>26</v>
      </c>
      <c r="L582" s="17" t="s">
        <v>37</v>
      </c>
      <c r="M582" s="11" t="s">
        <v>11</v>
      </c>
      <c r="N582" s="17" t="s">
        <v>55</v>
      </c>
      <c r="O582" s="11" t="s">
        <v>19</v>
      </c>
      <c r="P582" s="18">
        <v>10</v>
      </c>
      <c r="Q582" s="11" t="s">
        <v>529</v>
      </c>
      <c r="R582" s="11">
        <v>12</v>
      </c>
      <c r="S582" s="11">
        <v>2022</v>
      </c>
    </row>
    <row r="583" spans="1:19">
      <c r="A583" s="29">
        <v>5</v>
      </c>
      <c r="B583" s="12">
        <v>245</v>
      </c>
      <c r="C583" s="12">
        <v>1</v>
      </c>
      <c r="D583" s="19">
        <v>44853</v>
      </c>
      <c r="E583" s="20">
        <v>3401</v>
      </c>
      <c r="F583" s="20">
        <v>340</v>
      </c>
      <c r="G583" s="20">
        <v>1</v>
      </c>
      <c r="H583" s="21">
        <v>44865.495000000003</v>
      </c>
      <c r="I583" s="12" t="s">
        <v>10</v>
      </c>
      <c r="J583" s="22" t="s">
        <v>25</v>
      </c>
      <c r="K583" s="22" t="s">
        <v>26</v>
      </c>
      <c r="L583" s="22" t="s">
        <v>38</v>
      </c>
      <c r="M583" s="12" t="s">
        <v>11</v>
      </c>
      <c r="N583" s="22" t="s">
        <v>56</v>
      </c>
      <c r="O583" s="12" t="s">
        <v>19</v>
      </c>
      <c r="P583" s="23">
        <v>12</v>
      </c>
      <c r="Q583" s="12" t="s">
        <v>529</v>
      </c>
      <c r="R583" s="12">
        <v>12</v>
      </c>
      <c r="S583" s="12">
        <v>2022</v>
      </c>
    </row>
    <row r="584" spans="1:19">
      <c r="A584" s="28">
        <v>5</v>
      </c>
      <c r="B584" s="11">
        <v>246</v>
      </c>
      <c r="C584" s="11">
        <v>1</v>
      </c>
      <c r="D584" s="14">
        <v>44856</v>
      </c>
      <c r="E584" s="15">
        <v>3400</v>
      </c>
      <c r="F584" s="15">
        <v>340</v>
      </c>
      <c r="G584" s="15">
        <v>0</v>
      </c>
      <c r="H584" s="16">
        <v>45257.13</v>
      </c>
      <c r="I584" s="11" t="s">
        <v>10</v>
      </c>
      <c r="J584" s="17" t="s">
        <v>25</v>
      </c>
      <c r="K584" s="17" t="s">
        <v>26</v>
      </c>
      <c r="L584" s="17" t="s">
        <v>37</v>
      </c>
      <c r="M584" s="11" t="s">
        <v>11</v>
      </c>
      <c r="N584" s="17" t="s">
        <v>55</v>
      </c>
      <c r="O584" s="11" t="s">
        <v>19</v>
      </c>
      <c r="P584" s="18">
        <v>401</v>
      </c>
      <c r="Q584" s="11" t="s">
        <v>530</v>
      </c>
      <c r="R584" s="11">
        <v>407</v>
      </c>
      <c r="S584" s="11">
        <v>2023</v>
      </c>
    </row>
    <row r="585" spans="1:19">
      <c r="A585" s="29">
        <v>5</v>
      </c>
      <c r="B585" s="12">
        <v>246</v>
      </c>
      <c r="C585" s="12">
        <v>2</v>
      </c>
      <c r="D585" s="19">
        <v>44856</v>
      </c>
      <c r="E585" s="20">
        <v>3460</v>
      </c>
      <c r="F585" s="20">
        <v>346</v>
      </c>
      <c r="G585" s="20">
        <v>0</v>
      </c>
      <c r="H585" s="21">
        <v>45257</v>
      </c>
      <c r="I585" s="12" t="s">
        <v>10</v>
      </c>
      <c r="J585" s="22" t="s">
        <v>27</v>
      </c>
      <c r="K585" s="22" t="s">
        <v>28</v>
      </c>
      <c r="L585" s="22" t="s">
        <v>37</v>
      </c>
      <c r="M585" s="12" t="s">
        <v>11</v>
      </c>
      <c r="N585" s="22" t="s">
        <v>52</v>
      </c>
      <c r="O585" s="12" t="s">
        <v>19</v>
      </c>
      <c r="P585" s="23">
        <v>401</v>
      </c>
      <c r="Q585" s="12" t="s">
        <v>530</v>
      </c>
      <c r="R585" s="12">
        <v>407</v>
      </c>
      <c r="S585" s="12">
        <v>2023</v>
      </c>
    </row>
    <row r="586" spans="1:19">
      <c r="A586" s="28">
        <v>5</v>
      </c>
      <c r="B586" s="11">
        <v>246</v>
      </c>
      <c r="C586" s="11">
        <v>3</v>
      </c>
      <c r="D586" s="14">
        <v>44856</v>
      </c>
      <c r="E586" s="15">
        <v>3466</v>
      </c>
      <c r="F586" s="15">
        <v>346</v>
      </c>
      <c r="G586" s="15">
        <v>6</v>
      </c>
      <c r="H586" s="16">
        <v>45261.2</v>
      </c>
      <c r="I586" s="11" t="s">
        <v>10</v>
      </c>
      <c r="J586" s="17" t="s">
        <v>27</v>
      </c>
      <c r="K586" s="17" t="s">
        <v>28</v>
      </c>
      <c r="L586" s="17" t="s">
        <v>43</v>
      </c>
      <c r="M586" s="11" t="s">
        <v>11</v>
      </c>
      <c r="N586" s="17" t="s">
        <v>66</v>
      </c>
      <c r="O586" s="11" t="s">
        <v>19</v>
      </c>
      <c r="P586" s="18">
        <v>405</v>
      </c>
      <c r="Q586" s="11" t="s">
        <v>530</v>
      </c>
      <c r="R586" s="11">
        <v>407</v>
      </c>
      <c r="S586" s="11">
        <v>2023</v>
      </c>
    </row>
    <row r="587" spans="1:19">
      <c r="A587" s="29">
        <v>5</v>
      </c>
      <c r="B587" s="12">
        <v>247</v>
      </c>
      <c r="C587" s="12">
        <v>2</v>
      </c>
      <c r="D587" s="19">
        <v>44857</v>
      </c>
      <c r="E587" s="20">
        <v>3461</v>
      </c>
      <c r="F587" s="20">
        <v>346</v>
      </c>
      <c r="G587" s="20">
        <v>1</v>
      </c>
      <c r="H587" s="21">
        <v>44859.73</v>
      </c>
      <c r="I587" s="12" t="s">
        <v>10</v>
      </c>
      <c r="J587" s="22" t="s">
        <v>27</v>
      </c>
      <c r="K587" s="22" t="s">
        <v>28</v>
      </c>
      <c r="L587" s="22" t="s">
        <v>38</v>
      </c>
      <c r="M587" s="12" t="s">
        <v>11</v>
      </c>
      <c r="N587" s="22" t="s">
        <v>90</v>
      </c>
      <c r="O587" s="12" t="s">
        <v>19</v>
      </c>
      <c r="P587" s="23">
        <v>2</v>
      </c>
      <c r="Q587" s="12" t="s">
        <v>531</v>
      </c>
      <c r="R587" s="12">
        <v>3</v>
      </c>
      <c r="S587" s="12">
        <v>2022</v>
      </c>
    </row>
    <row r="588" spans="1:19">
      <c r="A588" s="28">
        <v>5</v>
      </c>
      <c r="B588" s="11">
        <v>249</v>
      </c>
      <c r="C588" s="11">
        <v>3</v>
      </c>
      <c r="D588" s="14">
        <v>44859</v>
      </c>
      <c r="E588" s="15">
        <v>3400</v>
      </c>
      <c r="F588" s="15">
        <v>340</v>
      </c>
      <c r="G588" s="15">
        <v>0</v>
      </c>
      <c r="H588" s="16">
        <v>44860.892997685187</v>
      </c>
      <c r="I588" s="11" t="s">
        <v>10</v>
      </c>
      <c r="J588" s="17" t="s">
        <v>25</v>
      </c>
      <c r="K588" s="17" t="s">
        <v>26</v>
      </c>
      <c r="L588" s="17" t="s">
        <v>37</v>
      </c>
      <c r="M588" s="11" t="s">
        <v>11</v>
      </c>
      <c r="N588" s="17" t="s">
        <v>55</v>
      </c>
      <c r="O588" s="11" t="s">
        <v>19</v>
      </c>
      <c r="P588" s="18">
        <v>1</v>
      </c>
      <c r="Q588" s="11" t="s">
        <v>532</v>
      </c>
      <c r="R588" s="11">
        <v>1</v>
      </c>
      <c r="S588" s="11">
        <v>2022</v>
      </c>
    </row>
    <row r="589" spans="1:19">
      <c r="A589" s="29">
        <v>5</v>
      </c>
      <c r="B589" s="12">
        <v>253</v>
      </c>
      <c r="C589" s="12">
        <v>1</v>
      </c>
      <c r="D589" s="19">
        <v>44865</v>
      </c>
      <c r="E589" s="20">
        <v>3401</v>
      </c>
      <c r="F589" s="20">
        <v>340</v>
      </c>
      <c r="G589" s="20">
        <v>1</v>
      </c>
      <c r="H589" s="21">
        <v>44874.87</v>
      </c>
      <c r="I589" s="12" t="s">
        <v>10</v>
      </c>
      <c r="J589" s="22" t="s">
        <v>25</v>
      </c>
      <c r="K589" s="22" t="s">
        <v>26</v>
      </c>
      <c r="L589" s="22" t="s">
        <v>38</v>
      </c>
      <c r="M589" s="12" t="s">
        <v>11</v>
      </c>
      <c r="N589" s="22" t="s">
        <v>56</v>
      </c>
      <c r="O589" s="12" t="s">
        <v>19</v>
      </c>
      <c r="P589" s="23">
        <v>9</v>
      </c>
      <c r="Q589" s="12" t="s">
        <v>533</v>
      </c>
      <c r="R589" s="12">
        <v>10</v>
      </c>
      <c r="S589" s="12">
        <v>2022</v>
      </c>
    </row>
    <row r="590" spans="1:19">
      <c r="A590" s="28">
        <v>5</v>
      </c>
      <c r="B590" s="11">
        <v>254</v>
      </c>
      <c r="C590" s="11">
        <v>2</v>
      </c>
      <c r="D590" s="14">
        <v>44865</v>
      </c>
      <c r="E590" s="15">
        <v>3400</v>
      </c>
      <c r="F590" s="15">
        <v>340</v>
      </c>
      <c r="G590" s="15">
        <v>0</v>
      </c>
      <c r="H590" s="16">
        <v>44934.66</v>
      </c>
      <c r="I590" s="11" t="s">
        <v>10</v>
      </c>
      <c r="J590" s="17" t="s">
        <v>25</v>
      </c>
      <c r="K590" s="17" t="s">
        <v>26</v>
      </c>
      <c r="L590" s="17" t="s">
        <v>37</v>
      </c>
      <c r="M590" s="11" t="s">
        <v>11</v>
      </c>
      <c r="N590" s="17" t="s">
        <v>55</v>
      </c>
      <c r="O590" s="11" t="s">
        <v>19</v>
      </c>
      <c r="P590" s="18">
        <v>69</v>
      </c>
      <c r="Q590" s="11" t="s">
        <v>534</v>
      </c>
      <c r="R590" s="11">
        <v>69</v>
      </c>
      <c r="S590" s="11">
        <v>2023</v>
      </c>
    </row>
    <row r="591" spans="1:19">
      <c r="A591" s="29">
        <v>5</v>
      </c>
      <c r="B591" s="12">
        <v>257</v>
      </c>
      <c r="C591" s="12">
        <v>1</v>
      </c>
      <c r="D591" s="19">
        <v>44866</v>
      </c>
      <c r="E591" s="20">
        <v>3400</v>
      </c>
      <c r="F591" s="20">
        <v>340</v>
      </c>
      <c r="G591" s="20">
        <v>0</v>
      </c>
      <c r="H591" s="21">
        <v>44900.56</v>
      </c>
      <c r="I591" s="12" t="s">
        <v>10</v>
      </c>
      <c r="J591" s="22" t="s">
        <v>25</v>
      </c>
      <c r="K591" s="22" t="s">
        <v>26</v>
      </c>
      <c r="L591" s="22" t="s">
        <v>37</v>
      </c>
      <c r="M591" s="12" t="s">
        <v>11</v>
      </c>
      <c r="N591" s="22" t="s">
        <v>55</v>
      </c>
      <c r="O591" s="12" t="s">
        <v>19</v>
      </c>
      <c r="P591" s="23">
        <v>34</v>
      </c>
      <c r="Q591" s="12" t="s">
        <v>535</v>
      </c>
      <c r="R591" s="12">
        <v>36</v>
      </c>
      <c r="S591" s="12">
        <v>2022</v>
      </c>
    </row>
    <row r="592" spans="1:19">
      <c r="A592" s="28">
        <v>5</v>
      </c>
      <c r="B592" s="11">
        <v>257</v>
      </c>
      <c r="C592" s="11">
        <v>2</v>
      </c>
      <c r="D592" s="14">
        <v>44866</v>
      </c>
      <c r="E592" s="15">
        <v>3400</v>
      </c>
      <c r="F592" s="15">
        <v>340</v>
      </c>
      <c r="G592" s="15">
        <v>0</v>
      </c>
      <c r="H592" s="16">
        <v>44900.34</v>
      </c>
      <c r="I592" s="11" t="s">
        <v>10</v>
      </c>
      <c r="J592" s="17" t="s">
        <v>25</v>
      </c>
      <c r="K592" s="17" t="s">
        <v>26</v>
      </c>
      <c r="L592" s="17" t="s">
        <v>37</v>
      </c>
      <c r="M592" s="11" t="s">
        <v>11</v>
      </c>
      <c r="N592" s="17" t="s">
        <v>55</v>
      </c>
      <c r="O592" s="11" t="s">
        <v>19</v>
      </c>
      <c r="P592" s="18">
        <v>34</v>
      </c>
      <c r="Q592" s="11" t="s">
        <v>535</v>
      </c>
      <c r="R592" s="11">
        <v>36</v>
      </c>
      <c r="S592" s="11">
        <v>2022</v>
      </c>
    </row>
    <row r="593" spans="1:19">
      <c r="A593" s="29">
        <v>5</v>
      </c>
      <c r="B593" s="12">
        <v>259</v>
      </c>
      <c r="C593" s="12">
        <v>2</v>
      </c>
      <c r="D593" s="19">
        <v>44868</v>
      </c>
      <c r="E593" s="20">
        <v>3465</v>
      </c>
      <c r="F593" s="20">
        <v>346</v>
      </c>
      <c r="G593" s="20">
        <v>5</v>
      </c>
      <c r="H593" s="21">
        <v>44884.06</v>
      </c>
      <c r="I593" s="12" t="s">
        <v>10</v>
      </c>
      <c r="J593" s="22" t="s">
        <v>27</v>
      </c>
      <c r="K593" s="22" t="s">
        <v>28</v>
      </c>
      <c r="L593" s="22" t="s">
        <v>42</v>
      </c>
      <c r="M593" s="12" t="s">
        <v>11</v>
      </c>
      <c r="N593" s="22" t="s">
        <v>84</v>
      </c>
      <c r="O593" s="12" t="s">
        <v>19</v>
      </c>
      <c r="P593" s="23">
        <v>16</v>
      </c>
      <c r="Q593" s="12" t="s">
        <v>536</v>
      </c>
      <c r="R593" s="12">
        <v>20</v>
      </c>
      <c r="S593" s="12">
        <v>2022</v>
      </c>
    </row>
    <row r="594" spans="1:19">
      <c r="A594" s="28">
        <v>5</v>
      </c>
      <c r="B594" s="11">
        <v>260</v>
      </c>
      <c r="C594" s="11">
        <v>1</v>
      </c>
      <c r="D594" s="14">
        <v>44870</v>
      </c>
      <c r="E594" s="15">
        <v>3470</v>
      </c>
      <c r="F594" s="15">
        <v>347</v>
      </c>
      <c r="G594" s="15">
        <v>0</v>
      </c>
      <c r="H594" s="16">
        <v>44901.33</v>
      </c>
      <c r="I594" s="11" t="s">
        <v>10</v>
      </c>
      <c r="J594" s="17" t="s">
        <v>29</v>
      </c>
      <c r="K594" s="17" t="s">
        <v>28</v>
      </c>
      <c r="L594" s="17" t="s">
        <v>37</v>
      </c>
      <c r="M594" s="11" t="s">
        <v>11</v>
      </c>
      <c r="N594" s="17" t="s">
        <v>51</v>
      </c>
      <c r="O594" s="11" t="s">
        <v>19</v>
      </c>
      <c r="P594" s="18">
        <v>31</v>
      </c>
      <c r="Q594" s="11" t="s">
        <v>537</v>
      </c>
      <c r="R594" s="11">
        <v>31</v>
      </c>
      <c r="S594" s="11">
        <v>2022</v>
      </c>
    </row>
    <row r="595" spans="1:19">
      <c r="A595" s="29">
        <v>5</v>
      </c>
      <c r="B595" s="12">
        <v>263</v>
      </c>
      <c r="C595" s="12">
        <v>1</v>
      </c>
      <c r="D595" s="19">
        <v>44871</v>
      </c>
      <c r="E595" s="20">
        <v>3460</v>
      </c>
      <c r="F595" s="20">
        <v>346</v>
      </c>
      <c r="G595" s="20">
        <v>0</v>
      </c>
      <c r="H595" s="21">
        <v>44920</v>
      </c>
      <c r="I595" s="12" t="s">
        <v>10</v>
      </c>
      <c r="J595" s="22" t="s">
        <v>27</v>
      </c>
      <c r="K595" s="22" t="s">
        <v>28</v>
      </c>
      <c r="L595" s="22" t="s">
        <v>37</v>
      </c>
      <c r="M595" s="12" t="s">
        <v>11</v>
      </c>
      <c r="N595" s="22" t="s">
        <v>52</v>
      </c>
      <c r="O595" s="12" t="s">
        <v>19</v>
      </c>
      <c r="P595" s="23">
        <v>49</v>
      </c>
      <c r="Q595" s="12" t="s">
        <v>538</v>
      </c>
      <c r="R595" s="12">
        <v>49</v>
      </c>
      <c r="S595" s="12">
        <v>2022</v>
      </c>
    </row>
    <row r="596" spans="1:19">
      <c r="A596" s="28">
        <v>5</v>
      </c>
      <c r="B596" s="11">
        <v>264</v>
      </c>
      <c r="C596" s="11">
        <v>1</v>
      </c>
      <c r="D596" s="14">
        <v>44873</v>
      </c>
      <c r="E596" s="15">
        <v>3400</v>
      </c>
      <c r="F596" s="15">
        <v>340</v>
      </c>
      <c r="G596" s="15">
        <v>0</v>
      </c>
      <c r="H596" s="16">
        <v>44941.87</v>
      </c>
      <c r="I596" s="11" t="s">
        <v>10</v>
      </c>
      <c r="J596" s="17" t="s">
        <v>25</v>
      </c>
      <c r="K596" s="17" t="s">
        <v>26</v>
      </c>
      <c r="L596" s="17" t="s">
        <v>37</v>
      </c>
      <c r="M596" s="11" t="s">
        <v>11</v>
      </c>
      <c r="N596" s="17" t="s">
        <v>55</v>
      </c>
      <c r="O596" s="11" t="s">
        <v>19</v>
      </c>
      <c r="P596" s="18">
        <v>68</v>
      </c>
      <c r="Q596" s="11" t="s">
        <v>539</v>
      </c>
      <c r="R596" s="11">
        <v>68</v>
      </c>
      <c r="S596" s="11">
        <v>2023</v>
      </c>
    </row>
    <row r="597" spans="1:19">
      <c r="A597" s="29">
        <v>5</v>
      </c>
      <c r="B597" s="12">
        <v>264</v>
      </c>
      <c r="C597" s="12">
        <v>2</v>
      </c>
      <c r="D597" s="19">
        <v>44873</v>
      </c>
      <c r="E597" s="20">
        <v>3400</v>
      </c>
      <c r="F597" s="20">
        <v>340</v>
      </c>
      <c r="G597" s="20">
        <v>0</v>
      </c>
      <c r="H597" s="21">
        <v>44941.07</v>
      </c>
      <c r="I597" s="12" t="s">
        <v>10</v>
      </c>
      <c r="J597" s="22" t="s">
        <v>25</v>
      </c>
      <c r="K597" s="22" t="s">
        <v>26</v>
      </c>
      <c r="L597" s="22" t="s">
        <v>37</v>
      </c>
      <c r="M597" s="12" t="s">
        <v>11</v>
      </c>
      <c r="N597" s="22" t="s">
        <v>55</v>
      </c>
      <c r="O597" s="12" t="s">
        <v>19</v>
      </c>
      <c r="P597" s="23">
        <v>68</v>
      </c>
      <c r="Q597" s="12" t="s">
        <v>539</v>
      </c>
      <c r="R597" s="12">
        <v>68</v>
      </c>
      <c r="S597" s="12">
        <v>2023</v>
      </c>
    </row>
    <row r="598" spans="1:19">
      <c r="A598" s="28">
        <v>5</v>
      </c>
      <c r="B598" s="11">
        <v>265</v>
      </c>
      <c r="C598" s="11">
        <v>2</v>
      </c>
      <c r="D598" s="14">
        <v>44873</v>
      </c>
      <c r="E598" s="15">
        <v>3400</v>
      </c>
      <c r="F598" s="15">
        <v>340</v>
      </c>
      <c r="G598" s="15">
        <v>0</v>
      </c>
      <c r="H598" s="16">
        <v>45030.07</v>
      </c>
      <c r="I598" s="11" t="s">
        <v>10</v>
      </c>
      <c r="J598" s="17" t="s">
        <v>25</v>
      </c>
      <c r="K598" s="17" t="s">
        <v>26</v>
      </c>
      <c r="L598" s="17" t="s">
        <v>37</v>
      </c>
      <c r="M598" s="11" t="s">
        <v>11</v>
      </c>
      <c r="N598" s="17" t="s">
        <v>55</v>
      </c>
      <c r="O598" s="11" t="s">
        <v>19</v>
      </c>
      <c r="P598" s="18">
        <v>157</v>
      </c>
      <c r="Q598" s="11" t="s">
        <v>540</v>
      </c>
      <c r="R598" s="11">
        <v>157</v>
      </c>
      <c r="S598" s="11">
        <v>2023</v>
      </c>
    </row>
    <row r="599" spans="1:19">
      <c r="A599" s="29">
        <v>5</v>
      </c>
      <c r="B599" s="12">
        <v>266</v>
      </c>
      <c r="C599" s="12">
        <v>3</v>
      </c>
      <c r="D599" s="19">
        <v>44876</v>
      </c>
      <c r="E599" s="20">
        <v>3460</v>
      </c>
      <c r="F599" s="20">
        <v>346</v>
      </c>
      <c r="G599" s="20">
        <v>0</v>
      </c>
      <c r="H599" s="21">
        <v>44932.642997685187</v>
      </c>
      <c r="I599" s="12" t="s">
        <v>10</v>
      </c>
      <c r="J599" s="22" t="s">
        <v>27</v>
      </c>
      <c r="K599" s="22" t="s">
        <v>28</v>
      </c>
      <c r="L599" s="22" t="s">
        <v>37</v>
      </c>
      <c r="M599" s="12" t="s">
        <v>11</v>
      </c>
      <c r="N599" s="22" t="s">
        <v>52</v>
      </c>
      <c r="O599" s="12" t="s">
        <v>19</v>
      </c>
      <c r="P599" s="23">
        <v>56</v>
      </c>
      <c r="Q599" s="12" t="s">
        <v>541</v>
      </c>
      <c r="R599" s="12">
        <v>58</v>
      </c>
      <c r="S599" s="12">
        <v>2023</v>
      </c>
    </row>
    <row r="600" spans="1:19">
      <c r="A600" s="28">
        <v>5</v>
      </c>
      <c r="B600" s="11">
        <v>273</v>
      </c>
      <c r="C600" s="11">
        <v>2</v>
      </c>
      <c r="D600" s="14">
        <v>44879</v>
      </c>
      <c r="E600" s="15">
        <v>3460</v>
      </c>
      <c r="F600" s="15">
        <v>346</v>
      </c>
      <c r="G600" s="15">
        <v>0</v>
      </c>
      <c r="H600" s="16">
        <v>44880.237997685188</v>
      </c>
      <c r="I600" s="11" t="s">
        <v>10</v>
      </c>
      <c r="J600" s="17" t="s">
        <v>27</v>
      </c>
      <c r="K600" s="17" t="s">
        <v>28</v>
      </c>
      <c r="L600" s="17" t="s">
        <v>37</v>
      </c>
      <c r="M600" s="11" t="s">
        <v>11</v>
      </c>
      <c r="N600" s="17" t="s">
        <v>52</v>
      </c>
      <c r="O600" s="11" t="s">
        <v>19</v>
      </c>
      <c r="P600" s="18">
        <v>1</v>
      </c>
      <c r="Q600" s="11" t="s">
        <v>542</v>
      </c>
      <c r="R600" s="11">
        <v>2</v>
      </c>
      <c r="S600" s="11">
        <v>2022</v>
      </c>
    </row>
    <row r="601" spans="1:19">
      <c r="A601" s="29">
        <v>5</v>
      </c>
      <c r="B601" s="12">
        <v>273</v>
      </c>
      <c r="C601" s="12">
        <v>1</v>
      </c>
      <c r="D601" s="19">
        <v>44879</v>
      </c>
      <c r="E601" s="20">
        <v>3400</v>
      </c>
      <c r="F601" s="20">
        <v>340</v>
      </c>
      <c r="G601" s="20">
        <v>0</v>
      </c>
      <c r="H601" s="21">
        <v>44881.187997685185</v>
      </c>
      <c r="I601" s="12" t="s">
        <v>10</v>
      </c>
      <c r="J601" s="22" t="s">
        <v>25</v>
      </c>
      <c r="K601" s="22" t="s">
        <v>26</v>
      </c>
      <c r="L601" s="22" t="s">
        <v>37</v>
      </c>
      <c r="M601" s="12" t="s">
        <v>11</v>
      </c>
      <c r="N601" s="22" t="s">
        <v>55</v>
      </c>
      <c r="O601" s="12" t="s">
        <v>19</v>
      </c>
      <c r="P601" s="23">
        <v>2</v>
      </c>
      <c r="Q601" s="12" t="s">
        <v>542</v>
      </c>
      <c r="R601" s="12">
        <v>2</v>
      </c>
      <c r="S601" s="12">
        <v>2022</v>
      </c>
    </row>
    <row r="602" spans="1:19">
      <c r="A602" s="28">
        <v>5</v>
      </c>
      <c r="B602" s="11">
        <v>276</v>
      </c>
      <c r="C602" s="11">
        <v>1</v>
      </c>
      <c r="D602" s="14">
        <v>44885</v>
      </c>
      <c r="E602" s="15">
        <v>3400</v>
      </c>
      <c r="F602" s="15">
        <v>340</v>
      </c>
      <c r="G602" s="15">
        <v>0</v>
      </c>
      <c r="H602" s="16">
        <v>44906.23</v>
      </c>
      <c r="I602" s="11" t="s">
        <v>10</v>
      </c>
      <c r="J602" s="17" t="s">
        <v>25</v>
      </c>
      <c r="K602" s="17" t="s">
        <v>26</v>
      </c>
      <c r="L602" s="17" t="s">
        <v>37</v>
      </c>
      <c r="M602" s="11" t="s">
        <v>11</v>
      </c>
      <c r="N602" s="17" t="s">
        <v>55</v>
      </c>
      <c r="O602" s="11" t="s">
        <v>19</v>
      </c>
      <c r="P602" s="18">
        <v>21</v>
      </c>
      <c r="Q602" s="11" t="s">
        <v>543</v>
      </c>
      <c r="R602" s="11">
        <v>22</v>
      </c>
      <c r="S602" s="11">
        <v>2022</v>
      </c>
    </row>
    <row r="603" spans="1:19">
      <c r="A603" s="29">
        <v>5</v>
      </c>
      <c r="B603" s="12">
        <v>276</v>
      </c>
      <c r="C603" s="12">
        <v>6</v>
      </c>
      <c r="D603" s="19">
        <v>44885</v>
      </c>
      <c r="E603" s="20">
        <v>3460</v>
      </c>
      <c r="F603" s="20">
        <v>346</v>
      </c>
      <c r="G603" s="20">
        <v>0</v>
      </c>
      <c r="H603" s="21">
        <v>44907.54</v>
      </c>
      <c r="I603" s="12" t="s">
        <v>10</v>
      </c>
      <c r="J603" s="22" t="s">
        <v>27</v>
      </c>
      <c r="K603" s="22" t="s">
        <v>28</v>
      </c>
      <c r="L603" s="22" t="s">
        <v>37</v>
      </c>
      <c r="M603" s="12" t="s">
        <v>11</v>
      </c>
      <c r="N603" s="22" t="s">
        <v>52</v>
      </c>
      <c r="O603" s="12" t="s">
        <v>19</v>
      </c>
      <c r="P603" s="23">
        <v>22</v>
      </c>
      <c r="Q603" s="12" t="s">
        <v>543</v>
      </c>
      <c r="R603" s="12">
        <v>22</v>
      </c>
      <c r="S603" s="12">
        <v>2022</v>
      </c>
    </row>
    <row r="604" spans="1:19">
      <c r="A604" s="28">
        <v>5</v>
      </c>
      <c r="B604" s="11">
        <v>281</v>
      </c>
      <c r="C604" s="11">
        <v>1</v>
      </c>
      <c r="D604" s="14">
        <v>44887</v>
      </c>
      <c r="E604" s="15">
        <v>3402</v>
      </c>
      <c r="F604" s="15">
        <v>340</v>
      </c>
      <c r="G604" s="15">
        <v>2</v>
      </c>
      <c r="H604" s="16">
        <v>44919.37</v>
      </c>
      <c r="I604" s="11" t="s">
        <v>10</v>
      </c>
      <c r="J604" s="17" t="s">
        <v>25</v>
      </c>
      <c r="K604" s="17" t="s">
        <v>26</v>
      </c>
      <c r="L604" s="17" t="s">
        <v>39</v>
      </c>
      <c r="M604" s="11" t="s">
        <v>11</v>
      </c>
      <c r="N604" s="17" t="s">
        <v>62</v>
      </c>
      <c r="O604" s="11" t="s">
        <v>19</v>
      </c>
      <c r="P604" s="18">
        <v>32</v>
      </c>
      <c r="Q604" s="11" t="s">
        <v>544</v>
      </c>
      <c r="R604" s="11">
        <v>33</v>
      </c>
      <c r="S604" s="11">
        <v>2022</v>
      </c>
    </row>
    <row r="605" spans="1:19">
      <c r="A605" s="29">
        <v>5</v>
      </c>
      <c r="B605" s="12">
        <v>282</v>
      </c>
      <c r="C605" s="12">
        <v>1</v>
      </c>
      <c r="D605" s="19">
        <v>44888</v>
      </c>
      <c r="E605" s="20">
        <v>3400</v>
      </c>
      <c r="F605" s="20">
        <v>340</v>
      </c>
      <c r="G605" s="20">
        <v>0</v>
      </c>
      <c r="H605" s="21">
        <v>45020.3</v>
      </c>
      <c r="I605" s="12" t="s">
        <v>10</v>
      </c>
      <c r="J605" s="22" t="s">
        <v>25</v>
      </c>
      <c r="K605" s="22" t="s">
        <v>26</v>
      </c>
      <c r="L605" s="22" t="s">
        <v>37</v>
      </c>
      <c r="M605" s="12" t="s">
        <v>11</v>
      </c>
      <c r="N605" s="22" t="s">
        <v>55</v>
      </c>
      <c r="O605" s="12" t="s">
        <v>19</v>
      </c>
      <c r="P605" s="23">
        <v>132</v>
      </c>
      <c r="Q605" s="12" t="s">
        <v>545</v>
      </c>
      <c r="R605" s="12">
        <v>173</v>
      </c>
      <c r="S605" s="12">
        <v>2023</v>
      </c>
    </row>
    <row r="606" spans="1:19">
      <c r="A606" s="28">
        <v>5</v>
      </c>
      <c r="B606" s="11">
        <v>282</v>
      </c>
      <c r="C606" s="11">
        <v>3</v>
      </c>
      <c r="D606" s="14">
        <v>44888</v>
      </c>
      <c r="E606" s="15">
        <v>3400</v>
      </c>
      <c r="F606" s="15">
        <v>340</v>
      </c>
      <c r="G606" s="15">
        <v>0</v>
      </c>
      <c r="H606" s="16">
        <v>45061</v>
      </c>
      <c r="I606" s="11" t="s">
        <v>10</v>
      </c>
      <c r="J606" s="17" t="s">
        <v>25</v>
      </c>
      <c r="K606" s="17" t="s">
        <v>26</v>
      </c>
      <c r="L606" s="17" t="s">
        <v>37</v>
      </c>
      <c r="M606" s="11" t="s">
        <v>11</v>
      </c>
      <c r="N606" s="17" t="s">
        <v>55</v>
      </c>
      <c r="O606" s="11" t="s">
        <v>19</v>
      </c>
      <c r="P606" s="18">
        <v>173</v>
      </c>
      <c r="Q606" s="11" t="s">
        <v>545</v>
      </c>
      <c r="R606" s="11">
        <v>173</v>
      </c>
      <c r="S606" s="11">
        <v>2023</v>
      </c>
    </row>
    <row r="607" spans="1:19">
      <c r="A607" s="29">
        <v>5</v>
      </c>
      <c r="B607" s="12">
        <v>285</v>
      </c>
      <c r="C607" s="12">
        <v>1</v>
      </c>
      <c r="D607" s="19">
        <v>44892</v>
      </c>
      <c r="E607" s="20">
        <v>3460</v>
      </c>
      <c r="F607" s="20">
        <v>346</v>
      </c>
      <c r="G607" s="20">
        <v>0</v>
      </c>
      <c r="H607" s="21">
        <v>44906.37</v>
      </c>
      <c r="I607" s="12" t="s">
        <v>10</v>
      </c>
      <c r="J607" s="22" t="s">
        <v>27</v>
      </c>
      <c r="K607" s="22" t="s">
        <v>28</v>
      </c>
      <c r="L607" s="22" t="s">
        <v>37</v>
      </c>
      <c r="M607" s="12" t="s">
        <v>11</v>
      </c>
      <c r="N607" s="22" t="s">
        <v>52</v>
      </c>
      <c r="O607" s="12" t="s">
        <v>19</v>
      </c>
      <c r="P607" s="23">
        <v>14</v>
      </c>
      <c r="Q607" s="12" t="s">
        <v>546</v>
      </c>
      <c r="R607" s="12">
        <v>14</v>
      </c>
      <c r="S607" s="12">
        <v>2022</v>
      </c>
    </row>
    <row r="608" spans="1:19">
      <c r="A608" s="28">
        <v>5</v>
      </c>
      <c r="B608" s="11">
        <v>286</v>
      </c>
      <c r="C608" s="11">
        <v>2</v>
      </c>
      <c r="D608" s="14">
        <v>44893</v>
      </c>
      <c r="E608" s="15">
        <v>3400</v>
      </c>
      <c r="F608" s="15">
        <v>340</v>
      </c>
      <c r="G608" s="15">
        <v>0</v>
      </c>
      <c r="H608" s="16">
        <v>45437.85</v>
      </c>
      <c r="I608" s="11" t="s">
        <v>10</v>
      </c>
      <c r="J608" s="17" t="s">
        <v>25</v>
      </c>
      <c r="K608" s="17" t="s">
        <v>26</v>
      </c>
      <c r="L608" s="17" t="s">
        <v>37</v>
      </c>
      <c r="M608" s="11" t="s">
        <v>11</v>
      </c>
      <c r="N608" s="17" t="s">
        <v>55</v>
      </c>
      <c r="O608" s="11" t="s">
        <v>19</v>
      </c>
      <c r="P608" s="18">
        <v>544</v>
      </c>
      <c r="Q608" s="11" t="s">
        <v>547</v>
      </c>
      <c r="R608" s="11">
        <v>547</v>
      </c>
      <c r="S608" s="11">
        <v>2024</v>
      </c>
    </row>
    <row r="609" spans="1:19">
      <c r="A609" s="29">
        <v>5</v>
      </c>
      <c r="B609" s="12">
        <v>287</v>
      </c>
      <c r="C609" s="12">
        <v>3</v>
      </c>
      <c r="D609" s="19">
        <v>44893</v>
      </c>
      <c r="E609" s="20">
        <v>3400</v>
      </c>
      <c r="F609" s="20">
        <v>340</v>
      </c>
      <c r="G609" s="20">
        <v>0</v>
      </c>
      <c r="H609" s="21">
        <v>44900.94</v>
      </c>
      <c r="I609" s="12" t="s">
        <v>10</v>
      </c>
      <c r="J609" s="22" t="s">
        <v>25</v>
      </c>
      <c r="K609" s="22" t="s">
        <v>26</v>
      </c>
      <c r="L609" s="22" t="s">
        <v>37</v>
      </c>
      <c r="M609" s="12" t="s">
        <v>11</v>
      </c>
      <c r="N609" s="22" t="s">
        <v>55</v>
      </c>
      <c r="O609" s="12" t="s">
        <v>19</v>
      </c>
      <c r="P609" s="23">
        <v>7</v>
      </c>
      <c r="Q609" s="12" t="s">
        <v>548</v>
      </c>
      <c r="R609" s="12">
        <v>12</v>
      </c>
      <c r="S609" s="12">
        <v>2022</v>
      </c>
    </row>
    <row r="610" spans="1:19">
      <c r="A610" s="28">
        <v>5</v>
      </c>
      <c r="B610" s="11">
        <v>288</v>
      </c>
      <c r="C610" s="11">
        <v>1</v>
      </c>
      <c r="D610" s="14">
        <v>44895</v>
      </c>
      <c r="E610" s="15">
        <v>3460</v>
      </c>
      <c r="F610" s="15">
        <v>346</v>
      </c>
      <c r="G610" s="15">
        <v>0</v>
      </c>
      <c r="H610" s="16">
        <v>45142.92</v>
      </c>
      <c r="I610" s="11" t="s">
        <v>10</v>
      </c>
      <c r="J610" s="17" t="s">
        <v>27</v>
      </c>
      <c r="K610" s="17" t="s">
        <v>28</v>
      </c>
      <c r="L610" s="17" t="s">
        <v>37</v>
      </c>
      <c r="M610" s="11" t="s">
        <v>11</v>
      </c>
      <c r="N610" s="17" t="s">
        <v>52</v>
      </c>
      <c r="O610" s="11" t="s">
        <v>19</v>
      </c>
      <c r="P610" s="18">
        <v>247</v>
      </c>
      <c r="Q610" s="11" t="s">
        <v>549</v>
      </c>
      <c r="R610" s="11">
        <v>250</v>
      </c>
      <c r="S610" s="11">
        <v>2023</v>
      </c>
    </row>
    <row r="611" spans="1:19">
      <c r="A611" s="29">
        <v>5</v>
      </c>
      <c r="B611" s="12">
        <v>288</v>
      </c>
      <c r="C611" s="12">
        <v>3</v>
      </c>
      <c r="D611" s="19">
        <v>44895</v>
      </c>
      <c r="E611" s="20">
        <v>3460</v>
      </c>
      <c r="F611" s="20">
        <v>346</v>
      </c>
      <c r="G611" s="20">
        <v>0</v>
      </c>
      <c r="H611" s="21">
        <v>45145</v>
      </c>
      <c r="I611" s="12" t="s">
        <v>10</v>
      </c>
      <c r="J611" s="22" t="s">
        <v>27</v>
      </c>
      <c r="K611" s="22" t="s">
        <v>28</v>
      </c>
      <c r="L611" s="22" t="s">
        <v>37</v>
      </c>
      <c r="M611" s="12" t="s">
        <v>11</v>
      </c>
      <c r="N611" s="22" t="s">
        <v>52</v>
      </c>
      <c r="O611" s="12" t="s">
        <v>19</v>
      </c>
      <c r="P611" s="23">
        <v>250</v>
      </c>
      <c r="Q611" s="12" t="s">
        <v>549</v>
      </c>
      <c r="R611" s="12">
        <v>250</v>
      </c>
      <c r="S611" s="12">
        <v>2023</v>
      </c>
    </row>
    <row r="612" spans="1:19">
      <c r="A612" s="28">
        <v>5</v>
      </c>
      <c r="B612" s="11">
        <v>290</v>
      </c>
      <c r="C612" s="11">
        <v>1</v>
      </c>
      <c r="D612" s="14">
        <v>44899</v>
      </c>
      <c r="E612" s="15">
        <v>3406</v>
      </c>
      <c r="F612" s="15">
        <v>340</v>
      </c>
      <c r="G612" s="15">
        <v>6</v>
      </c>
      <c r="H612" s="16">
        <v>45003.725995370369</v>
      </c>
      <c r="I612" s="11" t="s">
        <v>10</v>
      </c>
      <c r="J612" s="17" t="s">
        <v>25</v>
      </c>
      <c r="K612" s="17" t="s">
        <v>26</v>
      </c>
      <c r="L612" s="17" t="s">
        <v>43</v>
      </c>
      <c r="M612" s="11" t="s">
        <v>11</v>
      </c>
      <c r="N612" s="17" t="s">
        <v>65</v>
      </c>
      <c r="O612" s="11" t="s">
        <v>19</v>
      </c>
      <c r="P612" s="18">
        <v>104</v>
      </c>
      <c r="Q612" s="11" t="s">
        <v>550</v>
      </c>
      <c r="R612" s="11">
        <v>105</v>
      </c>
      <c r="S612" s="11">
        <v>2023</v>
      </c>
    </row>
    <row r="613" spans="1:19">
      <c r="A613" s="29">
        <v>5</v>
      </c>
      <c r="B613" s="12">
        <v>290</v>
      </c>
      <c r="C613" s="12">
        <v>4</v>
      </c>
      <c r="D613" s="19">
        <v>44899</v>
      </c>
      <c r="E613" s="20">
        <v>3400</v>
      </c>
      <c r="F613" s="20">
        <v>340</v>
      </c>
      <c r="G613" s="20">
        <v>0</v>
      </c>
      <c r="H613" s="21">
        <v>45003.23</v>
      </c>
      <c r="I613" s="12" t="s">
        <v>10</v>
      </c>
      <c r="J613" s="22" t="s">
        <v>25</v>
      </c>
      <c r="K613" s="22" t="s">
        <v>26</v>
      </c>
      <c r="L613" s="22" t="s">
        <v>37</v>
      </c>
      <c r="M613" s="12" t="s">
        <v>11</v>
      </c>
      <c r="N613" s="22" t="s">
        <v>55</v>
      </c>
      <c r="O613" s="12" t="s">
        <v>19</v>
      </c>
      <c r="P613" s="23">
        <v>104</v>
      </c>
      <c r="Q613" s="12" t="s">
        <v>550</v>
      </c>
      <c r="R613" s="12">
        <v>105</v>
      </c>
      <c r="S613" s="12">
        <v>2023</v>
      </c>
    </row>
    <row r="614" spans="1:19">
      <c r="A614" s="28">
        <v>5</v>
      </c>
      <c r="B614" s="11">
        <v>293</v>
      </c>
      <c r="C614" s="11">
        <v>2</v>
      </c>
      <c r="D614" s="14">
        <v>44900</v>
      </c>
      <c r="E614" s="15">
        <v>3400</v>
      </c>
      <c r="F614" s="15">
        <v>340</v>
      </c>
      <c r="G614" s="15">
        <v>0</v>
      </c>
      <c r="H614" s="16">
        <v>44944.42</v>
      </c>
      <c r="I614" s="11" t="s">
        <v>10</v>
      </c>
      <c r="J614" s="17" t="s">
        <v>25</v>
      </c>
      <c r="K614" s="17" t="s">
        <v>26</v>
      </c>
      <c r="L614" s="17" t="s">
        <v>37</v>
      </c>
      <c r="M614" s="11" t="s">
        <v>11</v>
      </c>
      <c r="N614" s="17" t="s">
        <v>55</v>
      </c>
      <c r="O614" s="11" t="s">
        <v>19</v>
      </c>
      <c r="P614" s="18">
        <v>44</v>
      </c>
      <c r="Q614" s="11" t="s">
        <v>551</v>
      </c>
      <c r="R614" s="11">
        <v>45</v>
      </c>
      <c r="S614" s="11">
        <v>2023</v>
      </c>
    </row>
    <row r="615" spans="1:19">
      <c r="A615" s="29">
        <v>5</v>
      </c>
      <c r="B615" s="12">
        <v>294</v>
      </c>
      <c r="C615" s="12">
        <v>1</v>
      </c>
      <c r="D615" s="19">
        <v>44902</v>
      </c>
      <c r="E615" s="20">
        <v>3460</v>
      </c>
      <c r="F615" s="20">
        <v>346</v>
      </c>
      <c r="G615" s="20">
        <v>0</v>
      </c>
      <c r="H615" s="21">
        <v>44914.720000000001</v>
      </c>
      <c r="I615" s="12" t="s">
        <v>10</v>
      </c>
      <c r="J615" s="22" t="s">
        <v>27</v>
      </c>
      <c r="K615" s="22" t="s">
        <v>28</v>
      </c>
      <c r="L615" s="22" t="s">
        <v>37</v>
      </c>
      <c r="M615" s="12" t="s">
        <v>11</v>
      </c>
      <c r="N615" s="22" t="s">
        <v>52</v>
      </c>
      <c r="O615" s="12" t="s">
        <v>19</v>
      </c>
      <c r="P615" s="23">
        <v>12</v>
      </c>
      <c r="Q615" s="12" t="s">
        <v>552</v>
      </c>
      <c r="R615" s="12">
        <v>14</v>
      </c>
      <c r="S615" s="12">
        <v>2022</v>
      </c>
    </row>
    <row r="616" spans="1:19">
      <c r="A616" s="28">
        <v>5</v>
      </c>
      <c r="B616" s="11">
        <v>297</v>
      </c>
      <c r="C616" s="11">
        <v>1</v>
      </c>
      <c r="D616" s="14">
        <v>44909</v>
      </c>
      <c r="E616" s="15">
        <v>3400</v>
      </c>
      <c r="F616" s="15">
        <v>340</v>
      </c>
      <c r="G616" s="15">
        <v>0</v>
      </c>
      <c r="H616" s="16">
        <v>45017.3</v>
      </c>
      <c r="I616" s="11" t="s">
        <v>10</v>
      </c>
      <c r="J616" s="17" t="s">
        <v>25</v>
      </c>
      <c r="K616" s="17" t="s">
        <v>26</v>
      </c>
      <c r="L616" s="17" t="s">
        <v>37</v>
      </c>
      <c r="M616" s="11" t="s">
        <v>11</v>
      </c>
      <c r="N616" s="17" t="s">
        <v>55</v>
      </c>
      <c r="O616" s="11" t="s">
        <v>19</v>
      </c>
      <c r="P616" s="18">
        <v>108</v>
      </c>
      <c r="Q616" s="11" t="s">
        <v>553</v>
      </c>
      <c r="R616" s="11">
        <v>108</v>
      </c>
      <c r="S616" s="11">
        <v>2023</v>
      </c>
    </row>
    <row r="617" spans="1:19">
      <c r="A617" s="29">
        <v>5</v>
      </c>
      <c r="B617" s="12">
        <v>298</v>
      </c>
      <c r="C617" s="12">
        <v>1</v>
      </c>
      <c r="D617" s="19">
        <v>44909</v>
      </c>
      <c r="E617" s="20">
        <v>3400</v>
      </c>
      <c r="F617" s="20">
        <v>340</v>
      </c>
      <c r="G617" s="20">
        <v>0</v>
      </c>
      <c r="H617" s="21">
        <v>44922.720000000001</v>
      </c>
      <c r="I617" s="12" t="s">
        <v>10</v>
      </c>
      <c r="J617" s="22" t="s">
        <v>25</v>
      </c>
      <c r="K617" s="22" t="s">
        <v>26</v>
      </c>
      <c r="L617" s="22" t="s">
        <v>37</v>
      </c>
      <c r="M617" s="12" t="s">
        <v>11</v>
      </c>
      <c r="N617" s="22" t="s">
        <v>55</v>
      </c>
      <c r="O617" s="12" t="s">
        <v>19</v>
      </c>
      <c r="P617" s="23">
        <v>13</v>
      </c>
      <c r="Q617" s="12" t="s">
        <v>554</v>
      </c>
      <c r="R617" s="12">
        <v>13</v>
      </c>
      <c r="S617" s="12">
        <v>2022</v>
      </c>
    </row>
    <row r="618" spans="1:19">
      <c r="A618" s="28">
        <v>5</v>
      </c>
      <c r="B618" s="11">
        <v>300</v>
      </c>
      <c r="C618" s="11">
        <v>1</v>
      </c>
      <c r="D618" s="14">
        <v>44911</v>
      </c>
      <c r="E618" s="15">
        <v>3400</v>
      </c>
      <c r="F618" s="15">
        <v>340</v>
      </c>
      <c r="G618" s="15">
        <v>0</v>
      </c>
      <c r="H618" s="16">
        <v>45072.1</v>
      </c>
      <c r="I618" s="11" t="s">
        <v>10</v>
      </c>
      <c r="J618" s="17" t="s">
        <v>25</v>
      </c>
      <c r="K618" s="17" t="s">
        <v>26</v>
      </c>
      <c r="L618" s="17" t="s">
        <v>37</v>
      </c>
      <c r="M618" s="11" t="s">
        <v>11</v>
      </c>
      <c r="N618" s="17" t="s">
        <v>55</v>
      </c>
      <c r="O618" s="11" t="s">
        <v>19</v>
      </c>
      <c r="P618" s="18">
        <v>161</v>
      </c>
      <c r="Q618" s="11" t="s">
        <v>555</v>
      </c>
      <c r="R618" s="11">
        <v>161</v>
      </c>
      <c r="S618" s="11">
        <v>2023</v>
      </c>
    </row>
    <row r="619" spans="1:19">
      <c r="A619" s="29">
        <v>5</v>
      </c>
      <c r="B619" s="12">
        <v>301</v>
      </c>
      <c r="C619" s="12">
        <v>3</v>
      </c>
      <c r="D619" s="19">
        <v>44912</v>
      </c>
      <c r="E619" s="20">
        <v>3400</v>
      </c>
      <c r="F619" s="20">
        <v>340</v>
      </c>
      <c r="G619" s="20">
        <v>0</v>
      </c>
      <c r="H619" s="21">
        <v>44926.2</v>
      </c>
      <c r="I619" s="12" t="s">
        <v>10</v>
      </c>
      <c r="J619" s="22" t="s">
        <v>25</v>
      </c>
      <c r="K619" s="22" t="s">
        <v>26</v>
      </c>
      <c r="L619" s="22" t="s">
        <v>37</v>
      </c>
      <c r="M619" s="12" t="s">
        <v>11</v>
      </c>
      <c r="N619" s="22" t="s">
        <v>55</v>
      </c>
      <c r="O619" s="12" t="s">
        <v>19</v>
      </c>
      <c r="P619" s="23">
        <v>14</v>
      </c>
      <c r="Q619" s="12" t="s">
        <v>556</v>
      </c>
      <c r="R619" s="12">
        <v>16</v>
      </c>
      <c r="S619" s="12">
        <v>2022</v>
      </c>
    </row>
    <row r="620" spans="1:19">
      <c r="A620" s="28">
        <v>5</v>
      </c>
      <c r="B620" s="11">
        <v>302</v>
      </c>
      <c r="C620" s="11">
        <v>3</v>
      </c>
      <c r="D620" s="14">
        <v>44913</v>
      </c>
      <c r="E620" s="15">
        <v>3400</v>
      </c>
      <c r="F620" s="15">
        <v>340</v>
      </c>
      <c r="G620" s="15">
        <v>0</v>
      </c>
      <c r="H620" s="16">
        <v>44977.3</v>
      </c>
      <c r="I620" s="11" t="s">
        <v>10</v>
      </c>
      <c r="J620" s="17" t="s">
        <v>25</v>
      </c>
      <c r="K620" s="17" t="s">
        <v>26</v>
      </c>
      <c r="L620" s="17" t="s">
        <v>37</v>
      </c>
      <c r="M620" s="11" t="s">
        <v>11</v>
      </c>
      <c r="N620" s="17" t="s">
        <v>55</v>
      </c>
      <c r="O620" s="11" t="s">
        <v>19</v>
      </c>
      <c r="P620" s="18">
        <v>64</v>
      </c>
      <c r="Q620" s="11" t="s">
        <v>557</v>
      </c>
      <c r="R620" s="11">
        <v>68</v>
      </c>
      <c r="S620" s="11">
        <v>2023</v>
      </c>
    </row>
    <row r="621" spans="1:19">
      <c r="A621" s="29">
        <v>5</v>
      </c>
      <c r="B621" s="12">
        <v>304</v>
      </c>
      <c r="C621" s="12">
        <v>3</v>
      </c>
      <c r="D621" s="19">
        <v>44915</v>
      </c>
      <c r="E621" s="20">
        <v>3460</v>
      </c>
      <c r="F621" s="20">
        <v>346</v>
      </c>
      <c r="G621" s="20">
        <v>0</v>
      </c>
      <c r="H621" s="21">
        <v>45032.22</v>
      </c>
      <c r="I621" s="12" t="s">
        <v>10</v>
      </c>
      <c r="J621" s="22" t="s">
        <v>27</v>
      </c>
      <c r="K621" s="22" t="s">
        <v>28</v>
      </c>
      <c r="L621" s="22" t="s">
        <v>37</v>
      </c>
      <c r="M621" s="12" t="s">
        <v>11</v>
      </c>
      <c r="N621" s="22" t="s">
        <v>52</v>
      </c>
      <c r="O621" s="12" t="s">
        <v>19</v>
      </c>
      <c r="P621" s="23">
        <v>117</v>
      </c>
      <c r="Q621" s="12" t="s">
        <v>558</v>
      </c>
      <c r="R621" s="12">
        <v>130</v>
      </c>
      <c r="S621" s="12">
        <v>2023</v>
      </c>
    </row>
    <row r="622" spans="1:19">
      <c r="A622" s="28">
        <v>5</v>
      </c>
      <c r="B622" s="11">
        <v>304</v>
      </c>
      <c r="C622" s="11">
        <v>4</v>
      </c>
      <c r="D622" s="14">
        <v>44915</v>
      </c>
      <c r="E622" s="15">
        <v>3400</v>
      </c>
      <c r="F622" s="15">
        <v>340</v>
      </c>
      <c r="G622" s="15">
        <v>0</v>
      </c>
      <c r="H622" s="16">
        <v>45032.57</v>
      </c>
      <c r="I622" s="11" t="s">
        <v>10</v>
      </c>
      <c r="J622" s="17" t="s">
        <v>25</v>
      </c>
      <c r="K622" s="17" t="s">
        <v>26</v>
      </c>
      <c r="L622" s="17" t="s">
        <v>37</v>
      </c>
      <c r="M622" s="11" t="s">
        <v>11</v>
      </c>
      <c r="N622" s="17" t="s">
        <v>55</v>
      </c>
      <c r="O622" s="11" t="s">
        <v>19</v>
      </c>
      <c r="P622" s="18">
        <v>117</v>
      </c>
      <c r="Q622" s="11" t="s">
        <v>558</v>
      </c>
      <c r="R622" s="11">
        <v>130</v>
      </c>
      <c r="S622" s="11">
        <v>2023</v>
      </c>
    </row>
    <row r="623" spans="1:19">
      <c r="A623" s="29">
        <v>5</v>
      </c>
      <c r="B623" s="12">
        <v>306</v>
      </c>
      <c r="C623" s="12">
        <v>3</v>
      </c>
      <c r="D623" s="19">
        <v>44917</v>
      </c>
      <c r="E623" s="20">
        <v>3400</v>
      </c>
      <c r="F623" s="20">
        <v>340</v>
      </c>
      <c r="G623" s="20">
        <v>0</v>
      </c>
      <c r="H623" s="21">
        <v>44970.65</v>
      </c>
      <c r="I623" s="12" t="s">
        <v>10</v>
      </c>
      <c r="J623" s="22" t="s">
        <v>25</v>
      </c>
      <c r="K623" s="22" t="s">
        <v>26</v>
      </c>
      <c r="L623" s="22" t="s">
        <v>37</v>
      </c>
      <c r="M623" s="12" t="s">
        <v>11</v>
      </c>
      <c r="N623" s="22" t="s">
        <v>55</v>
      </c>
      <c r="O623" s="12" t="s">
        <v>19</v>
      </c>
      <c r="P623" s="23">
        <v>53</v>
      </c>
      <c r="Q623" s="12" t="s">
        <v>559</v>
      </c>
      <c r="R623" s="12">
        <v>55</v>
      </c>
      <c r="S623" s="12">
        <v>2023</v>
      </c>
    </row>
    <row r="624" spans="1:19">
      <c r="A624" s="28">
        <v>5</v>
      </c>
      <c r="B624" s="11">
        <v>307</v>
      </c>
      <c r="C624" s="11">
        <v>3</v>
      </c>
      <c r="D624" s="14">
        <v>44918</v>
      </c>
      <c r="E624" s="15">
        <v>3470</v>
      </c>
      <c r="F624" s="15">
        <v>347</v>
      </c>
      <c r="G624" s="15">
        <v>0</v>
      </c>
      <c r="H624" s="16">
        <v>44996.81</v>
      </c>
      <c r="I624" s="11" t="s">
        <v>10</v>
      </c>
      <c r="J624" s="17" t="s">
        <v>29</v>
      </c>
      <c r="K624" s="17" t="s">
        <v>28</v>
      </c>
      <c r="L624" s="17" t="s">
        <v>37</v>
      </c>
      <c r="M624" s="11" t="s">
        <v>11</v>
      </c>
      <c r="N624" s="17" t="s">
        <v>51</v>
      </c>
      <c r="O624" s="11" t="s">
        <v>19</v>
      </c>
      <c r="P624" s="18">
        <v>78</v>
      </c>
      <c r="Q624" s="11" t="s">
        <v>560</v>
      </c>
      <c r="R624" s="11">
        <v>80</v>
      </c>
      <c r="S624" s="11">
        <v>2023</v>
      </c>
    </row>
    <row r="625" spans="1:19">
      <c r="A625" s="29">
        <v>5</v>
      </c>
      <c r="B625" s="12">
        <v>307</v>
      </c>
      <c r="C625" s="12">
        <v>6</v>
      </c>
      <c r="D625" s="19">
        <v>44918</v>
      </c>
      <c r="E625" s="20">
        <v>3400</v>
      </c>
      <c r="F625" s="20">
        <v>340</v>
      </c>
      <c r="G625" s="20">
        <v>0</v>
      </c>
      <c r="H625" s="21">
        <v>44996.19</v>
      </c>
      <c r="I625" s="12" t="s">
        <v>10</v>
      </c>
      <c r="J625" s="22" t="s">
        <v>25</v>
      </c>
      <c r="K625" s="22" t="s">
        <v>26</v>
      </c>
      <c r="L625" s="22" t="s">
        <v>37</v>
      </c>
      <c r="M625" s="12" t="s">
        <v>11</v>
      </c>
      <c r="N625" s="22" t="s">
        <v>55</v>
      </c>
      <c r="O625" s="12" t="s">
        <v>19</v>
      </c>
      <c r="P625" s="23">
        <v>78</v>
      </c>
      <c r="Q625" s="12" t="s">
        <v>560</v>
      </c>
      <c r="R625" s="12">
        <v>80</v>
      </c>
      <c r="S625" s="12">
        <v>2023</v>
      </c>
    </row>
    <row r="626" spans="1:19">
      <c r="A626" s="28">
        <v>5</v>
      </c>
      <c r="B626" s="11">
        <v>308</v>
      </c>
      <c r="C626" s="11">
        <v>3</v>
      </c>
      <c r="D626" s="14">
        <v>44919</v>
      </c>
      <c r="E626" s="15">
        <v>3400</v>
      </c>
      <c r="F626" s="15">
        <v>340</v>
      </c>
      <c r="G626" s="15">
        <v>0</v>
      </c>
      <c r="H626" s="16">
        <v>45456.5</v>
      </c>
      <c r="I626" s="11" t="s">
        <v>10</v>
      </c>
      <c r="J626" s="17" t="s">
        <v>25</v>
      </c>
      <c r="K626" s="17" t="s">
        <v>26</v>
      </c>
      <c r="L626" s="17" t="s">
        <v>37</v>
      </c>
      <c r="M626" s="11" t="s">
        <v>11</v>
      </c>
      <c r="N626" s="17" t="s">
        <v>55</v>
      </c>
      <c r="O626" s="11" t="s">
        <v>19</v>
      </c>
      <c r="P626" s="18">
        <v>537</v>
      </c>
      <c r="Q626" s="11" t="s">
        <v>561</v>
      </c>
      <c r="R626" s="11">
        <v>537</v>
      </c>
      <c r="S626" s="11">
        <v>2024</v>
      </c>
    </row>
    <row r="627" spans="1:19">
      <c r="A627" s="29">
        <v>5</v>
      </c>
      <c r="B627" s="12">
        <v>311</v>
      </c>
      <c r="C627" s="12">
        <v>2</v>
      </c>
      <c r="D627" s="19">
        <v>44925</v>
      </c>
      <c r="E627" s="20">
        <v>3402</v>
      </c>
      <c r="F627" s="20">
        <v>340</v>
      </c>
      <c r="G627" s="20">
        <v>2</v>
      </c>
      <c r="H627" s="21">
        <v>44947.28</v>
      </c>
      <c r="I627" s="12" t="s">
        <v>10</v>
      </c>
      <c r="J627" s="22" t="s">
        <v>25</v>
      </c>
      <c r="K627" s="22" t="s">
        <v>26</v>
      </c>
      <c r="L627" s="22" t="s">
        <v>39</v>
      </c>
      <c r="M627" s="12" t="s">
        <v>11</v>
      </c>
      <c r="N627" s="22" t="s">
        <v>62</v>
      </c>
      <c r="O627" s="12" t="s">
        <v>19</v>
      </c>
      <c r="P627" s="23">
        <v>22</v>
      </c>
      <c r="Q627" s="12" t="s">
        <v>562</v>
      </c>
      <c r="R627" s="12">
        <v>23</v>
      </c>
      <c r="S627" s="12">
        <v>2023</v>
      </c>
    </row>
    <row r="628" spans="1:19">
      <c r="A628" s="28">
        <v>7</v>
      </c>
      <c r="B628" s="11">
        <v>2</v>
      </c>
      <c r="C628" s="11">
        <v>2</v>
      </c>
      <c r="D628" s="14">
        <v>44566</v>
      </c>
      <c r="E628" s="15">
        <v>3400</v>
      </c>
      <c r="F628" s="15">
        <v>340</v>
      </c>
      <c r="G628" s="15">
        <v>0</v>
      </c>
      <c r="H628" s="16">
        <v>44762.1</v>
      </c>
      <c r="I628" s="11" t="s">
        <v>10</v>
      </c>
      <c r="J628" s="17" t="s">
        <v>25</v>
      </c>
      <c r="K628" s="17" t="s">
        <v>26</v>
      </c>
      <c r="L628" s="17" t="s">
        <v>37</v>
      </c>
      <c r="M628" s="11" t="s">
        <v>11</v>
      </c>
      <c r="N628" s="17" t="s">
        <v>55</v>
      </c>
      <c r="O628" s="11" t="s">
        <v>23</v>
      </c>
      <c r="P628" s="18">
        <v>196</v>
      </c>
      <c r="Q628" s="11" t="s">
        <v>563</v>
      </c>
      <c r="R628" s="11">
        <v>198</v>
      </c>
      <c r="S628" s="11">
        <v>2022</v>
      </c>
    </row>
    <row r="629" spans="1:19">
      <c r="A629" s="29">
        <v>7</v>
      </c>
      <c r="B629" s="12">
        <v>4</v>
      </c>
      <c r="C629" s="12">
        <v>1</v>
      </c>
      <c r="D629" s="19">
        <v>44569</v>
      </c>
      <c r="E629" s="20">
        <v>3400</v>
      </c>
      <c r="F629" s="20">
        <v>340</v>
      </c>
      <c r="G629" s="20">
        <v>0</v>
      </c>
      <c r="H629" s="21">
        <v>44696.93</v>
      </c>
      <c r="I629" s="12" t="s">
        <v>10</v>
      </c>
      <c r="J629" s="22" t="s">
        <v>25</v>
      </c>
      <c r="K629" s="22" t="s">
        <v>26</v>
      </c>
      <c r="L629" s="22" t="s">
        <v>37</v>
      </c>
      <c r="M629" s="12" t="s">
        <v>11</v>
      </c>
      <c r="N629" s="22" t="s">
        <v>55</v>
      </c>
      <c r="O629" s="12" t="s">
        <v>23</v>
      </c>
      <c r="P629" s="23">
        <v>127</v>
      </c>
      <c r="Q629" s="12" t="s">
        <v>564</v>
      </c>
      <c r="R629" s="12">
        <v>183</v>
      </c>
      <c r="S629" s="12">
        <v>2022</v>
      </c>
    </row>
    <row r="630" spans="1:19">
      <c r="A630" s="28">
        <v>7</v>
      </c>
      <c r="B630" s="11">
        <v>5</v>
      </c>
      <c r="C630" s="11">
        <v>3</v>
      </c>
      <c r="D630" s="14">
        <v>44574</v>
      </c>
      <c r="E630" s="15">
        <v>3460</v>
      </c>
      <c r="F630" s="15">
        <v>346</v>
      </c>
      <c r="G630" s="15">
        <v>0</v>
      </c>
      <c r="H630" s="16">
        <v>44588.78</v>
      </c>
      <c r="I630" s="11" t="s">
        <v>10</v>
      </c>
      <c r="J630" s="17" t="s">
        <v>27</v>
      </c>
      <c r="K630" s="17" t="s">
        <v>28</v>
      </c>
      <c r="L630" s="17" t="s">
        <v>37</v>
      </c>
      <c r="M630" s="11" t="s">
        <v>11</v>
      </c>
      <c r="N630" s="17" t="s">
        <v>52</v>
      </c>
      <c r="O630" s="11" t="s">
        <v>23</v>
      </c>
      <c r="P630" s="18">
        <v>14</v>
      </c>
      <c r="Q630" s="11" t="s">
        <v>565</v>
      </c>
      <c r="R630" s="11">
        <v>17</v>
      </c>
      <c r="S630" s="11">
        <v>2022</v>
      </c>
    </row>
    <row r="631" spans="1:19">
      <c r="A631" s="29">
        <v>7</v>
      </c>
      <c r="B631" s="12">
        <v>5</v>
      </c>
      <c r="C631" s="12">
        <v>1</v>
      </c>
      <c r="D631" s="19">
        <v>44574</v>
      </c>
      <c r="E631" s="20">
        <v>3400</v>
      </c>
      <c r="F631" s="20">
        <v>340</v>
      </c>
      <c r="G631" s="20">
        <v>0</v>
      </c>
      <c r="H631" s="21">
        <v>44590.64</v>
      </c>
      <c r="I631" s="12" t="s">
        <v>10</v>
      </c>
      <c r="J631" s="22" t="s">
        <v>25</v>
      </c>
      <c r="K631" s="22" t="s">
        <v>26</v>
      </c>
      <c r="L631" s="22" t="s">
        <v>37</v>
      </c>
      <c r="M631" s="12" t="s">
        <v>11</v>
      </c>
      <c r="N631" s="22" t="s">
        <v>55</v>
      </c>
      <c r="O631" s="12" t="s">
        <v>23</v>
      </c>
      <c r="P631" s="23">
        <v>16</v>
      </c>
      <c r="Q631" s="12" t="s">
        <v>565</v>
      </c>
      <c r="R631" s="12">
        <v>17</v>
      </c>
      <c r="S631" s="12">
        <v>2022</v>
      </c>
    </row>
    <row r="632" spans="1:19">
      <c r="A632" s="28">
        <v>7</v>
      </c>
      <c r="B632" s="11">
        <v>7</v>
      </c>
      <c r="C632" s="11">
        <v>5</v>
      </c>
      <c r="D632" s="14">
        <v>44585</v>
      </c>
      <c r="E632" s="15">
        <v>3460</v>
      </c>
      <c r="F632" s="15">
        <v>346</v>
      </c>
      <c r="G632" s="15">
        <v>0</v>
      </c>
      <c r="H632" s="16">
        <v>44659.47</v>
      </c>
      <c r="I632" s="11" t="s">
        <v>10</v>
      </c>
      <c r="J632" s="17" t="s">
        <v>27</v>
      </c>
      <c r="K632" s="17" t="s">
        <v>28</v>
      </c>
      <c r="L632" s="17" t="s">
        <v>37</v>
      </c>
      <c r="M632" s="11" t="s">
        <v>11</v>
      </c>
      <c r="N632" s="17" t="s">
        <v>52</v>
      </c>
      <c r="O632" s="11" t="s">
        <v>23</v>
      </c>
      <c r="P632" s="18">
        <v>74</v>
      </c>
      <c r="Q632" s="11" t="s">
        <v>566</v>
      </c>
      <c r="R632" s="11">
        <v>75</v>
      </c>
      <c r="S632" s="11">
        <v>2022</v>
      </c>
    </row>
    <row r="633" spans="1:19">
      <c r="A633" s="29">
        <v>7</v>
      </c>
      <c r="B633" s="12">
        <v>7</v>
      </c>
      <c r="C633" s="12">
        <v>6</v>
      </c>
      <c r="D633" s="19">
        <v>44585</v>
      </c>
      <c r="E633" s="20">
        <v>3406</v>
      </c>
      <c r="F633" s="20">
        <v>340</v>
      </c>
      <c r="G633" s="20">
        <v>6</v>
      </c>
      <c r="H633" s="21">
        <v>44660.1</v>
      </c>
      <c r="I633" s="12" t="s">
        <v>10</v>
      </c>
      <c r="J633" s="22" t="s">
        <v>25</v>
      </c>
      <c r="K633" s="22" t="s">
        <v>26</v>
      </c>
      <c r="L633" s="22" t="s">
        <v>43</v>
      </c>
      <c r="M633" s="12" t="s">
        <v>11</v>
      </c>
      <c r="N633" s="22" t="s">
        <v>65</v>
      </c>
      <c r="O633" s="12" t="s">
        <v>23</v>
      </c>
      <c r="P633" s="23">
        <v>75</v>
      </c>
      <c r="Q633" s="12" t="s">
        <v>566</v>
      </c>
      <c r="R633" s="12">
        <v>75</v>
      </c>
      <c r="S633" s="12">
        <v>2022</v>
      </c>
    </row>
    <row r="634" spans="1:19">
      <c r="A634" s="28">
        <v>7</v>
      </c>
      <c r="B634" s="11">
        <v>8</v>
      </c>
      <c r="C634" s="11">
        <v>2</v>
      </c>
      <c r="D634" s="14">
        <v>44585</v>
      </c>
      <c r="E634" s="15">
        <v>3462</v>
      </c>
      <c r="F634" s="15">
        <v>346</v>
      </c>
      <c r="G634" s="15">
        <v>2</v>
      </c>
      <c r="H634" s="16">
        <v>44620.52</v>
      </c>
      <c r="I634" s="11" t="s">
        <v>10</v>
      </c>
      <c r="J634" s="17" t="s">
        <v>27</v>
      </c>
      <c r="K634" s="17" t="s">
        <v>28</v>
      </c>
      <c r="L634" s="17" t="s">
        <v>39</v>
      </c>
      <c r="M634" s="11" t="s">
        <v>11</v>
      </c>
      <c r="N634" s="17" t="s">
        <v>73</v>
      </c>
      <c r="O634" s="11" t="s">
        <v>23</v>
      </c>
      <c r="P634" s="18">
        <v>35</v>
      </c>
      <c r="Q634" s="11" t="s">
        <v>567</v>
      </c>
      <c r="R634" s="11">
        <v>37</v>
      </c>
      <c r="S634" s="11">
        <v>2022</v>
      </c>
    </row>
    <row r="635" spans="1:19">
      <c r="A635" s="29">
        <v>7</v>
      </c>
      <c r="B635" s="12">
        <v>9</v>
      </c>
      <c r="C635" s="12">
        <v>4</v>
      </c>
      <c r="D635" s="19">
        <v>44599</v>
      </c>
      <c r="E635" s="20">
        <v>3400</v>
      </c>
      <c r="F635" s="20">
        <v>340</v>
      </c>
      <c r="G635" s="20">
        <v>0</v>
      </c>
      <c r="H635" s="21">
        <v>44627.4</v>
      </c>
      <c r="I635" s="12" t="s">
        <v>10</v>
      </c>
      <c r="J635" s="22" t="s">
        <v>25</v>
      </c>
      <c r="K635" s="22" t="s">
        <v>26</v>
      </c>
      <c r="L635" s="22" t="s">
        <v>37</v>
      </c>
      <c r="M635" s="12" t="s">
        <v>11</v>
      </c>
      <c r="N635" s="22" t="s">
        <v>55</v>
      </c>
      <c r="O635" s="12" t="s">
        <v>23</v>
      </c>
      <c r="P635" s="23">
        <v>28</v>
      </c>
      <c r="Q635" s="12" t="s">
        <v>568</v>
      </c>
      <c r="R635" s="12">
        <v>32</v>
      </c>
      <c r="S635" s="12">
        <v>2022</v>
      </c>
    </row>
    <row r="636" spans="1:19">
      <c r="A636" s="28">
        <v>7</v>
      </c>
      <c r="B636" s="11">
        <v>9</v>
      </c>
      <c r="C636" s="11">
        <v>3</v>
      </c>
      <c r="D636" s="14">
        <v>44599</v>
      </c>
      <c r="E636" s="15">
        <v>3460</v>
      </c>
      <c r="F636" s="15">
        <v>346</v>
      </c>
      <c r="G636" s="15">
        <v>0</v>
      </c>
      <c r="H636" s="16">
        <v>44630.7</v>
      </c>
      <c r="I636" s="11" t="s">
        <v>10</v>
      </c>
      <c r="J636" s="17" t="s">
        <v>27</v>
      </c>
      <c r="K636" s="17" t="s">
        <v>28</v>
      </c>
      <c r="L636" s="17" t="s">
        <v>37</v>
      </c>
      <c r="M636" s="11" t="s">
        <v>11</v>
      </c>
      <c r="N636" s="17" t="s">
        <v>52</v>
      </c>
      <c r="O636" s="11" t="s">
        <v>23</v>
      </c>
      <c r="P636" s="18">
        <v>31</v>
      </c>
      <c r="Q636" s="11" t="s">
        <v>568</v>
      </c>
      <c r="R636" s="11">
        <v>32</v>
      </c>
      <c r="S636" s="11">
        <v>2022</v>
      </c>
    </row>
    <row r="637" spans="1:19">
      <c r="A637" s="29">
        <v>7</v>
      </c>
      <c r="B637" s="12">
        <v>9</v>
      </c>
      <c r="C637" s="12">
        <v>1</v>
      </c>
      <c r="D637" s="19">
        <v>44599</v>
      </c>
      <c r="E637" s="20">
        <v>3400</v>
      </c>
      <c r="F637" s="20">
        <v>340</v>
      </c>
      <c r="G637" s="20">
        <v>0</v>
      </c>
      <c r="H637" s="21">
        <v>44631.3</v>
      </c>
      <c r="I637" s="12" t="s">
        <v>10</v>
      </c>
      <c r="J637" s="22" t="s">
        <v>25</v>
      </c>
      <c r="K637" s="22" t="s">
        <v>26</v>
      </c>
      <c r="L637" s="22" t="s">
        <v>37</v>
      </c>
      <c r="M637" s="12" t="s">
        <v>11</v>
      </c>
      <c r="N637" s="22" t="s">
        <v>55</v>
      </c>
      <c r="O637" s="12" t="s">
        <v>23</v>
      </c>
      <c r="P637" s="23">
        <v>32</v>
      </c>
      <c r="Q637" s="12" t="s">
        <v>568</v>
      </c>
      <c r="R637" s="12">
        <v>32</v>
      </c>
      <c r="S637" s="12">
        <v>2022</v>
      </c>
    </row>
    <row r="638" spans="1:19">
      <c r="A638" s="28">
        <v>7</v>
      </c>
      <c r="B638" s="11">
        <v>11</v>
      </c>
      <c r="C638" s="11">
        <v>3</v>
      </c>
      <c r="D638" s="14">
        <v>44607</v>
      </c>
      <c r="E638" s="15">
        <v>3400</v>
      </c>
      <c r="F638" s="15">
        <v>340</v>
      </c>
      <c r="G638" s="15">
        <v>0</v>
      </c>
      <c r="H638" s="16">
        <v>45025.599999999999</v>
      </c>
      <c r="I638" s="11" t="s">
        <v>10</v>
      </c>
      <c r="J638" s="17" t="s">
        <v>25</v>
      </c>
      <c r="K638" s="17" t="s">
        <v>26</v>
      </c>
      <c r="L638" s="17" t="s">
        <v>37</v>
      </c>
      <c r="M638" s="11" t="s">
        <v>11</v>
      </c>
      <c r="N638" s="17" t="s">
        <v>55</v>
      </c>
      <c r="O638" s="11" t="s">
        <v>23</v>
      </c>
      <c r="P638" s="18">
        <v>418</v>
      </c>
      <c r="Q638" s="11" t="s">
        <v>569</v>
      </c>
      <c r="R638" s="11">
        <v>418</v>
      </c>
      <c r="S638" s="11">
        <v>2023</v>
      </c>
    </row>
    <row r="639" spans="1:19">
      <c r="A639" s="29">
        <v>7</v>
      </c>
      <c r="B639" s="12">
        <v>13</v>
      </c>
      <c r="C639" s="12">
        <v>3</v>
      </c>
      <c r="D639" s="19">
        <v>44621</v>
      </c>
      <c r="E639" s="20">
        <v>3460</v>
      </c>
      <c r="F639" s="20">
        <v>346</v>
      </c>
      <c r="G639" s="20">
        <v>0</v>
      </c>
      <c r="H639" s="21">
        <v>44628.470995370371</v>
      </c>
      <c r="I639" s="12" t="s">
        <v>10</v>
      </c>
      <c r="J639" s="22" t="s">
        <v>27</v>
      </c>
      <c r="K639" s="22" t="s">
        <v>28</v>
      </c>
      <c r="L639" s="22" t="s">
        <v>37</v>
      </c>
      <c r="M639" s="12" t="s">
        <v>11</v>
      </c>
      <c r="N639" s="22" t="s">
        <v>52</v>
      </c>
      <c r="O639" s="12" t="s">
        <v>23</v>
      </c>
      <c r="P639" s="23">
        <v>7</v>
      </c>
      <c r="Q639" s="12" t="s">
        <v>570</v>
      </c>
      <c r="R639" s="12">
        <v>8</v>
      </c>
      <c r="S639" s="12">
        <v>2022</v>
      </c>
    </row>
    <row r="640" spans="1:19">
      <c r="A640" s="28">
        <v>7</v>
      </c>
      <c r="B640" s="11">
        <v>13</v>
      </c>
      <c r="C640" s="11">
        <v>4</v>
      </c>
      <c r="D640" s="14">
        <v>44621</v>
      </c>
      <c r="E640" s="15">
        <v>3460</v>
      </c>
      <c r="F640" s="15">
        <v>346</v>
      </c>
      <c r="G640" s="15">
        <v>0</v>
      </c>
      <c r="H640" s="16">
        <v>44629.55</v>
      </c>
      <c r="I640" s="11" t="s">
        <v>10</v>
      </c>
      <c r="J640" s="17" t="s">
        <v>27</v>
      </c>
      <c r="K640" s="17" t="s">
        <v>28</v>
      </c>
      <c r="L640" s="17" t="s">
        <v>37</v>
      </c>
      <c r="M640" s="11" t="s">
        <v>11</v>
      </c>
      <c r="N640" s="17" t="s">
        <v>52</v>
      </c>
      <c r="O640" s="11" t="s">
        <v>23</v>
      </c>
      <c r="P640" s="18">
        <v>8</v>
      </c>
      <c r="Q640" s="11" t="s">
        <v>570</v>
      </c>
      <c r="R640" s="11">
        <v>8</v>
      </c>
      <c r="S640" s="11">
        <v>2022</v>
      </c>
    </row>
    <row r="641" spans="1:19">
      <c r="A641" s="29">
        <v>7</v>
      </c>
      <c r="B641" s="12">
        <v>14</v>
      </c>
      <c r="C641" s="12">
        <v>1</v>
      </c>
      <c r="D641" s="19">
        <v>44625</v>
      </c>
      <c r="E641" s="20">
        <v>3405</v>
      </c>
      <c r="F641" s="20">
        <v>340</v>
      </c>
      <c r="G641" s="20">
        <v>5</v>
      </c>
      <c r="H641" s="21">
        <v>44663.64</v>
      </c>
      <c r="I641" s="12" t="s">
        <v>10</v>
      </c>
      <c r="J641" s="22" t="s">
        <v>25</v>
      </c>
      <c r="K641" s="22" t="s">
        <v>26</v>
      </c>
      <c r="L641" s="22" t="s">
        <v>42</v>
      </c>
      <c r="M641" s="12" t="s">
        <v>11</v>
      </c>
      <c r="N641" s="22" t="s">
        <v>63</v>
      </c>
      <c r="O641" s="12" t="s">
        <v>23</v>
      </c>
      <c r="P641" s="23">
        <v>38</v>
      </c>
      <c r="Q641" s="12" t="s">
        <v>571</v>
      </c>
      <c r="R641" s="12">
        <v>39</v>
      </c>
      <c r="S641" s="12">
        <v>2022</v>
      </c>
    </row>
    <row r="642" spans="1:19">
      <c r="A642" s="28">
        <v>7</v>
      </c>
      <c r="B642" s="11">
        <v>15</v>
      </c>
      <c r="C642" s="11">
        <v>1</v>
      </c>
      <c r="D642" s="14">
        <v>44632</v>
      </c>
      <c r="E642" s="15">
        <v>3470</v>
      </c>
      <c r="F642" s="15">
        <v>347</v>
      </c>
      <c r="G642" s="15">
        <v>0</v>
      </c>
      <c r="H642" s="16">
        <v>44642.14</v>
      </c>
      <c r="I642" s="11" t="s">
        <v>10</v>
      </c>
      <c r="J642" s="17" t="s">
        <v>29</v>
      </c>
      <c r="K642" s="17" t="s">
        <v>28</v>
      </c>
      <c r="L642" s="17" t="s">
        <v>37</v>
      </c>
      <c r="M642" s="11" t="s">
        <v>11</v>
      </c>
      <c r="N642" s="17" t="s">
        <v>51</v>
      </c>
      <c r="O642" s="11" t="s">
        <v>23</v>
      </c>
      <c r="P642" s="18">
        <v>10</v>
      </c>
      <c r="Q642" s="11" t="s">
        <v>572</v>
      </c>
      <c r="R642" s="11">
        <v>15</v>
      </c>
      <c r="S642" s="11">
        <v>2022</v>
      </c>
    </row>
    <row r="643" spans="1:19">
      <c r="A643" s="29">
        <v>7</v>
      </c>
      <c r="B643" s="12">
        <v>15</v>
      </c>
      <c r="C643" s="12">
        <v>2</v>
      </c>
      <c r="D643" s="19">
        <v>44632</v>
      </c>
      <c r="E643" s="20">
        <v>3460</v>
      </c>
      <c r="F643" s="20">
        <v>346</v>
      </c>
      <c r="G643" s="20">
        <v>0</v>
      </c>
      <c r="H643" s="21">
        <v>44643.24</v>
      </c>
      <c r="I643" s="12" t="s">
        <v>10</v>
      </c>
      <c r="J643" s="22" t="s">
        <v>27</v>
      </c>
      <c r="K643" s="22" t="s">
        <v>28</v>
      </c>
      <c r="L643" s="22" t="s">
        <v>37</v>
      </c>
      <c r="M643" s="12" t="s">
        <v>11</v>
      </c>
      <c r="N643" s="22" t="s">
        <v>52</v>
      </c>
      <c r="O643" s="12" t="s">
        <v>23</v>
      </c>
      <c r="P643" s="23">
        <v>11</v>
      </c>
      <c r="Q643" s="12" t="s">
        <v>572</v>
      </c>
      <c r="R643" s="12">
        <v>15</v>
      </c>
      <c r="S643" s="12">
        <v>2022</v>
      </c>
    </row>
    <row r="644" spans="1:19">
      <c r="A644" s="28">
        <v>7</v>
      </c>
      <c r="B644" s="11">
        <v>15</v>
      </c>
      <c r="C644" s="11">
        <v>4</v>
      </c>
      <c r="D644" s="14">
        <v>44632</v>
      </c>
      <c r="E644" s="15">
        <v>3460</v>
      </c>
      <c r="F644" s="15">
        <v>346</v>
      </c>
      <c r="G644" s="15">
        <v>0</v>
      </c>
      <c r="H644" s="16">
        <v>44644.43</v>
      </c>
      <c r="I644" s="11" t="s">
        <v>10</v>
      </c>
      <c r="J644" s="17" t="s">
        <v>27</v>
      </c>
      <c r="K644" s="17" t="s">
        <v>28</v>
      </c>
      <c r="L644" s="17" t="s">
        <v>37</v>
      </c>
      <c r="M644" s="11" t="s">
        <v>11</v>
      </c>
      <c r="N644" s="17" t="s">
        <v>52</v>
      </c>
      <c r="O644" s="11" t="s">
        <v>23</v>
      </c>
      <c r="P644" s="18">
        <v>12</v>
      </c>
      <c r="Q644" s="11" t="s">
        <v>572</v>
      </c>
      <c r="R644" s="11">
        <v>15</v>
      </c>
      <c r="S644" s="11">
        <v>2022</v>
      </c>
    </row>
    <row r="645" spans="1:19">
      <c r="A645" s="29">
        <v>7</v>
      </c>
      <c r="B645" s="12">
        <v>15</v>
      </c>
      <c r="C645" s="12">
        <v>5</v>
      </c>
      <c r="D645" s="19">
        <v>44632</v>
      </c>
      <c r="E645" s="20">
        <v>3460</v>
      </c>
      <c r="F645" s="20">
        <v>346</v>
      </c>
      <c r="G645" s="20">
        <v>0</v>
      </c>
      <c r="H645" s="21">
        <v>44647.040000000001</v>
      </c>
      <c r="I645" s="12" t="s">
        <v>10</v>
      </c>
      <c r="J645" s="22" t="s">
        <v>27</v>
      </c>
      <c r="K645" s="22" t="s">
        <v>28</v>
      </c>
      <c r="L645" s="22" t="s">
        <v>37</v>
      </c>
      <c r="M645" s="12" t="s">
        <v>11</v>
      </c>
      <c r="N645" s="22" t="s">
        <v>52</v>
      </c>
      <c r="O645" s="12" t="s">
        <v>23</v>
      </c>
      <c r="P645" s="23">
        <v>15</v>
      </c>
      <c r="Q645" s="12" t="s">
        <v>572</v>
      </c>
      <c r="R645" s="12">
        <v>15</v>
      </c>
      <c r="S645" s="12">
        <v>2022</v>
      </c>
    </row>
    <row r="646" spans="1:19">
      <c r="A646" s="28">
        <v>7</v>
      </c>
      <c r="B646" s="11">
        <v>16</v>
      </c>
      <c r="C646" s="11">
        <v>3</v>
      </c>
      <c r="D646" s="14">
        <v>44636</v>
      </c>
      <c r="E646" s="15">
        <v>3400</v>
      </c>
      <c r="F646" s="15">
        <v>340</v>
      </c>
      <c r="G646" s="15">
        <v>0</v>
      </c>
      <c r="H646" s="16">
        <v>44659.49</v>
      </c>
      <c r="I646" s="11" t="s">
        <v>10</v>
      </c>
      <c r="J646" s="17" t="s">
        <v>25</v>
      </c>
      <c r="K646" s="17" t="s">
        <v>26</v>
      </c>
      <c r="L646" s="17" t="s">
        <v>37</v>
      </c>
      <c r="M646" s="11" t="s">
        <v>11</v>
      </c>
      <c r="N646" s="17" t="s">
        <v>55</v>
      </c>
      <c r="O646" s="11" t="s">
        <v>23</v>
      </c>
      <c r="P646" s="18">
        <v>23</v>
      </c>
      <c r="Q646" s="11" t="s">
        <v>573</v>
      </c>
      <c r="R646" s="11">
        <v>23</v>
      </c>
      <c r="S646" s="11">
        <v>2022</v>
      </c>
    </row>
    <row r="647" spans="1:19">
      <c r="A647" s="29">
        <v>7</v>
      </c>
      <c r="B647" s="12">
        <v>17</v>
      </c>
      <c r="C647" s="12">
        <v>1</v>
      </c>
      <c r="D647" s="19">
        <v>44641</v>
      </c>
      <c r="E647" s="20">
        <v>3400</v>
      </c>
      <c r="F647" s="20">
        <v>340</v>
      </c>
      <c r="G647" s="20">
        <v>0</v>
      </c>
      <c r="H647" s="21">
        <v>44887.3</v>
      </c>
      <c r="I647" s="12" t="s">
        <v>10</v>
      </c>
      <c r="J647" s="22" t="s">
        <v>25</v>
      </c>
      <c r="K647" s="22" t="s">
        <v>26</v>
      </c>
      <c r="L647" s="22" t="s">
        <v>37</v>
      </c>
      <c r="M647" s="12" t="s">
        <v>11</v>
      </c>
      <c r="N647" s="22" t="s">
        <v>55</v>
      </c>
      <c r="O647" s="12" t="s">
        <v>23</v>
      </c>
      <c r="P647" s="23">
        <v>246</v>
      </c>
      <c r="Q647" s="12" t="s">
        <v>574</v>
      </c>
      <c r="R647" s="12">
        <v>246</v>
      </c>
      <c r="S647" s="12">
        <v>2022</v>
      </c>
    </row>
    <row r="648" spans="1:19">
      <c r="A648" s="28">
        <v>7</v>
      </c>
      <c r="B648" s="11">
        <v>19</v>
      </c>
      <c r="C648" s="11">
        <v>2</v>
      </c>
      <c r="D648" s="14">
        <v>44648</v>
      </c>
      <c r="E648" s="15">
        <v>3463</v>
      </c>
      <c r="F648" s="15">
        <v>346</v>
      </c>
      <c r="G648" s="15">
        <v>3</v>
      </c>
      <c r="H648" s="16">
        <v>44707.199999999997</v>
      </c>
      <c r="I648" s="11" t="s">
        <v>10</v>
      </c>
      <c r="J648" s="17" t="s">
        <v>27</v>
      </c>
      <c r="K648" s="17" t="s">
        <v>28</v>
      </c>
      <c r="L648" s="17" t="s">
        <v>40</v>
      </c>
      <c r="M648" s="11" t="s">
        <v>11</v>
      </c>
      <c r="N648" s="17" t="s">
        <v>80</v>
      </c>
      <c r="O648" s="11" t="s">
        <v>23</v>
      </c>
      <c r="P648" s="18">
        <v>59</v>
      </c>
      <c r="Q648" s="11" t="s">
        <v>575</v>
      </c>
      <c r="R648" s="11">
        <v>62</v>
      </c>
      <c r="S648" s="11">
        <v>2022</v>
      </c>
    </row>
    <row r="649" spans="1:19">
      <c r="A649" s="29">
        <v>7</v>
      </c>
      <c r="B649" s="12">
        <v>19</v>
      </c>
      <c r="C649" s="12">
        <v>3</v>
      </c>
      <c r="D649" s="19">
        <v>44648</v>
      </c>
      <c r="E649" s="20">
        <v>3400</v>
      </c>
      <c r="F649" s="20">
        <v>340</v>
      </c>
      <c r="G649" s="20">
        <v>0</v>
      </c>
      <c r="H649" s="21">
        <v>44710.04</v>
      </c>
      <c r="I649" s="12" t="s">
        <v>10</v>
      </c>
      <c r="J649" s="22" t="s">
        <v>25</v>
      </c>
      <c r="K649" s="22" t="s">
        <v>26</v>
      </c>
      <c r="L649" s="22" t="s">
        <v>37</v>
      </c>
      <c r="M649" s="12" t="s">
        <v>11</v>
      </c>
      <c r="N649" s="22" t="s">
        <v>55</v>
      </c>
      <c r="O649" s="12" t="s">
        <v>23</v>
      </c>
      <c r="P649" s="23">
        <v>62</v>
      </c>
      <c r="Q649" s="12" t="s">
        <v>575</v>
      </c>
      <c r="R649" s="12">
        <v>62</v>
      </c>
      <c r="S649" s="12">
        <v>2022</v>
      </c>
    </row>
    <row r="650" spans="1:19">
      <c r="A650" s="28">
        <v>7</v>
      </c>
      <c r="B650" s="11">
        <v>22</v>
      </c>
      <c r="C650" s="11">
        <v>2</v>
      </c>
      <c r="D650" s="14">
        <v>44672</v>
      </c>
      <c r="E650" s="15">
        <v>3460</v>
      </c>
      <c r="F650" s="15">
        <v>346</v>
      </c>
      <c r="G650" s="15">
        <v>0</v>
      </c>
      <c r="H650" s="16">
        <v>44704.7</v>
      </c>
      <c r="I650" s="11" t="s">
        <v>10</v>
      </c>
      <c r="J650" s="17" t="s">
        <v>27</v>
      </c>
      <c r="K650" s="17" t="s">
        <v>28</v>
      </c>
      <c r="L650" s="17" t="s">
        <v>37</v>
      </c>
      <c r="M650" s="11" t="s">
        <v>11</v>
      </c>
      <c r="N650" s="17" t="s">
        <v>52</v>
      </c>
      <c r="O650" s="11" t="s">
        <v>23</v>
      </c>
      <c r="P650" s="18">
        <v>32</v>
      </c>
      <c r="Q650" s="11" t="s">
        <v>576</v>
      </c>
      <c r="R650" s="11">
        <v>56</v>
      </c>
      <c r="S650" s="11">
        <v>2022</v>
      </c>
    </row>
    <row r="651" spans="1:19">
      <c r="A651" s="29">
        <v>7</v>
      </c>
      <c r="B651" s="12">
        <v>25</v>
      </c>
      <c r="C651" s="12">
        <v>2</v>
      </c>
      <c r="D651" s="19">
        <v>44690</v>
      </c>
      <c r="E651" s="20">
        <v>3400</v>
      </c>
      <c r="F651" s="20">
        <v>340</v>
      </c>
      <c r="G651" s="20">
        <v>0</v>
      </c>
      <c r="H651" s="21">
        <v>44734.16</v>
      </c>
      <c r="I651" s="12" t="s">
        <v>10</v>
      </c>
      <c r="J651" s="22" t="s">
        <v>25</v>
      </c>
      <c r="K651" s="22" t="s">
        <v>26</v>
      </c>
      <c r="L651" s="22" t="s">
        <v>37</v>
      </c>
      <c r="M651" s="12" t="s">
        <v>11</v>
      </c>
      <c r="N651" s="22" t="s">
        <v>55</v>
      </c>
      <c r="O651" s="12" t="s">
        <v>23</v>
      </c>
      <c r="P651" s="23">
        <v>44</v>
      </c>
      <c r="Q651" s="12" t="s">
        <v>577</v>
      </c>
      <c r="R651" s="12">
        <v>44</v>
      </c>
      <c r="S651" s="12">
        <v>2022</v>
      </c>
    </row>
    <row r="652" spans="1:19">
      <c r="A652" s="28">
        <v>7</v>
      </c>
      <c r="B652" s="11">
        <v>26</v>
      </c>
      <c r="C652" s="11">
        <v>4</v>
      </c>
      <c r="D652" s="14">
        <v>44694</v>
      </c>
      <c r="E652" s="15">
        <v>3400</v>
      </c>
      <c r="F652" s="15">
        <v>340</v>
      </c>
      <c r="G652" s="15">
        <v>0</v>
      </c>
      <c r="H652" s="16">
        <v>44823.82</v>
      </c>
      <c r="I652" s="11" t="s">
        <v>10</v>
      </c>
      <c r="J652" s="17" t="s">
        <v>25</v>
      </c>
      <c r="K652" s="17" t="s">
        <v>26</v>
      </c>
      <c r="L652" s="17" t="s">
        <v>37</v>
      </c>
      <c r="M652" s="11" t="s">
        <v>11</v>
      </c>
      <c r="N652" s="17" t="s">
        <v>55</v>
      </c>
      <c r="O652" s="11" t="s">
        <v>23</v>
      </c>
      <c r="P652" s="18">
        <v>129</v>
      </c>
      <c r="Q652" s="11" t="s">
        <v>578</v>
      </c>
      <c r="R652" s="11">
        <v>129</v>
      </c>
      <c r="S652" s="11">
        <v>2022</v>
      </c>
    </row>
    <row r="653" spans="1:19">
      <c r="A653" s="29">
        <v>7</v>
      </c>
      <c r="B653" s="12">
        <v>29</v>
      </c>
      <c r="C653" s="12">
        <v>3</v>
      </c>
      <c r="D653" s="19">
        <v>44721</v>
      </c>
      <c r="E653" s="20">
        <v>3476</v>
      </c>
      <c r="F653" s="20">
        <v>347</v>
      </c>
      <c r="G653" s="20">
        <v>6</v>
      </c>
      <c r="H653" s="21">
        <v>44783.79</v>
      </c>
      <c r="I653" s="12" t="s">
        <v>10</v>
      </c>
      <c r="J653" s="22" t="s">
        <v>29</v>
      </c>
      <c r="K653" s="22" t="s">
        <v>28</v>
      </c>
      <c r="L653" s="22" t="s">
        <v>43</v>
      </c>
      <c r="M653" s="12" t="s">
        <v>11</v>
      </c>
      <c r="N653" s="22" t="s">
        <v>74</v>
      </c>
      <c r="O653" s="12" t="s">
        <v>23</v>
      </c>
      <c r="P653" s="23">
        <v>62</v>
      </c>
      <c r="Q653" s="12" t="s">
        <v>579</v>
      </c>
      <c r="R653" s="12">
        <v>64</v>
      </c>
      <c r="S653" s="12">
        <v>2022</v>
      </c>
    </row>
    <row r="654" spans="1:19">
      <c r="A654" s="28">
        <v>7</v>
      </c>
      <c r="B654" s="11">
        <v>29</v>
      </c>
      <c r="C654" s="11">
        <v>6</v>
      </c>
      <c r="D654" s="14">
        <v>44721</v>
      </c>
      <c r="E654" s="15">
        <v>3460</v>
      </c>
      <c r="F654" s="15">
        <v>346</v>
      </c>
      <c r="G654" s="15">
        <v>0</v>
      </c>
      <c r="H654" s="16">
        <v>44784.13</v>
      </c>
      <c r="I654" s="11" t="s">
        <v>10</v>
      </c>
      <c r="J654" s="17" t="s">
        <v>27</v>
      </c>
      <c r="K654" s="17" t="s">
        <v>28</v>
      </c>
      <c r="L654" s="17" t="s">
        <v>37</v>
      </c>
      <c r="M654" s="11" t="s">
        <v>11</v>
      </c>
      <c r="N654" s="17" t="s">
        <v>52</v>
      </c>
      <c r="O654" s="11" t="s">
        <v>23</v>
      </c>
      <c r="P654" s="18">
        <v>63</v>
      </c>
      <c r="Q654" s="11" t="s">
        <v>579</v>
      </c>
      <c r="R654" s="11">
        <v>64</v>
      </c>
      <c r="S654" s="11">
        <v>2022</v>
      </c>
    </row>
    <row r="655" spans="1:19">
      <c r="A655" s="29">
        <v>7</v>
      </c>
      <c r="B655" s="12">
        <v>33</v>
      </c>
      <c r="C655" s="12">
        <v>1</v>
      </c>
      <c r="D655" s="19">
        <v>44750</v>
      </c>
      <c r="E655" s="20">
        <v>3400</v>
      </c>
      <c r="F655" s="20">
        <v>340</v>
      </c>
      <c r="G655" s="20">
        <v>0</v>
      </c>
      <c r="H655" s="21">
        <v>44765.16</v>
      </c>
      <c r="I655" s="12" t="s">
        <v>10</v>
      </c>
      <c r="J655" s="22" t="s">
        <v>25</v>
      </c>
      <c r="K655" s="22" t="s">
        <v>26</v>
      </c>
      <c r="L655" s="22" t="s">
        <v>37</v>
      </c>
      <c r="M655" s="12" t="s">
        <v>11</v>
      </c>
      <c r="N655" s="22" t="s">
        <v>55</v>
      </c>
      <c r="O655" s="12" t="s">
        <v>23</v>
      </c>
      <c r="P655" s="23">
        <v>15</v>
      </c>
      <c r="Q655" s="12" t="s">
        <v>580</v>
      </c>
      <c r="R655" s="12">
        <v>16</v>
      </c>
      <c r="S655" s="12">
        <v>2022</v>
      </c>
    </row>
    <row r="656" spans="1:19">
      <c r="A656" s="28">
        <v>7</v>
      </c>
      <c r="B656" s="11">
        <v>34</v>
      </c>
      <c r="C656" s="11">
        <v>1</v>
      </c>
      <c r="D656" s="14">
        <v>44751</v>
      </c>
      <c r="E656" s="15">
        <v>3466</v>
      </c>
      <c r="F656" s="15">
        <v>346</v>
      </c>
      <c r="G656" s="15">
        <v>6</v>
      </c>
      <c r="H656" s="16">
        <v>44796.4</v>
      </c>
      <c r="I656" s="11" t="s">
        <v>10</v>
      </c>
      <c r="J656" s="17" t="s">
        <v>27</v>
      </c>
      <c r="K656" s="17" t="s">
        <v>28</v>
      </c>
      <c r="L656" s="17" t="s">
        <v>43</v>
      </c>
      <c r="M656" s="11" t="s">
        <v>11</v>
      </c>
      <c r="N656" s="17" t="s">
        <v>66</v>
      </c>
      <c r="O656" s="11" t="s">
        <v>23</v>
      </c>
      <c r="P656" s="18">
        <v>45</v>
      </c>
      <c r="Q656" s="11" t="s">
        <v>581</v>
      </c>
      <c r="R656" s="11">
        <v>49</v>
      </c>
      <c r="S656" s="11">
        <v>2022</v>
      </c>
    </row>
    <row r="657" spans="1:19">
      <c r="A657" s="29">
        <v>7</v>
      </c>
      <c r="B657" s="12">
        <v>35</v>
      </c>
      <c r="C657" s="12">
        <v>2</v>
      </c>
      <c r="D657" s="19">
        <v>44753</v>
      </c>
      <c r="E657" s="20">
        <v>3470</v>
      </c>
      <c r="F657" s="20">
        <v>347</v>
      </c>
      <c r="G657" s="20">
        <v>0</v>
      </c>
      <c r="H657" s="21">
        <v>44825.39</v>
      </c>
      <c r="I657" s="12" t="s">
        <v>10</v>
      </c>
      <c r="J657" s="22" t="s">
        <v>29</v>
      </c>
      <c r="K657" s="22" t="s">
        <v>28</v>
      </c>
      <c r="L657" s="22" t="s">
        <v>37</v>
      </c>
      <c r="M657" s="12" t="s">
        <v>11</v>
      </c>
      <c r="N657" s="22" t="s">
        <v>51</v>
      </c>
      <c r="O657" s="12" t="s">
        <v>23</v>
      </c>
      <c r="P657" s="23">
        <v>72</v>
      </c>
      <c r="Q657" s="12" t="s">
        <v>582</v>
      </c>
      <c r="R657" s="12">
        <v>82</v>
      </c>
      <c r="S657" s="12">
        <v>2022</v>
      </c>
    </row>
    <row r="658" spans="1:19">
      <c r="A658" s="28">
        <v>7</v>
      </c>
      <c r="B658" s="11">
        <v>35</v>
      </c>
      <c r="C658" s="11">
        <v>4</v>
      </c>
      <c r="D658" s="14">
        <v>44753</v>
      </c>
      <c r="E658" s="15">
        <v>3460</v>
      </c>
      <c r="F658" s="15">
        <v>346</v>
      </c>
      <c r="G658" s="15">
        <v>0</v>
      </c>
      <c r="H658" s="16">
        <v>44826.400000000001</v>
      </c>
      <c r="I658" s="11" t="s">
        <v>10</v>
      </c>
      <c r="J658" s="17" t="s">
        <v>27</v>
      </c>
      <c r="K658" s="17" t="s">
        <v>28</v>
      </c>
      <c r="L658" s="17" t="s">
        <v>37</v>
      </c>
      <c r="M658" s="11" t="s">
        <v>11</v>
      </c>
      <c r="N658" s="17" t="s">
        <v>52</v>
      </c>
      <c r="O658" s="11" t="s">
        <v>23</v>
      </c>
      <c r="P658" s="18">
        <v>73</v>
      </c>
      <c r="Q658" s="11" t="s">
        <v>582</v>
      </c>
      <c r="R658" s="11">
        <v>82</v>
      </c>
      <c r="S658" s="11">
        <v>2022</v>
      </c>
    </row>
    <row r="659" spans="1:19">
      <c r="A659" s="29">
        <v>7</v>
      </c>
      <c r="B659" s="12">
        <v>35</v>
      </c>
      <c r="C659" s="12">
        <v>3</v>
      </c>
      <c r="D659" s="19">
        <v>44753</v>
      </c>
      <c r="E659" s="20">
        <v>3460</v>
      </c>
      <c r="F659" s="20">
        <v>346</v>
      </c>
      <c r="G659" s="20">
        <v>0</v>
      </c>
      <c r="H659" s="21">
        <v>44835</v>
      </c>
      <c r="I659" s="12" t="s">
        <v>10</v>
      </c>
      <c r="J659" s="22" t="s">
        <v>27</v>
      </c>
      <c r="K659" s="22" t="s">
        <v>28</v>
      </c>
      <c r="L659" s="22" t="s">
        <v>37</v>
      </c>
      <c r="M659" s="12" t="s">
        <v>11</v>
      </c>
      <c r="N659" s="22" t="s">
        <v>52</v>
      </c>
      <c r="O659" s="12" t="s">
        <v>23</v>
      </c>
      <c r="P659" s="23">
        <v>82</v>
      </c>
      <c r="Q659" s="12" t="s">
        <v>582</v>
      </c>
      <c r="R659" s="12">
        <v>82</v>
      </c>
      <c r="S659" s="12">
        <v>2022</v>
      </c>
    </row>
    <row r="660" spans="1:19">
      <c r="A660" s="28">
        <v>7</v>
      </c>
      <c r="B660" s="11">
        <v>36</v>
      </c>
      <c r="C660" s="11">
        <v>1</v>
      </c>
      <c r="D660" s="14">
        <v>44759</v>
      </c>
      <c r="E660" s="15">
        <v>3470</v>
      </c>
      <c r="F660" s="15">
        <v>347</v>
      </c>
      <c r="G660" s="15">
        <v>0</v>
      </c>
      <c r="H660" s="16">
        <v>44965.8</v>
      </c>
      <c r="I660" s="11" t="s">
        <v>10</v>
      </c>
      <c r="J660" s="17" t="s">
        <v>29</v>
      </c>
      <c r="K660" s="17" t="s">
        <v>28</v>
      </c>
      <c r="L660" s="17" t="s">
        <v>37</v>
      </c>
      <c r="M660" s="11" t="s">
        <v>11</v>
      </c>
      <c r="N660" s="17" t="s">
        <v>51</v>
      </c>
      <c r="O660" s="11" t="s">
        <v>23</v>
      </c>
      <c r="P660" s="18">
        <v>206</v>
      </c>
      <c r="Q660" s="11" t="s">
        <v>583</v>
      </c>
      <c r="R660" s="11">
        <v>206</v>
      </c>
      <c r="S660" s="11">
        <v>2023</v>
      </c>
    </row>
    <row r="661" spans="1:19">
      <c r="A661" s="29">
        <v>7</v>
      </c>
      <c r="B661" s="12">
        <v>38</v>
      </c>
      <c r="C661" s="12">
        <v>2</v>
      </c>
      <c r="D661" s="19">
        <v>44786</v>
      </c>
      <c r="E661" s="20">
        <v>3400</v>
      </c>
      <c r="F661" s="20">
        <v>340</v>
      </c>
      <c r="G661" s="20">
        <v>0</v>
      </c>
      <c r="H661" s="21">
        <v>44927.57</v>
      </c>
      <c r="I661" s="12" t="s">
        <v>10</v>
      </c>
      <c r="J661" s="22" t="s">
        <v>25</v>
      </c>
      <c r="K661" s="22" t="s">
        <v>26</v>
      </c>
      <c r="L661" s="22" t="s">
        <v>37</v>
      </c>
      <c r="M661" s="12" t="s">
        <v>11</v>
      </c>
      <c r="N661" s="22" t="s">
        <v>55</v>
      </c>
      <c r="O661" s="12" t="s">
        <v>23</v>
      </c>
      <c r="P661" s="23">
        <v>141</v>
      </c>
      <c r="Q661" s="12" t="s">
        <v>584</v>
      </c>
      <c r="R661" s="12">
        <v>160</v>
      </c>
      <c r="S661" s="12">
        <v>2023</v>
      </c>
    </row>
    <row r="662" spans="1:19">
      <c r="A662" s="28">
        <v>7</v>
      </c>
      <c r="B662" s="11">
        <v>38</v>
      </c>
      <c r="C662" s="11">
        <v>3</v>
      </c>
      <c r="D662" s="14">
        <v>44786</v>
      </c>
      <c r="E662" s="15">
        <v>3466</v>
      </c>
      <c r="F662" s="15">
        <v>346</v>
      </c>
      <c r="G662" s="15">
        <v>6</v>
      </c>
      <c r="H662" s="16">
        <v>44946.8</v>
      </c>
      <c r="I662" s="11" t="s">
        <v>10</v>
      </c>
      <c r="J662" s="17" t="s">
        <v>27</v>
      </c>
      <c r="K662" s="17" t="s">
        <v>28</v>
      </c>
      <c r="L662" s="17" t="s">
        <v>43</v>
      </c>
      <c r="M662" s="11" t="s">
        <v>11</v>
      </c>
      <c r="N662" s="17" t="s">
        <v>66</v>
      </c>
      <c r="O662" s="11" t="s">
        <v>23</v>
      </c>
      <c r="P662" s="18">
        <v>160</v>
      </c>
      <c r="Q662" s="11" t="s">
        <v>584</v>
      </c>
      <c r="R662" s="11">
        <v>160</v>
      </c>
      <c r="S662" s="11">
        <v>2023</v>
      </c>
    </row>
    <row r="663" spans="1:19">
      <c r="A663" s="29">
        <v>7</v>
      </c>
      <c r="B663" s="12">
        <v>41</v>
      </c>
      <c r="C663" s="12">
        <v>2</v>
      </c>
      <c r="D663" s="19">
        <v>44790</v>
      </c>
      <c r="E663" s="20">
        <v>3400</v>
      </c>
      <c r="F663" s="20">
        <v>340</v>
      </c>
      <c r="G663" s="20">
        <v>0</v>
      </c>
      <c r="H663" s="21">
        <v>44848.85</v>
      </c>
      <c r="I663" s="12" t="s">
        <v>10</v>
      </c>
      <c r="J663" s="22" t="s">
        <v>25</v>
      </c>
      <c r="K663" s="22" t="s">
        <v>26</v>
      </c>
      <c r="L663" s="22" t="s">
        <v>37</v>
      </c>
      <c r="M663" s="12" t="s">
        <v>11</v>
      </c>
      <c r="N663" s="22" t="s">
        <v>55</v>
      </c>
      <c r="O663" s="12" t="s">
        <v>23</v>
      </c>
      <c r="P663" s="23">
        <v>58</v>
      </c>
      <c r="Q663" s="12" t="s">
        <v>585</v>
      </c>
      <c r="R663" s="12">
        <v>59</v>
      </c>
      <c r="S663" s="12">
        <v>2022</v>
      </c>
    </row>
    <row r="664" spans="1:19">
      <c r="A664" s="28">
        <v>7</v>
      </c>
      <c r="B664" s="11">
        <v>42</v>
      </c>
      <c r="C664" s="11">
        <v>4</v>
      </c>
      <c r="D664" s="14">
        <v>44797</v>
      </c>
      <c r="E664" s="15">
        <v>3460</v>
      </c>
      <c r="F664" s="15">
        <v>346</v>
      </c>
      <c r="G664" s="15">
        <v>0</v>
      </c>
      <c r="H664" s="16">
        <v>44991.6</v>
      </c>
      <c r="I664" s="11" t="s">
        <v>10</v>
      </c>
      <c r="J664" s="17" t="s">
        <v>27</v>
      </c>
      <c r="K664" s="17" t="s">
        <v>28</v>
      </c>
      <c r="L664" s="17" t="s">
        <v>37</v>
      </c>
      <c r="M664" s="11" t="s">
        <v>11</v>
      </c>
      <c r="N664" s="17" t="s">
        <v>52</v>
      </c>
      <c r="O664" s="11" t="s">
        <v>23</v>
      </c>
      <c r="P664" s="18">
        <v>194</v>
      </c>
      <c r="Q664" s="11" t="s">
        <v>586</v>
      </c>
      <c r="R664" s="11">
        <v>196</v>
      </c>
      <c r="S664" s="11">
        <v>2023</v>
      </c>
    </row>
    <row r="665" spans="1:19">
      <c r="A665" s="29">
        <v>7</v>
      </c>
      <c r="B665" s="12">
        <v>46</v>
      </c>
      <c r="C665" s="12">
        <v>2</v>
      </c>
      <c r="D665" s="19">
        <v>44816</v>
      </c>
      <c r="E665" s="20">
        <v>3400</v>
      </c>
      <c r="F665" s="20">
        <v>340</v>
      </c>
      <c r="G665" s="20">
        <v>0</v>
      </c>
      <c r="H665" s="21">
        <v>44843.905995370369</v>
      </c>
      <c r="I665" s="12" t="s">
        <v>10</v>
      </c>
      <c r="J665" s="22" t="s">
        <v>25</v>
      </c>
      <c r="K665" s="22" t="s">
        <v>26</v>
      </c>
      <c r="L665" s="22" t="s">
        <v>37</v>
      </c>
      <c r="M665" s="12" t="s">
        <v>11</v>
      </c>
      <c r="N665" s="22" t="s">
        <v>55</v>
      </c>
      <c r="O665" s="12" t="s">
        <v>23</v>
      </c>
      <c r="P665" s="23">
        <v>27</v>
      </c>
      <c r="Q665" s="12" t="s">
        <v>587</v>
      </c>
      <c r="R665" s="12">
        <v>48</v>
      </c>
      <c r="S665" s="12">
        <v>2022</v>
      </c>
    </row>
    <row r="666" spans="1:19">
      <c r="A666" s="28">
        <v>7</v>
      </c>
      <c r="B666" s="11">
        <v>47</v>
      </c>
      <c r="C666" s="11">
        <v>1</v>
      </c>
      <c r="D666" s="14">
        <v>44819</v>
      </c>
      <c r="E666" s="15">
        <v>3460</v>
      </c>
      <c r="F666" s="15">
        <v>346</v>
      </c>
      <c r="G666" s="15">
        <v>0</v>
      </c>
      <c r="H666" s="16">
        <v>44835.72</v>
      </c>
      <c r="I666" s="11" t="s">
        <v>10</v>
      </c>
      <c r="J666" s="17" t="s">
        <v>27</v>
      </c>
      <c r="K666" s="17" t="s">
        <v>28</v>
      </c>
      <c r="L666" s="17" t="s">
        <v>37</v>
      </c>
      <c r="M666" s="11" t="s">
        <v>11</v>
      </c>
      <c r="N666" s="17" t="s">
        <v>52</v>
      </c>
      <c r="O666" s="11" t="s">
        <v>23</v>
      </c>
      <c r="P666" s="18">
        <v>16</v>
      </c>
      <c r="Q666" s="11" t="s">
        <v>588</v>
      </c>
      <c r="R666" s="11">
        <v>16</v>
      </c>
      <c r="S666" s="11">
        <v>2022</v>
      </c>
    </row>
    <row r="667" spans="1:19">
      <c r="A667" s="29">
        <v>7</v>
      </c>
      <c r="B667" s="12">
        <v>50</v>
      </c>
      <c r="C667" s="12">
        <v>3</v>
      </c>
      <c r="D667" s="19">
        <v>44841</v>
      </c>
      <c r="E667" s="20">
        <v>3400</v>
      </c>
      <c r="F667" s="20">
        <v>340</v>
      </c>
      <c r="G667" s="20">
        <v>0</v>
      </c>
      <c r="H667" s="21">
        <v>45078.3</v>
      </c>
      <c r="I667" s="12" t="s">
        <v>10</v>
      </c>
      <c r="J667" s="22" t="s">
        <v>25</v>
      </c>
      <c r="K667" s="22" t="s">
        <v>26</v>
      </c>
      <c r="L667" s="22" t="s">
        <v>37</v>
      </c>
      <c r="M667" s="12" t="s">
        <v>11</v>
      </c>
      <c r="N667" s="22" t="s">
        <v>55</v>
      </c>
      <c r="O667" s="12" t="s">
        <v>23</v>
      </c>
      <c r="P667" s="23">
        <v>237</v>
      </c>
      <c r="Q667" s="12" t="s">
        <v>589</v>
      </c>
      <c r="R667" s="12">
        <v>979</v>
      </c>
      <c r="S667" s="12">
        <v>2023</v>
      </c>
    </row>
    <row r="668" spans="1:19">
      <c r="A668" s="28">
        <v>7</v>
      </c>
      <c r="B668" s="11">
        <v>50</v>
      </c>
      <c r="C668" s="11">
        <v>1</v>
      </c>
      <c r="D668" s="14">
        <v>44841</v>
      </c>
      <c r="E668" s="15">
        <v>3460</v>
      </c>
      <c r="F668" s="15">
        <v>346</v>
      </c>
      <c r="G668" s="15">
        <v>0</v>
      </c>
      <c r="H668" s="16">
        <v>45820.317002314812</v>
      </c>
      <c r="I668" s="11" t="s">
        <v>10</v>
      </c>
      <c r="J668" s="17" t="s">
        <v>27</v>
      </c>
      <c r="K668" s="17" t="s">
        <v>28</v>
      </c>
      <c r="L668" s="17" t="s">
        <v>37</v>
      </c>
      <c r="M668" s="11" t="s">
        <v>11</v>
      </c>
      <c r="N668" s="17" t="s">
        <v>52</v>
      </c>
      <c r="O668" s="11" t="s">
        <v>23</v>
      </c>
      <c r="P668" s="18">
        <v>979</v>
      </c>
      <c r="Q668" s="11" t="s">
        <v>589</v>
      </c>
      <c r="R668" s="11">
        <v>979</v>
      </c>
      <c r="S668" s="11">
        <v>2025</v>
      </c>
    </row>
    <row r="669" spans="1:19">
      <c r="A669" s="29">
        <v>7</v>
      </c>
      <c r="B669" s="12">
        <v>51</v>
      </c>
      <c r="C669" s="12">
        <v>1</v>
      </c>
      <c r="D669" s="19">
        <v>44841</v>
      </c>
      <c r="E669" s="20">
        <v>3400</v>
      </c>
      <c r="F669" s="20">
        <v>340</v>
      </c>
      <c r="G669" s="20">
        <v>0</v>
      </c>
      <c r="H669" s="21">
        <v>44851.277997685182</v>
      </c>
      <c r="I669" s="12" t="s">
        <v>10</v>
      </c>
      <c r="J669" s="22" t="s">
        <v>25</v>
      </c>
      <c r="K669" s="22" t="s">
        <v>26</v>
      </c>
      <c r="L669" s="22" t="s">
        <v>37</v>
      </c>
      <c r="M669" s="12" t="s">
        <v>11</v>
      </c>
      <c r="N669" s="22" t="s">
        <v>55</v>
      </c>
      <c r="O669" s="12" t="s">
        <v>23</v>
      </c>
      <c r="P669" s="23">
        <v>10</v>
      </c>
      <c r="Q669" s="12" t="s">
        <v>590</v>
      </c>
      <c r="R669" s="12">
        <v>10</v>
      </c>
      <c r="S669" s="12">
        <v>2022</v>
      </c>
    </row>
    <row r="670" spans="1:19">
      <c r="A670" s="28">
        <v>7</v>
      </c>
      <c r="B670" s="11">
        <v>53</v>
      </c>
      <c r="C670" s="11">
        <v>5</v>
      </c>
      <c r="D670" s="14">
        <v>44845</v>
      </c>
      <c r="E670" s="15">
        <v>3401</v>
      </c>
      <c r="F670" s="15">
        <v>340</v>
      </c>
      <c r="G670" s="15">
        <v>1</v>
      </c>
      <c r="H670" s="16">
        <v>45149.942997685182</v>
      </c>
      <c r="I670" s="11" t="s">
        <v>10</v>
      </c>
      <c r="J670" s="17" t="s">
        <v>25</v>
      </c>
      <c r="K670" s="17" t="s">
        <v>26</v>
      </c>
      <c r="L670" s="17" t="s">
        <v>38</v>
      </c>
      <c r="M670" s="11" t="s">
        <v>11</v>
      </c>
      <c r="N670" s="17" t="s">
        <v>56</v>
      </c>
      <c r="O670" s="11" t="s">
        <v>23</v>
      </c>
      <c r="P670" s="18">
        <v>304</v>
      </c>
      <c r="Q670" s="11" t="s">
        <v>591</v>
      </c>
      <c r="R670" s="11">
        <v>306</v>
      </c>
      <c r="S670" s="11">
        <v>2023</v>
      </c>
    </row>
    <row r="671" spans="1:19">
      <c r="A671" s="29">
        <v>7</v>
      </c>
      <c r="B671" s="12">
        <v>54</v>
      </c>
      <c r="C671" s="12">
        <v>3</v>
      </c>
      <c r="D671" s="19">
        <v>44854</v>
      </c>
      <c r="E671" s="20">
        <v>3402</v>
      </c>
      <c r="F671" s="20">
        <v>340</v>
      </c>
      <c r="G671" s="20">
        <v>2</v>
      </c>
      <c r="H671" s="21">
        <v>45006.94</v>
      </c>
      <c r="I671" s="12" t="s">
        <v>10</v>
      </c>
      <c r="J671" s="22" t="s">
        <v>25</v>
      </c>
      <c r="K671" s="22" t="s">
        <v>26</v>
      </c>
      <c r="L671" s="22" t="s">
        <v>39</v>
      </c>
      <c r="M671" s="12" t="s">
        <v>11</v>
      </c>
      <c r="N671" s="22" t="s">
        <v>62</v>
      </c>
      <c r="O671" s="12" t="s">
        <v>23</v>
      </c>
      <c r="P671" s="23">
        <v>152</v>
      </c>
      <c r="Q671" s="12" t="s">
        <v>592</v>
      </c>
      <c r="R671" s="12">
        <v>154</v>
      </c>
      <c r="S671" s="12">
        <v>2023</v>
      </c>
    </row>
    <row r="672" spans="1:19">
      <c r="A672" s="28">
        <v>7</v>
      </c>
      <c r="B672" s="11">
        <v>55</v>
      </c>
      <c r="C672" s="11">
        <v>1</v>
      </c>
      <c r="D672" s="14">
        <v>44868</v>
      </c>
      <c r="E672" s="15">
        <v>3460</v>
      </c>
      <c r="F672" s="15">
        <v>346</v>
      </c>
      <c r="G672" s="15">
        <v>0</v>
      </c>
      <c r="H672" s="16">
        <v>44961.3</v>
      </c>
      <c r="I672" s="11" t="s">
        <v>10</v>
      </c>
      <c r="J672" s="17" t="s">
        <v>27</v>
      </c>
      <c r="K672" s="17" t="s">
        <v>28</v>
      </c>
      <c r="L672" s="17" t="s">
        <v>37</v>
      </c>
      <c r="M672" s="11" t="s">
        <v>11</v>
      </c>
      <c r="N672" s="17" t="s">
        <v>52</v>
      </c>
      <c r="O672" s="11" t="s">
        <v>23</v>
      </c>
      <c r="P672" s="18">
        <v>93</v>
      </c>
      <c r="Q672" s="11" t="s">
        <v>593</v>
      </c>
      <c r="R672" s="11">
        <v>94</v>
      </c>
      <c r="S672" s="11">
        <v>2023</v>
      </c>
    </row>
    <row r="673" spans="1:19">
      <c r="A673" s="29">
        <v>7</v>
      </c>
      <c r="B673" s="12">
        <v>56</v>
      </c>
      <c r="C673" s="12">
        <v>1</v>
      </c>
      <c r="D673" s="19">
        <v>44869</v>
      </c>
      <c r="E673" s="20">
        <v>3400</v>
      </c>
      <c r="F673" s="20">
        <v>340</v>
      </c>
      <c r="G673" s="20">
        <v>0</v>
      </c>
      <c r="H673" s="21">
        <v>44885.05</v>
      </c>
      <c r="I673" s="12" t="s">
        <v>10</v>
      </c>
      <c r="J673" s="22" t="s">
        <v>25</v>
      </c>
      <c r="K673" s="22" t="s">
        <v>26</v>
      </c>
      <c r="L673" s="22" t="s">
        <v>37</v>
      </c>
      <c r="M673" s="12" t="s">
        <v>11</v>
      </c>
      <c r="N673" s="22" t="s">
        <v>55</v>
      </c>
      <c r="O673" s="12" t="s">
        <v>23</v>
      </c>
      <c r="P673" s="23">
        <v>16</v>
      </c>
      <c r="Q673" s="12" t="s">
        <v>594</v>
      </c>
      <c r="R673" s="12">
        <v>16</v>
      </c>
      <c r="S673" s="12">
        <v>2022</v>
      </c>
    </row>
    <row r="674" spans="1:19">
      <c r="A674" s="28">
        <v>7</v>
      </c>
      <c r="B674" s="11">
        <v>57</v>
      </c>
      <c r="C674" s="11">
        <v>1</v>
      </c>
      <c r="D674" s="14">
        <v>44875</v>
      </c>
      <c r="E674" s="15">
        <v>3400</v>
      </c>
      <c r="F674" s="15">
        <v>340</v>
      </c>
      <c r="G674" s="15">
        <v>0</v>
      </c>
      <c r="H674" s="16">
        <v>44940.08</v>
      </c>
      <c r="I674" s="11" t="s">
        <v>10</v>
      </c>
      <c r="J674" s="17" t="s">
        <v>25</v>
      </c>
      <c r="K674" s="17" t="s">
        <v>26</v>
      </c>
      <c r="L674" s="17" t="s">
        <v>37</v>
      </c>
      <c r="M674" s="11" t="s">
        <v>11</v>
      </c>
      <c r="N674" s="17" t="s">
        <v>55</v>
      </c>
      <c r="O674" s="11" t="s">
        <v>23</v>
      </c>
      <c r="P674" s="18">
        <v>65</v>
      </c>
      <c r="Q674" s="11" t="s">
        <v>595</v>
      </c>
      <c r="R674" s="11">
        <v>65</v>
      </c>
      <c r="S674" s="11">
        <v>2023</v>
      </c>
    </row>
    <row r="675" spans="1:19">
      <c r="A675" s="29">
        <v>7</v>
      </c>
      <c r="B675" s="12">
        <v>57</v>
      </c>
      <c r="C675" s="12">
        <v>2</v>
      </c>
      <c r="D675" s="19">
        <v>44875</v>
      </c>
      <c r="E675" s="20">
        <v>3406</v>
      </c>
      <c r="F675" s="20">
        <v>340</v>
      </c>
      <c r="G675" s="20">
        <v>6</v>
      </c>
      <c r="H675" s="21">
        <v>44940.99</v>
      </c>
      <c r="I675" s="12" t="s">
        <v>10</v>
      </c>
      <c r="J675" s="22" t="s">
        <v>25</v>
      </c>
      <c r="K675" s="22" t="s">
        <v>26</v>
      </c>
      <c r="L675" s="22" t="s">
        <v>43</v>
      </c>
      <c r="M675" s="12" t="s">
        <v>11</v>
      </c>
      <c r="N675" s="22" t="s">
        <v>65</v>
      </c>
      <c r="O675" s="12" t="s">
        <v>23</v>
      </c>
      <c r="P675" s="23">
        <v>65</v>
      </c>
      <c r="Q675" s="12" t="s">
        <v>595</v>
      </c>
      <c r="R675" s="12">
        <v>65</v>
      </c>
      <c r="S675" s="12">
        <v>2023</v>
      </c>
    </row>
    <row r="676" spans="1:19">
      <c r="A676" s="28">
        <v>7</v>
      </c>
      <c r="B676" s="11">
        <v>58</v>
      </c>
      <c r="C676" s="11">
        <v>1</v>
      </c>
      <c r="D676" s="14">
        <v>44884</v>
      </c>
      <c r="E676" s="15">
        <v>3400</v>
      </c>
      <c r="F676" s="15">
        <v>340</v>
      </c>
      <c r="G676" s="15">
        <v>0</v>
      </c>
      <c r="H676" s="16">
        <v>45140.03</v>
      </c>
      <c r="I676" s="11" t="s">
        <v>10</v>
      </c>
      <c r="J676" s="17" t="s">
        <v>25</v>
      </c>
      <c r="K676" s="17" t="s">
        <v>26</v>
      </c>
      <c r="L676" s="17" t="s">
        <v>37</v>
      </c>
      <c r="M676" s="11" t="s">
        <v>11</v>
      </c>
      <c r="N676" s="17" t="s">
        <v>55</v>
      </c>
      <c r="O676" s="11" t="s">
        <v>23</v>
      </c>
      <c r="P676" s="18">
        <v>256</v>
      </c>
      <c r="Q676" s="11" t="s">
        <v>596</v>
      </c>
      <c r="R676" s="11">
        <v>256</v>
      </c>
      <c r="S676" s="11">
        <v>2023</v>
      </c>
    </row>
    <row r="677" spans="1:19">
      <c r="A677" s="29">
        <v>7</v>
      </c>
      <c r="B677" s="12">
        <v>58</v>
      </c>
      <c r="C677" s="12">
        <v>2</v>
      </c>
      <c r="D677" s="19">
        <v>44884</v>
      </c>
      <c r="E677" s="20">
        <v>3460</v>
      </c>
      <c r="F677" s="20">
        <v>346</v>
      </c>
      <c r="G677" s="20">
        <v>0</v>
      </c>
      <c r="H677" s="21">
        <v>45140.72</v>
      </c>
      <c r="I677" s="12" t="s">
        <v>10</v>
      </c>
      <c r="J677" s="22" t="s">
        <v>27</v>
      </c>
      <c r="K677" s="22" t="s">
        <v>28</v>
      </c>
      <c r="L677" s="22" t="s">
        <v>37</v>
      </c>
      <c r="M677" s="12" t="s">
        <v>11</v>
      </c>
      <c r="N677" s="22" t="s">
        <v>52</v>
      </c>
      <c r="O677" s="12" t="s">
        <v>23</v>
      </c>
      <c r="P677" s="23">
        <v>256</v>
      </c>
      <c r="Q677" s="12" t="s">
        <v>596</v>
      </c>
      <c r="R677" s="12">
        <v>256</v>
      </c>
      <c r="S677" s="12">
        <v>2023</v>
      </c>
    </row>
    <row r="678" spans="1:19">
      <c r="A678" s="28">
        <v>7</v>
      </c>
      <c r="B678" s="11">
        <v>60</v>
      </c>
      <c r="C678" s="11">
        <v>4</v>
      </c>
      <c r="D678" s="14">
        <v>44891</v>
      </c>
      <c r="E678" s="15">
        <v>3470</v>
      </c>
      <c r="F678" s="15">
        <v>347</v>
      </c>
      <c r="G678" s="15">
        <v>0</v>
      </c>
      <c r="H678" s="16">
        <v>45139.65</v>
      </c>
      <c r="I678" s="11" t="s">
        <v>10</v>
      </c>
      <c r="J678" s="17" t="s">
        <v>29</v>
      </c>
      <c r="K678" s="17" t="s">
        <v>28</v>
      </c>
      <c r="L678" s="17" t="s">
        <v>37</v>
      </c>
      <c r="M678" s="11" t="s">
        <v>11</v>
      </c>
      <c r="N678" s="17" t="s">
        <v>51</v>
      </c>
      <c r="O678" s="11" t="s">
        <v>23</v>
      </c>
      <c r="P678" s="18">
        <v>248</v>
      </c>
      <c r="Q678" s="11" t="s">
        <v>597</v>
      </c>
      <c r="R678" s="11">
        <v>248</v>
      </c>
      <c r="S678" s="11">
        <v>2023</v>
      </c>
    </row>
    <row r="679" spans="1:19">
      <c r="A679" s="29">
        <v>7</v>
      </c>
      <c r="B679" s="12">
        <v>62</v>
      </c>
      <c r="C679" s="12">
        <v>3</v>
      </c>
      <c r="D679" s="19">
        <v>44905</v>
      </c>
      <c r="E679" s="20">
        <v>3402</v>
      </c>
      <c r="F679" s="20">
        <v>340</v>
      </c>
      <c r="G679" s="20">
        <v>2</v>
      </c>
      <c r="H679" s="21">
        <v>44924.66</v>
      </c>
      <c r="I679" s="12" t="s">
        <v>10</v>
      </c>
      <c r="J679" s="22" t="s">
        <v>25</v>
      </c>
      <c r="K679" s="22" t="s">
        <v>26</v>
      </c>
      <c r="L679" s="22" t="s">
        <v>39</v>
      </c>
      <c r="M679" s="12" t="s">
        <v>11</v>
      </c>
      <c r="N679" s="22" t="s">
        <v>62</v>
      </c>
      <c r="O679" s="12" t="s">
        <v>23</v>
      </c>
      <c r="P679" s="23">
        <v>19</v>
      </c>
      <c r="Q679" s="12" t="s">
        <v>598</v>
      </c>
      <c r="R679" s="12">
        <v>23</v>
      </c>
      <c r="S679" s="12">
        <v>2022</v>
      </c>
    </row>
    <row r="680" spans="1:19">
      <c r="A680" s="28">
        <v>7</v>
      </c>
      <c r="B680" s="11">
        <v>66</v>
      </c>
      <c r="C680" s="11">
        <v>1</v>
      </c>
      <c r="D680" s="14">
        <v>44921</v>
      </c>
      <c r="E680" s="15">
        <v>3460</v>
      </c>
      <c r="F680" s="15">
        <v>346</v>
      </c>
      <c r="G680" s="15">
        <v>0</v>
      </c>
      <c r="H680" s="16">
        <v>44936.26</v>
      </c>
      <c r="I680" s="11" t="s">
        <v>10</v>
      </c>
      <c r="J680" s="17" t="s">
        <v>27</v>
      </c>
      <c r="K680" s="17" t="s">
        <v>28</v>
      </c>
      <c r="L680" s="17" t="s">
        <v>37</v>
      </c>
      <c r="M680" s="11" t="s">
        <v>11</v>
      </c>
      <c r="N680" s="17" t="s">
        <v>52</v>
      </c>
      <c r="O680" s="11" t="s">
        <v>23</v>
      </c>
      <c r="P680" s="18">
        <v>15</v>
      </c>
      <c r="Q680" s="11" t="s">
        <v>599</v>
      </c>
      <c r="R680" s="11">
        <v>15</v>
      </c>
      <c r="S680" s="11">
        <v>2023</v>
      </c>
    </row>
    <row r="681" spans="1:19">
      <c r="A681" s="29">
        <v>7</v>
      </c>
      <c r="B681" s="12">
        <v>66</v>
      </c>
      <c r="C681" s="12">
        <v>2</v>
      </c>
      <c r="D681" s="19">
        <v>44921</v>
      </c>
      <c r="E681" s="20">
        <v>3400</v>
      </c>
      <c r="F681" s="20">
        <v>340</v>
      </c>
      <c r="G681" s="20">
        <v>0</v>
      </c>
      <c r="H681" s="21">
        <v>44936.37</v>
      </c>
      <c r="I681" s="12" t="s">
        <v>10</v>
      </c>
      <c r="J681" s="22" t="s">
        <v>25</v>
      </c>
      <c r="K681" s="22" t="s">
        <v>26</v>
      </c>
      <c r="L681" s="22" t="s">
        <v>37</v>
      </c>
      <c r="M681" s="12" t="s">
        <v>11</v>
      </c>
      <c r="N681" s="22" t="s">
        <v>55</v>
      </c>
      <c r="O681" s="12" t="s">
        <v>23</v>
      </c>
      <c r="P681" s="23">
        <v>15</v>
      </c>
      <c r="Q681" s="12" t="s">
        <v>599</v>
      </c>
      <c r="R681" s="12">
        <v>15</v>
      </c>
      <c r="S681" s="12">
        <v>2023</v>
      </c>
    </row>
    <row r="682" spans="1:19">
      <c r="A682" s="28">
        <v>8</v>
      </c>
      <c r="B682" s="11">
        <v>3</v>
      </c>
      <c r="C682" s="11">
        <v>2</v>
      </c>
      <c r="D682" s="14">
        <v>44573</v>
      </c>
      <c r="E682" s="15">
        <v>3400</v>
      </c>
      <c r="F682" s="15">
        <v>340</v>
      </c>
      <c r="G682" s="15">
        <v>0</v>
      </c>
      <c r="H682" s="16">
        <v>44573.970995370371</v>
      </c>
      <c r="I682" s="11" t="s">
        <v>10</v>
      </c>
      <c r="J682" s="17" t="s">
        <v>25</v>
      </c>
      <c r="K682" s="17" t="s">
        <v>26</v>
      </c>
      <c r="L682" s="17" t="s">
        <v>37</v>
      </c>
      <c r="M682" s="11" t="s">
        <v>11</v>
      </c>
      <c r="N682" s="17" t="s">
        <v>55</v>
      </c>
      <c r="O682" s="11" t="s">
        <v>24</v>
      </c>
      <c r="P682" s="18">
        <v>0</v>
      </c>
      <c r="Q682" s="11" t="s">
        <v>600</v>
      </c>
      <c r="R682" s="11">
        <v>0</v>
      </c>
      <c r="S682" s="11">
        <v>2022</v>
      </c>
    </row>
    <row r="683" spans="1:19">
      <c r="A683" s="29">
        <v>8</v>
      </c>
      <c r="B683" s="12">
        <v>4</v>
      </c>
      <c r="C683" s="12">
        <v>1</v>
      </c>
      <c r="D683" s="19">
        <v>44574</v>
      </c>
      <c r="E683" s="20">
        <v>3470</v>
      </c>
      <c r="F683" s="20">
        <v>347</v>
      </c>
      <c r="G683" s="20">
        <v>0</v>
      </c>
      <c r="H683" s="21">
        <v>44611.65</v>
      </c>
      <c r="I683" s="12" t="s">
        <v>10</v>
      </c>
      <c r="J683" s="22" t="s">
        <v>29</v>
      </c>
      <c r="K683" s="22" t="s">
        <v>28</v>
      </c>
      <c r="L683" s="22" t="s">
        <v>37</v>
      </c>
      <c r="M683" s="12" t="s">
        <v>11</v>
      </c>
      <c r="N683" s="22" t="s">
        <v>51</v>
      </c>
      <c r="O683" s="12" t="s">
        <v>24</v>
      </c>
      <c r="P683" s="23">
        <v>37</v>
      </c>
      <c r="Q683" s="12" t="s">
        <v>601</v>
      </c>
      <c r="R683" s="12">
        <v>38</v>
      </c>
      <c r="S683" s="12">
        <v>2022</v>
      </c>
    </row>
    <row r="684" spans="1:19">
      <c r="A684" s="28">
        <v>8</v>
      </c>
      <c r="B684" s="11">
        <v>4</v>
      </c>
      <c r="C684" s="11">
        <v>2</v>
      </c>
      <c r="D684" s="14">
        <v>44574</v>
      </c>
      <c r="E684" s="15">
        <v>3400</v>
      </c>
      <c r="F684" s="15">
        <v>340</v>
      </c>
      <c r="G684" s="15">
        <v>0</v>
      </c>
      <c r="H684" s="16">
        <v>44612.88</v>
      </c>
      <c r="I684" s="11" t="s">
        <v>10</v>
      </c>
      <c r="J684" s="17" t="s">
        <v>25</v>
      </c>
      <c r="K684" s="17" t="s">
        <v>26</v>
      </c>
      <c r="L684" s="17" t="s">
        <v>37</v>
      </c>
      <c r="M684" s="11" t="s">
        <v>11</v>
      </c>
      <c r="N684" s="17" t="s">
        <v>55</v>
      </c>
      <c r="O684" s="11" t="s">
        <v>24</v>
      </c>
      <c r="P684" s="18">
        <v>38</v>
      </c>
      <c r="Q684" s="11" t="s">
        <v>601</v>
      </c>
      <c r="R684" s="11">
        <v>38</v>
      </c>
      <c r="S684" s="11">
        <v>2022</v>
      </c>
    </row>
    <row r="685" spans="1:19">
      <c r="A685" s="29">
        <v>8</v>
      </c>
      <c r="B685" s="12">
        <v>5</v>
      </c>
      <c r="C685" s="12">
        <v>1</v>
      </c>
      <c r="D685" s="19">
        <v>44575</v>
      </c>
      <c r="E685" s="20">
        <v>3400</v>
      </c>
      <c r="F685" s="20">
        <v>340</v>
      </c>
      <c r="G685" s="20">
        <v>0</v>
      </c>
      <c r="H685" s="21">
        <v>44707.8</v>
      </c>
      <c r="I685" s="12" t="s">
        <v>10</v>
      </c>
      <c r="J685" s="22" t="s">
        <v>25</v>
      </c>
      <c r="K685" s="22" t="s">
        <v>26</v>
      </c>
      <c r="L685" s="22" t="s">
        <v>37</v>
      </c>
      <c r="M685" s="12" t="s">
        <v>11</v>
      </c>
      <c r="N685" s="22" t="s">
        <v>55</v>
      </c>
      <c r="O685" s="12" t="s">
        <v>24</v>
      </c>
      <c r="P685" s="23">
        <v>132</v>
      </c>
      <c r="Q685" s="12" t="s">
        <v>602</v>
      </c>
      <c r="R685" s="12">
        <v>134</v>
      </c>
      <c r="S685" s="12">
        <v>2022</v>
      </c>
    </row>
    <row r="686" spans="1:19">
      <c r="A686" s="28">
        <v>8</v>
      </c>
      <c r="B686" s="11">
        <v>8</v>
      </c>
      <c r="C686" s="11">
        <v>4</v>
      </c>
      <c r="D686" s="14">
        <v>44583</v>
      </c>
      <c r="E686" s="15">
        <v>3466</v>
      </c>
      <c r="F686" s="15">
        <v>346</v>
      </c>
      <c r="G686" s="15">
        <v>6</v>
      </c>
      <c r="H686" s="16">
        <v>44630.48</v>
      </c>
      <c r="I686" s="11" t="s">
        <v>10</v>
      </c>
      <c r="J686" s="17" t="s">
        <v>27</v>
      </c>
      <c r="K686" s="17" t="s">
        <v>28</v>
      </c>
      <c r="L686" s="17" t="s">
        <v>43</v>
      </c>
      <c r="M686" s="11" t="s">
        <v>11</v>
      </c>
      <c r="N686" s="17" t="s">
        <v>66</v>
      </c>
      <c r="O686" s="11" t="s">
        <v>24</v>
      </c>
      <c r="P686" s="18">
        <v>47</v>
      </c>
      <c r="Q686" s="11" t="s">
        <v>603</v>
      </c>
      <c r="R686" s="11">
        <v>49</v>
      </c>
      <c r="S686" s="11">
        <v>2022</v>
      </c>
    </row>
    <row r="687" spans="1:19">
      <c r="A687" s="29">
        <v>8</v>
      </c>
      <c r="B687" s="12">
        <v>8</v>
      </c>
      <c r="C687" s="12">
        <v>3</v>
      </c>
      <c r="D687" s="19">
        <v>44583</v>
      </c>
      <c r="E687" s="20">
        <v>3470</v>
      </c>
      <c r="F687" s="20">
        <v>347</v>
      </c>
      <c r="G687" s="20">
        <v>0</v>
      </c>
      <c r="H687" s="21">
        <v>44632.7</v>
      </c>
      <c r="I687" s="12" t="s">
        <v>10</v>
      </c>
      <c r="J687" s="22" t="s">
        <v>29</v>
      </c>
      <c r="K687" s="22" t="s">
        <v>28</v>
      </c>
      <c r="L687" s="22" t="s">
        <v>37</v>
      </c>
      <c r="M687" s="12" t="s">
        <v>11</v>
      </c>
      <c r="N687" s="22" t="s">
        <v>51</v>
      </c>
      <c r="O687" s="12" t="s">
        <v>24</v>
      </c>
      <c r="P687" s="23">
        <v>49</v>
      </c>
      <c r="Q687" s="12" t="s">
        <v>603</v>
      </c>
      <c r="R687" s="12">
        <v>49</v>
      </c>
      <c r="S687" s="12">
        <v>2022</v>
      </c>
    </row>
    <row r="688" spans="1:19">
      <c r="A688" s="28">
        <v>8</v>
      </c>
      <c r="B688" s="11">
        <v>11</v>
      </c>
      <c r="C688" s="11">
        <v>5</v>
      </c>
      <c r="D688" s="14">
        <v>44597</v>
      </c>
      <c r="E688" s="15">
        <v>3460</v>
      </c>
      <c r="F688" s="15">
        <v>346</v>
      </c>
      <c r="G688" s="15">
        <v>0</v>
      </c>
      <c r="H688" s="16">
        <v>44640.93</v>
      </c>
      <c r="I688" s="11" t="s">
        <v>10</v>
      </c>
      <c r="J688" s="17" t="s">
        <v>27</v>
      </c>
      <c r="K688" s="17" t="s">
        <v>28</v>
      </c>
      <c r="L688" s="17" t="s">
        <v>37</v>
      </c>
      <c r="M688" s="11" t="s">
        <v>11</v>
      </c>
      <c r="N688" s="17" t="s">
        <v>52</v>
      </c>
      <c r="O688" s="11" t="s">
        <v>24</v>
      </c>
      <c r="P688" s="18">
        <v>43</v>
      </c>
      <c r="Q688" s="11" t="s">
        <v>604</v>
      </c>
      <c r="R688" s="11">
        <v>46</v>
      </c>
      <c r="S688" s="11">
        <v>2022</v>
      </c>
    </row>
    <row r="689" spans="1:19">
      <c r="A689" s="29">
        <v>8</v>
      </c>
      <c r="B689" s="12">
        <v>11</v>
      </c>
      <c r="C689" s="12">
        <v>2</v>
      </c>
      <c r="D689" s="19">
        <v>44597</v>
      </c>
      <c r="E689" s="20">
        <v>3466</v>
      </c>
      <c r="F689" s="20">
        <v>346</v>
      </c>
      <c r="G689" s="20">
        <v>6</v>
      </c>
      <c r="H689" s="21">
        <v>44643.6</v>
      </c>
      <c r="I689" s="12" t="s">
        <v>10</v>
      </c>
      <c r="J689" s="22" t="s">
        <v>27</v>
      </c>
      <c r="K689" s="22" t="s">
        <v>28</v>
      </c>
      <c r="L689" s="22" t="s">
        <v>43</v>
      </c>
      <c r="M689" s="12" t="s">
        <v>11</v>
      </c>
      <c r="N689" s="22" t="s">
        <v>66</v>
      </c>
      <c r="O689" s="12" t="s">
        <v>24</v>
      </c>
      <c r="P689" s="23">
        <v>46</v>
      </c>
      <c r="Q689" s="12" t="s">
        <v>604</v>
      </c>
      <c r="R689" s="12">
        <v>46</v>
      </c>
      <c r="S689" s="12">
        <v>2022</v>
      </c>
    </row>
    <row r="690" spans="1:19">
      <c r="A690" s="28">
        <v>8</v>
      </c>
      <c r="B690" s="11">
        <v>12</v>
      </c>
      <c r="C690" s="11">
        <v>2</v>
      </c>
      <c r="D690" s="14">
        <v>44600</v>
      </c>
      <c r="E690" s="15">
        <v>3460</v>
      </c>
      <c r="F690" s="15">
        <v>346</v>
      </c>
      <c r="G690" s="15">
        <v>0</v>
      </c>
      <c r="H690" s="16">
        <v>44607.19</v>
      </c>
      <c r="I690" s="11" t="s">
        <v>10</v>
      </c>
      <c r="J690" s="17" t="s">
        <v>27</v>
      </c>
      <c r="K690" s="17" t="s">
        <v>28</v>
      </c>
      <c r="L690" s="17" t="s">
        <v>37</v>
      </c>
      <c r="M690" s="11" t="s">
        <v>11</v>
      </c>
      <c r="N690" s="17" t="s">
        <v>52</v>
      </c>
      <c r="O690" s="11" t="s">
        <v>24</v>
      </c>
      <c r="P690" s="18">
        <v>7</v>
      </c>
      <c r="Q690" s="11" t="s">
        <v>605</v>
      </c>
      <c r="R690" s="11">
        <v>7</v>
      </c>
      <c r="S690" s="11">
        <v>2022</v>
      </c>
    </row>
    <row r="691" spans="1:19">
      <c r="A691" s="29">
        <v>8</v>
      </c>
      <c r="B691" s="12">
        <v>14</v>
      </c>
      <c r="C691" s="12">
        <v>2</v>
      </c>
      <c r="D691" s="19">
        <v>44602</v>
      </c>
      <c r="E691" s="20">
        <v>3402</v>
      </c>
      <c r="F691" s="20">
        <v>340</v>
      </c>
      <c r="G691" s="20">
        <v>2</v>
      </c>
      <c r="H691" s="21">
        <v>44708.7</v>
      </c>
      <c r="I691" s="12" t="s">
        <v>10</v>
      </c>
      <c r="J691" s="22" t="s">
        <v>25</v>
      </c>
      <c r="K691" s="22" t="s">
        <v>26</v>
      </c>
      <c r="L691" s="22" t="s">
        <v>39</v>
      </c>
      <c r="M691" s="12" t="s">
        <v>11</v>
      </c>
      <c r="N691" s="22" t="s">
        <v>62</v>
      </c>
      <c r="O691" s="12" t="s">
        <v>24</v>
      </c>
      <c r="P691" s="23">
        <v>106</v>
      </c>
      <c r="Q691" s="12" t="s">
        <v>606</v>
      </c>
      <c r="R691" s="12">
        <v>108</v>
      </c>
      <c r="S691" s="12">
        <v>2022</v>
      </c>
    </row>
    <row r="692" spans="1:19">
      <c r="A692" s="28">
        <v>8</v>
      </c>
      <c r="B692" s="11">
        <v>15</v>
      </c>
      <c r="C692" s="11">
        <v>3</v>
      </c>
      <c r="D692" s="14">
        <v>44604</v>
      </c>
      <c r="E692" s="15">
        <v>3476</v>
      </c>
      <c r="F692" s="15">
        <v>347</v>
      </c>
      <c r="G692" s="15">
        <v>6</v>
      </c>
      <c r="H692" s="16">
        <v>44629.11</v>
      </c>
      <c r="I692" s="11" t="s">
        <v>10</v>
      </c>
      <c r="J692" s="17" t="s">
        <v>29</v>
      </c>
      <c r="K692" s="17" t="s">
        <v>28</v>
      </c>
      <c r="L692" s="17" t="s">
        <v>43</v>
      </c>
      <c r="M692" s="11" t="s">
        <v>11</v>
      </c>
      <c r="N692" s="17" t="s">
        <v>74</v>
      </c>
      <c r="O692" s="11" t="s">
        <v>24</v>
      </c>
      <c r="P692" s="18">
        <v>25</v>
      </c>
      <c r="Q692" s="11" t="s">
        <v>607</v>
      </c>
      <c r="R692" s="11">
        <v>30</v>
      </c>
      <c r="S692" s="11">
        <v>2022</v>
      </c>
    </row>
    <row r="693" spans="1:19">
      <c r="A693" s="29">
        <v>8</v>
      </c>
      <c r="B693" s="12">
        <v>18</v>
      </c>
      <c r="C693" s="12">
        <v>4</v>
      </c>
      <c r="D693" s="19">
        <v>44631</v>
      </c>
      <c r="E693" s="20">
        <v>3460</v>
      </c>
      <c r="F693" s="20">
        <v>346</v>
      </c>
      <c r="G693" s="20">
        <v>0</v>
      </c>
      <c r="H693" s="21">
        <v>44650.96</v>
      </c>
      <c r="I693" s="12" t="s">
        <v>10</v>
      </c>
      <c r="J693" s="22" t="s">
        <v>27</v>
      </c>
      <c r="K693" s="22" t="s">
        <v>28</v>
      </c>
      <c r="L693" s="22" t="s">
        <v>37</v>
      </c>
      <c r="M693" s="12" t="s">
        <v>11</v>
      </c>
      <c r="N693" s="22" t="s">
        <v>52</v>
      </c>
      <c r="O693" s="12" t="s">
        <v>24</v>
      </c>
      <c r="P693" s="23">
        <v>19</v>
      </c>
      <c r="Q693" s="12" t="s">
        <v>608</v>
      </c>
      <c r="R693" s="12">
        <v>26</v>
      </c>
      <c r="S693" s="12">
        <v>2022</v>
      </c>
    </row>
    <row r="694" spans="1:19">
      <c r="A694" s="28">
        <v>8</v>
      </c>
      <c r="B694" s="11">
        <v>20</v>
      </c>
      <c r="C694" s="11">
        <v>3</v>
      </c>
      <c r="D694" s="14">
        <v>44636</v>
      </c>
      <c r="E694" s="15">
        <v>3400</v>
      </c>
      <c r="F694" s="15">
        <v>340</v>
      </c>
      <c r="G694" s="15">
        <v>0</v>
      </c>
      <c r="H694" s="16">
        <v>44673.3</v>
      </c>
      <c r="I694" s="11" t="s">
        <v>10</v>
      </c>
      <c r="J694" s="17" t="s">
        <v>25</v>
      </c>
      <c r="K694" s="17" t="s">
        <v>26</v>
      </c>
      <c r="L694" s="17" t="s">
        <v>37</v>
      </c>
      <c r="M694" s="11" t="s">
        <v>11</v>
      </c>
      <c r="N694" s="17" t="s">
        <v>55</v>
      </c>
      <c r="O694" s="11" t="s">
        <v>24</v>
      </c>
      <c r="P694" s="18">
        <v>37</v>
      </c>
      <c r="Q694" s="11" t="s">
        <v>609</v>
      </c>
      <c r="R694" s="11">
        <v>37</v>
      </c>
      <c r="S694" s="11">
        <v>2022</v>
      </c>
    </row>
    <row r="695" spans="1:19">
      <c r="A695" s="29">
        <v>8</v>
      </c>
      <c r="B695" s="12">
        <v>21</v>
      </c>
      <c r="C695" s="12">
        <v>1</v>
      </c>
      <c r="D695" s="19">
        <v>44638</v>
      </c>
      <c r="E695" s="20">
        <v>3460</v>
      </c>
      <c r="F695" s="20">
        <v>346</v>
      </c>
      <c r="G695" s="20">
        <v>0</v>
      </c>
      <c r="H695" s="21">
        <v>45341.599999999999</v>
      </c>
      <c r="I695" s="12" t="s">
        <v>10</v>
      </c>
      <c r="J695" s="22" t="s">
        <v>27</v>
      </c>
      <c r="K695" s="22" t="s">
        <v>28</v>
      </c>
      <c r="L695" s="22" t="s">
        <v>37</v>
      </c>
      <c r="M695" s="12" t="s">
        <v>11</v>
      </c>
      <c r="N695" s="22" t="s">
        <v>52</v>
      </c>
      <c r="O695" s="12" t="s">
        <v>24</v>
      </c>
      <c r="P695" s="23">
        <v>703</v>
      </c>
      <c r="Q695" s="12" t="s">
        <v>610</v>
      </c>
      <c r="R695" s="12">
        <v>703</v>
      </c>
      <c r="S695" s="12">
        <v>2024</v>
      </c>
    </row>
    <row r="696" spans="1:19">
      <c r="A696" s="28">
        <v>8</v>
      </c>
      <c r="B696" s="11">
        <v>22</v>
      </c>
      <c r="C696" s="11">
        <v>1</v>
      </c>
      <c r="D696" s="14">
        <v>44640</v>
      </c>
      <c r="E696" s="15">
        <v>3403</v>
      </c>
      <c r="F696" s="15">
        <v>340</v>
      </c>
      <c r="G696" s="15">
        <v>3</v>
      </c>
      <c r="H696" s="16">
        <v>44880.4</v>
      </c>
      <c r="I696" s="11" t="s">
        <v>10</v>
      </c>
      <c r="J696" s="17" t="s">
        <v>25</v>
      </c>
      <c r="K696" s="17" t="s">
        <v>26</v>
      </c>
      <c r="L696" s="17" t="s">
        <v>40</v>
      </c>
      <c r="M696" s="11" t="s">
        <v>11</v>
      </c>
      <c r="N696" s="17" t="s">
        <v>68</v>
      </c>
      <c r="O696" s="11" t="s">
        <v>24</v>
      </c>
      <c r="P696" s="18">
        <v>240</v>
      </c>
      <c r="Q696" s="11" t="s">
        <v>611</v>
      </c>
      <c r="R696" s="11">
        <v>240</v>
      </c>
      <c r="S696" s="11">
        <v>2022</v>
      </c>
    </row>
    <row r="697" spans="1:19">
      <c r="A697" s="29">
        <v>8</v>
      </c>
      <c r="B697" s="12">
        <v>24</v>
      </c>
      <c r="C697" s="12">
        <v>5</v>
      </c>
      <c r="D697" s="19">
        <v>44644</v>
      </c>
      <c r="E697" s="20">
        <v>3461</v>
      </c>
      <c r="F697" s="20">
        <v>346</v>
      </c>
      <c r="G697" s="20">
        <v>1</v>
      </c>
      <c r="H697" s="21">
        <v>44650.072002314817</v>
      </c>
      <c r="I697" s="12" t="s">
        <v>10</v>
      </c>
      <c r="J697" s="22" t="s">
        <v>27</v>
      </c>
      <c r="K697" s="22" t="s">
        <v>28</v>
      </c>
      <c r="L697" s="22" t="s">
        <v>38</v>
      </c>
      <c r="M697" s="12" t="s">
        <v>11</v>
      </c>
      <c r="N697" s="22" t="s">
        <v>90</v>
      </c>
      <c r="O697" s="12" t="s">
        <v>24</v>
      </c>
      <c r="P697" s="23">
        <v>6</v>
      </c>
      <c r="Q697" s="12" t="s">
        <v>612</v>
      </c>
      <c r="R697" s="12">
        <v>6</v>
      </c>
      <c r="S697" s="12">
        <v>2022</v>
      </c>
    </row>
    <row r="698" spans="1:19">
      <c r="A698" s="28">
        <v>8</v>
      </c>
      <c r="B698" s="11">
        <v>25</v>
      </c>
      <c r="C698" s="11">
        <v>4</v>
      </c>
      <c r="D698" s="14">
        <v>44649</v>
      </c>
      <c r="E698" s="15">
        <v>3400</v>
      </c>
      <c r="F698" s="15">
        <v>340</v>
      </c>
      <c r="G698" s="15">
        <v>0</v>
      </c>
      <c r="H698" s="16">
        <v>44715.4</v>
      </c>
      <c r="I698" s="11" t="s">
        <v>10</v>
      </c>
      <c r="J698" s="17" t="s">
        <v>25</v>
      </c>
      <c r="K698" s="17" t="s">
        <v>26</v>
      </c>
      <c r="L698" s="17" t="s">
        <v>37</v>
      </c>
      <c r="M698" s="11" t="s">
        <v>11</v>
      </c>
      <c r="N698" s="17" t="s">
        <v>55</v>
      </c>
      <c r="O698" s="11" t="s">
        <v>24</v>
      </c>
      <c r="P698" s="18">
        <v>66</v>
      </c>
      <c r="Q698" s="11" t="s">
        <v>613</v>
      </c>
      <c r="R698" s="11">
        <v>72</v>
      </c>
      <c r="S698" s="11">
        <v>2022</v>
      </c>
    </row>
    <row r="699" spans="1:19">
      <c r="A699" s="29">
        <v>8</v>
      </c>
      <c r="B699" s="12">
        <v>25</v>
      </c>
      <c r="C699" s="12">
        <v>2</v>
      </c>
      <c r="D699" s="19">
        <v>44649</v>
      </c>
      <c r="E699" s="20">
        <v>3465</v>
      </c>
      <c r="F699" s="20">
        <v>346</v>
      </c>
      <c r="G699" s="20">
        <v>5</v>
      </c>
      <c r="H699" s="21">
        <v>44718.28</v>
      </c>
      <c r="I699" s="12" t="s">
        <v>10</v>
      </c>
      <c r="J699" s="22" t="s">
        <v>27</v>
      </c>
      <c r="K699" s="22" t="s">
        <v>28</v>
      </c>
      <c r="L699" s="22" t="s">
        <v>42</v>
      </c>
      <c r="M699" s="12" t="s">
        <v>11</v>
      </c>
      <c r="N699" s="22" t="s">
        <v>84</v>
      </c>
      <c r="O699" s="12" t="s">
        <v>24</v>
      </c>
      <c r="P699" s="23">
        <v>69</v>
      </c>
      <c r="Q699" s="12" t="s">
        <v>613</v>
      </c>
      <c r="R699" s="12">
        <v>72</v>
      </c>
      <c r="S699" s="12">
        <v>2022</v>
      </c>
    </row>
    <row r="700" spans="1:19">
      <c r="A700" s="28">
        <v>8</v>
      </c>
      <c r="B700" s="11">
        <v>25</v>
      </c>
      <c r="C700" s="11">
        <v>5</v>
      </c>
      <c r="D700" s="14">
        <v>44649</v>
      </c>
      <c r="E700" s="15">
        <v>3406</v>
      </c>
      <c r="F700" s="15">
        <v>340</v>
      </c>
      <c r="G700" s="15">
        <v>6</v>
      </c>
      <c r="H700" s="16">
        <v>44721.3</v>
      </c>
      <c r="I700" s="11" t="s">
        <v>10</v>
      </c>
      <c r="J700" s="17" t="s">
        <v>25</v>
      </c>
      <c r="K700" s="17" t="s">
        <v>26</v>
      </c>
      <c r="L700" s="17" t="s">
        <v>43</v>
      </c>
      <c r="M700" s="11" t="s">
        <v>11</v>
      </c>
      <c r="N700" s="17" t="s">
        <v>65</v>
      </c>
      <c r="O700" s="11" t="s">
        <v>24</v>
      </c>
      <c r="P700" s="18">
        <v>72</v>
      </c>
      <c r="Q700" s="11" t="s">
        <v>613</v>
      </c>
      <c r="R700" s="11">
        <v>72</v>
      </c>
      <c r="S700" s="11">
        <v>2022</v>
      </c>
    </row>
    <row r="701" spans="1:19">
      <c r="A701" s="29">
        <v>8</v>
      </c>
      <c r="B701" s="12">
        <v>26</v>
      </c>
      <c r="C701" s="12">
        <v>2</v>
      </c>
      <c r="D701" s="19">
        <v>44650</v>
      </c>
      <c r="E701" s="20">
        <v>3460</v>
      </c>
      <c r="F701" s="20">
        <v>346</v>
      </c>
      <c r="G701" s="20">
        <v>0</v>
      </c>
      <c r="H701" s="21">
        <v>44744.62</v>
      </c>
      <c r="I701" s="12" t="s">
        <v>10</v>
      </c>
      <c r="J701" s="22" t="s">
        <v>27</v>
      </c>
      <c r="K701" s="22" t="s">
        <v>28</v>
      </c>
      <c r="L701" s="22" t="s">
        <v>37</v>
      </c>
      <c r="M701" s="12" t="s">
        <v>11</v>
      </c>
      <c r="N701" s="22" t="s">
        <v>52</v>
      </c>
      <c r="O701" s="12" t="s">
        <v>24</v>
      </c>
      <c r="P701" s="23">
        <v>94</v>
      </c>
      <c r="Q701" s="12" t="s">
        <v>614</v>
      </c>
      <c r="R701" s="12">
        <v>94</v>
      </c>
      <c r="S701" s="12">
        <v>2022</v>
      </c>
    </row>
    <row r="702" spans="1:19">
      <c r="A702" s="28">
        <v>8</v>
      </c>
      <c r="B702" s="11">
        <v>29</v>
      </c>
      <c r="C702" s="11">
        <v>2</v>
      </c>
      <c r="D702" s="14">
        <v>44653</v>
      </c>
      <c r="E702" s="15">
        <v>3400</v>
      </c>
      <c r="F702" s="15">
        <v>340</v>
      </c>
      <c r="G702" s="15">
        <v>0</v>
      </c>
      <c r="H702" s="16">
        <v>44917.29</v>
      </c>
      <c r="I702" s="11" t="s">
        <v>10</v>
      </c>
      <c r="J702" s="17" t="s">
        <v>25</v>
      </c>
      <c r="K702" s="17" t="s">
        <v>26</v>
      </c>
      <c r="L702" s="17" t="s">
        <v>37</v>
      </c>
      <c r="M702" s="11" t="s">
        <v>11</v>
      </c>
      <c r="N702" s="17" t="s">
        <v>55</v>
      </c>
      <c r="O702" s="11" t="s">
        <v>24</v>
      </c>
      <c r="P702" s="18">
        <v>264</v>
      </c>
      <c r="Q702" s="11" t="s">
        <v>615</v>
      </c>
      <c r="R702" s="11">
        <v>264</v>
      </c>
      <c r="S702" s="11">
        <v>2022</v>
      </c>
    </row>
    <row r="703" spans="1:19">
      <c r="A703" s="29">
        <v>8</v>
      </c>
      <c r="B703" s="12">
        <v>30</v>
      </c>
      <c r="C703" s="12">
        <v>2</v>
      </c>
      <c r="D703" s="19">
        <v>44656</v>
      </c>
      <c r="E703" s="20">
        <v>3400</v>
      </c>
      <c r="F703" s="20">
        <v>340</v>
      </c>
      <c r="G703" s="20">
        <v>0</v>
      </c>
      <c r="H703" s="21">
        <v>44669.81</v>
      </c>
      <c r="I703" s="12" t="s">
        <v>10</v>
      </c>
      <c r="J703" s="22" t="s">
        <v>25</v>
      </c>
      <c r="K703" s="22" t="s">
        <v>26</v>
      </c>
      <c r="L703" s="22" t="s">
        <v>37</v>
      </c>
      <c r="M703" s="12" t="s">
        <v>11</v>
      </c>
      <c r="N703" s="22" t="s">
        <v>55</v>
      </c>
      <c r="O703" s="12" t="s">
        <v>24</v>
      </c>
      <c r="P703" s="23">
        <v>13</v>
      </c>
      <c r="Q703" s="12" t="s">
        <v>616</v>
      </c>
      <c r="R703" s="12">
        <v>14</v>
      </c>
      <c r="S703" s="12">
        <v>2022</v>
      </c>
    </row>
    <row r="704" spans="1:19">
      <c r="A704" s="28">
        <v>8</v>
      </c>
      <c r="B704" s="11">
        <v>33</v>
      </c>
      <c r="C704" s="11">
        <v>1</v>
      </c>
      <c r="D704" s="14">
        <v>44663</v>
      </c>
      <c r="E704" s="15">
        <v>3400</v>
      </c>
      <c r="F704" s="15">
        <v>340</v>
      </c>
      <c r="G704" s="15">
        <v>0</v>
      </c>
      <c r="H704" s="16">
        <v>44676.534004629626</v>
      </c>
      <c r="I704" s="11" t="s">
        <v>10</v>
      </c>
      <c r="J704" s="17" t="s">
        <v>25</v>
      </c>
      <c r="K704" s="17" t="s">
        <v>26</v>
      </c>
      <c r="L704" s="17" t="s">
        <v>37</v>
      </c>
      <c r="M704" s="11" t="s">
        <v>11</v>
      </c>
      <c r="N704" s="17" t="s">
        <v>55</v>
      </c>
      <c r="O704" s="11" t="s">
        <v>24</v>
      </c>
      <c r="P704" s="18">
        <v>13</v>
      </c>
      <c r="Q704" s="11" t="s">
        <v>617</v>
      </c>
      <c r="R704" s="11">
        <v>15</v>
      </c>
      <c r="S704" s="11">
        <v>2022</v>
      </c>
    </row>
    <row r="705" spans="1:19">
      <c r="A705" s="29">
        <v>8</v>
      </c>
      <c r="B705" s="12">
        <v>33</v>
      </c>
      <c r="C705" s="12">
        <v>5</v>
      </c>
      <c r="D705" s="19">
        <v>44663</v>
      </c>
      <c r="E705" s="20">
        <v>3406</v>
      </c>
      <c r="F705" s="20">
        <v>340</v>
      </c>
      <c r="G705" s="20">
        <v>6</v>
      </c>
      <c r="H705" s="21">
        <v>44676.80400462963</v>
      </c>
      <c r="I705" s="12" t="s">
        <v>10</v>
      </c>
      <c r="J705" s="22" t="s">
        <v>25</v>
      </c>
      <c r="K705" s="22" t="s">
        <v>26</v>
      </c>
      <c r="L705" s="22" t="s">
        <v>43</v>
      </c>
      <c r="M705" s="12" t="s">
        <v>11</v>
      </c>
      <c r="N705" s="22" t="s">
        <v>65</v>
      </c>
      <c r="O705" s="12" t="s">
        <v>24</v>
      </c>
      <c r="P705" s="23">
        <v>13</v>
      </c>
      <c r="Q705" s="12" t="s">
        <v>617</v>
      </c>
      <c r="R705" s="12">
        <v>15</v>
      </c>
      <c r="S705" s="12">
        <v>2022</v>
      </c>
    </row>
    <row r="706" spans="1:19">
      <c r="A706" s="28">
        <v>8</v>
      </c>
      <c r="B706" s="11">
        <v>36</v>
      </c>
      <c r="C706" s="11">
        <v>1</v>
      </c>
      <c r="D706" s="14">
        <v>44670</v>
      </c>
      <c r="E706" s="15">
        <v>3400</v>
      </c>
      <c r="F706" s="15">
        <v>340</v>
      </c>
      <c r="G706" s="15">
        <v>0</v>
      </c>
      <c r="H706" s="16">
        <v>45041</v>
      </c>
      <c r="I706" s="11" t="s">
        <v>10</v>
      </c>
      <c r="J706" s="17" t="s">
        <v>25</v>
      </c>
      <c r="K706" s="17" t="s">
        <v>26</v>
      </c>
      <c r="L706" s="17" t="s">
        <v>37</v>
      </c>
      <c r="M706" s="11" t="s">
        <v>11</v>
      </c>
      <c r="N706" s="17" t="s">
        <v>55</v>
      </c>
      <c r="O706" s="11" t="s">
        <v>24</v>
      </c>
      <c r="P706" s="18">
        <v>371</v>
      </c>
      <c r="Q706" s="11" t="s">
        <v>618</v>
      </c>
      <c r="R706" s="11">
        <v>371</v>
      </c>
      <c r="S706" s="11">
        <v>2023</v>
      </c>
    </row>
    <row r="707" spans="1:19">
      <c r="A707" s="29">
        <v>8</v>
      </c>
      <c r="B707" s="12">
        <v>36</v>
      </c>
      <c r="C707" s="12">
        <v>2</v>
      </c>
      <c r="D707" s="19">
        <v>44670</v>
      </c>
      <c r="E707" s="20">
        <v>3460</v>
      </c>
      <c r="F707" s="20">
        <v>346</v>
      </c>
      <c r="G707" s="20">
        <v>0</v>
      </c>
      <c r="H707" s="21">
        <v>45041.56</v>
      </c>
      <c r="I707" s="12" t="s">
        <v>10</v>
      </c>
      <c r="J707" s="22" t="s">
        <v>27</v>
      </c>
      <c r="K707" s="22" t="s">
        <v>28</v>
      </c>
      <c r="L707" s="22" t="s">
        <v>37</v>
      </c>
      <c r="M707" s="12" t="s">
        <v>11</v>
      </c>
      <c r="N707" s="22" t="s">
        <v>52</v>
      </c>
      <c r="O707" s="12" t="s">
        <v>24</v>
      </c>
      <c r="P707" s="23">
        <v>371</v>
      </c>
      <c r="Q707" s="12" t="s">
        <v>618</v>
      </c>
      <c r="R707" s="12">
        <v>371</v>
      </c>
      <c r="S707" s="12">
        <v>2023</v>
      </c>
    </row>
    <row r="708" spans="1:19">
      <c r="A708" s="28">
        <v>8</v>
      </c>
      <c r="B708" s="11">
        <v>38</v>
      </c>
      <c r="C708" s="11">
        <v>3</v>
      </c>
      <c r="D708" s="14">
        <v>44673</v>
      </c>
      <c r="E708" s="15">
        <v>3461</v>
      </c>
      <c r="F708" s="15">
        <v>346</v>
      </c>
      <c r="G708" s="15">
        <v>1</v>
      </c>
      <c r="H708" s="16">
        <v>44676.227002314816</v>
      </c>
      <c r="I708" s="11" t="s">
        <v>10</v>
      </c>
      <c r="J708" s="17" t="s">
        <v>27</v>
      </c>
      <c r="K708" s="17" t="s">
        <v>28</v>
      </c>
      <c r="L708" s="17" t="s">
        <v>38</v>
      </c>
      <c r="M708" s="11" t="s">
        <v>11</v>
      </c>
      <c r="N708" s="17" t="s">
        <v>90</v>
      </c>
      <c r="O708" s="11" t="s">
        <v>24</v>
      </c>
      <c r="P708" s="18">
        <v>3</v>
      </c>
      <c r="Q708" s="11" t="s">
        <v>619</v>
      </c>
      <c r="R708" s="11">
        <v>4</v>
      </c>
      <c r="S708" s="11">
        <v>2022</v>
      </c>
    </row>
    <row r="709" spans="1:19">
      <c r="A709" s="29">
        <v>8</v>
      </c>
      <c r="B709" s="12">
        <v>39</v>
      </c>
      <c r="C709" s="12">
        <v>5</v>
      </c>
      <c r="D709" s="19">
        <v>44677</v>
      </c>
      <c r="E709" s="20">
        <v>3470</v>
      </c>
      <c r="F709" s="20">
        <v>347</v>
      </c>
      <c r="G709" s="20">
        <v>0</v>
      </c>
      <c r="H709" s="21">
        <v>44684.647997685184</v>
      </c>
      <c r="I709" s="12" t="s">
        <v>10</v>
      </c>
      <c r="J709" s="22" t="s">
        <v>29</v>
      </c>
      <c r="K709" s="22" t="s">
        <v>28</v>
      </c>
      <c r="L709" s="22" t="s">
        <v>37</v>
      </c>
      <c r="M709" s="12" t="s">
        <v>11</v>
      </c>
      <c r="N709" s="22" t="s">
        <v>51</v>
      </c>
      <c r="O709" s="12" t="s">
        <v>24</v>
      </c>
      <c r="P709" s="23">
        <v>7</v>
      </c>
      <c r="Q709" s="12" t="s">
        <v>620</v>
      </c>
      <c r="R709" s="12">
        <v>11</v>
      </c>
      <c r="S709" s="12">
        <v>2022</v>
      </c>
    </row>
    <row r="710" spans="1:19">
      <c r="A710" s="28">
        <v>8</v>
      </c>
      <c r="B710" s="11">
        <v>41</v>
      </c>
      <c r="C710" s="11">
        <v>3</v>
      </c>
      <c r="D710" s="14">
        <v>44684</v>
      </c>
      <c r="E710" s="15">
        <v>3400</v>
      </c>
      <c r="F710" s="15">
        <v>340</v>
      </c>
      <c r="G710" s="15">
        <v>0</v>
      </c>
      <c r="H710" s="16">
        <v>44705.75</v>
      </c>
      <c r="I710" s="11" t="s">
        <v>10</v>
      </c>
      <c r="J710" s="17" t="s">
        <v>25</v>
      </c>
      <c r="K710" s="17" t="s">
        <v>26</v>
      </c>
      <c r="L710" s="17" t="s">
        <v>37</v>
      </c>
      <c r="M710" s="11" t="s">
        <v>11</v>
      </c>
      <c r="N710" s="17" t="s">
        <v>55</v>
      </c>
      <c r="O710" s="11" t="s">
        <v>24</v>
      </c>
      <c r="P710" s="18">
        <v>21</v>
      </c>
      <c r="Q710" s="11" t="s">
        <v>621</v>
      </c>
      <c r="R710" s="11">
        <v>25</v>
      </c>
      <c r="S710" s="11">
        <v>2022</v>
      </c>
    </row>
    <row r="711" spans="1:19">
      <c r="A711" s="29">
        <v>8</v>
      </c>
      <c r="B711" s="12">
        <v>42</v>
      </c>
      <c r="C711" s="12">
        <v>1</v>
      </c>
      <c r="D711" s="19">
        <v>44684</v>
      </c>
      <c r="E711" s="20">
        <v>3400</v>
      </c>
      <c r="F711" s="20">
        <v>340</v>
      </c>
      <c r="G711" s="20">
        <v>0</v>
      </c>
      <c r="H711" s="21">
        <v>44772.06</v>
      </c>
      <c r="I711" s="12" t="s">
        <v>10</v>
      </c>
      <c r="J711" s="22" t="s">
        <v>25</v>
      </c>
      <c r="K711" s="22" t="s">
        <v>26</v>
      </c>
      <c r="L711" s="22" t="s">
        <v>37</v>
      </c>
      <c r="M711" s="12" t="s">
        <v>11</v>
      </c>
      <c r="N711" s="22" t="s">
        <v>55</v>
      </c>
      <c r="O711" s="12" t="s">
        <v>24</v>
      </c>
      <c r="P711" s="23">
        <v>88</v>
      </c>
      <c r="Q711" s="12" t="s">
        <v>622</v>
      </c>
      <c r="R711" s="12">
        <v>91</v>
      </c>
      <c r="S711" s="12">
        <v>2022</v>
      </c>
    </row>
    <row r="712" spans="1:19">
      <c r="A712" s="28">
        <v>8</v>
      </c>
      <c r="B712" s="11">
        <v>43</v>
      </c>
      <c r="C712" s="11">
        <v>1</v>
      </c>
      <c r="D712" s="14">
        <v>44684</v>
      </c>
      <c r="E712" s="15">
        <v>3404</v>
      </c>
      <c r="F712" s="15">
        <v>340</v>
      </c>
      <c r="G712" s="15">
        <v>4</v>
      </c>
      <c r="H712" s="16">
        <v>44799.12</v>
      </c>
      <c r="I712" s="11" t="s">
        <v>10</v>
      </c>
      <c r="J712" s="17" t="s">
        <v>25</v>
      </c>
      <c r="K712" s="17" t="s">
        <v>26</v>
      </c>
      <c r="L712" s="17" t="s">
        <v>41</v>
      </c>
      <c r="M712" s="11" t="s">
        <v>11</v>
      </c>
      <c r="N712" s="17" t="s">
        <v>86</v>
      </c>
      <c r="O712" s="11" t="s">
        <v>24</v>
      </c>
      <c r="P712" s="18">
        <v>115</v>
      </c>
      <c r="Q712" s="11" t="s">
        <v>623</v>
      </c>
      <c r="R712" s="11">
        <v>115</v>
      </c>
      <c r="S712" s="11">
        <v>2022</v>
      </c>
    </row>
    <row r="713" spans="1:19">
      <c r="A713" s="29">
        <v>8</v>
      </c>
      <c r="B713" s="12">
        <v>44</v>
      </c>
      <c r="C713" s="12">
        <v>3</v>
      </c>
      <c r="D713" s="19">
        <v>44687</v>
      </c>
      <c r="E713" s="20">
        <v>3405</v>
      </c>
      <c r="F713" s="20">
        <v>340</v>
      </c>
      <c r="G713" s="20">
        <v>5</v>
      </c>
      <c r="H713" s="21">
        <v>44797.7</v>
      </c>
      <c r="I713" s="12" t="s">
        <v>10</v>
      </c>
      <c r="J713" s="22" t="s">
        <v>25</v>
      </c>
      <c r="K713" s="22" t="s">
        <v>26</v>
      </c>
      <c r="L713" s="22" t="s">
        <v>42</v>
      </c>
      <c r="M713" s="12" t="s">
        <v>11</v>
      </c>
      <c r="N713" s="22" t="s">
        <v>63</v>
      </c>
      <c r="O713" s="12" t="s">
        <v>24</v>
      </c>
      <c r="P713" s="23">
        <v>110</v>
      </c>
      <c r="Q713" s="12" t="s">
        <v>624</v>
      </c>
      <c r="R713" s="12">
        <v>112</v>
      </c>
      <c r="S713" s="12">
        <v>2022</v>
      </c>
    </row>
    <row r="714" spans="1:19">
      <c r="A714" s="28">
        <v>8</v>
      </c>
      <c r="B714" s="11">
        <v>44</v>
      </c>
      <c r="C714" s="11">
        <v>1</v>
      </c>
      <c r="D714" s="14">
        <v>44687</v>
      </c>
      <c r="E714" s="15">
        <v>3400</v>
      </c>
      <c r="F714" s="15">
        <v>340</v>
      </c>
      <c r="G714" s="15">
        <v>0</v>
      </c>
      <c r="H714" s="16">
        <v>44799.79</v>
      </c>
      <c r="I714" s="11" t="s">
        <v>10</v>
      </c>
      <c r="J714" s="17" t="s">
        <v>25</v>
      </c>
      <c r="K714" s="17" t="s">
        <v>26</v>
      </c>
      <c r="L714" s="17" t="s">
        <v>37</v>
      </c>
      <c r="M714" s="11" t="s">
        <v>11</v>
      </c>
      <c r="N714" s="17" t="s">
        <v>55</v>
      </c>
      <c r="O714" s="11" t="s">
        <v>24</v>
      </c>
      <c r="P714" s="18">
        <v>112</v>
      </c>
      <c r="Q714" s="11" t="s">
        <v>624</v>
      </c>
      <c r="R714" s="11">
        <v>112</v>
      </c>
      <c r="S714" s="11">
        <v>2022</v>
      </c>
    </row>
    <row r="715" spans="1:19">
      <c r="A715" s="29">
        <v>8</v>
      </c>
      <c r="B715" s="12">
        <v>45</v>
      </c>
      <c r="C715" s="12">
        <v>1</v>
      </c>
      <c r="D715" s="19">
        <v>44689</v>
      </c>
      <c r="E715" s="20">
        <v>3400</v>
      </c>
      <c r="F715" s="20">
        <v>340</v>
      </c>
      <c r="G715" s="20">
        <v>0</v>
      </c>
      <c r="H715" s="21">
        <v>44693.51</v>
      </c>
      <c r="I715" s="12" t="s">
        <v>10</v>
      </c>
      <c r="J715" s="22" t="s">
        <v>25</v>
      </c>
      <c r="K715" s="22" t="s">
        <v>26</v>
      </c>
      <c r="L715" s="22" t="s">
        <v>37</v>
      </c>
      <c r="M715" s="12" t="s">
        <v>11</v>
      </c>
      <c r="N715" s="22" t="s">
        <v>55</v>
      </c>
      <c r="O715" s="12" t="s">
        <v>24</v>
      </c>
      <c r="P715" s="23">
        <v>4</v>
      </c>
      <c r="Q715" s="12" t="s">
        <v>625</v>
      </c>
      <c r="R715" s="12">
        <v>4</v>
      </c>
      <c r="S715" s="12">
        <v>2022</v>
      </c>
    </row>
    <row r="716" spans="1:19">
      <c r="A716" s="28">
        <v>8</v>
      </c>
      <c r="B716" s="11">
        <v>45</v>
      </c>
      <c r="C716" s="11">
        <v>2</v>
      </c>
      <c r="D716" s="14">
        <v>44689</v>
      </c>
      <c r="E716" s="15">
        <v>3466</v>
      </c>
      <c r="F716" s="15">
        <v>346</v>
      </c>
      <c r="G716" s="15">
        <v>6</v>
      </c>
      <c r="H716" s="16">
        <v>44693.919999999998</v>
      </c>
      <c r="I716" s="11" t="s">
        <v>10</v>
      </c>
      <c r="J716" s="17" t="s">
        <v>27</v>
      </c>
      <c r="K716" s="17" t="s">
        <v>28</v>
      </c>
      <c r="L716" s="17" t="s">
        <v>43</v>
      </c>
      <c r="M716" s="11" t="s">
        <v>11</v>
      </c>
      <c r="N716" s="17" t="s">
        <v>66</v>
      </c>
      <c r="O716" s="11" t="s">
        <v>24</v>
      </c>
      <c r="P716" s="18">
        <v>4</v>
      </c>
      <c r="Q716" s="11" t="s">
        <v>625</v>
      </c>
      <c r="R716" s="11">
        <v>4</v>
      </c>
      <c r="S716" s="11">
        <v>2022</v>
      </c>
    </row>
    <row r="717" spans="1:19">
      <c r="A717" s="29">
        <v>8</v>
      </c>
      <c r="B717" s="12">
        <v>46</v>
      </c>
      <c r="C717" s="12">
        <v>1</v>
      </c>
      <c r="D717" s="19">
        <v>44690</v>
      </c>
      <c r="E717" s="20">
        <v>3470</v>
      </c>
      <c r="F717" s="20">
        <v>347</v>
      </c>
      <c r="G717" s="20">
        <v>0</v>
      </c>
      <c r="H717" s="21">
        <v>44770.2</v>
      </c>
      <c r="I717" s="12" t="s">
        <v>10</v>
      </c>
      <c r="J717" s="22" t="s">
        <v>29</v>
      </c>
      <c r="K717" s="22" t="s">
        <v>28</v>
      </c>
      <c r="L717" s="22" t="s">
        <v>37</v>
      </c>
      <c r="M717" s="12" t="s">
        <v>11</v>
      </c>
      <c r="N717" s="22" t="s">
        <v>51</v>
      </c>
      <c r="O717" s="12" t="s">
        <v>24</v>
      </c>
      <c r="P717" s="23">
        <v>80</v>
      </c>
      <c r="Q717" s="12" t="s">
        <v>626</v>
      </c>
      <c r="R717" s="12">
        <v>82</v>
      </c>
      <c r="S717" s="12">
        <v>2022</v>
      </c>
    </row>
    <row r="718" spans="1:19">
      <c r="A718" s="28">
        <v>8</v>
      </c>
      <c r="B718" s="11">
        <v>47</v>
      </c>
      <c r="C718" s="11">
        <v>4</v>
      </c>
      <c r="D718" s="14">
        <v>44690</v>
      </c>
      <c r="E718" s="15">
        <v>3460</v>
      </c>
      <c r="F718" s="15">
        <v>346</v>
      </c>
      <c r="G718" s="15">
        <v>0</v>
      </c>
      <c r="H718" s="16">
        <v>44710.43</v>
      </c>
      <c r="I718" s="11" t="s">
        <v>14</v>
      </c>
      <c r="J718" s="17" t="s">
        <v>27</v>
      </c>
      <c r="K718" s="17" t="s">
        <v>28</v>
      </c>
      <c r="L718" s="17" t="s">
        <v>37</v>
      </c>
      <c r="M718" s="11" t="s">
        <v>15</v>
      </c>
      <c r="N718" s="17" t="s">
        <v>52</v>
      </c>
      <c r="O718" s="11" t="s">
        <v>24</v>
      </c>
      <c r="P718" s="18">
        <v>20</v>
      </c>
      <c r="Q718" s="11" t="s">
        <v>627</v>
      </c>
      <c r="R718" s="11">
        <v>21</v>
      </c>
      <c r="S718" s="11">
        <v>2022</v>
      </c>
    </row>
    <row r="719" spans="1:19">
      <c r="A719" s="29">
        <v>8</v>
      </c>
      <c r="B719" s="12">
        <v>50</v>
      </c>
      <c r="C719" s="12">
        <v>3</v>
      </c>
      <c r="D719" s="19">
        <v>44697</v>
      </c>
      <c r="E719" s="20">
        <v>3400</v>
      </c>
      <c r="F719" s="20">
        <v>340</v>
      </c>
      <c r="G719" s="20">
        <v>0</v>
      </c>
      <c r="H719" s="21">
        <v>45050</v>
      </c>
      <c r="I719" s="12" t="s">
        <v>10</v>
      </c>
      <c r="J719" s="22" t="s">
        <v>25</v>
      </c>
      <c r="K719" s="22" t="s">
        <v>26</v>
      </c>
      <c r="L719" s="22" t="s">
        <v>37</v>
      </c>
      <c r="M719" s="12" t="s">
        <v>11</v>
      </c>
      <c r="N719" s="22" t="s">
        <v>55</v>
      </c>
      <c r="O719" s="12" t="s">
        <v>24</v>
      </c>
      <c r="P719" s="23">
        <v>353</v>
      </c>
      <c r="Q719" s="12" t="s">
        <v>628</v>
      </c>
      <c r="R719" s="12">
        <v>356</v>
      </c>
      <c r="S719" s="12">
        <v>2023</v>
      </c>
    </row>
    <row r="720" spans="1:19">
      <c r="A720" s="28">
        <v>8</v>
      </c>
      <c r="B720" s="11">
        <v>50</v>
      </c>
      <c r="C720" s="11">
        <v>4</v>
      </c>
      <c r="D720" s="14">
        <v>44697</v>
      </c>
      <c r="E720" s="15">
        <v>3406</v>
      </c>
      <c r="F720" s="15">
        <v>340</v>
      </c>
      <c r="G720" s="15">
        <v>6</v>
      </c>
      <c r="H720" s="16">
        <v>45051.199999999997</v>
      </c>
      <c r="I720" s="11" t="s">
        <v>10</v>
      </c>
      <c r="J720" s="17" t="s">
        <v>25</v>
      </c>
      <c r="K720" s="17" t="s">
        <v>26</v>
      </c>
      <c r="L720" s="17" t="s">
        <v>43</v>
      </c>
      <c r="M720" s="11" t="s">
        <v>11</v>
      </c>
      <c r="N720" s="17" t="s">
        <v>65</v>
      </c>
      <c r="O720" s="11" t="s">
        <v>24</v>
      </c>
      <c r="P720" s="18">
        <v>354</v>
      </c>
      <c r="Q720" s="11" t="s">
        <v>628</v>
      </c>
      <c r="R720" s="11">
        <v>356</v>
      </c>
      <c r="S720" s="11">
        <v>2023</v>
      </c>
    </row>
    <row r="721" spans="1:19">
      <c r="A721" s="29">
        <v>8</v>
      </c>
      <c r="B721" s="12">
        <v>50</v>
      </c>
      <c r="C721" s="12">
        <v>1</v>
      </c>
      <c r="D721" s="19">
        <v>44697</v>
      </c>
      <c r="E721" s="20">
        <v>3466</v>
      </c>
      <c r="F721" s="20">
        <v>346</v>
      </c>
      <c r="G721" s="20">
        <v>6</v>
      </c>
      <c r="H721" s="21">
        <v>45053.1</v>
      </c>
      <c r="I721" s="12" t="s">
        <v>10</v>
      </c>
      <c r="J721" s="22" t="s">
        <v>27</v>
      </c>
      <c r="K721" s="22" t="s">
        <v>28</v>
      </c>
      <c r="L721" s="22" t="s">
        <v>43</v>
      </c>
      <c r="M721" s="12" t="s">
        <v>11</v>
      </c>
      <c r="N721" s="22" t="s">
        <v>66</v>
      </c>
      <c r="O721" s="12" t="s">
        <v>24</v>
      </c>
      <c r="P721" s="23">
        <v>356</v>
      </c>
      <c r="Q721" s="12" t="s">
        <v>628</v>
      </c>
      <c r="R721" s="12">
        <v>356</v>
      </c>
      <c r="S721" s="12">
        <v>2023</v>
      </c>
    </row>
    <row r="722" spans="1:19">
      <c r="A722" s="28">
        <v>8</v>
      </c>
      <c r="B722" s="11">
        <v>52</v>
      </c>
      <c r="C722" s="11">
        <v>1</v>
      </c>
      <c r="D722" s="14">
        <v>44702</v>
      </c>
      <c r="E722" s="15">
        <v>3400</v>
      </c>
      <c r="F722" s="15">
        <v>340</v>
      </c>
      <c r="G722" s="15">
        <v>0</v>
      </c>
      <c r="H722" s="16">
        <v>44707.15</v>
      </c>
      <c r="I722" s="11" t="s">
        <v>10</v>
      </c>
      <c r="J722" s="17" t="s">
        <v>25</v>
      </c>
      <c r="K722" s="17" t="s">
        <v>26</v>
      </c>
      <c r="L722" s="17" t="s">
        <v>37</v>
      </c>
      <c r="M722" s="11" t="s">
        <v>11</v>
      </c>
      <c r="N722" s="17" t="s">
        <v>55</v>
      </c>
      <c r="O722" s="11" t="s">
        <v>24</v>
      </c>
      <c r="P722" s="18">
        <v>5</v>
      </c>
      <c r="Q722" s="11" t="s">
        <v>629</v>
      </c>
      <c r="R722" s="11">
        <v>5</v>
      </c>
      <c r="S722" s="11">
        <v>2022</v>
      </c>
    </row>
    <row r="723" spans="1:19">
      <c r="A723" s="29">
        <v>8</v>
      </c>
      <c r="B723" s="12">
        <v>54</v>
      </c>
      <c r="C723" s="12">
        <v>2</v>
      </c>
      <c r="D723" s="19">
        <v>44711</v>
      </c>
      <c r="E723" s="20">
        <v>3460</v>
      </c>
      <c r="F723" s="20">
        <v>346</v>
      </c>
      <c r="G723" s="20">
        <v>0</v>
      </c>
      <c r="H723" s="21">
        <v>44775.73</v>
      </c>
      <c r="I723" s="12" t="s">
        <v>10</v>
      </c>
      <c r="J723" s="22" t="s">
        <v>27</v>
      </c>
      <c r="K723" s="22" t="s">
        <v>28</v>
      </c>
      <c r="L723" s="22" t="s">
        <v>37</v>
      </c>
      <c r="M723" s="12" t="s">
        <v>11</v>
      </c>
      <c r="N723" s="22" t="s">
        <v>52</v>
      </c>
      <c r="O723" s="12" t="s">
        <v>24</v>
      </c>
      <c r="P723" s="23">
        <v>64</v>
      </c>
      <c r="Q723" s="12" t="s">
        <v>630</v>
      </c>
      <c r="R723" s="12">
        <v>64</v>
      </c>
      <c r="S723" s="12">
        <v>2022</v>
      </c>
    </row>
    <row r="724" spans="1:19">
      <c r="A724" s="28">
        <v>8</v>
      </c>
      <c r="B724" s="11">
        <v>55</v>
      </c>
      <c r="C724" s="11">
        <v>1</v>
      </c>
      <c r="D724" s="14">
        <v>44720</v>
      </c>
      <c r="E724" s="15">
        <v>3400</v>
      </c>
      <c r="F724" s="15">
        <v>340</v>
      </c>
      <c r="G724" s="15">
        <v>0</v>
      </c>
      <c r="H724" s="16">
        <v>44763.02</v>
      </c>
      <c r="I724" s="11" t="s">
        <v>10</v>
      </c>
      <c r="J724" s="17" t="s">
        <v>25</v>
      </c>
      <c r="K724" s="17" t="s">
        <v>26</v>
      </c>
      <c r="L724" s="17" t="s">
        <v>37</v>
      </c>
      <c r="M724" s="11" t="s">
        <v>11</v>
      </c>
      <c r="N724" s="17" t="s">
        <v>55</v>
      </c>
      <c r="O724" s="11" t="s">
        <v>24</v>
      </c>
      <c r="P724" s="18">
        <v>43</v>
      </c>
      <c r="Q724" s="11" t="s">
        <v>631</v>
      </c>
      <c r="R724" s="11">
        <v>44</v>
      </c>
      <c r="S724" s="11">
        <v>2022</v>
      </c>
    </row>
    <row r="725" spans="1:19">
      <c r="A725" s="29">
        <v>8</v>
      </c>
      <c r="B725" s="12">
        <v>55</v>
      </c>
      <c r="C725" s="12">
        <v>3</v>
      </c>
      <c r="D725" s="19">
        <v>44720</v>
      </c>
      <c r="E725" s="20">
        <v>3400</v>
      </c>
      <c r="F725" s="20">
        <v>340</v>
      </c>
      <c r="G725" s="20">
        <v>0</v>
      </c>
      <c r="H725" s="21">
        <v>44764.28</v>
      </c>
      <c r="I725" s="12" t="s">
        <v>10</v>
      </c>
      <c r="J725" s="22" t="s">
        <v>25</v>
      </c>
      <c r="K725" s="22" t="s">
        <v>26</v>
      </c>
      <c r="L725" s="22" t="s">
        <v>37</v>
      </c>
      <c r="M725" s="12" t="s">
        <v>11</v>
      </c>
      <c r="N725" s="22" t="s">
        <v>55</v>
      </c>
      <c r="O725" s="12" t="s">
        <v>24</v>
      </c>
      <c r="P725" s="23">
        <v>44</v>
      </c>
      <c r="Q725" s="12" t="s">
        <v>631</v>
      </c>
      <c r="R725" s="12">
        <v>44</v>
      </c>
      <c r="S725" s="12">
        <v>2022</v>
      </c>
    </row>
    <row r="726" spans="1:19">
      <c r="A726" s="28">
        <v>8</v>
      </c>
      <c r="B726" s="11">
        <v>56</v>
      </c>
      <c r="C726" s="11">
        <v>3</v>
      </c>
      <c r="D726" s="14">
        <v>44722</v>
      </c>
      <c r="E726" s="15">
        <v>3400</v>
      </c>
      <c r="F726" s="15">
        <v>340</v>
      </c>
      <c r="G726" s="15">
        <v>0</v>
      </c>
      <c r="H726" s="16">
        <v>44949.4</v>
      </c>
      <c r="I726" s="11" t="s">
        <v>10</v>
      </c>
      <c r="J726" s="17" t="s">
        <v>25</v>
      </c>
      <c r="K726" s="17" t="s">
        <v>26</v>
      </c>
      <c r="L726" s="17" t="s">
        <v>37</v>
      </c>
      <c r="M726" s="11" t="s">
        <v>11</v>
      </c>
      <c r="N726" s="17" t="s">
        <v>55</v>
      </c>
      <c r="O726" s="11" t="s">
        <v>24</v>
      </c>
      <c r="P726" s="18">
        <v>227</v>
      </c>
      <c r="Q726" s="11" t="s">
        <v>632</v>
      </c>
      <c r="R726" s="11">
        <v>227</v>
      </c>
      <c r="S726" s="11">
        <v>2023</v>
      </c>
    </row>
    <row r="727" spans="1:19">
      <c r="A727" s="29">
        <v>8</v>
      </c>
      <c r="B727" s="12">
        <v>58</v>
      </c>
      <c r="C727" s="12">
        <v>3</v>
      </c>
      <c r="D727" s="19">
        <v>44724</v>
      </c>
      <c r="E727" s="20">
        <v>3400</v>
      </c>
      <c r="F727" s="20">
        <v>340</v>
      </c>
      <c r="G727" s="20">
        <v>0</v>
      </c>
      <c r="H727" s="21">
        <v>44811.29</v>
      </c>
      <c r="I727" s="12" t="s">
        <v>10</v>
      </c>
      <c r="J727" s="22" t="s">
        <v>25</v>
      </c>
      <c r="K727" s="22" t="s">
        <v>26</v>
      </c>
      <c r="L727" s="22" t="s">
        <v>37</v>
      </c>
      <c r="M727" s="12" t="s">
        <v>11</v>
      </c>
      <c r="N727" s="22" t="s">
        <v>55</v>
      </c>
      <c r="O727" s="12" t="s">
        <v>24</v>
      </c>
      <c r="P727" s="23">
        <v>87</v>
      </c>
      <c r="Q727" s="12" t="s">
        <v>633</v>
      </c>
      <c r="R727" s="12">
        <v>87</v>
      </c>
      <c r="S727" s="12">
        <v>2022</v>
      </c>
    </row>
    <row r="728" spans="1:19">
      <c r="A728" s="28">
        <v>8</v>
      </c>
      <c r="B728" s="11">
        <v>62</v>
      </c>
      <c r="C728" s="11">
        <v>1</v>
      </c>
      <c r="D728" s="14">
        <v>44731</v>
      </c>
      <c r="E728" s="15">
        <v>3466</v>
      </c>
      <c r="F728" s="15">
        <v>346</v>
      </c>
      <c r="G728" s="15">
        <v>6</v>
      </c>
      <c r="H728" s="16">
        <v>44768.15</v>
      </c>
      <c r="I728" s="11" t="s">
        <v>10</v>
      </c>
      <c r="J728" s="17" t="s">
        <v>27</v>
      </c>
      <c r="K728" s="17" t="s">
        <v>28</v>
      </c>
      <c r="L728" s="17" t="s">
        <v>43</v>
      </c>
      <c r="M728" s="11" t="s">
        <v>11</v>
      </c>
      <c r="N728" s="17" t="s">
        <v>66</v>
      </c>
      <c r="O728" s="11" t="s">
        <v>24</v>
      </c>
      <c r="P728" s="18">
        <v>37</v>
      </c>
      <c r="Q728" s="11" t="s">
        <v>634</v>
      </c>
      <c r="R728" s="11">
        <v>38</v>
      </c>
      <c r="S728" s="11">
        <v>2022</v>
      </c>
    </row>
    <row r="729" spans="1:19">
      <c r="A729" s="29">
        <v>8</v>
      </c>
      <c r="B729" s="12">
        <v>63</v>
      </c>
      <c r="C729" s="12">
        <v>3</v>
      </c>
      <c r="D729" s="19">
        <v>44733</v>
      </c>
      <c r="E729" s="20">
        <v>3460</v>
      </c>
      <c r="F729" s="20">
        <v>346</v>
      </c>
      <c r="G729" s="20">
        <v>0</v>
      </c>
      <c r="H729" s="21">
        <v>44743.152002314811</v>
      </c>
      <c r="I729" s="12" t="s">
        <v>10</v>
      </c>
      <c r="J729" s="22" t="s">
        <v>27</v>
      </c>
      <c r="K729" s="22" t="s">
        <v>28</v>
      </c>
      <c r="L729" s="22" t="s">
        <v>37</v>
      </c>
      <c r="M729" s="12" t="s">
        <v>11</v>
      </c>
      <c r="N729" s="22" t="s">
        <v>52</v>
      </c>
      <c r="O729" s="12" t="s">
        <v>24</v>
      </c>
      <c r="P729" s="23">
        <v>10</v>
      </c>
      <c r="Q729" s="12" t="s">
        <v>635</v>
      </c>
      <c r="R729" s="12">
        <v>13</v>
      </c>
      <c r="S729" s="12">
        <v>2022</v>
      </c>
    </row>
    <row r="730" spans="1:19">
      <c r="A730" s="28">
        <v>8</v>
      </c>
      <c r="B730" s="11">
        <v>63</v>
      </c>
      <c r="C730" s="11">
        <v>2</v>
      </c>
      <c r="D730" s="14">
        <v>44733</v>
      </c>
      <c r="E730" s="15">
        <v>3470</v>
      </c>
      <c r="F730" s="15">
        <v>347</v>
      </c>
      <c r="G730" s="15">
        <v>0</v>
      </c>
      <c r="H730" s="16">
        <v>44744.34</v>
      </c>
      <c r="I730" s="11" t="s">
        <v>10</v>
      </c>
      <c r="J730" s="17" t="s">
        <v>29</v>
      </c>
      <c r="K730" s="17" t="s">
        <v>28</v>
      </c>
      <c r="L730" s="17" t="s">
        <v>37</v>
      </c>
      <c r="M730" s="11" t="s">
        <v>11</v>
      </c>
      <c r="N730" s="17" t="s">
        <v>51</v>
      </c>
      <c r="O730" s="11" t="s">
        <v>24</v>
      </c>
      <c r="P730" s="18">
        <v>11</v>
      </c>
      <c r="Q730" s="11" t="s">
        <v>635</v>
      </c>
      <c r="R730" s="11">
        <v>13</v>
      </c>
      <c r="S730" s="11">
        <v>2022</v>
      </c>
    </row>
    <row r="731" spans="1:19">
      <c r="A731" s="29">
        <v>8</v>
      </c>
      <c r="B731" s="12">
        <v>63</v>
      </c>
      <c r="C731" s="12">
        <v>1</v>
      </c>
      <c r="D731" s="19">
        <v>44733</v>
      </c>
      <c r="E731" s="20">
        <v>3401</v>
      </c>
      <c r="F731" s="20">
        <v>340</v>
      </c>
      <c r="G731" s="20">
        <v>1</v>
      </c>
      <c r="H731" s="21">
        <v>44746.14</v>
      </c>
      <c r="I731" s="12" t="s">
        <v>10</v>
      </c>
      <c r="J731" s="22" t="s">
        <v>25</v>
      </c>
      <c r="K731" s="22" t="s">
        <v>26</v>
      </c>
      <c r="L731" s="22" t="s">
        <v>38</v>
      </c>
      <c r="M731" s="12" t="s">
        <v>11</v>
      </c>
      <c r="N731" s="22" t="s">
        <v>56</v>
      </c>
      <c r="O731" s="12" t="s">
        <v>24</v>
      </c>
      <c r="P731" s="23">
        <v>13</v>
      </c>
      <c r="Q731" s="12" t="s">
        <v>635</v>
      </c>
      <c r="R731" s="12">
        <v>13</v>
      </c>
      <c r="S731" s="12">
        <v>2022</v>
      </c>
    </row>
    <row r="732" spans="1:19">
      <c r="A732" s="28">
        <v>8</v>
      </c>
      <c r="B732" s="11">
        <v>64</v>
      </c>
      <c r="C732" s="11">
        <v>1</v>
      </c>
      <c r="D732" s="14">
        <v>44737</v>
      </c>
      <c r="E732" s="15">
        <v>3400</v>
      </c>
      <c r="F732" s="15">
        <v>340</v>
      </c>
      <c r="G732" s="15">
        <v>0</v>
      </c>
      <c r="H732" s="16">
        <v>44745.09</v>
      </c>
      <c r="I732" s="11" t="s">
        <v>10</v>
      </c>
      <c r="J732" s="17" t="s">
        <v>25</v>
      </c>
      <c r="K732" s="17" t="s">
        <v>26</v>
      </c>
      <c r="L732" s="17" t="s">
        <v>37</v>
      </c>
      <c r="M732" s="11" t="s">
        <v>11</v>
      </c>
      <c r="N732" s="17" t="s">
        <v>55</v>
      </c>
      <c r="O732" s="11" t="s">
        <v>24</v>
      </c>
      <c r="P732" s="18">
        <v>8</v>
      </c>
      <c r="Q732" s="11" t="s">
        <v>636</v>
      </c>
      <c r="R732" s="11">
        <v>8</v>
      </c>
      <c r="S732" s="11">
        <v>2022</v>
      </c>
    </row>
    <row r="733" spans="1:19">
      <c r="A733" s="29">
        <v>8</v>
      </c>
      <c r="B733" s="12">
        <v>66</v>
      </c>
      <c r="C733" s="12">
        <v>4</v>
      </c>
      <c r="D733" s="19">
        <v>44744</v>
      </c>
      <c r="E733" s="20">
        <v>3470</v>
      </c>
      <c r="F733" s="20">
        <v>347</v>
      </c>
      <c r="G733" s="20">
        <v>0</v>
      </c>
      <c r="H733" s="21">
        <v>44745.055497685185</v>
      </c>
      <c r="I733" s="12" t="s">
        <v>10</v>
      </c>
      <c r="J733" s="22" t="s">
        <v>29</v>
      </c>
      <c r="K733" s="22" t="s">
        <v>28</v>
      </c>
      <c r="L733" s="22" t="s">
        <v>37</v>
      </c>
      <c r="M733" s="12" t="s">
        <v>11</v>
      </c>
      <c r="N733" s="22" t="s">
        <v>51</v>
      </c>
      <c r="O733" s="12" t="s">
        <v>24</v>
      </c>
      <c r="P733" s="23">
        <v>1</v>
      </c>
      <c r="Q733" s="12" t="s">
        <v>637</v>
      </c>
      <c r="R733" s="12">
        <v>3</v>
      </c>
      <c r="S733" s="12">
        <v>2022</v>
      </c>
    </row>
    <row r="734" spans="1:19">
      <c r="A734" s="28">
        <v>8</v>
      </c>
      <c r="B734" s="11">
        <v>66</v>
      </c>
      <c r="C734" s="11">
        <v>2</v>
      </c>
      <c r="D734" s="14">
        <v>44744</v>
      </c>
      <c r="E734" s="15">
        <v>3400</v>
      </c>
      <c r="F734" s="15">
        <v>340</v>
      </c>
      <c r="G734" s="15">
        <v>0</v>
      </c>
      <c r="H734" s="16">
        <v>44747.755497685182</v>
      </c>
      <c r="I734" s="11" t="s">
        <v>10</v>
      </c>
      <c r="J734" s="17" t="s">
        <v>25</v>
      </c>
      <c r="K734" s="17" t="s">
        <v>26</v>
      </c>
      <c r="L734" s="17" t="s">
        <v>37</v>
      </c>
      <c r="M734" s="11" t="s">
        <v>11</v>
      </c>
      <c r="N734" s="17" t="s">
        <v>55</v>
      </c>
      <c r="O734" s="11" t="s">
        <v>24</v>
      </c>
      <c r="P734" s="18">
        <v>3</v>
      </c>
      <c r="Q734" s="11" t="s">
        <v>637</v>
      </c>
      <c r="R734" s="11">
        <v>3</v>
      </c>
      <c r="S734" s="11">
        <v>2022</v>
      </c>
    </row>
    <row r="735" spans="1:19">
      <c r="A735" s="29">
        <v>8</v>
      </c>
      <c r="B735" s="12">
        <v>69</v>
      </c>
      <c r="C735" s="12">
        <v>1</v>
      </c>
      <c r="D735" s="19">
        <v>44748</v>
      </c>
      <c r="E735" s="20">
        <v>3400</v>
      </c>
      <c r="F735" s="20">
        <v>340</v>
      </c>
      <c r="G735" s="20">
        <v>0</v>
      </c>
      <c r="H735" s="21">
        <v>44760.21</v>
      </c>
      <c r="I735" s="12" t="s">
        <v>10</v>
      </c>
      <c r="J735" s="22" t="s">
        <v>25</v>
      </c>
      <c r="K735" s="22" t="s">
        <v>26</v>
      </c>
      <c r="L735" s="22" t="s">
        <v>37</v>
      </c>
      <c r="M735" s="12" t="s">
        <v>11</v>
      </c>
      <c r="N735" s="22" t="s">
        <v>55</v>
      </c>
      <c r="O735" s="12" t="s">
        <v>24</v>
      </c>
      <c r="P735" s="23">
        <v>12</v>
      </c>
      <c r="Q735" s="12" t="s">
        <v>638</v>
      </c>
      <c r="R735" s="12">
        <v>12</v>
      </c>
      <c r="S735" s="12">
        <v>2022</v>
      </c>
    </row>
    <row r="736" spans="1:19">
      <c r="A736" s="28">
        <v>8</v>
      </c>
      <c r="B736" s="11">
        <v>72</v>
      </c>
      <c r="C736" s="11">
        <v>4</v>
      </c>
      <c r="D736" s="14">
        <v>44758</v>
      </c>
      <c r="E736" s="15">
        <v>3405</v>
      </c>
      <c r="F736" s="15">
        <v>340</v>
      </c>
      <c r="G736" s="15">
        <v>5</v>
      </c>
      <c r="H736" s="16">
        <v>44794.16</v>
      </c>
      <c r="I736" s="11" t="s">
        <v>10</v>
      </c>
      <c r="J736" s="17" t="s">
        <v>25</v>
      </c>
      <c r="K736" s="17" t="s">
        <v>26</v>
      </c>
      <c r="L736" s="17" t="s">
        <v>42</v>
      </c>
      <c r="M736" s="11" t="s">
        <v>11</v>
      </c>
      <c r="N736" s="17" t="s">
        <v>63</v>
      </c>
      <c r="O736" s="11" t="s">
        <v>24</v>
      </c>
      <c r="P736" s="18">
        <v>36</v>
      </c>
      <c r="Q736" s="11" t="s">
        <v>639</v>
      </c>
      <c r="R736" s="11">
        <v>37</v>
      </c>
      <c r="S736" s="11">
        <v>2022</v>
      </c>
    </row>
    <row r="737" spans="1:19">
      <c r="A737" s="29">
        <v>8</v>
      </c>
      <c r="B737" s="12">
        <v>74</v>
      </c>
      <c r="C737" s="12">
        <v>6</v>
      </c>
      <c r="D737" s="19">
        <v>44761</v>
      </c>
      <c r="E737" s="20">
        <v>3400</v>
      </c>
      <c r="F737" s="20">
        <v>340</v>
      </c>
      <c r="G737" s="20">
        <v>0</v>
      </c>
      <c r="H737" s="21">
        <v>44788.03</v>
      </c>
      <c r="I737" s="12" t="s">
        <v>10</v>
      </c>
      <c r="J737" s="22" t="s">
        <v>25</v>
      </c>
      <c r="K737" s="22" t="s">
        <v>26</v>
      </c>
      <c r="L737" s="22" t="s">
        <v>37</v>
      </c>
      <c r="M737" s="12" t="s">
        <v>11</v>
      </c>
      <c r="N737" s="22" t="s">
        <v>55</v>
      </c>
      <c r="O737" s="12" t="s">
        <v>24</v>
      </c>
      <c r="P737" s="23">
        <v>27</v>
      </c>
      <c r="Q737" s="12" t="s">
        <v>640</v>
      </c>
      <c r="R737" s="12">
        <v>29</v>
      </c>
      <c r="S737" s="12">
        <v>2022</v>
      </c>
    </row>
    <row r="738" spans="1:19">
      <c r="A738" s="28">
        <v>8</v>
      </c>
      <c r="B738" s="11">
        <v>76</v>
      </c>
      <c r="C738" s="11">
        <v>3</v>
      </c>
      <c r="D738" s="14">
        <v>44762</v>
      </c>
      <c r="E738" s="15">
        <v>3400</v>
      </c>
      <c r="F738" s="15">
        <v>340</v>
      </c>
      <c r="G738" s="15">
        <v>0</v>
      </c>
      <c r="H738" s="16">
        <v>44795.72</v>
      </c>
      <c r="I738" s="11" t="s">
        <v>10</v>
      </c>
      <c r="J738" s="17" t="s">
        <v>25</v>
      </c>
      <c r="K738" s="17" t="s">
        <v>26</v>
      </c>
      <c r="L738" s="17" t="s">
        <v>37</v>
      </c>
      <c r="M738" s="11" t="s">
        <v>11</v>
      </c>
      <c r="N738" s="17" t="s">
        <v>55</v>
      </c>
      <c r="O738" s="11" t="s">
        <v>24</v>
      </c>
      <c r="P738" s="18">
        <v>33</v>
      </c>
      <c r="Q738" s="11" t="s">
        <v>641</v>
      </c>
      <c r="R738" s="11">
        <v>33</v>
      </c>
      <c r="S738" s="11">
        <v>2022</v>
      </c>
    </row>
    <row r="739" spans="1:19">
      <c r="A739" s="29">
        <v>8</v>
      </c>
      <c r="B739" s="12">
        <v>77</v>
      </c>
      <c r="C739" s="12">
        <v>1</v>
      </c>
      <c r="D739" s="19">
        <v>44765</v>
      </c>
      <c r="E739" s="20">
        <v>3400</v>
      </c>
      <c r="F739" s="20">
        <v>340</v>
      </c>
      <c r="G739" s="20">
        <v>0</v>
      </c>
      <c r="H739" s="21">
        <v>44807.06</v>
      </c>
      <c r="I739" s="12" t="s">
        <v>10</v>
      </c>
      <c r="J739" s="22" t="s">
        <v>25</v>
      </c>
      <c r="K739" s="22" t="s">
        <v>26</v>
      </c>
      <c r="L739" s="22" t="s">
        <v>37</v>
      </c>
      <c r="M739" s="12" t="s">
        <v>11</v>
      </c>
      <c r="N739" s="22" t="s">
        <v>55</v>
      </c>
      <c r="O739" s="12" t="s">
        <v>24</v>
      </c>
      <c r="P739" s="23">
        <v>42</v>
      </c>
      <c r="Q739" s="12" t="s">
        <v>642</v>
      </c>
      <c r="R739" s="12">
        <v>44</v>
      </c>
      <c r="S739" s="12">
        <v>2022</v>
      </c>
    </row>
    <row r="740" spans="1:19">
      <c r="A740" s="28">
        <v>8</v>
      </c>
      <c r="B740" s="11">
        <v>80</v>
      </c>
      <c r="C740" s="11">
        <v>1</v>
      </c>
      <c r="D740" s="14">
        <v>44770</v>
      </c>
      <c r="E740" s="15">
        <v>3400</v>
      </c>
      <c r="F740" s="15">
        <v>340</v>
      </c>
      <c r="G740" s="15">
        <v>0</v>
      </c>
      <c r="H740" s="16">
        <v>44912.6</v>
      </c>
      <c r="I740" s="11" t="s">
        <v>10</v>
      </c>
      <c r="J740" s="17" t="s">
        <v>25</v>
      </c>
      <c r="K740" s="17" t="s">
        <v>26</v>
      </c>
      <c r="L740" s="17" t="s">
        <v>37</v>
      </c>
      <c r="M740" s="11" t="s">
        <v>11</v>
      </c>
      <c r="N740" s="17" t="s">
        <v>55</v>
      </c>
      <c r="O740" s="11" t="s">
        <v>24</v>
      </c>
      <c r="P740" s="18">
        <v>142</v>
      </c>
      <c r="Q740" s="11" t="s">
        <v>643</v>
      </c>
      <c r="R740" s="11">
        <v>146</v>
      </c>
      <c r="S740" s="11">
        <v>2022</v>
      </c>
    </row>
    <row r="741" spans="1:19">
      <c r="A741" s="29">
        <v>8</v>
      </c>
      <c r="B741" s="12">
        <v>80</v>
      </c>
      <c r="C741" s="12">
        <v>2</v>
      </c>
      <c r="D741" s="19">
        <v>44770</v>
      </c>
      <c r="E741" s="20">
        <v>3400</v>
      </c>
      <c r="F741" s="20">
        <v>340</v>
      </c>
      <c r="G741" s="20">
        <v>0</v>
      </c>
      <c r="H741" s="21">
        <v>44916</v>
      </c>
      <c r="I741" s="12" t="s">
        <v>10</v>
      </c>
      <c r="J741" s="22" t="s">
        <v>25</v>
      </c>
      <c r="K741" s="22" t="s">
        <v>26</v>
      </c>
      <c r="L741" s="22" t="s">
        <v>37</v>
      </c>
      <c r="M741" s="12" t="s">
        <v>11</v>
      </c>
      <c r="N741" s="22" t="s">
        <v>55</v>
      </c>
      <c r="O741" s="12" t="s">
        <v>24</v>
      </c>
      <c r="P741" s="23">
        <v>146</v>
      </c>
      <c r="Q741" s="12" t="s">
        <v>643</v>
      </c>
      <c r="R741" s="12">
        <v>146</v>
      </c>
      <c r="S741" s="12">
        <v>2022</v>
      </c>
    </row>
    <row r="742" spans="1:19">
      <c r="A742" s="28">
        <v>8</v>
      </c>
      <c r="B742" s="11">
        <v>81</v>
      </c>
      <c r="C742" s="11">
        <v>1</v>
      </c>
      <c r="D742" s="14">
        <v>44771</v>
      </c>
      <c r="E742" s="15">
        <v>3400</v>
      </c>
      <c r="F742" s="15">
        <v>340</v>
      </c>
      <c r="G742" s="15">
        <v>0</v>
      </c>
      <c r="H742" s="16">
        <v>44800.58</v>
      </c>
      <c r="I742" s="11" t="s">
        <v>10</v>
      </c>
      <c r="J742" s="17" t="s">
        <v>25</v>
      </c>
      <c r="K742" s="17" t="s">
        <v>26</v>
      </c>
      <c r="L742" s="17" t="s">
        <v>37</v>
      </c>
      <c r="M742" s="11" t="s">
        <v>11</v>
      </c>
      <c r="N742" s="17" t="s">
        <v>55</v>
      </c>
      <c r="O742" s="11" t="s">
        <v>24</v>
      </c>
      <c r="P742" s="18">
        <v>29</v>
      </c>
      <c r="Q742" s="11" t="s">
        <v>644</v>
      </c>
      <c r="R742" s="11">
        <v>29</v>
      </c>
      <c r="S742" s="11">
        <v>2022</v>
      </c>
    </row>
    <row r="743" spans="1:19">
      <c r="A743" s="29">
        <v>8</v>
      </c>
      <c r="B743" s="12">
        <v>82</v>
      </c>
      <c r="C743" s="12">
        <v>1</v>
      </c>
      <c r="D743" s="19">
        <v>44773</v>
      </c>
      <c r="E743" s="20">
        <v>3400</v>
      </c>
      <c r="F743" s="20">
        <v>340</v>
      </c>
      <c r="G743" s="20">
        <v>0</v>
      </c>
      <c r="H743" s="21">
        <v>44780.677002314813</v>
      </c>
      <c r="I743" s="12" t="s">
        <v>10</v>
      </c>
      <c r="J743" s="22" t="s">
        <v>25</v>
      </c>
      <c r="K743" s="22" t="s">
        <v>26</v>
      </c>
      <c r="L743" s="22" t="s">
        <v>37</v>
      </c>
      <c r="M743" s="12" t="s">
        <v>11</v>
      </c>
      <c r="N743" s="22" t="s">
        <v>55</v>
      </c>
      <c r="O743" s="12" t="s">
        <v>24</v>
      </c>
      <c r="P743" s="23">
        <v>7</v>
      </c>
      <c r="Q743" s="12" t="s">
        <v>645</v>
      </c>
      <c r="R743" s="12">
        <v>9</v>
      </c>
      <c r="S743" s="12">
        <v>2022</v>
      </c>
    </row>
    <row r="744" spans="1:19">
      <c r="A744" s="28">
        <v>8</v>
      </c>
      <c r="B744" s="11">
        <v>82</v>
      </c>
      <c r="C744" s="11">
        <v>2</v>
      </c>
      <c r="D744" s="14">
        <v>44773</v>
      </c>
      <c r="E744" s="15">
        <v>3470</v>
      </c>
      <c r="F744" s="15">
        <v>347</v>
      </c>
      <c r="G744" s="15">
        <v>0</v>
      </c>
      <c r="H744" s="16">
        <v>44780.847002314818</v>
      </c>
      <c r="I744" s="11" t="s">
        <v>10</v>
      </c>
      <c r="J744" s="17" t="s">
        <v>29</v>
      </c>
      <c r="K744" s="17" t="s">
        <v>28</v>
      </c>
      <c r="L744" s="17" t="s">
        <v>37</v>
      </c>
      <c r="M744" s="11" t="s">
        <v>11</v>
      </c>
      <c r="N744" s="17" t="s">
        <v>51</v>
      </c>
      <c r="O744" s="11" t="s">
        <v>24</v>
      </c>
      <c r="P744" s="18">
        <v>7</v>
      </c>
      <c r="Q744" s="11" t="s">
        <v>645</v>
      </c>
      <c r="R744" s="11">
        <v>9</v>
      </c>
      <c r="S744" s="11">
        <v>2022</v>
      </c>
    </row>
    <row r="745" spans="1:19">
      <c r="A745" s="29">
        <v>8</v>
      </c>
      <c r="B745" s="12">
        <v>82</v>
      </c>
      <c r="C745" s="12">
        <v>3</v>
      </c>
      <c r="D745" s="19">
        <v>44773</v>
      </c>
      <c r="E745" s="20">
        <v>3460</v>
      </c>
      <c r="F745" s="20">
        <v>346</v>
      </c>
      <c r="G745" s="20">
        <v>0</v>
      </c>
      <c r="H745" s="21">
        <v>44782.717002314814</v>
      </c>
      <c r="I745" s="12" t="s">
        <v>10</v>
      </c>
      <c r="J745" s="22" t="s">
        <v>27</v>
      </c>
      <c r="K745" s="22" t="s">
        <v>28</v>
      </c>
      <c r="L745" s="22" t="s">
        <v>37</v>
      </c>
      <c r="M745" s="12" t="s">
        <v>11</v>
      </c>
      <c r="N745" s="22" t="s">
        <v>52</v>
      </c>
      <c r="O745" s="12" t="s">
        <v>24</v>
      </c>
      <c r="P745" s="23">
        <v>9</v>
      </c>
      <c r="Q745" s="12" t="s">
        <v>645</v>
      </c>
      <c r="R745" s="12">
        <v>9</v>
      </c>
      <c r="S745" s="12">
        <v>2022</v>
      </c>
    </row>
    <row r="746" spans="1:19">
      <c r="A746" s="28">
        <v>8</v>
      </c>
      <c r="B746" s="11">
        <v>84</v>
      </c>
      <c r="C746" s="11">
        <v>2</v>
      </c>
      <c r="D746" s="14">
        <v>44780</v>
      </c>
      <c r="E746" s="15">
        <v>3404</v>
      </c>
      <c r="F746" s="15">
        <v>340</v>
      </c>
      <c r="G746" s="15">
        <v>4</v>
      </c>
      <c r="H746" s="16">
        <v>44800.76</v>
      </c>
      <c r="I746" s="11" t="s">
        <v>10</v>
      </c>
      <c r="J746" s="17" t="s">
        <v>25</v>
      </c>
      <c r="K746" s="17" t="s">
        <v>26</v>
      </c>
      <c r="L746" s="17" t="s">
        <v>41</v>
      </c>
      <c r="M746" s="11" t="s">
        <v>11</v>
      </c>
      <c r="N746" s="17" t="s">
        <v>86</v>
      </c>
      <c r="O746" s="11" t="s">
        <v>24</v>
      </c>
      <c r="P746" s="18">
        <v>20</v>
      </c>
      <c r="Q746" s="11" t="s">
        <v>646</v>
      </c>
      <c r="R746" s="11">
        <v>20</v>
      </c>
      <c r="S746" s="11">
        <v>2022</v>
      </c>
    </row>
    <row r="747" spans="1:19">
      <c r="A747" s="29">
        <v>8</v>
      </c>
      <c r="B747" s="12">
        <v>87</v>
      </c>
      <c r="C747" s="12">
        <v>2</v>
      </c>
      <c r="D747" s="19">
        <v>44789</v>
      </c>
      <c r="E747" s="20">
        <v>3466</v>
      </c>
      <c r="F747" s="20">
        <v>346</v>
      </c>
      <c r="G747" s="20">
        <v>6</v>
      </c>
      <c r="H747" s="21">
        <v>44801.41</v>
      </c>
      <c r="I747" s="12" t="s">
        <v>10</v>
      </c>
      <c r="J747" s="22" t="s">
        <v>27</v>
      </c>
      <c r="K747" s="22" t="s">
        <v>28</v>
      </c>
      <c r="L747" s="22" t="s">
        <v>43</v>
      </c>
      <c r="M747" s="12" t="s">
        <v>11</v>
      </c>
      <c r="N747" s="22" t="s">
        <v>66</v>
      </c>
      <c r="O747" s="12" t="s">
        <v>24</v>
      </c>
      <c r="P747" s="23">
        <v>12</v>
      </c>
      <c r="Q747" s="12" t="s">
        <v>647</v>
      </c>
      <c r="R747" s="12">
        <v>13</v>
      </c>
      <c r="S747" s="12">
        <v>2022</v>
      </c>
    </row>
    <row r="748" spans="1:19">
      <c r="A748" s="28">
        <v>8</v>
      </c>
      <c r="B748" s="11">
        <v>92</v>
      </c>
      <c r="C748" s="11">
        <v>1</v>
      </c>
      <c r="D748" s="14">
        <v>44806</v>
      </c>
      <c r="E748" s="15">
        <v>3400</v>
      </c>
      <c r="F748" s="15">
        <v>340</v>
      </c>
      <c r="G748" s="15">
        <v>0</v>
      </c>
      <c r="H748" s="16">
        <v>44887.67</v>
      </c>
      <c r="I748" s="11" t="s">
        <v>10</v>
      </c>
      <c r="J748" s="17" t="s">
        <v>25</v>
      </c>
      <c r="K748" s="17" t="s">
        <v>26</v>
      </c>
      <c r="L748" s="17" t="s">
        <v>37</v>
      </c>
      <c r="M748" s="11" t="s">
        <v>11</v>
      </c>
      <c r="N748" s="17" t="s">
        <v>55</v>
      </c>
      <c r="O748" s="11" t="s">
        <v>24</v>
      </c>
      <c r="P748" s="18">
        <v>81</v>
      </c>
      <c r="Q748" s="11" t="s">
        <v>648</v>
      </c>
      <c r="R748" s="11">
        <v>82</v>
      </c>
      <c r="S748" s="11">
        <v>2022</v>
      </c>
    </row>
    <row r="749" spans="1:19">
      <c r="A749" s="29">
        <v>8</v>
      </c>
      <c r="B749" s="12">
        <v>93</v>
      </c>
      <c r="C749" s="12">
        <v>2</v>
      </c>
      <c r="D749" s="19">
        <v>44808</v>
      </c>
      <c r="E749" s="20">
        <v>3400</v>
      </c>
      <c r="F749" s="20">
        <v>340</v>
      </c>
      <c r="G749" s="20">
        <v>0</v>
      </c>
      <c r="H749" s="21">
        <v>44841.85</v>
      </c>
      <c r="I749" s="12" t="s">
        <v>10</v>
      </c>
      <c r="J749" s="22" t="s">
        <v>25</v>
      </c>
      <c r="K749" s="22" t="s">
        <v>26</v>
      </c>
      <c r="L749" s="22" t="s">
        <v>37</v>
      </c>
      <c r="M749" s="12" t="s">
        <v>11</v>
      </c>
      <c r="N749" s="22" t="s">
        <v>55</v>
      </c>
      <c r="O749" s="12" t="s">
        <v>24</v>
      </c>
      <c r="P749" s="23">
        <v>33</v>
      </c>
      <c r="Q749" s="12" t="s">
        <v>649</v>
      </c>
      <c r="R749" s="12">
        <v>35</v>
      </c>
      <c r="S749" s="12">
        <v>2022</v>
      </c>
    </row>
    <row r="750" spans="1:19">
      <c r="A750" s="28">
        <v>8</v>
      </c>
      <c r="B750" s="11">
        <v>94</v>
      </c>
      <c r="C750" s="11">
        <v>1</v>
      </c>
      <c r="D750" s="14">
        <v>44809</v>
      </c>
      <c r="E750" s="15">
        <v>3402</v>
      </c>
      <c r="F750" s="15">
        <v>340</v>
      </c>
      <c r="G750" s="15">
        <v>2</v>
      </c>
      <c r="H750" s="16">
        <v>44880.6</v>
      </c>
      <c r="I750" s="11" t="s">
        <v>10</v>
      </c>
      <c r="J750" s="17" t="s">
        <v>25</v>
      </c>
      <c r="K750" s="17" t="s">
        <v>26</v>
      </c>
      <c r="L750" s="17" t="s">
        <v>39</v>
      </c>
      <c r="M750" s="11" t="s">
        <v>11</v>
      </c>
      <c r="N750" s="17" t="s">
        <v>62</v>
      </c>
      <c r="O750" s="11" t="s">
        <v>24</v>
      </c>
      <c r="P750" s="18">
        <v>71</v>
      </c>
      <c r="Q750" s="11" t="s">
        <v>650</v>
      </c>
      <c r="R750" s="11">
        <v>71</v>
      </c>
      <c r="S750" s="11">
        <v>2022</v>
      </c>
    </row>
    <row r="751" spans="1:19">
      <c r="A751" s="29">
        <v>8</v>
      </c>
      <c r="B751" s="12">
        <v>96</v>
      </c>
      <c r="C751" s="12">
        <v>1</v>
      </c>
      <c r="D751" s="19">
        <v>44813</v>
      </c>
      <c r="E751" s="20">
        <v>3404</v>
      </c>
      <c r="F751" s="20">
        <v>340</v>
      </c>
      <c r="G751" s="20">
        <v>4</v>
      </c>
      <c r="H751" s="21">
        <v>44912.76</v>
      </c>
      <c r="I751" s="12" t="s">
        <v>10</v>
      </c>
      <c r="J751" s="22" t="s">
        <v>25</v>
      </c>
      <c r="K751" s="22" t="s">
        <v>26</v>
      </c>
      <c r="L751" s="22" t="s">
        <v>41</v>
      </c>
      <c r="M751" s="12" t="s">
        <v>11</v>
      </c>
      <c r="N751" s="22" t="s">
        <v>86</v>
      </c>
      <c r="O751" s="12" t="s">
        <v>24</v>
      </c>
      <c r="P751" s="23">
        <v>99</v>
      </c>
      <c r="Q751" s="12" t="s">
        <v>651</v>
      </c>
      <c r="R751" s="12">
        <v>124</v>
      </c>
      <c r="S751" s="12">
        <v>2022</v>
      </c>
    </row>
    <row r="752" spans="1:19">
      <c r="A752" s="28">
        <v>8</v>
      </c>
      <c r="B752" s="11">
        <v>99</v>
      </c>
      <c r="C752" s="11">
        <v>1</v>
      </c>
      <c r="D752" s="14">
        <v>44822</v>
      </c>
      <c r="E752" s="15">
        <v>3472</v>
      </c>
      <c r="F752" s="15">
        <v>347</v>
      </c>
      <c r="G752" s="15">
        <v>2</v>
      </c>
      <c r="H752" s="16">
        <v>44966.98</v>
      </c>
      <c r="I752" s="11" t="s">
        <v>10</v>
      </c>
      <c r="J752" s="17" t="s">
        <v>29</v>
      </c>
      <c r="K752" s="17" t="s">
        <v>28</v>
      </c>
      <c r="L752" s="17" t="s">
        <v>39</v>
      </c>
      <c r="M752" s="11" t="s">
        <v>11</v>
      </c>
      <c r="N752" s="17" t="s">
        <v>102</v>
      </c>
      <c r="O752" s="11" t="s">
        <v>24</v>
      </c>
      <c r="P752" s="18">
        <v>144</v>
      </c>
      <c r="Q752" s="11" t="s">
        <v>652</v>
      </c>
      <c r="R752" s="11">
        <v>215</v>
      </c>
      <c r="S752" s="11">
        <v>2023</v>
      </c>
    </row>
    <row r="753" spans="1:19">
      <c r="A753" s="29">
        <v>8</v>
      </c>
      <c r="B753" s="12">
        <v>99</v>
      </c>
      <c r="C753" s="12">
        <v>3</v>
      </c>
      <c r="D753" s="19">
        <v>44822</v>
      </c>
      <c r="E753" s="20">
        <v>3460</v>
      </c>
      <c r="F753" s="20">
        <v>346</v>
      </c>
      <c r="G753" s="20">
        <v>0</v>
      </c>
      <c r="H753" s="21">
        <v>45037.98</v>
      </c>
      <c r="I753" s="12" t="s">
        <v>10</v>
      </c>
      <c r="J753" s="22" t="s">
        <v>27</v>
      </c>
      <c r="K753" s="22" t="s">
        <v>28</v>
      </c>
      <c r="L753" s="22" t="s">
        <v>37</v>
      </c>
      <c r="M753" s="12" t="s">
        <v>11</v>
      </c>
      <c r="N753" s="22" t="s">
        <v>52</v>
      </c>
      <c r="O753" s="12" t="s">
        <v>24</v>
      </c>
      <c r="P753" s="23">
        <v>215</v>
      </c>
      <c r="Q753" s="12" t="s">
        <v>652</v>
      </c>
      <c r="R753" s="12">
        <v>215</v>
      </c>
      <c r="S753" s="12">
        <v>2023</v>
      </c>
    </row>
    <row r="754" spans="1:19">
      <c r="A754" s="28">
        <v>8</v>
      </c>
      <c r="B754" s="11">
        <v>103</v>
      </c>
      <c r="C754" s="11">
        <v>1</v>
      </c>
      <c r="D754" s="14">
        <v>44828</v>
      </c>
      <c r="E754" s="15">
        <v>3400</v>
      </c>
      <c r="F754" s="15">
        <v>340</v>
      </c>
      <c r="G754" s="15">
        <v>0</v>
      </c>
      <c r="H754" s="16">
        <v>44840.54</v>
      </c>
      <c r="I754" s="11" t="s">
        <v>10</v>
      </c>
      <c r="J754" s="17" t="s">
        <v>25</v>
      </c>
      <c r="K754" s="17" t="s">
        <v>26</v>
      </c>
      <c r="L754" s="17" t="s">
        <v>37</v>
      </c>
      <c r="M754" s="11" t="s">
        <v>11</v>
      </c>
      <c r="N754" s="17" t="s">
        <v>55</v>
      </c>
      <c r="O754" s="11" t="s">
        <v>24</v>
      </c>
      <c r="P754" s="18">
        <v>12</v>
      </c>
      <c r="Q754" s="11" t="s">
        <v>653</v>
      </c>
      <c r="R754" s="11">
        <v>12</v>
      </c>
      <c r="S754" s="11">
        <v>2022</v>
      </c>
    </row>
    <row r="755" spans="1:19">
      <c r="A755" s="29">
        <v>8</v>
      </c>
      <c r="B755" s="12">
        <v>104</v>
      </c>
      <c r="C755" s="12">
        <v>1</v>
      </c>
      <c r="D755" s="19">
        <v>44830</v>
      </c>
      <c r="E755" s="20">
        <v>3460</v>
      </c>
      <c r="F755" s="20">
        <v>346</v>
      </c>
      <c r="G755" s="20">
        <v>0</v>
      </c>
      <c r="H755" s="21">
        <v>44841.63</v>
      </c>
      <c r="I755" s="12" t="s">
        <v>10</v>
      </c>
      <c r="J755" s="22" t="s">
        <v>27</v>
      </c>
      <c r="K755" s="22" t="s">
        <v>28</v>
      </c>
      <c r="L755" s="22" t="s">
        <v>37</v>
      </c>
      <c r="M755" s="12" t="s">
        <v>11</v>
      </c>
      <c r="N755" s="22" t="s">
        <v>52</v>
      </c>
      <c r="O755" s="12" t="s">
        <v>24</v>
      </c>
      <c r="P755" s="23">
        <v>11</v>
      </c>
      <c r="Q755" s="12" t="s">
        <v>654</v>
      </c>
      <c r="R755" s="12">
        <v>11</v>
      </c>
      <c r="S755" s="12">
        <v>2022</v>
      </c>
    </row>
    <row r="756" spans="1:19">
      <c r="A756" s="28">
        <v>8</v>
      </c>
      <c r="B756" s="11">
        <v>104</v>
      </c>
      <c r="C756" s="11">
        <v>2</v>
      </c>
      <c r="D756" s="14">
        <v>44830</v>
      </c>
      <c r="E756" s="15">
        <v>3470</v>
      </c>
      <c r="F756" s="15">
        <v>347</v>
      </c>
      <c r="G756" s="15">
        <v>0</v>
      </c>
      <c r="H756" s="16">
        <v>44841.440000000002</v>
      </c>
      <c r="I756" s="11" t="s">
        <v>10</v>
      </c>
      <c r="J756" s="17" t="s">
        <v>29</v>
      </c>
      <c r="K756" s="17" t="s">
        <v>28</v>
      </c>
      <c r="L756" s="17" t="s">
        <v>37</v>
      </c>
      <c r="M756" s="11" t="s">
        <v>11</v>
      </c>
      <c r="N756" s="17" t="s">
        <v>51</v>
      </c>
      <c r="O756" s="11" t="s">
        <v>24</v>
      </c>
      <c r="P756" s="18">
        <v>11</v>
      </c>
      <c r="Q756" s="11" t="s">
        <v>654</v>
      </c>
      <c r="R756" s="11">
        <v>11</v>
      </c>
      <c r="S756" s="11">
        <v>2022</v>
      </c>
    </row>
    <row r="757" spans="1:19">
      <c r="A757" s="29">
        <v>8</v>
      </c>
      <c r="B757" s="12">
        <v>105</v>
      </c>
      <c r="C757" s="12">
        <v>1</v>
      </c>
      <c r="D757" s="19">
        <v>44834</v>
      </c>
      <c r="E757" s="20">
        <v>3400</v>
      </c>
      <c r="F757" s="20">
        <v>340</v>
      </c>
      <c r="G757" s="20">
        <v>0</v>
      </c>
      <c r="H757" s="21">
        <v>44839.57</v>
      </c>
      <c r="I757" s="12" t="s">
        <v>10</v>
      </c>
      <c r="J757" s="22" t="s">
        <v>25</v>
      </c>
      <c r="K757" s="22" t="s">
        <v>26</v>
      </c>
      <c r="L757" s="22" t="s">
        <v>37</v>
      </c>
      <c r="M757" s="12" t="s">
        <v>11</v>
      </c>
      <c r="N757" s="22" t="s">
        <v>55</v>
      </c>
      <c r="O757" s="12" t="s">
        <v>24</v>
      </c>
      <c r="P757" s="23">
        <v>5</v>
      </c>
      <c r="Q757" s="12" t="s">
        <v>655</v>
      </c>
      <c r="R757" s="12">
        <v>5</v>
      </c>
      <c r="S757" s="12">
        <v>2022</v>
      </c>
    </row>
    <row r="758" spans="1:19">
      <c r="A758" s="28">
        <v>8</v>
      </c>
      <c r="B758" s="11">
        <v>108</v>
      </c>
      <c r="C758" s="11">
        <v>2</v>
      </c>
      <c r="D758" s="14">
        <v>44840</v>
      </c>
      <c r="E758" s="15">
        <v>3465</v>
      </c>
      <c r="F758" s="15">
        <v>346</v>
      </c>
      <c r="G758" s="15">
        <v>5</v>
      </c>
      <c r="H758" s="16">
        <v>44855.73</v>
      </c>
      <c r="I758" s="11" t="s">
        <v>10</v>
      </c>
      <c r="J758" s="17" t="s">
        <v>27</v>
      </c>
      <c r="K758" s="17" t="s">
        <v>28</v>
      </c>
      <c r="L758" s="17" t="s">
        <v>42</v>
      </c>
      <c r="M758" s="11" t="s">
        <v>11</v>
      </c>
      <c r="N758" s="17" t="s">
        <v>84</v>
      </c>
      <c r="O758" s="11" t="s">
        <v>24</v>
      </c>
      <c r="P758" s="18">
        <v>15</v>
      </c>
      <c r="Q758" s="11" t="s">
        <v>656</v>
      </c>
      <c r="R758" s="11">
        <v>17</v>
      </c>
      <c r="S758" s="11">
        <v>2022</v>
      </c>
    </row>
    <row r="759" spans="1:19">
      <c r="A759" s="29">
        <v>8</v>
      </c>
      <c r="B759" s="12">
        <v>109</v>
      </c>
      <c r="C759" s="12">
        <v>3</v>
      </c>
      <c r="D759" s="19">
        <v>44841</v>
      </c>
      <c r="E759" s="20">
        <v>3460</v>
      </c>
      <c r="F759" s="20">
        <v>346</v>
      </c>
      <c r="G759" s="20">
        <v>0</v>
      </c>
      <c r="H759" s="21">
        <v>44849.08</v>
      </c>
      <c r="I759" s="12" t="s">
        <v>10</v>
      </c>
      <c r="J759" s="22" t="s">
        <v>27</v>
      </c>
      <c r="K759" s="22" t="s">
        <v>28</v>
      </c>
      <c r="L759" s="22" t="s">
        <v>37</v>
      </c>
      <c r="M759" s="12" t="s">
        <v>11</v>
      </c>
      <c r="N759" s="22" t="s">
        <v>52</v>
      </c>
      <c r="O759" s="12" t="s">
        <v>24</v>
      </c>
      <c r="P759" s="23">
        <v>8</v>
      </c>
      <c r="Q759" s="12" t="s">
        <v>657</v>
      </c>
      <c r="R759" s="12">
        <v>8</v>
      </c>
      <c r="S759" s="12">
        <v>2022</v>
      </c>
    </row>
    <row r="760" spans="1:19">
      <c r="A760" s="28">
        <v>8</v>
      </c>
      <c r="B760" s="11">
        <v>110</v>
      </c>
      <c r="C760" s="11">
        <v>2</v>
      </c>
      <c r="D760" s="14">
        <v>44847</v>
      </c>
      <c r="E760" s="15">
        <v>3402</v>
      </c>
      <c r="F760" s="15">
        <v>340</v>
      </c>
      <c r="G760" s="15">
        <v>2</v>
      </c>
      <c r="H760" s="16">
        <v>44849.547002314815</v>
      </c>
      <c r="I760" s="11" t="s">
        <v>10</v>
      </c>
      <c r="J760" s="17" t="s">
        <v>25</v>
      </c>
      <c r="K760" s="17" t="s">
        <v>26</v>
      </c>
      <c r="L760" s="17" t="s">
        <v>39</v>
      </c>
      <c r="M760" s="11" t="s">
        <v>11</v>
      </c>
      <c r="N760" s="17" t="s">
        <v>62</v>
      </c>
      <c r="O760" s="11" t="s">
        <v>24</v>
      </c>
      <c r="P760" s="18">
        <v>2</v>
      </c>
      <c r="Q760" s="11" t="s">
        <v>658</v>
      </c>
      <c r="R760" s="11">
        <v>6</v>
      </c>
      <c r="S760" s="11">
        <v>2022</v>
      </c>
    </row>
    <row r="761" spans="1:19">
      <c r="A761" s="29">
        <v>8</v>
      </c>
      <c r="B761" s="12">
        <v>111</v>
      </c>
      <c r="C761" s="12">
        <v>2</v>
      </c>
      <c r="D761" s="19">
        <v>44850</v>
      </c>
      <c r="E761" s="20">
        <v>3400</v>
      </c>
      <c r="F761" s="20">
        <v>340</v>
      </c>
      <c r="G761" s="20">
        <v>0</v>
      </c>
      <c r="H761" s="21">
        <v>44850.464004629626</v>
      </c>
      <c r="I761" s="12" t="s">
        <v>10</v>
      </c>
      <c r="J761" s="22" t="s">
        <v>25</v>
      </c>
      <c r="K761" s="22" t="s">
        <v>26</v>
      </c>
      <c r="L761" s="22" t="s">
        <v>37</v>
      </c>
      <c r="M761" s="12" t="s">
        <v>11</v>
      </c>
      <c r="N761" s="22" t="s">
        <v>55</v>
      </c>
      <c r="O761" s="12" t="s">
        <v>24</v>
      </c>
      <c r="P761" s="23">
        <v>0</v>
      </c>
      <c r="Q761" s="12" t="s">
        <v>659</v>
      </c>
      <c r="R761" s="12">
        <v>0</v>
      </c>
      <c r="S761" s="12">
        <v>2022</v>
      </c>
    </row>
    <row r="762" spans="1:19">
      <c r="A762" s="28">
        <v>8</v>
      </c>
      <c r="B762" s="11">
        <v>111</v>
      </c>
      <c r="C762" s="11">
        <v>3</v>
      </c>
      <c r="D762" s="14">
        <v>44850</v>
      </c>
      <c r="E762" s="15">
        <v>3400</v>
      </c>
      <c r="F762" s="15">
        <v>340</v>
      </c>
      <c r="G762" s="15">
        <v>0</v>
      </c>
      <c r="H762" s="16">
        <v>44850.432002314818</v>
      </c>
      <c r="I762" s="11" t="s">
        <v>10</v>
      </c>
      <c r="J762" s="17" t="s">
        <v>25</v>
      </c>
      <c r="K762" s="17" t="s">
        <v>26</v>
      </c>
      <c r="L762" s="17" t="s">
        <v>37</v>
      </c>
      <c r="M762" s="11" t="s">
        <v>11</v>
      </c>
      <c r="N762" s="17" t="s">
        <v>55</v>
      </c>
      <c r="O762" s="11" t="s">
        <v>24</v>
      </c>
      <c r="P762" s="18">
        <v>0</v>
      </c>
      <c r="Q762" s="11" t="s">
        <v>659</v>
      </c>
      <c r="R762" s="11">
        <v>0</v>
      </c>
      <c r="S762" s="11">
        <v>2022</v>
      </c>
    </row>
    <row r="763" spans="1:19">
      <c r="A763" s="29">
        <v>8</v>
      </c>
      <c r="B763" s="12">
        <v>112</v>
      </c>
      <c r="C763" s="12">
        <v>3</v>
      </c>
      <c r="D763" s="19">
        <v>44856</v>
      </c>
      <c r="E763" s="20">
        <v>3400</v>
      </c>
      <c r="F763" s="20">
        <v>340</v>
      </c>
      <c r="G763" s="20">
        <v>0</v>
      </c>
      <c r="H763" s="21">
        <v>44948.77</v>
      </c>
      <c r="I763" s="12" t="s">
        <v>10</v>
      </c>
      <c r="J763" s="22" t="s">
        <v>25</v>
      </c>
      <c r="K763" s="22" t="s">
        <v>26</v>
      </c>
      <c r="L763" s="22" t="s">
        <v>37</v>
      </c>
      <c r="M763" s="12" t="s">
        <v>11</v>
      </c>
      <c r="N763" s="22" t="s">
        <v>55</v>
      </c>
      <c r="O763" s="12" t="s">
        <v>24</v>
      </c>
      <c r="P763" s="23">
        <v>92</v>
      </c>
      <c r="Q763" s="12" t="s">
        <v>660</v>
      </c>
      <c r="R763" s="12">
        <v>97</v>
      </c>
      <c r="S763" s="12">
        <v>2023</v>
      </c>
    </row>
    <row r="764" spans="1:19">
      <c r="A764" s="28">
        <v>8</v>
      </c>
      <c r="B764" s="11">
        <v>115</v>
      </c>
      <c r="C764" s="11">
        <v>4</v>
      </c>
      <c r="D764" s="14">
        <v>44875</v>
      </c>
      <c r="E764" s="15">
        <v>3400</v>
      </c>
      <c r="F764" s="15">
        <v>340</v>
      </c>
      <c r="G764" s="15">
        <v>0</v>
      </c>
      <c r="H764" s="16">
        <v>45162.9</v>
      </c>
      <c r="I764" s="11" t="s">
        <v>14</v>
      </c>
      <c r="J764" s="17" t="s">
        <v>25</v>
      </c>
      <c r="K764" s="17" t="s">
        <v>26</v>
      </c>
      <c r="L764" s="17" t="s">
        <v>37</v>
      </c>
      <c r="M764" s="11" t="s">
        <v>15</v>
      </c>
      <c r="N764" s="17" t="s">
        <v>55</v>
      </c>
      <c r="O764" s="11" t="s">
        <v>24</v>
      </c>
      <c r="P764" s="18">
        <v>287</v>
      </c>
      <c r="Q764" s="11" t="s">
        <v>661</v>
      </c>
      <c r="R764" s="11">
        <v>358</v>
      </c>
      <c r="S764" s="11">
        <v>2023</v>
      </c>
    </row>
    <row r="765" spans="1:19">
      <c r="A765" s="29">
        <v>8</v>
      </c>
      <c r="B765" s="12">
        <v>115</v>
      </c>
      <c r="C765" s="12">
        <v>3</v>
      </c>
      <c r="D765" s="19">
        <v>44875</v>
      </c>
      <c r="E765" s="20">
        <v>3460</v>
      </c>
      <c r="F765" s="20">
        <v>346</v>
      </c>
      <c r="G765" s="20">
        <v>0</v>
      </c>
      <c r="H765" s="21">
        <v>45233.824999999997</v>
      </c>
      <c r="I765" s="12" t="s">
        <v>10</v>
      </c>
      <c r="J765" s="22" t="s">
        <v>27</v>
      </c>
      <c r="K765" s="22" t="s">
        <v>28</v>
      </c>
      <c r="L765" s="22" t="s">
        <v>37</v>
      </c>
      <c r="M765" s="12" t="s">
        <v>11</v>
      </c>
      <c r="N765" s="22" t="s">
        <v>52</v>
      </c>
      <c r="O765" s="12" t="s">
        <v>24</v>
      </c>
      <c r="P765" s="23">
        <v>358</v>
      </c>
      <c r="Q765" s="12" t="s">
        <v>661</v>
      </c>
      <c r="R765" s="12">
        <v>358</v>
      </c>
      <c r="S765" s="12">
        <v>2023</v>
      </c>
    </row>
    <row r="766" spans="1:19">
      <c r="A766" s="28">
        <v>8</v>
      </c>
      <c r="B766" s="11">
        <v>116</v>
      </c>
      <c r="C766" s="11">
        <v>1</v>
      </c>
      <c r="D766" s="14">
        <v>44877</v>
      </c>
      <c r="E766" s="15">
        <v>3400</v>
      </c>
      <c r="F766" s="15">
        <v>340</v>
      </c>
      <c r="G766" s="15">
        <v>0</v>
      </c>
      <c r="H766" s="16">
        <v>44923.4</v>
      </c>
      <c r="I766" s="11" t="s">
        <v>10</v>
      </c>
      <c r="J766" s="17" t="s">
        <v>25</v>
      </c>
      <c r="K766" s="17" t="s">
        <v>26</v>
      </c>
      <c r="L766" s="17" t="s">
        <v>37</v>
      </c>
      <c r="M766" s="11" t="s">
        <v>11</v>
      </c>
      <c r="N766" s="17" t="s">
        <v>55</v>
      </c>
      <c r="O766" s="11" t="s">
        <v>24</v>
      </c>
      <c r="P766" s="18">
        <v>46</v>
      </c>
      <c r="Q766" s="11" t="s">
        <v>662</v>
      </c>
      <c r="R766" s="11">
        <v>46</v>
      </c>
      <c r="S766" s="11">
        <v>2022</v>
      </c>
    </row>
    <row r="767" spans="1:19">
      <c r="A767" s="29">
        <v>8</v>
      </c>
      <c r="B767" s="12">
        <v>117</v>
      </c>
      <c r="C767" s="12">
        <v>1</v>
      </c>
      <c r="D767" s="19">
        <v>44881</v>
      </c>
      <c r="E767" s="20">
        <v>3400</v>
      </c>
      <c r="F767" s="20">
        <v>340</v>
      </c>
      <c r="G767" s="20">
        <v>0</v>
      </c>
      <c r="H767" s="21">
        <v>45261.599999999999</v>
      </c>
      <c r="I767" s="12" t="s">
        <v>10</v>
      </c>
      <c r="J767" s="22" t="s">
        <v>25</v>
      </c>
      <c r="K767" s="22" t="s">
        <v>26</v>
      </c>
      <c r="L767" s="22" t="s">
        <v>37</v>
      </c>
      <c r="M767" s="12" t="s">
        <v>11</v>
      </c>
      <c r="N767" s="22" t="s">
        <v>55</v>
      </c>
      <c r="O767" s="12" t="s">
        <v>24</v>
      </c>
      <c r="P767" s="23">
        <v>380</v>
      </c>
      <c r="Q767" s="12" t="s">
        <v>663</v>
      </c>
      <c r="R767" s="12">
        <v>380</v>
      </c>
      <c r="S767" s="12">
        <v>2023</v>
      </c>
    </row>
    <row r="768" spans="1:19">
      <c r="A768" s="28">
        <v>8</v>
      </c>
      <c r="B768" s="11">
        <v>118</v>
      </c>
      <c r="C768" s="11">
        <v>3</v>
      </c>
      <c r="D768" s="14">
        <v>44888</v>
      </c>
      <c r="E768" s="15">
        <v>3460</v>
      </c>
      <c r="F768" s="15">
        <v>346</v>
      </c>
      <c r="G768" s="15">
        <v>0</v>
      </c>
      <c r="H768" s="16">
        <v>44889.939004629632</v>
      </c>
      <c r="I768" s="11" t="s">
        <v>10</v>
      </c>
      <c r="J768" s="17" t="s">
        <v>27</v>
      </c>
      <c r="K768" s="17" t="s">
        <v>28</v>
      </c>
      <c r="L768" s="17" t="s">
        <v>37</v>
      </c>
      <c r="M768" s="11" t="s">
        <v>11</v>
      </c>
      <c r="N768" s="17" t="s">
        <v>52</v>
      </c>
      <c r="O768" s="11" t="s">
        <v>24</v>
      </c>
      <c r="P768" s="18">
        <v>1</v>
      </c>
      <c r="Q768" s="11" t="s">
        <v>664</v>
      </c>
      <c r="R768" s="11">
        <v>2</v>
      </c>
      <c r="S768" s="11">
        <v>2022</v>
      </c>
    </row>
    <row r="769" spans="1:19">
      <c r="A769" s="29">
        <v>8</v>
      </c>
      <c r="B769" s="12">
        <v>118</v>
      </c>
      <c r="C769" s="12">
        <v>2</v>
      </c>
      <c r="D769" s="19">
        <v>44888</v>
      </c>
      <c r="E769" s="20">
        <v>3400</v>
      </c>
      <c r="F769" s="20">
        <v>340</v>
      </c>
      <c r="G769" s="20">
        <v>0</v>
      </c>
      <c r="H769" s="21">
        <v>44890.607199074075</v>
      </c>
      <c r="I769" s="12" t="s">
        <v>10</v>
      </c>
      <c r="J769" s="22" t="s">
        <v>25</v>
      </c>
      <c r="K769" s="22" t="s">
        <v>26</v>
      </c>
      <c r="L769" s="22" t="s">
        <v>37</v>
      </c>
      <c r="M769" s="12" t="s">
        <v>11</v>
      </c>
      <c r="N769" s="22" t="s">
        <v>55</v>
      </c>
      <c r="O769" s="12" t="s">
        <v>24</v>
      </c>
      <c r="P769" s="23">
        <v>2</v>
      </c>
      <c r="Q769" s="12" t="s">
        <v>664</v>
      </c>
      <c r="R769" s="12">
        <v>2</v>
      </c>
      <c r="S769" s="12">
        <v>2022</v>
      </c>
    </row>
    <row r="770" spans="1:19">
      <c r="A770" s="28">
        <v>8</v>
      </c>
      <c r="B770" s="11">
        <v>120</v>
      </c>
      <c r="C770" s="11">
        <v>2</v>
      </c>
      <c r="D770" s="14">
        <v>44892</v>
      </c>
      <c r="E770" s="15">
        <v>3470</v>
      </c>
      <c r="F770" s="15">
        <v>347</v>
      </c>
      <c r="G770" s="15">
        <v>0</v>
      </c>
      <c r="H770" s="16">
        <v>44944.69</v>
      </c>
      <c r="I770" s="11" t="s">
        <v>10</v>
      </c>
      <c r="J770" s="17" t="s">
        <v>29</v>
      </c>
      <c r="K770" s="17" t="s">
        <v>28</v>
      </c>
      <c r="L770" s="17" t="s">
        <v>37</v>
      </c>
      <c r="M770" s="11" t="s">
        <v>11</v>
      </c>
      <c r="N770" s="17" t="s">
        <v>51</v>
      </c>
      <c r="O770" s="11" t="s">
        <v>24</v>
      </c>
      <c r="P770" s="18">
        <v>52</v>
      </c>
      <c r="Q770" s="11" t="s">
        <v>665</v>
      </c>
      <c r="R770" s="11">
        <v>54</v>
      </c>
      <c r="S770" s="11">
        <v>2023</v>
      </c>
    </row>
    <row r="771" spans="1:19">
      <c r="A771" s="29">
        <v>8</v>
      </c>
      <c r="B771" s="12">
        <v>121</v>
      </c>
      <c r="C771" s="12">
        <v>4</v>
      </c>
      <c r="D771" s="19">
        <v>44893</v>
      </c>
      <c r="E771" s="20">
        <v>3400</v>
      </c>
      <c r="F771" s="20">
        <v>340</v>
      </c>
      <c r="G771" s="20">
        <v>0</v>
      </c>
      <c r="H771" s="21">
        <v>44894.227002314816</v>
      </c>
      <c r="I771" s="12" t="s">
        <v>10</v>
      </c>
      <c r="J771" s="22" t="s">
        <v>25</v>
      </c>
      <c r="K771" s="22" t="s">
        <v>26</v>
      </c>
      <c r="L771" s="22" t="s">
        <v>37</v>
      </c>
      <c r="M771" s="12" t="s">
        <v>11</v>
      </c>
      <c r="N771" s="22" t="s">
        <v>55</v>
      </c>
      <c r="O771" s="12" t="s">
        <v>24</v>
      </c>
      <c r="P771" s="23">
        <v>1</v>
      </c>
      <c r="Q771" s="12" t="s">
        <v>666</v>
      </c>
      <c r="R771" s="12">
        <v>2</v>
      </c>
      <c r="S771" s="12">
        <v>2022</v>
      </c>
    </row>
    <row r="772" spans="1:19">
      <c r="A772" s="28">
        <v>8</v>
      </c>
      <c r="B772" s="11">
        <v>122</v>
      </c>
      <c r="C772" s="11">
        <v>1</v>
      </c>
      <c r="D772" s="14">
        <v>44895</v>
      </c>
      <c r="E772" s="15">
        <v>3461</v>
      </c>
      <c r="F772" s="15">
        <v>346</v>
      </c>
      <c r="G772" s="15">
        <v>1</v>
      </c>
      <c r="H772" s="16">
        <v>44920.31</v>
      </c>
      <c r="I772" s="11" t="s">
        <v>10</v>
      </c>
      <c r="J772" s="17" t="s">
        <v>27</v>
      </c>
      <c r="K772" s="17" t="s">
        <v>28</v>
      </c>
      <c r="L772" s="17" t="s">
        <v>38</v>
      </c>
      <c r="M772" s="11" t="s">
        <v>11</v>
      </c>
      <c r="N772" s="17" t="s">
        <v>90</v>
      </c>
      <c r="O772" s="11" t="s">
        <v>24</v>
      </c>
      <c r="P772" s="18">
        <v>25</v>
      </c>
      <c r="Q772" s="11" t="s">
        <v>667</v>
      </c>
      <c r="R772" s="11">
        <v>25</v>
      </c>
      <c r="S772" s="11">
        <v>2022</v>
      </c>
    </row>
    <row r="773" spans="1:19">
      <c r="A773" s="29">
        <v>8</v>
      </c>
      <c r="B773" s="12">
        <v>123</v>
      </c>
      <c r="C773" s="12">
        <v>3</v>
      </c>
      <c r="D773" s="19">
        <v>44895</v>
      </c>
      <c r="E773" s="20">
        <v>3400</v>
      </c>
      <c r="F773" s="20">
        <v>340</v>
      </c>
      <c r="G773" s="20">
        <v>0</v>
      </c>
      <c r="H773" s="21">
        <v>44904.89</v>
      </c>
      <c r="I773" s="12" t="s">
        <v>10</v>
      </c>
      <c r="J773" s="22" t="s">
        <v>25</v>
      </c>
      <c r="K773" s="22" t="s">
        <v>26</v>
      </c>
      <c r="L773" s="22" t="s">
        <v>37</v>
      </c>
      <c r="M773" s="12" t="s">
        <v>11</v>
      </c>
      <c r="N773" s="22" t="s">
        <v>55</v>
      </c>
      <c r="O773" s="12" t="s">
        <v>24</v>
      </c>
      <c r="P773" s="23">
        <v>9</v>
      </c>
      <c r="Q773" s="12" t="s">
        <v>668</v>
      </c>
      <c r="R773" s="12">
        <v>11</v>
      </c>
      <c r="S773" s="12">
        <v>2022</v>
      </c>
    </row>
    <row r="774" spans="1:19">
      <c r="A774" s="28">
        <v>8</v>
      </c>
      <c r="B774" s="11">
        <v>125</v>
      </c>
      <c r="C774" s="11">
        <v>1</v>
      </c>
      <c r="D774" s="14">
        <v>44906</v>
      </c>
      <c r="E774" s="15">
        <v>3400</v>
      </c>
      <c r="F774" s="15">
        <v>340</v>
      </c>
      <c r="G774" s="15">
        <v>0</v>
      </c>
      <c r="H774" s="16">
        <v>45009.4</v>
      </c>
      <c r="I774" s="11" t="s">
        <v>10</v>
      </c>
      <c r="J774" s="17" t="s">
        <v>25</v>
      </c>
      <c r="K774" s="17" t="s">
        <v>26</v>
      </c>
      <c r="L774" s="17" t="s">
        <v>37</v>
      </c>
      <c r="M774" s="11" t="s">
        <v>11</v>
      </c>
      <c r="N774" s="17" t="s">
        <v>55</v>
      </c>
      <c r="O774" s="11" t="s">
        <v>24</v>
      </c>
      <c r="P774" s="18">
        <v>103</v>
      </c>
      <c r="Q774" s="11" t="s">
        <v>669</v>
      </c>
      <c r="R774" s="11">
        <v>104</v>
      </c>
      <c r="S774" s="11">
        <v>2023</v>
      </c>
    </row>
    <row r="775" spans="1:19">
      <c r="A775" s="29">
        <v>8</v>
      </c>
      <c r="B775" s="12">
        <v>128</v>
      </c>
      <c r="C775" s="12">
        <v>1</v>
      </c>
      <c r="D775" s="19">
        <v>44909</v>
      </c>
      <c r="E775" s="20">
        <v>3460</v>
      </c>
      <c r="F775" s="20">
        <v>346</v>
      </c>
      <c r="G775" s="20">
        <v>0</v>
      </c>
      <c r="H775" s="21">
        <v>45001.4</v>
      </c>
      <c r="I775" s="12" t="s">
        <v>10</v>
      </c>
      <c r="J775" s="22" t="s">
        <v>27</v>
      </c>
      <c r="K775" s="22" t="s">
        <v>28</v>
      </c>
      <c r="L775" s="22" t="s">
        <v>37</v>
      </c>
      <c r="M775" s="12" t="s">
        <v>11</v>
      </c>
      <c r="N775" s="22" t="s">
        <v>52</v>
      </c>
      <c r="O775" s="12" t="s">
        <v>24</v>
      </c>
      <c r="P775" s="23">
        <v>92</v>
      </c>
      <c r="Q775" s="12" t="s">
        <v>670</v>
      </c>
      <c r="R775" s="12">
        <v>92</v>
      </c>
      <c r="S775" s="12">
        <v>2023</v>
      </c>
    </row>
    <row r="776" spans="1:19">
      <c r="A776" s="28">
        <v>8</v>
      </c>
      <c r="B776" s="11">
        <v>130</v>
      </c>
      <c r="C776" s="11">
        <v>2</v>
      </c>
      <c r="D776" s="14">
        <v>44910</v>
      </c>
      <c r="E776" s="15">
        <v>3400</v>
      </c>
      <c r="F776" s="15">
        <v>340</v>
      </c>
      <c r="G776" s="15">
        <v>0</v>
      </c>
      <c r="H776" s="16">
        <v>45024.19</v>
      </c>
      <c r="I776" s="11" t="s">
        <v>10</v>
      </c>
      <c r="J776" s="17" t="s">
        <v>25</v>
      </c>
      <c r="K776" s="17" t="s">
        <v>26</v>
      </c>
      <c r="L776" s="17" t="s">
        <v>37</v>
      </c>
      <c r="M776" s="11" t="s">
        <v>11</v>
      </c>
      <c r="N776" s="17" t="s">
        <v>55</v>
      </c>
      <c r="O776" s="11" t="s">
        <v>24</v>
      </c>
      <c r="P776" s="18">
        <v>114</v>
      </c>
      <c r="Q776" s="11" t="s">
        <v>671</v>
      </c>
      <c r="R776" s="11">
        <v>114</v>
      </c>
      <c r="S776" s="11">
        <v>2023</v>
      </c>
    </row>
    <row r="777" spans="1:19">
      <c r="A777" s="29">
        <v>8</v>
      </c>
      <c r="B777" s="12">
        <v>132</v>
      </c>
      <c r="C777" s="12">
        <v>3</v>
      </c>
      <c r="D777" s="19">
        <v>44912</v>
      </c>
      <c r="E777" s="20">
        <v>3401</v>
      </c>
      <c r="F777" s="20">
        <v>340</v>
      </c>
      <c r="G777" s="20">
        <v>1</v>
      </c>
      <c r="H777" s="21">
        <v>44980.4</v>
      </c>
      <c r="I777" s="12" t="s">
        <v>10</v>
      </c>
      <c r="J777" s="22" t="s">
        <v>25</v>
      </c>
      <c r="K777" s="22" t="s">
        <v>26</v>
      </c>
      <c r="L777" s="22" t="s">
        <v>38</v>
      </c>
      <c r="M777" s="12" t="s">
        <v>11</v>
      </c>
      <c r="N777" s="22" t="s">
        <v>56</v>
      </c>
      <c r="O777" s="12" t="s">
        <v>24</v>
      </c>
      <c r="P777" s="23">
        <v>68</v>
      </c>
      <c r="Q777" s="12" t="s">
        <v>672</v>
      </c>
      <c r="R777" s="12">
        <v>71</v>
      </c>
      <c r="S777" s="12">
        <v>2023</v>
      </c>
    </row>
    <row r="778" spans="1:19">
      <c r="A778" s="28">
        <v>8</v>
      </c>
      <c r="B778" s="11">
        <v>132</v>
      </c>
      <c r="C778" s="11">
        <v>1</v>
      </c>
      <c r="D778" s="14">
        <v>44912</v>
      </c>
      <c r="E778" s="15">
        <v>3400</v>
      </c>
      <c r="F778" s="15">
        <v>340</v>
      </c>
      <c r="G778" s="15">
        <v>0</v>
      </c>
      <c r="H778" s="16">
        <v>44983.5</v>
      </c>
      <c r="I778" s="11" t="s">
        <v>10</v>
      </c>
      <c r="J778" s="17" t="s">
        <v>25</v>
      </c>
      <c r="K778" s="17" t="s">
        <v>26</v>
      </c>
      <c r="L778" s="17" t="s">
        <v>37</v>
      </c>
      <c r="M778" s="11" t="s">
        <v>11</v>
      </c>
      <c r="N778" s="17" t="s">
        <v>55</v>
      </c>
      <c r="O778" s="11" t="s">
        <v>24</v>
      </c>
      <c r="P778" s="18">
        <v>71</v>
      </c>
      <c r="Q778" s="11" t="s">
        <v>672</v>
      </c>
      <c r="R778" s="11">
        <v>71</v>
      </c>
      <c r="S778" s="11">
        <v>2023</v>
      </c>
    </row>
    <row r="779" spans="1:19">
      <c r="A779" s="29">
        <v>8</v>
      </c>
      <c r="B779" s="12">
        <v>134</v>
      </c>
      <c r="C779" s="12">
        <v>1</v>
      </c>
      <c r="D779" s="19">
        <v>44923</v>
      </c>
      <c r="E779" s="20">
        <v>3400</v>
      </c>
      <c r="F779" s="20">
        <v>340</v>
      </c>
      <c r="G779" s="20">
        <v>0</v>
      </c>
      <c r="H779" s="21">
        <v>44971.53</v>
      </c>
      <c r="I779" s="12" t="s">
        <v>10</v>
      </c>
      <c r="J779" s="22" t="s">
        <v>25</v>
      </c>
      <c r="K779" s="22" t="s">
        <v>26</v>
      </c>
      <c r="L779" s="22" t="s">
        <v>37</v>
      </c>
      <c r="M779" s="12" t="s">
        <v>11</v>
      </c>
      <c r="N779" s="22" t="s">
        <v>55</v>
      </c>
      <c r="O779" s="12" t="s">
        <v>24</v>
      </c>
      <c r="P779" s="23">
        <v>48</v>
      </c>
      <c r="Q779" s="12" t="s">
        <v>673</v>
      </c>
      <c r="R779" s="12">
        <v>49</v>
      </c>
      <c r="S779" s="12">
        <v>2023</v>
      </c>
    </row>
    <row r="780" spans="1:19">
      <c r="A780" s="28">
        <v>8</v>
      </c>
      <c r="B780" s="11">
        <v>134</v>
      </c>
      <c r="C780" s="11">
        <v>2</v>
      </c>
      <c r="D780" s="14">
        <v>44923</v>
      </c>
      <c r="E780" s="15">
        <v>3460</v>
      </c>
      <c r="F780" s="15">
        <v>346</v>
      </c>
      <c r="G780" s="15">
        <v>0</v>
      </c>
      <c r="H780" s="16">
        <v>44971.67</v>
      </c>
      <c r="I780" s="11" t="s">
        <v>10</v>
      </c>
      <c r="J780" s="17" t="s">
        <v>27</v>
      </c>
      <c r="K780" s="17" t="s">
        <v>28</v>
      </c>
      <c r="L780" s="17" t="s">
        <v>37</v>
      </c>
      <c r="M780" s="11" t="s">
        <v>11</v>
      </c>
      <c r="N780" s="17" t="s">
        <v>52</v>
      </c>
      <c r="O780" s="11" t="s">
        <v>24</v>
      </c>
      <c r="P780" s="18">
        <v>48</v>
      </c>
      <c r="Q780" s="11" t="s">
        <v>673</v>
      </c>
      <c r="R780" s="11">
        <v>49</v>
      </c>
      <c r="S780" s="11">
        <v>2023</v>
      </c>
    </row>
    <row r="781" spans="1:19">
      <c r="A781" s="29">
        <v>8</v>
      </c>
      <c r="B781" s="12">
        <v>135</v>
      </c>
      <c r="C781" s="12">
        <v>2</v>
      </c>
      <c r="D781" s="19">
        <v>44925</v>
      </c>
      <c r="E781" s="20">
        <v>3400</v>
      </c>
      <c r="F781" s="20">
        <v>340</v>
      </c>
      <c r="G781" s="20">
        <v>0</v>
      </c>
      <c r="H781" s="21">
        <v>44931.087997685187</v>
      </c>
      <c r="I781" s="12" t="s">
        <v>10</v>
      </c>
      <c r="J781" s="22" t="s">
        <v>25</v>
      </c>
      <c r="K781" s="22" t="s">
        <v>26</v>
      </c>
      <c r="L781" s="22" t="s">
        <v>37</v>
      </c>
      <c r="M781" s="12" t="s">
        <v>11</v>
      </c>
      <c r="N781" s="22" t="s">
        <v>55</v>
      </c>
      <c r="O781" s="12" t="s">
        <v>24</v>
      </c>
      <c r="P781" s="23">
        <v>6</v>
      </c>
      <c r="Q781" s="12" t="s">
        <v>674</v>
      </c>
      <c r="R781" s="12">
        <v>10</v>
      </c>
      <c r="S781" s="12">
        <v>2023</v>
      </c>
    </row>
    <row r="782" spans="1:19">
      <c r="A782" s="28">
        <v>8</v>
      </c>
      <c r="B782" s="11">
        <v>135</v>
      </c>
      <c r="C782" s="11">
        <v>3</v>
      </c>
      <c r="D782" s="14">
        <v>44925</v>
      </c>
      <c r="E782" s="15">
        <v>3400</v>
      </c>
      <c r="F782" s="15">
        <v>340</v>
      </c>
      <c r="G782" s="15">
        <v>0</v>
      </c>
      <c r="H782" s="16">
        <v>44933.667997685188</v>
      </c>
      <c r="I782" s="11" t="s">
        <v>10</v>
      </c>
      <c r="J782" s="17" t="s">
        <v>25</v>
      </c>
      <c r="K782" s="17" t="s">
        <v>26</v>
      </c>
      <c r="L782" s="17" t="s">
        <v>37</v>
      </c>
      <c r="M782" s="11" t="s">
        <v>11</v>
      </c>
      <c r="N782" s="17" t="s">
        <v>55</v>
      </c>
      <c r="O782" s="11" t="s">
        <v>24</v>
      </c>
      <c r="P782" s="18">
        <v>8</v>
      </c>
      <c r="Q782" s="11" t="s">
        <v>674</v>
      </c>
      <c r="R782" s="11">
        <v>10</v>
      </c>
      <c r="S782" s="11">
        <v>2023</v>
      </c>
    </row>
    <row r="783" spans="1:19">
      <c r="A783" s="47">
        <v>8</v>
      </c>
      <c r="B783" s="41">
        <v>136</v>
      </c>
      <c r="C783" s="41">
        <v>2</v>
      </c>
      <c r="D783" s="42">
        <v>44925</v>
      </c>
      <c r="E783" s="43">
        <v>3400</v>
      </c>
      <c r="F783" s="43">
        <v>340</v>
      </c>
      <c r="G783" s="43">
        <v>0</v>
      </c>
      <c r="H783" s="44">
        <v>44958</v>
      </c>
      <c r="I783" s="41" t="s">
        <v>10</v>
      </c>
      <c r="J783" s="45" t="s">
        <v>25</v>
      </c>
      <c r="K783" s="45" t="s">
        <v>26</v>
      </c>
      <c r="L783" s="45" t="s">
        <v>37</v>
      </c>
      <c r="M783" s="41" t="s">
        <v>11</v>
      </c>
      <c r="N783" s="45" t="s">
        <v>55</v>
      </c>
      <c r="O783" s="41" t="s">
        <v>24</v>
      </c>
      <c r="P783" s="46">
        <v>33</v>
      </c>
      <c r="Q783" s="41" t="s">
        <v>675</v>
      </c>
      <c r="R783" s="41">
        <v>33</v>
      </c>
      <c r="S783" s="41">
        <v>2023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92AE-1FC3-49DE-A18F-16DBAE5ED3A9}">
  <dimension ref="A1:AC113"/>
  <sheetViews>
    <sheetView topLeftCell="N1" zoomScale="85" zoomScaleNormal="85" workbookViewId="0">
      <selection activeCell="N1" sqref="N1"/>
    </sheetView>
  </sheetViews>
  <sheetFormatPr defaultRowHeight="14.5"/>
  <cols>
    <col min="1" max="1" width="22.90625" bestFit="1" customWidth="1"/>
    <col min="2" max="2" width="24.08984375" bestFit="1" customWidth="1"/>
    <col min="3" max="3" width="25.08984375" bestFit="1" customWidth="1"/>
    <col min="4" max="4" width="14.81640625" bestFit="1" customWidth="1"/>
    <col min="5" max="5" width="20.26953125" bestFit="1" customWidth="1"/>
    <col min="6" max="6" width="19.7265625" bestFit="1" customWidth="1"/>
    <col min="7" max="7" width="15.36328125" bestFit="1" customWidth="1"/>
    <col min="8" max="8" width="19.90625" bestFit="1" customWidth="1"/>
    <col min="9" max="9" width="25.90625" bestFit="1" customWidth="1"/>
    <col min="10" max="10" width="38.54296875" bestFit="1" customWidth="1"/>
    <col min="11" max="11" width="24.90625" bestFit="1" customWidth="1"/>
    <col min="12" max="12" width="21.81640625" bestFit="1" customWidth="1"/>
    <col min="13" max="13" width="31.1796875" bestFit="1" customWidth="1"/>
    <col min="14" max="14" width="60.26953125" bestFit="1" customWidth="1"/>
    <col min="15" max="15" width="16.6328125" bestFit="1" customWidth="1"/>
    <col min="16" max="16" width="14.54296875" bestFit="1" customWidth="1"/>
    <col min="17" max="17" width="15.54296875" bestFit="1" customWidth="1"/>
    <col min="18" max="18" width="18.90625" bestFit="1" customWidth="1"/>
    <col min="19" max="19" width="14.1796875" bestFit="1" customWidth="1"/>
    <col min="23" max="23" width="12.453125" bestFit="1" customWidth="1"/>
    <col min="24" max="24" width="23.08984375" bestFit="1" customWidth="1"/>
    <col min="25" max="25" width="18" bestFit="1" customWidth="1"/>
    <col min="26" max="26" width="16.7265625" bestFit="1" customWidth="1"/>
    <col min="27" max="27" width="14.453125" bestFit="1" customWidth="1"/>
    <col min="29" max="29" width="12.90625" bestFit="1" customWidth="1"/>
  </cols>
  <sheetData>
    <row r="1" spans="1:29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2" t="s">
        <v>44</v>
      </c>
      <c r="G1" s="32" t="s">
        <v>45</v>
      </c>
      <c r="H1" s="31" t="s">
        <v>5</v>
      </c>
      <c r="I1" s="31" t="s">
        <v>6</v>
      </c>
      <c r="J1" s="33" t="s">
        <v>46</v>
      </c>
      <c r="K1" s="33" t="s">
        <v>48</v>
      </c>
      <c r="L1" s="33" t="s">
        <v>47</v>
      </c>
      <c r="M1" s="33" t="s">
        <v>121</v>
      </c>
      <c r="N1" s="33" t="s">
        <v>49</v>
      </c>
      <c r="O1" s="33" t="s">
        <v>124</v>
      </c>
      <c r="P1" s="33" t="s">
        <v>122</v>
      </c>
      <c r="Q1" s="33" t="s">
        <v>125</v>
      </c>
      <c r="R1" s="33" t="s">
        <v>126</v>
      </c>
      <c r="S1" s="33" t="s">
        <v>682</v>
      </c>
      <c r="W1" s="62" t="s">
        <v>685</v>
      </c>
      <c r="X1" s="62"/>
      <c r="Y1" s="62"/>
      <c r="Z1" s="62"/>
      <c r="AA1" s="62"/>
      <c r="AB1" s="62"/>
      <c r="AC1" s="62"/>
    </row>
    <row r="2" spans="1:29">
      <c r="A2" s="28">
        <v>8</v>
      </c>
      <c r="B2" s="11">
        <v>3</v>
      </c>
      <c r="C2" s="11">
        <v>2</v>
      </c>
      <c r="D2" s="14">
        <v>44573</v>
      </c>
      <c r="E2" s="15">
        <v>3400</v>
      </c>
      <c r="F2" s="15">
        <v>340</v>
      </c>
      <c r="G2" s="15">
        <v>0</v>
      </c>
      <c r="H2" s="16">
        <v>44573.970995370371</v>
      </c>
      <c r="I2" s="11" t="s">
        <v>10</v>
      </c>
      <c r="J2" s="17" t="s">
        <v>25</v>
      </c>
      <c r="K2" s="17" t="s">
        <v>26</v>
      </c>
      <c r="L2" s="17" t="s">
        <v>37</v>
      </c>
      <c r="M2" s="11" t="s">
        <v>11</v>
      </c>
      <c r="N2" s="17" t="s">
        <v>55</v>
      </c>
      <c r="O2" s="11" t="s">
        <v>24</v>
      </c>
      <c r="P2" s="18">
        <v>0</v>
      </c>
      <c r="Q2" s="11" t="s">
        <v>600</v>
      </c>
      <c r="R2" s="11">
        <v>0</v>
      </c>
      <c r="S2" s="11">
        <v>2022</v>
      </c>
      <c r="W2" s="13" t="s">
        <v>125</v>
      </c>
      <c r="X2" s="13" t="s">
        <v>128</v>
      </c>
      <c r="Y2" s="48" t="s">
        <v>683</v>
      </c>
      <c r="Z2" s="48" t="s">
        <v>684</v>
      </c>
      <c r="AA2" s="13" t="s">
        <v>126</v>
      </c>
      <c r="AB2" s="49" t="s">
        <v>682</v>
      </c>
      <c r="AC2" s="49" t="s">
        <v>691</v>
      </c>
    </row>
    <row r="3" spans="1:29">
      <c r="A3" s="29">
        <v>8</v>
      </c>
      <c r="B3" s="12">
        <v>4</v>
      </c>
      <c r="C3" s="12">
        <v>1</v>
      </c>
      <c r="D3" s="19">
        <v>44574</v>
      </c>
      <c r="E3" s="20">
        <v>3470</v>
      </c>
      <c r="F3" s="20">
        <v>347</v>
      </c>
      <c r="G3" s="20">
        <v>0</v>
      </c>
      <c r="H3" s="21">
        <v>44611.65</v>
      </c>
      <c r="I3" s="12" t="s">
        <v>10</v>
      </c>
      <c r="J3" s="22" t="s">
        <v>29</v>
      </c>
      <c r="K3" s="22" t="s">
        <v>28</v>
      </c>
      <c r="L3" s="22" t="s">
        <v>37</v>
      </c>
      <c r="M3" s="12" t="s">
        <v>11</v>
      </c>
      <c r="N3" s="22" t="s">
        <v>51</v>
      </c>
      <c r="O3" s="12" t="s">
        <v>24</v>
      </c>
      <c r="P3" s="23">
        <v>37</v>
      </c>
      <c r="Q3" s="12" t="s">
        <v>601</v>
      </c>
      <c r="R3" s="12">
        <v>38</v>
      </c>
      <c r="S3" s="12">
        <v>2022</v>
      </c>
      <c r="W3" t="s">
        <v>600</v>
      </c>
      <c r="X3" t="s">
        <v>24</v>
      </c>
      <c r="Y3" s="3">
        <v>44573</v>
      </c>
      <c r="Z3" s="3">
        <v>44573.970995370371</v>
      </c>
      <c r="AA3">
        <v>0</v>
      </c>
      <c r="AB3">
        <v>2022</v>
      </c>
      <c r="AC3" t="s">
        <v>692</v>
      </c>
    </row>
    <row r="4" spans="1:29">
      <c r="A4" s="28">
        <v>8</v>
      </c>
      <c r="B4" s="11">
        <v>4</v>
      </c>
      <c r="C4" s="11">
        <v>2</v>
      </c>
      <c r="D4" s="14">
        <v>44574</v>
      </c>
      <c r="E4" s="15">
        <v>3400</v>
      </c>
      <c r="F4" s="15">
        <v>340</v>
      </c>
      <c r="G4" s="15">
        <v>0</v>
      </c>
      <c r="H4" s="16">
        <v>44612.88</v>
      </c>
      <c r="I4" s="11" t="s">
        <v>10</v>
      </c>
      <c r="J4" s="17" t="s">
        <v>25</v>
      </c>
      <c r="K4" s="17" t="s">
        <v>26</v>
      </c>
      <c r="L4" s="17" t="s">
        <v>37</v>
      </c>
      <c r="M4" s="11" t="s">
        <v>11</v>
      </c>
      <c r="N4" s="17" t="s">
        <v>55</v>
      </c>
      <c r="O4" s="11" t="s">
        <v>24</v>
      </c>
      <c r="P4" s="18">
        <v>38</v>
      </c>
      <c r="Q4" s="11" t="s">
        <v>601</v>
      </c>
      <c r="R4" s="11">
        <v>38</v>
      </c>
      <c r="S4" s="11">
        <v>2022</v>
      </c>
      <c r="W4" t="s">
        <v>601</v>
      </c>
      <c r="X4" t="s">
        <v>24</v>
      </c>
      <c r="Y4" s="3">
        <v>44574</v>
      </c>
      <c r="Z4" s="3">
        <v>44612.88</v>
      </c>
      <c r="AA4">
        <v>38</v>
      </c>
      <c r="AB4">
        <v>2022</v>
      </c>
      <c r="AC4" t="s">
        <v>692</v>
      </c>
    </row>
    <row r="5" spans="1:29">
      <c r="A5" s="29">
        <v>8</v>
      </c>
      <c r="B5" s="12">
        <v>5</v>
      </c>
      <c r="C5" s="12">
        <v>1</v>
      </c>
      <c r="D5" s="19">
        <v>44575</v>
      </c>
      <c r="E5" s="20">
        <v>3400</v>
      </c>
      <c r="F5" s="20">
        <v>340</v>
      </c>
      <c r="G5" s="20">
        <v>0</v>
      </c>
      <c r="H5" s="21">
        <v>44707.8</v>
      </c>
      <c r="I5" s="12" t="s">
        <v>10</v>
      </c>
      <c r="J5" s="22" t="s">
        <v>25</v>
      </c>
      <c r="K5" s="22" t="s">
        <v>26</v>
      </c>
      <c r="L5" s="22" t="s">
        <v>37</v>
      </c>
      <c r="M5" s="12" t="s">
        <v>11</v>
      </c>
      <c r="N5" s="22" t="s">
        <v>55</v>
      </c>
      <c r="O5" s="12" t="s">
        <v>24</v>
      </c>
      <c r="P5" s="23">
        <v>132</v>
      </c>
      <c r="Q5" s="12" t="s">
        <v>602</v>
      </c>
      <c r="R5" s="12">
        <v>134</v>
      </c>
      <c r="S5" s="12">
        <v>2022</v>
      </c>
      <c r="W5" t="s">
        <v>602</v>
      </c>
      <c r="X5" t="s">
        <v>24</v>
      </c>
      <c r="Y5" s="3">
        <v>44575</v>
      </c>
      <c r="Z5" s="3">
        <v>44707.8</v>
      </c>
      <c r="AA5">
        <v>132</v>
      </c>
      <c r="AB5">
        <v>2022</v>
      </c>
      <c r="AC5" t="s">
        <v>692</v>
      </c>
    </row>
    <row r="6" spans="1:29">
      <c r="A6" s="28">
        <v>8</v>
      </c>
      <c r="B6" s="11">
        <v>8</v>
      </c>
      <c r="C6" s="11">
        <v>4</v>
      </c>
      <c r="D6" s="14">
        <v>44583</v>
      </c>
      <c r="E6" s="15">
        <v>3466</v>
      </c>
      <c r="F6" s="15">
        <v>346</v>
      </c>
      <c r="G6" s="15">
        <v>6</v>
      </c>
      <c r="H6" s="16">
        <v>44630.48</v>
      </c>
      <c r="I6" s="11" t="s">
        <v>10</v>
      </c>
      <c r="J6" s="17" t="s">
        <v>27</v>
      </c>
      <c r="K6" s="17" t="s">
        <v>28</v>
      </c>
      <c r="L6" s="17" t="s">
        <v>43</v>
      </c>
      <c r="M6" s="11" t="s">
        <v>11</v>
      </c>
      <c r="N6" s="17" t="s">
        <v>66</v>
      </c>
      <c r="O6" s="11" t="s">
        <v>24</v>
      </c>
      <c r="P6" s="18">
        <v>47</v>
      </c>
      <c r="Q6" s="11" t="s">
        <v>603</v>
      </c>
      <c r="R6" s="11">
        <v>49</v>
      </c>
      <c r="S6" s="11">
        <v>2022</v>
      </c>
      <c r="W6" t="s">
        <v>603</v>
      </c>
      <c r="X6" t="s">
        <v>24</v>
      </c>
      <c r="Y6" s="3">
        <v>44583</v>
      </c>
      <c r="Z6" s="3">
        <v>44632.7</v>
      </c>
      <c r="AA6">
        <v>49</v>
      </c>
      <c r="AB6">
        <v>2022</v>
      </c>
      <c r="AC6" t="s">
        <v>692</v>
      </c>
    </row>
    <row r="7" spans="1:29">
      <c r="A7" s="29">
        <v>8</v>
      </c>
      <c r="B7" s="12">
        <v>8</v>
      </c>
      <c r="C7" s="12">
        <v>3</v>
      </c>
      <c r="D7" s="19">
        <v>44583</v>
      </c>
      <c r="E7" s="20">
        <v>3470</v>
      </c>
      <c r="F7" s="20">
        <v>347</v>
      </c>
      <c r="G7" s="20">
        <v>0</v>
      </c>
      <c r="H7" s="21">
        <v>44632.7</v>
      </c>
      <c r="I7" s="12" t="s">
        <v>10</v>
      </c>
      <c r="J7" s="22" t="s">
        <v>29</v>
      </c>
      <c r="K7" s="22" t="s">
        <v>28</v>
      </c>
      <c r="L7" s="22" t="s">
        <v>37</v>
      </c>
      <c r="M7" s="12" t="s">
        <v>11</v>
      </c>
      <c r="N7" s="22" t="s">
        <v>51</v>
      </c>
      <c r="O7" s="12" t="s">
        <v>24</v>
      </c>
      <c r="P7" s="23">
        <v>49</v>
      </c>
      <c r="Q7" s="12" t="s">
        <v>603</v>
      </c>
      <c r="R7" s="12">
        <v>49</v>
      </c>
      <c r="S7" s="12">
        <v>2022</v>
      </c>
      <c r="W7" t="s">
        <v>604</v>
      </c>
      <c r="X7" t="s">
        <v>24</v>
      </c>
      <c r="Y7" s="3">
        <v>44597</v>
      </c>
      <c r="Z7" s="3">
        <v>44643.6</v>
      </c>
      <c r="AA7">
        <v>46</v>
      </c>
      <c r="AB7">
        <v>2022</v>
      </c>
      <c r="AC7" t="s">
        <v>693</v>
      </c>
    </row>
    <row r="8" spans="1:29">
      <c r="A8" s="28">
        <v>8</v>
      </c>
      <c r="B8" s="11">
        <v>11</v>
      </c>
      <c r="C8" s="11">
        <v>5</v>
      </c>
      <c r="D8" s="14">
        <v>44597</v>
      </c>
      <c r="E8" s="15">
        <v>3460</v>
      </c>
      <c r="F8" s="15">
        <v>346</v>
      </c>
      <c r="G8" s="15">
        <v>0</v>
      </c>
      <c r="H8" s="16">
        <v>44640.93</v>
      </c>
      <c r="I8" s="11" t="s">
        <v>10</v>
      </c>
      <c r="J8" s="17" t="s">
        <v>27</v>
      </c>
      <c r="K8" s="17" t="s">
        <v>28</v>
      </c>
      <c r="L8" s="17" t="s">
        <v>37</v>
      </c>
      <c r="M8" s="11" t="s">
        <v>11</v>
      </c>
      <c r="N8" s="17" t="s">
        <v>52</v>
      </c>
      <c r="O8" s="11" t="s">
        <v>24</v>
      </c>
      <c r="P8" s="18">
        <v>43</v>
      </c>
      <c r="Q8" s="11" t="s">
        <v>604</v>
      </c>
      <c r="R8" s="11">
        <v>46</v>
      </c>
      <c r="S8" s="11">
        <v>2022</v>
      </c>
      <c r="W8" t="s">
        <v>605</v>
      </c>
      <c r="X8" t="s">
        <v>24</v>
      </c>
      <c r="Y8" s="3">
        <v>44600</v>
      </c>
      <c r="Z8" s="3">
        <v>44607.19</v>
      </c>
      <c r="AA8">
        <v>7</v>
      </c>
      <c r="AB8">
        <v>2022</v>
      </c>
      <c r="AC8" t="s">
        <v>693</v>
      </c>
    </row>
    <row r="9" spans="1:29">
      <c r="A9" s="29">
        <v>8</v>
      </c>
      <c r="B9" s="12">
        <v>11</v>
      </c>
      <c r="C9" s="12">
        <v>2</v>
      </c>
      <c r="D9" s="19">
        <v>44597</v>
      </c>
      <c r="E9" s="20">
        <v>3466</v>
      </c>
      <c r="F9" s="20">
        <v>346</v>
      </c>
      <c r="G9" s="20">
        <v>6</v>
      </c>
      <c r="H9" s="21">
        <v>44643.6</v>
      </c>
      <c r="I9" s="12" t="s">
        <v>10</v>
      </c>
      <c r="J9" s="22" t="s">
        <v>27</v>
      </c>
      <c r="K9" s="22" t="s">
        <v>28</v>
      </c>
      <c r="L9" s="22" t="s">
        <v>43</v>
      </c>
      <c r="M9" s="12" t="s">
        <v>11</v>
      </c>
      <c r="N9" s="22" t="s">
        <v>66</v>
      </c>
      <c r="O9" s="12" t="s">
        <v>24</v>
      </c>
      <c r="P9" s="23">
        <v>46</v>
      </c>
      <c r="Q9" s="12" t="s">
        <v>604</v>
      </c>
      <c r="R9" s="12">
        <v>46</v>
      </c>
      <c r="S9" s="12">
        <v>2022</v>
      </c>
      <c r="W9" t="s">
        <v>606</v>
      </c>
      <c r="X9" t="s">
        <v>24</v>
      </c>
      <c r="Y9" s="3">
        <v>44602</v>
      </c>
      <c r="Z9" s="3">
        <v>44708.7</v>
      </c>
      <c r="AA9">
        <v>106</v>
      </c>
      <c r="AB9">
        <v>2022</v>
      </c>
      <c r="AC9" t="s">
        <v>693</v>
      </c>
    </row>
    <row r="10" spans="1:29">
      <c r="A10" s="28">
        <v>8</v>
      </c>
      <c r="B10" s="11">
        <v>12</v>
      </c>
      <c r="C10" s="11">
        <v>2</v>
      </c>
      <c r="D10" s="14">
        <v>44600</v>
      </c>
      <c r="E10" s="15">
        <v>3460</v>
      </c>
      <c r="F10" s="15">
        <v>346</v>
      </c>
      <c r="G10" s="15">
        <v>0</v>
      </c>
      <c r="H10" s="16">
        <v>44607.19</v>
      </c>
      <c r="I10" s="11" t="s">
        <v>10</v>
      </c>
      <c r="J10" s="17" t="s">
        <v>27</v>
      </c>
      <c r="K10" s="17" t="s">
        <v>28</v>
      </c>
      <c r="L10" s="17" t="s">
        <v>37</v>
      </c>
      <c r="M10" s="11" t="s">
        <v>11</v>
      </c>
      <c r="N10" s="17" t="s">
        <v>52</v>
      </c>
      <c r="O10" s="11" t="s">
        <v>24</v>
      </c>
      <c r="P10" s="18">
        <v>7</v>
      </c>
      <c r="Q10" s="11" t="s">
        <v>605</v>
      </c>
      <c r="R10" s="11">
        <v>7</v>
      </c>
      <c r="S10" s="11">
        <v>2022</v>
      </c>
      <c r="W10" t="s">
        <v>607</v>
      </c>
      <c r="X10" t="s">
        <v>24</v>
      </c>
      <c r="Y10" s="3">
        <v>44604</v>
      </c>
      <c r="Z10" s="3">
        <v>44629.11</v>
      </c>
      <c r="AA10">
        <v>25</v>
      </c>
      <c r="AB10">
        <v>2022</v>
      </c>
      <c r="AC10" t="s">
        <v>693</v>
      </c>
    </row>
    <row r="11" spans="1:29">
      <c r="A11" s="29">
        <v>8</v>
      </c>
      <c r="B11" s="12">
        <v>14</v>
      </c>
      <c r="C11" s="12">
        <v>2</v>
      </c>
      <c r="D11" s="19">
        <v>44602</v>
      </c>
      <c r="E11" s="20">
        <v>3402</v>
      </c>
      <c r="F11" s="20">
        <v>340</v>
      </c>
      <c r="G11" s="20">
        <v>2</v>
      </c>
      <c r="H11" s="21">
        <v>44708.7</v>
      </c>
      <c r="I11" s="12" t="s">
        <v>10</v>
      </c>
      <c r="J11" s="22" t="s">
        <v>25</v>
      </c>
      <c r="K11" s="22" t="s">
        <v>26</v>
      </c>
      <c r="L11" s="22" t="s">
        <v>39</v>
      </c>
      <c r="M11" s="12" t="s">
        <v>11</v>
      </c>
      <c r="N11" s="22" t="s">
        <v>62</v>
      </c>
      <c r="O11" s="12" t="s">
        <v>24</v>
      </c>
      <c r="P11" s="23">
        <v>106</v>
      </c>
      <c r="Q11" s="12" t="s">
        <v>606</v>
      </c>
      <c r="R11" s="12">
        <v>108</v>
      </c>
      <c r="S11" s="12">
        <v>2022</v>
      </c>
      <c r="W11" t="s">
        <v>608</v>
      </c>
      <c r="X11" t="s">
        <v>24</v>
      </c>
      <c r="Y11" s="3">
        <v>44631</v>
      </c>
      <c r="Z11" s="3">
        <v>44650.96</v>
      </c>
      <c r="AA11">
        <v>19</v>
      </c>
      <c r="AB11">
        <v>2022</v>
      </c>
      <c r="AC11" t="s">
        <v>694</v>
      </c>
    </row>
    <row r="12" spans="1:29">
      <c r="A12" s="28">
        <v>8</v>
      </c>
      <c r="B12" s="11">
        <v>15</v>
      </c>
      <c r="C12" s="11">
        <v>3</v>
      </c>
      <c r="D12" s="14">
        <v>44604</v>
      </c>
      <c r="E12" s="15">
        <v>3476</v>
      </c>
      <c r="F12" s="15">
        <v>347</v>
      </c>
      <c r="G12" s="15">
        <v>6</v>
      </c>
      <c r="H12" s="16">
        <v>44629.11</v>
      </c>
      <c r="I12" s="11" t="s">
        <v>10</v>
      </c>
      <c r="J12" s="17" t="s">
        <v>29</v>
      </c>
      <c r="K12" s="17" t="s">
        <v>28</v>
      </c>
      <c r="L12" s="17" t="s">
        <v>43</v>
      </c>
      <c r="M12" s="11" t="s">
        <v>11</v>
      </c>
      <c r="N12" s="17" t="s">
        <v>74</v>
      </c>
      <c r="O12" s="11" t="s">
        <v>24</v>
      </c>
      <c r="P12" s="18">
        <v>25</v>
      </c>
      <c r="Q12" s="11" t="s">
        <v>607</v>
      </c>
      <c r="R12" s="11">
        <v>30</v>
      </c>
      <c r="S12" s="11">
        <v>2022</v>
      </c>
      <c r="W12" t="s">
        <v>609</v>
      </c>
      <c r="X12" t="s">
        <v>24</v>
      </c>
      <c r="Y12" s="3">
        <v>44636</v>
      </c>
      <c r="Z12" s="3">
        <v>44673.3</v>
      </c>
      <c r="AA12">
        <v>37</v>
      </c>
      <c r="AB12">
        <v>2022</v>
      </c>
      <c r="AC12" t="s">
        <v>694</v>
      </c>
    </row>
    <row r="13" spans="1:29">
      <c r="A13" s="29">
        <v>8</v>
      </c>
      <c r="B13" s="12">
        <v>18</v>
      </c>
      <c r="C13" s="12">
        <v>4</v>
      </c>
      <c r="D13" s="19">
        <v>44631</v>
      </c>
      <c r="E13" s="20">
        <v>3460</v>
      </c>
      <c r="F13" s="20">
        <v>346</v>
      </c>
      <c r="G13" s="20">
        <v>0</v>
      </c>
      <c r="H13" s="21">
        <v>44650.96</v>
      </c>
      <c r="I13" s="12" t="s">
        <v>10</v>
      </c>
      <c r="J13" s="22" t="s">
        <v>27</v>
      </c>
      <c r="K13" s="22" t="s">
        <v>28</v>
      </c>
      <c r="L13" s="22" t="s">
        <v>37</v>
      </c>
      <c r="M13" s="12" t="s">
        <v>11</v>
      </c>
      <c r="N13" s="22" t="s">
        <v>52</v>
      </c>
      <c r="O13" s="12" t="s">
        <v>24</v>
      </c>
      <c r="P13" s="23">
        <v>19</v>
      </c>
      <c r="Q13" s="12" t="s">
        <v>608</v>
      </c>
      <c r="R13" s="12">
        <v>26</v>
      </c>
      <c r="S13" s="12">
        <v>2022</v>
      </c>
      <c r="W13" t="s">
        <v>610</v>
      </c>
      <c r="X13" t="s">
        <v>24</v>
      </c>
      <c r="Y13" s="3">
        <v>44638</v>
      </c>
      <c r="Z13" s="3">
        <v>45341.599999999999</v>
      </c>
      <c r="AA13">
        <v>703</v>
      </c>
      <c r="AB13">
        <v>2024</v>
      </c>
      <c r="AC13" t="s">
        <v>694</v>
      </c>
    </row>
    <row r="14" spans="1:29">
      <c r="A14" s="28">
        <v>8</v>
      </c>
      <c r="B14" s="11">
        <v>20</v>
      </c>
      <c r="C14" s="11">
        <v>3</v>
      </c>
      <c r="D14" s="14">
        <v>44636</v>
      </c>
      <c r="E14" s="15">
        <v>3400</v>
      </c>
      <c r="F14" s="15">
        <v>340</v>
      </c>
      <c r="G14" s="15">
        <v>0</v>
      </c>
      <c r="H14" s="16">
        <v>44673.3</v>
      </c>
      <c r="I14" s="11" t="s">
        <v>10</v>
      </c>
      <c r="J14" s="17" t="s">
        <v>25</v>
      </c>
      <c r="K14" s="17" t="s">
        <v>26</v>
      </c>
      <c r="L14" s="17" t="s">
        <v>37</v>
      </c>
      <c r="M14" s="11" t="s">
        <v>11</v>
      </c>
      <c r="N14" s="17" t="s">
        <v>55</v>
      </c>
      <c r="O14" s="11" t="s">
        <v>24</v>
      </c>
      <c r="P14" s="18">
        <v>37</v>
      </c>
      <c r="Q14" s="11" t="s">
        <v>609</v>
      </c>
      <c r="R14" s="11">
        <v>37</v>
      </c>
      <c r="S14" s="11">
        <v>2022</v>
      </c>
      <c r="W14" t="s">
        <v>611</v>
      </c>
      <c r="X14" t="s">
        <v>24</v>
      </c>
      <c r="Y14" s="3">
        <v>44640</v>
      </c>
      <c r="Z14" s="3">
        <v>44880.4</v>
      </c>
      <c r="AA14">
        <v>240</v>
      </c>
      <c r="AB14">
        <v>2022</v>
      </c>
      <c r="AC14" t="s">
        <v>694</v>
      </c>
    </row>
    <row r="15" spans="1:29">
      <c r="A15" s="29">
        <v>8</v>
      </c>
      <c r="B15" s="12">
        <v>21</v>
      </c>
      <c r="C15" s="12">
        <v>1</v>
      </c>
      <c r="D15" s="19">
        <v>44638</v>
      </c>
      <c r="E15" s="20">
        <v>3460</v>
      </c>
      <c r="F15" s="20">
        <v>346</v>
      </c>
      <c r="G15" s="20">
        <v>0</v>
      </c>
      <c r="H15" s="21">
        <v>45341.599999999999</v>
      </c>
      <c r="I15" s="12" t="s">
        <v>10</v>
      </c>
      <c r="J15" s="22" t="s">
        <v>27</v>
      </c>
      <c r="K15" s="22" t="s">
        <v>28</v>
      </c>
      <c r="L15" s="22" t="s">
        <v>37</v>
      </c>
      <c r="M15" s="12" t="s">
        <v>11</v>
      </c>
      <c r="N15" s="22" t="s">
        <v>52</v>
      </c>
      <c r="O15" s="12" t="s">
        <v>24</v>
      </c>
      <c r="P15" s="23">
        <v>703</v>
      </c>
      <c r="Q15" s="12" t="s">
        <v>610</v>
      </c>
      <c r="R15" s="12">
        <v>703</v>
      </c>
      <c r="S15" s="12">
        <v>2024</v>
      </c>
      <c r="W15" t="s">
        <v>612</v>
      </c>
      <c r="X15" t="s">
        <v>24</v>
      </c>
      <c r="Y15" s="3">
        <v>44644</v>
      </c>
      <c r="Z15" s="3">
        <v>44650.072002314817</v>
      </c>
      <c r="AA15">
        <v>6</v>
      </c>
      <c r="AB15">
        <v>2022</v>
      </c>
      <c r="AC15" t="s">
        <v>694</v>
      </c>
    </row>
    <row r="16" spans="1:29">
      <c r="A16" s="28">
        <v>8</v>
      </c>
      <c r="B16" s="11">
        <v>22</v>
      </c>
      <c r="C16" s="11">
        <v>1</v>
      </c>
      <c r="D16" s="14">
        <v>44640</v>
      </c>
      <c r="E16" s="15">
        <v>3403</v>
      </c>
      <c r="F16" s="15">
        <v>340</v>
      </c>
      <c r="G16" s="15">
        <v>3</v>
      </c>
      <c r="H16" s="16">
        <v>44880.4</v>
      </c>
      <c r="I16" s="11" t="s">
        <v>10</v>
      </c>
      <c r="J16" s="17" t="s">
        <v>25</v>
      </c>
      <c r="K16" s="17" t="s">
        <v>26</v>
      </c>
      <c r="L16" s="17" t="s">
        <v>40</v>
      </c>
      <c r="M16" s="11" t="s">
        <v>11</v>
      </c>
      <c r="N16" s="17" t="s">
        <v>68</v>
      </c>
      <c r="O16" s="11" t="s">
        <v>24</v>
      </c>
      <c r="P16" s="18">
        <v>240</v>
      </c>
      <c r="Q16" s="11" t="s">
        <v>611</v>
      </c>
      <c r="R16" s="11">
        <v>240</v>
      </c>
      <c r="S16" s="11">
        <v>2022</v>
      </c>
      <c r="W16" t="s">
        <v>613</v>
      </c>
      <c r="X16" t="s">
        <v>24</v>
      </c>
      <c r="Y16" s="3">
        <v>44649</v>
      </c>
      <c r="Z16" s="3">
        <v>44721.3</v>
      </c>
      <c r="AA16">
        <v>72</v>
      </c>
      <c r="AB16">
        <v>2022</v>
      </c>
      <c r="AC16" t="s">
        <v>694</v>
      </c>
    </row>
    <row r="17" spans="1:29">
      <c r="A17" s="29">
        <v>8</v>
      </c>
      <c r="B17" s="12">
        <v>24</v>
      </c>
      <c r="C17" s="12">
        <v>5</v>
      </c>
      <c r="D17" s="19">
        <v>44644</v>
      </c>
      <c r="E17" s="20">
        <v>3461</v>
      </c>
      <c r="F17" s="20">
        <v>346</v>
      </c>
      <c r="G17" s="20">
        <v>1</v>
      </c>
      <c r="H17" s="21">
        <v>44650.072002314817</v>
      </c>
      <c r="I17" s="12" t="s">
        <v>10</v>
      </c>
      <c r="J17" s="22" t="s">
        <v>27</v>
      </c>
      <c r="K17" s="22" t="s">
        <v>28</v>
      </c>
      <c r="L17" s="22" t="s">
        <v>38</v>
      </c>
      <c r="M17" s="12" t="s">
        <v>11</v>
      </c>
      <c r="N17" s="22" t="s">
        <v>90</v>
      </c>
      <c r="O17" s="12" t="s">
        <v>24</v>
      </c>
      <c r="P17" s="23">
        <v>6</v>
      </c>
      <c r="Q17" s="12" t="s">
        <v>612</v>
      </c>
      <c r="R17" s="12">
        <v>6</v>
      </c>
      <c r="S17" s="12">
        <v>2022</v>
      </c>
      <c r="W17" t="s">
        <v>614</v>
      </c>
      <c r="X17" t="s">
        <v>24</v>
      </c>
      <c r="Y17" s="3">
        <v>44650</v>
      </c>
      <c r="Z17" s="3">
        <v>44744.62</v>
      </c>
      <c r="AA17">
        <v>94</v>
      </c>
      <c r="AB17">
        <v>2022</v>
      </c>
      <c r="AC17" t="s">
        <v>694</v>
      </c>
    </row>
    <row r="18" spans="1:29">
      <c r="A18" s="28">
        <v>8</v>
      </c>
      <c r="B18" s="11">
        <v>25</v>
      </c>
      <c r="C18" s="11">
        <v>4</v>
      </c>
      <c r="D18" s="14">
        <v>44649</v>
      </c>
      <c r="E18" s="15">
        <v>3400</v>
      </c>
      <c r="F18" s="15">
        <v>340</v>
      </c>
      <c r="G18" s="15">
        <v>0</v>
      </c>
      <c r="H18" s="16">
        <v>44715.4</v>
      </c>
      <c r="I18" s="11" t="s">
        <v>10</v>
      </c>
      <c r="J18" s="17" t="s">
        <v>25</v>
      </c>
      <c r="K18" s="17" t="s">
        <v>26</v>
      </c>
      <c r="L18" s="17" t="s">
        <v>37</v>
      </c>
      <c r="M18" s="11" t="s">
        <v>11</v>
      </c>
      <c r="N18" s="17" t="s">
        <v>55</v>
      </c>
      <c r="O18" s="11" t="s">
        <v>24</v>
      </c>
      <c r="P18" s="18">
        <v>66</v>
      </c>
      <c r="Q18" s="11" t="s">
        <v>613</v>
      </c>
      <c r="R18" s="11">
        <v>72</v>
      </c>
      <c r="S18" s="11">
        <v>2022</v>
      </c>
      <c r="W18" t="s">
        <v>615</v>
      </c>
      <c r="X18" t="s">
        <v>24</v>
      </c>
      <c r="Y18" s="3">
        <v>44653</v>
      </c>
      <c r="Z18" s="3">
        <v>44917.29</v>
      </c>
      <c r="AA18">
        <v>264</v>
      </c>
      <c r="AB18">
        <v>2022</v>
      </c>
      <c r="AC18" t="s">
        <v>695</v>
      </c>
    </row>
    <row r="19" spans="1:29">
      <c r="A19" s="29">
        <v>8</v>
      </c>
      <c r="B19" s="12">
        <v>25</v>
      </c>
      <c r="C19" s="12">
        <v>2</v>
      </c>
      <c r="D19" s="19">
        <v>44649</v>
      </c>
      <c r="E19" s="20">
        <v>3465</v>
      </c>
      <c r="F19" s="20">
        <v>346</v>
      </c>
      <c r="G19" s="20">
        <v>5</v>
      </c>
      <c r="H19" s="21">
        <v>44718.28</v>
      </c>
      <c r="I19" s="12" t="s">
        <v>10</v>
      </c>
      <c r="J19" s="22" t="s">
        <v>27</v>
      </c>
      <c r="K19" s="22" t="s">
        <v>28</v>
      </c>
      <c r="L19" s="22" t="s">
        <v>42</v>
      </c>
      <c r="M19" s="12" t="s">
        <v>11</v>
      </c>
      <c r="N19" s="22" t="s">
        <v>84</v>
      </c>
      <c r="O19" s="12" t="s">
        <v>24</v>
      </c>
      <c r="P19" s="23">
        <v>69</v>
      </c>
      <c r="Q19" s="12" t="s">
        <v>613</v>
      </c>
      <c r="R19" s="12">
        <v>72</v>
      </c>
      <c r="S19" s="12">
        <v>2022</v>
      </c>
      <c r="W19" t="s">
        <v>616</v>
      </c>
      <c r="X19" t="s">
        <v>24</v>
      </c>
      <c r="Y19" s="3">
        <v>44656</v>
      </c>
      <c r="Z19" s="3">
        <v>44669.81</v>
      </c>
      <c r="AA19">
        <v>13</v>
      </c>
      <c r="AB19">
        <v>2022</v>
      </c>
      <c r="AC19" t="s">
        <v>695</v>
      </c>
    </row>
    <row r="20" spans="1:29">
      <c r="A20" s="28">
        <v>8</v>
      </c>
      <c r="B20" s="11">
        <v>25</v>
      </c>
      <c r="C20" s="11">
        <v>5</v>
      </c>
      <c r="D20" s="14">
        <v>44649</v>
      </c>
      <c r="E20" s="15">
        <v>3406</v>
      </c>
      <c r="F20" s="15">
        <v>340</v>
      </c>
      <c r="G20" s="15">
        <v>6</v>
      </c>
      <c r="H20" s="16">
        <v>44721.3</v>
      </c>
      <c r="I20" s="11" t="s">
        <v>10</v>
      </c>
      <c r="J20" s="17" t="s">
        <v>25</v>
      </c>
      <c r="K20" s="17" t="s">
        <v>26</v>
      </c>
      <c r="L20" s="17" t="s">
        <v>43</v>
      </c>
      <c r="M20" s="11" t="s">
        <v>11</v>
      </c>
      <c r="N20" s="17" t="s">
        <v>65</v>
      </c>
      <c r="O20" s="11" t="s">
        <v>24</v>
      </c>
      <c r="P20" s="18">
        <v>72</v>
      </c>
      <c r="Q20" s="11" t="s">
        <v>613</v>
      </c>
      <c r="R20" s="11">
        <v>72</v>
      </c>
      <c r="S20" s="11">
        <v>2022</v>
      </c>
      <c r="W20" t="s">
        <v>617</v>
      </c>
      <c r="X20" t="s">
        <v>24</v>
      </c>
      <c r="Y20" s="3">
        <v>44663</v>
      </c>
      <c r="Z20" s="3">
        <v>44676.80400462963</v>
      </c>
      <c r="AA20">
        <v>13</v>
      </c>
      <c r="AB20">
        <v>2022</v>
      </c>
      <c r="AC20" t="s">
        <v>695</v>
      </c>
    </row>
    <row r="21" spans="1:29">
      <c r="A21" s="29">
        <v>8</v>
      </c>
      <c r="B21" s="12">
        <v>26</v>
      </c>
      <c r="C21" s="12">
        <v>2</v>
      </c>
      <c r="D21" s="19">
        <v>44650</v>
      </c>
      <c r="E21" s="20">
        <v>3460</v>
      </c>
      <c r="F21" s="20">
        <v>346</v>
      </c>
      <c r="G21" s="20">
        <v>0</v>
      </c>
      <c r="H21" s="21">
        <v>44744.62</v>
      </c>
      <c r="I21" s="12" t="s">
        <v>10</v>
      </c>
      <c r="J21" s="22" t="s">
        <v>27</v>
      </c>
      <c r="K21" s="22" t="s">
        <v>28</v>
      </c>
      <c r="L21" s="22" t="s">
        <v>37</v>
      </c>
      <c r="M21" s="12" t="s">
        <v>11</v>
      </c>
      <c r="N21" s="22" t="s">
        <v>52</v>
      </c>
      <c r="O21" s="12" t="s">
        <v>24</v>
      </c>
      <c r="P21" s="23">
        <v>94</v>
      </c>
      <c r="Q21" s="12" t="s">
        <v>614</v>
      </c>
      <c r="R21" s="12">
        <v>94</v>
      </c>
      <c r="S21" s="12">
        <v>2022</v>
      </c>
      <c r="W21" t="s">
        <v>618</v>
      </c>
      <c r="X21" t="s">
        <v>24</v>
      </c>
      <c r="Y21" s="3">
        <v>44670</v>
      </c>
      <c r="Z21" s="3">
        <v>45041.56</v>
      </c>
      <c r="AA21">
        <v>371</v>
      </c>
      <c r="AB21">
        <v>2023</v>
      </c>
      <c r="AC21" t="s">
        <v>695</v>
      </c>
    </row>
    <row r="22" spans="1:29">
      <c r="A22" s="28">
        <v>8</v>
      </c>
      <c r="B22" s="11">
        <v>29</v>
      </c>
      <c r="C22" s="11">
        <v>2</v>
      </c>
      <c r="D22" s="14">
        <v>44653</v>
      </c>
      <c r="E22" s="15">
        <v>3400</v>
      </c>
      <c r="F22" s="15">
        <v>340</v>
      </c>
      <c r="G22" s="15">
        <v>0</v>
      </c>
      <c r="H22" s="16">
        <v>44917.29</v>
      </c>
      <c r="I22" s="11" t="s">
        <v>10</v>
      </c>
      <c r="J22" s="17" t="s">
        <v>25</v>
      </c>
      <c r="K22" s="17" t="s">
        <v>26</v>
      </c>
      <c r="L22" s="17" t="s">
        <v>37</v>
      </c>
      <c r="M22" s="11" t="s">
        <v>11</v>
      </c>
      <c r="N22" s="17" t="s">
        <v>55</v>
      </c>
      <c r="O22" s="11" t="s">
        <v>24</v>
      </c>
      <c r="P22" s="18">
        <v>264</v>
      </c>
      <c r="Q22" s="11" t="s">
        <v>615</v>
      </c>
      <c r="R22" s="11">
        <v>264</v>
      </c>
      <c r="S22" s="11">
        <v>2022</v>
      </c>
      <c r="W22" t="s">
        <v>619</v>
      </c>
      <c r="X22" t="s">
        <v>24</v>
      </c>
      <c r="Y22" s="3">
        <v>44673</v>
      </c>
      <c r="Z22" s="3">
        <v>44676.227002314816</v>
      </c>
      <c r="AA22">
        <v>3</v>
      </c>
      <c r="AB22">
        <v>2022</v>
      </c>
      <c r="AC22" t="s">
        <v>695</v>
      </c>
    </row>
    <row r="23" spans="1:29">
      <c r="A23" s="29">
        <v>8</v>
      </c>
      <c r="B23" s="12">
        <v>30</v>
      </c>
      <c r="C23" s="12">
        <v>2</v>
      </c>
      <c r="D23" s="19">
        <v>44656</v>
      </c>
      <c r="E23" s="20">
        <v>3400</v>
      </c>
      <c r="F23" s="20">
        <v>340</v>
      </c>
      <c r="G23" s="20">
        <v>0</v>
      </c>
      <c r="H23" s="21">
        <v>44669.81</v>
      </c>
      <c r="I23" s="12" t="s">
        <v>10</v>
      </c>
      <c r="J23" s="22" t="s">
        <v>25</v>
      </c>
      <c r="K23" s="22" t="s">
        <v>26</v>
      </c>
      <c r="L23" s="22" t="s">
        <v>37</v>
      </c>
      <c r="M23" s="12" t="s">
        <v>11</v>
      </c>
      <c r="N23" s="22" t="s">
        <v>55</v>
      </c>
      <c r="O23" s="12" t="s">
        <v>24</v>
      </c>
      <c r="P23" s="23">
        <v>13</v>
      </c>
      <c r="Q23" s="12" t="s">
        <v>616</v>
      </c>
      <c r="R23" s="12">
        <v>14</v>
      </c>
      <c r="S23" s="12">
        <v>2022</v>
      </c>
      <c r="W23" t="s">
        <v>620</v>
      </c>
      <c r="X23" t="s">
        <v>24</v>
      </c>
      <c r="Y23" s="3">
        <v>44677</v>
      </c>
      <c r="Z23" s="3">
        <v>44684.647997685184</v>
      </c>
      <c r="AA23">
        <v>7</v>
      </c>
      <c r="AB23">
        <v>2022</v>
      </c>
      <c r="AC23" t="s">
        <v>695</v>
      </c>
    </row>
    <row r="24" spans="1:29">
      <c r="A24" s="28">
        <v>8</v>
      </c>
      <c r="B24" s="11">
        <v>33</v>
      </c>
      <c r="C24" s="11">
        <v>1</v>
      </c>
      <c r="D24" s="14">
        <v>44663</v>
      </c>
      <c r="E24" s="15">
        <v>3400</v>
      </c>
      <c r="F24" s="15">
        <v>340</v>
      </c>
      <c r="G24" s="15">
        <v>0</v>
      </c>
      <c r="H24" s="16">
        <v>44676.534004629626</v>
      </c>
      <c r="I24" s="11" t="s">
        <v>10</v>
      </c>
      <c r="J24" s="17" t="s">
        <v>25</v>
      </c>
      <c r="K24" s="17" t="s">
        <v>26</v>
      </c>
      <c r="L24" s="17" t="s">
        <v>37</v>
      </c>
      <c r="M24" s="11" t="s">
        <v>11</v>
      </c>
      <c r="N24" s="17" t="s">
        <v>55</v>
      </c>
      <c r="O24" s="11" t="s">
        <v>24</v>
      </c>
      <c r="P24" s="18">
        <v>13</v>
      </c>
      <c r="Q24" s="11" t="s">
        <v>617</v>
      </c>
      <c r="R24" s="11">
        <v>15</v>
      </c>
      <c r="S24" s="11">
        <v>2022</v>
      </c>
      <c r="W24" t="s">
        <v>621</v>
      </c>
      <c r="X24" t="s">
        <v>24</v>
      </c>
      <c r="Y24" s="3">
        <v>44684</v>
      </c>
      <c r="Z24" s="3">
        <v>44705.75</v>
      </c>
      <c r="AA24">
        <v>21</v>
      </c>
      <c r="AB24">
        <v>2022</v>
      </c>
      <c r="AC24" t="s">
        <v>696</v>
      </c>
    </row>
    <row r="25" spans="1:29">
      <c r="A25" s="29">
        <v>8</v>
      </c>
      <c r="B25" s="12">
        <v>33</v>
      </c>
      <c r="C25" s="12">
        <v>5</v>
      </c>
      <c r="D25" s="19">
        <v>44663</v>
      </c>
      <c r="E25" s="20">
        <v>3406</v>
      </c>
      <c r="F25" s="20">
        <v>340</v>
      </c>
      <c r="G25" s="20">
        <v>6</v>
      </c>
      <c r="H25" s="21">
        <v>44676.80400462963</v>
      </c>
      <c r="I25" s="12" t="s">
        <v>10</v>
      </c>
      <c r="J25" s="22" t="s">
        <v>25</v>
      </c>
      <c r="K25" s="22" t="s">
        <v>26</v>
      </c>
      <c r="L25" s="22" t="s">
        <v>43</v>
      </c>
      <c r="M25" s="12" t="s">
        <v>11</v>
      </c>
      <c r="N25" s="22" t="s">
        <v>65</v>
      </c>
      <c r="O25" s="12" t="s">
        <v>24</v>
      </c>
      <c r="P25" s="23">
        <v>13</v>
      </c>
      <c r="Q25" s="12" t="s">
        <v>617</v>
      </c>
      <c r="R25" s="12">
        <v>15</v>
      </c>
      <c r="S25" s="12">
        <v>2022</v>
      </c>
      <c r="W25" t="s">
        <v>622</v>
      </c>
      <c r="X25" t="s">
        <v>24</v>
      </c>
      <c r="Y25" s="3">
        <v>44684</v>
      </c>
      <c r="Z25" s="3">
        <v>44772.06</v>
      </c>
      <c r="AA25">
        <v>88</v>
      </c>
      <c r="AB25">
        <v>2022</v>
      </c>
      <c r="AC25" t="s">
        <v>696</v>
      </c>
    </row>
    <row r="26" spans="1:29">
      <c r="A26" s="28">
        <v>8</v>
      </c>
      <c r="B26" s="11">
        <v>36</v>
      </c>
      <c r="C26" s="11">
        <v>1</v>
      </c>
      <c r="D26" s="14">
        <v>44670</v>
      </c>
      <c r="E26" s="15">
        <v>3400</v>
      </c>
      <c r="F26" s="15">
        <v>340</v>
      </c>
      <c r="G26" s="15">
        <v>0</v>
      </c>
      <c r="H26" s="16">
        <v>45041</v>
      </c>
      <c r="I26" s="11" t="s">
        <v>10</v>
      </c>
      <c r="J26" s="17" t="s">
        <v>25</v>
      </c>
      <c r="K26" s="17" t="s">
        <v>26</v>
      </c>
      <c r="L26" s="17" t="s">
        <v>37</v>
      </c>
      <c r="M26" s="11" t="s">
        <v>11</v>
      </c>
      <c r="N26" s="17" t="s">
        <v>55</v>
      </c>
      <c r="O26" s="11" t="s">
        <v>24</v>
      </c>
      <c r="P26" s="18">
        <v>371</v>
      </c>
      <c r="Q26" s="11" t="s">
        <v>618</v>
      </c>
      <c r="R26" s="11">
        <v>371</v>
      </c>
      <c r="S26" s="11">
        <v>2023</v>
      </c>
      <c r="W26" t="s">
        <v>623</v>
      </c>
      <c r="X26" t="s">
        <v>24</v>
      </c>
      <c r="Y26" s="3">
        <v>44684</v>
      </c>
      <c r="Z26" s="3">
        <v>44799.12</v>
      </c>
      <c r="AA26">
        <v>115</v>
      </c>
      <c r="AB26">
        <v>2022</v>
      </c>
      <c r="AC26" t="s">
        <v>696</v>
      </c>
    </row>
    <row r="27" spans="1:29">
      <c r="A27" s="29">
        <v>8</v>
      </c>
      <c r="B27" s="12">
        <v>36</v>
      </c>
      <c r="C27" s="12">
        <v>2</v>
      </c>
      <c r="D27" s="19">
        <v>44670</v>
      </c>
      <c r="E27" s="20">
        <v>3460</v>
      </c>
      <c r="F27" s="20">
        <v>346</v>
      </c>
      <c r="G27" s="20">
        <v>0</v>
      </c>
      <c r="H27" s="21">
        <v>45041.56</v>
      </c>
      <c r="I27" s="12" t="s">
        <v>10</v>
      </c>
      <c r="J27" s="22" t="s">
        <v>27</v>
      </c>
      <c r="K27" s="22" t="s">
        <v>28</v>
      </c>
      <c r="L27" s="22" t="s">
        <v>37</v>
      </c>
      <c r="M27" s="12" t="s">
        <v>11</v>
      </c>
      <c r="N27" s="22" t="s">
        <v>52</v>
      </c>
      <c r="O27" s="12" t="s">
        <v>24</v>
      </c>
      <c r="P27" s="23">
        <v>371</v>
      </c>
      <c r="Q27" s="12" t="s">
        <v>618</v>
      </c>
      <c r="R27" s="12">
        <v>371</v>
      </c>
      <c r="S27" s="12">
        <v>2023</v>
      </c>
      <c r="W27" t="s">
        <v>624</v>
      </c>
      <c r="X27" t="s">
        <v>24</v>
      </c>
      <c r="Y27" s="3">
        <v>44687</v>
      </c>
      <c r="Z27" s="3">
        <v>44799.79</v>
      </c>
      <c r="AA27">
        <v>112</v>
      </c>
      <c r="AB27">
        <v>2022</v>
      </c>
      <c r="AC27" t="s">
        <v>696</v>
      </c>
    </row>
    <row r="28" spans="1:29">
      <c r="A28" s="28">
        <v>8</v>
      </c>
      <c r="B28" s="11">
        <v>38</v>
      </c>
      <c r="C28" s="11">
        <v>3</v>
      </c>
      <c r="D28" s="14">
        <v>44673</v>
      </c>
      <c r="E28" s="15">
        <v>3461</v>
      </c>
      <c r="F28" s="15">
        <v>346</v>
      </c>
      <c r="G28" s="15">
        <v>1</v>
      </c>
      <c r="H28" s="16">
        <v>44676.227002314816</v>
      </c>
      <c r="I28" s="11" t="s">
        <v>10</v>
      </c>
      <c r="J28" s="17" t="s">
        <v>27</v>
      </c>
      <c r="K28" s="17" t="s">
        <v>28</v>
      </c>
      <c r="L28" s="17" t="s">
        <v>38</v>
      </c>
      <c r="M28" s="11" t="s">
        <v>11</v>
      </c>
      <c r="N28" s="17" t="s">
        <v>90</v>
      </c>
      <c r="O28" s="11" t="s">
        <v>24</v>
      </c>
      <c r="P28" s="18">
        <v>3</v>
      </c>
      <c r="Q28" s="11" t="s">
        <v>619</v>
      </c>
      <c r="R28" s="11">
        <v>4</v>
      </c>
      <c r="S28" s="11">
        <v>2022</v>
      </c>
      <c r="W28" t="s">
        <v>625</v>
      </c>
      <c r="X28" t="s">
        <v>24</v>
      </c>
      <c r="Y28" s="3">
        <v>44689</v>
      </c>
      <c r="Z28" s="3">
        <v>44693.919999999998</v>
      </c>
      <c r="AA28">
        <v>4</v>
      </c>
      <c r="AB28">
        <v>2022</v>
      </c>
      <c r="AC28" t="s">
        <v>696</v>
      </c>
    </row>
    <row r="29" spans="1:29">
      <c r="A29" s="29">
        <v>8</v>
      </c>
      <c r="B29" s="12">
        <v>39</v>
      </c>
      <c r="C29" s="12">
        <v>5</v>
      </c>
      <c r="D29" s="19">
        <v>44677</v>
      </c>
      <c r="E29" s="20">
        <v>3470</v>
      </c>
      <c r="F29" s="20">
        <v>347</v>
      </c>
      <c r="G29" s="20">
        <v>0</v>
      </c>
      <c r="H29" s="21">
        <v>44684.647997685184</v>
      </c>
      <c r="I29" s="12" t="s">
        <v>10</v>
      </c>
      <c r="J29" s="22" t="s">
        <v>29</v>
      </c>
      <c r="K29" s="22" t="s">
        <v>28</v>
      </c>
      <c r="L29" s="22" t="s">
        <v>37</v>
      </c>
      <c r="M29" s="12" t="s">
        <v>11</v>
      </c>
      <c r="N29" s="22" t="s">
        <v>51</v>
      </c>
      <c r="O29" s="12" t="s">
        <v>24</v>
      </c>
      <c r="P29" s="23">
        <v>7</v>
      </c>
      <c r="Q29" s="12" t="s">
        <v>620</v>
      </c>
      <c r="R29" s="12">
        <v>11</v>
      </c>
      <c r="S29" s="12">
        <v>2022</v>
      </c>
      <c r="W29" t="s">
        <v>626</v>
      </c>
      <c r="X29" t="s">
        <v>24</v>
      </c>
      <c r="Y29" s="3">
        <v>44690</v>
      </c>
      <c r="Z29" s="3">
        <v>44770.2</v>
      </c>
      <c r="AA29">
        <v>80</v>
      </c>
      <c r="AB29">
        <v>2022</v>
      </c>
      <c r="AC29" t="s">
        <v>696</v>
      </c>
    </row>
    <row r="30" spans="1:29">
      <c r="A30" s="28">
        <v>8</v>
      </c>
      <c r="B30" s="11">
        <v>41</v>
      </c>
      <c r="C30" s="11">
        <v>3</v>
      </c>
      <c r="D30" s="14">
        <v>44684</v>
      </c>
      <c r="E30" s="15">
        <v>3400</v>
      </c>
      <c r="F30" s="15">
        <v>340</v>
      </c>
      <c r="G30" s="15">
        <v>0</v>
      </c>
      <c r="H30" s="16">
        <v>44705.75</v>
      </c>
      <c r="I30" s="11" t="s">
        <v>10</v>
      </c>
      <c r="J30" s="17" t="s">
        <v>25</v>
      </c>
      <c r="K30" s="17" t="s">
        <v>26</v>
      </c>
      <c r="L30" s="17" t="s">
        <v>37</v>
      </c>
      <c r="M30" s="11" t="s">
        <v>11</v>
      </c>
      <c r="N30" s="17" t="s">
        <v>55</v>
      </c>
      <c r="O30" s="11" t="s">
        <v>24</v>
      </c>
      <c r="P30" s="18">
        <v>21</v>
      </c>
      <c r="Q30" s="11" t="s">
        <v>621</v>
      </c>
      <c r="R30" s="11">
        <v>25</v>
      </c>
      <c r="S30" s="11">
        <v>2022</v>
      </c>
      <c r="W30" t="s">
        <v>627</v>
      </c>
      <c r="X30" t="s">
        <v>24</v>
      </c>
      <c r="Y30" s="3">
        <v>44690</v>
      </c>
      <c r="Z30" s="3">
        <v>44710.43</v>
      </c>
      <c r="AA30">
        <v>20</v>
      </c>
      <c r="AB30">
        <v>2022</v>
      </c>
      <c r="AC30" t="s">
        <v>696</v>
      </c>
    </row>
    <row r="31" spans="1:29">
      <c r="A31" s="29">
        <v>8</v>
      </c>
      <c r="B31" s="12">
        <v>42</v>
      </c>
      <c r="C31" s="12">
        <v>1</v>
      </c>
      <c r="D31" s="19">
        <v>44684</v>
      </c>
      <c r="E31" s="20">
        <v>3400</v>
      </c>
      <c r="F31" s="20">
        <v>340</v>
      </c>
      <c r="G31" s="20">
        <v>0</v>
      </c>
      <c r="H31" s="21">
        <v>44772.06</v>
      </c>
      <c r="I31" s="12" t="s">
        <v>10</v>
      </c>
      <c r="J31" s="22" t="s">
        <v>25</v>
      </c>
      <c r="K31" s="22" t="s">
        <v>26</v>
      </c>
      <c r="L31" s="22" t="s">
        <v>37</v>
      </c>
      <c r="M31" s="12" t="s">
        <v>11</v>
      </c>
      <c r="N31" s="22" t="s">
        <v>55</v>
      </c>
      <c r="O31" s="12" t="s">
        <v>24</v>
      </c>
      <c r="P31" s="23">
        <v>88</v>
      </c>
      <c r="Q31" s="12" t="s">
        <v>622</v>
      </c>
      <c r="R31" s="12">
        <v>91</v>
      </c>
      <c r="S31" s="12">
        <v>2022</v>
      </c>
      <c r="W31" t="s">
        <v>628</v>
      </c>
      <c r="X31" t="s">
        <v>24</v>
      </c>
      <c r="Y31" s="3">
        <v>44697</v>
      </c>
      <c r="Z31" s="3">
        <v>45053.1</v>
      </c>
      <c r="AA31">
        <v>356</v>
      </c>
      <c r="AB31">
        <v>2023</v>
      </c>
      <c r="AC31" t="s">
        <v>696</v>
      </c>
    </row>
    <row r="32" spans="1:29">
      <c r="A32" s="28">
        <v>8</v>
      </c>
      <c r="B32" s="11">
        <v>43</v>
      </c>
      <c r="C32" s="11">
        <v>1</v>
      </c>
      <c r="D32" s="14">
        <v>44684</v>
      </c>
      <c r="E32" s="15">
        <v>3404</v>
      </c>
      <c r="F32" s="15">
        <v>340</v>
      </c>
      <c r="G32" s="15">
        <v>4</v>
      </c>
      <c r="H32" s="16">
        <v>44799.12</v>
      </c>
      <c r="I32" s="11" t="s">
        <v>10</v>
      </c>
      <c r="J32" s="17" t="s">
        <v>25</v>
      </c>
      <c r="K32" s="17" t="s">
        <v>26</v>
      </c>
      <c r="L32" s="17" t="s">
        <v>41</v>
      </c>
      <c r="M32" s="11" t="s">
        <v>11</v>
      </c>
      <c r="N32" s="17" t="s">
        <v>86</v>
      </c>
      <c r="O32" s="11" t="s">
        <v>24</v>
      </c>
      <c r="P32" s="18">
        <v>115</v>
      </c>
      <c r="Q32" s="11" t="s">
        <v>623</v>
      </c>
      <c r="R32" s="11">
        <v>115</v>
      </c>
      <c r="S32" s="11">
        <v>2022</v>
      </c>
      <c r="W32" t="s">
        <v>629</v>
      </c>
      <c r="X32" t="s">
        <v>24</v>
      </c>
      <c r="Y32" s="3">
        <v>44702</v>
      </c>
      <c r="Z32" s="3">
        <v>44707.15</v>
      </c>
      <c r="AA32">
        <v>5</v>
      </c>
      <c r="AB32">
        <v>2022</v>
      </c>
      <c r="AC32" t="s">
        <v>696</v>
      </c>
    </row>
    <row r="33" spans="1:29">
      <c r="A33" s="29">
        <v>8</v>
      </c>
      <c r="B33" s="12">
        <v>44</v>
      </c>
      <c r="C33" s="12">
        <v>3</v>
      </c>
      <c r="D33" s="19">
        <v>44687</v>
      </c>
      <c r="E33" s="20">
        <v>3405</v>
      </c>
      <c r="F33" s="20">
        <v>340</v>
      </c>
      <c r="G33" s="20">
        <v>5</v>
      </c>
      <c r="H33" s="21">
        <v>44797.7</v>
      </c>
      <c r="I33" s="12" t="s">
        <v>10</v>
      </c>
      <c r="J33" s="22" t="s">
        <v>25</v>
      </c>
      <c r="K33" s="22" t="s">
        <v>26</v>
      </c>
      <c r="L33" s="22" t="s">
        <v>42</v>
      </c>
      <c r="M33" s="12" t="s">
        <v>11</v>
      </c>
      <c r="N33" s="22" t="s">
        <v>63</v>
      </c>
      <c r="O33" s="12" t="s">
        <v>24</v>
      </c>
      <c r="P33" s="23">
        <v>110</v>
      </c>
      <c r="Q33" s="12" t="s">
        <v>624</v>
      </c>
      <c r="R33" s="12">
        <v>112</v>
      </c>
      <c r="S33" s="12">
        <v>2022</v>
      </c>
      <c r="W33" t="s">
        <v>630</v>
      </c>
      <c r="X33" t="s">
        <v>24</v>
      </c>
      <c r="Y33" s="3">
        <v>44711</v>
      </c>
      <c r="Z33" s="3">
        <v>44775.73</v>
      </c>
      <c r="AA33">
        <v>64</v>
      </c>
      <c r="AB33">
        <v>2022</v>
      </c>
      <c r="AC33" t="s">
        <v>696</v>
      </c>
    </row>
    <row r="34" spans="1:29">
      <c r="A34" s="28">
        <v>8</v>
      </c>
      <c r="B34" s="11">
        <v>44</v>
      </c>
      <c r="C34" s="11">
        <v>1</v>
      </c>
      <c r="D34" s="14">
        <v>44687</v>
      </c>
      <c r="E34" s="15">
        <v>3400</v>
      </c>
      <c r="F34" s="15">
        <v>340</v>
      </c>
      <c r="G34" s="15">
        <v>0</v>
      </c>
      <c r="H34" s="16">
        <v>44799.79</v>
      </c>
      <c r="I34" s="11" t="s">
        <v>10</v>
      </c>
      <c r="J34" s="17" t="s">
        <v>25</v>
      </c>
      <c r="K34" s="17" t="s">
        <v>26</v>
      </c>
      <c r="L34" s="17" t="s">
        <v>37</v>
      </c>
      <c r="M34" s="11" t="s">
        <v>11</v>
      </c>
      <c r="N34" s="17" t="s">
        <v>55</v>
      </c>
      <c r="O34" s="11" t="s">
        <v>24</v>
      </c>
      <c r="P34" s="18">
        <v>112</v>
      </c>
      <c r="Q34" s="11" t="s">
        <v>624</v>
      </c>
      <c r="R34" s="11">
        <v>112</v>
      </c>
      <c r="S34" s="11">
        <v>2022</v>
      </c>
      <c r="W34" t="s">
        <v>631</v>
      </c>
      <c r="X34" t="s">
        <v>24</v>
      </c>
      <c r="Y34" s="3">
        <v>44720</v>
      </c>
      <c r="Z34" s="3">
        <v>44764.28</v>
      </c>
      <c r="AA34">
        <v>44</v>
      </c>
      <c r="AB34">
        <v>2022</v>
      </c>
      <c r="AC34" t="s">
        <v>702</v>
      </c>
    </row>
    <row r="35" spans="1:29">
      <c r="A35" s="29">
        <v>8</v>
      </c>
      <c r="B35" s="12">
        <v>45</v>
      </c>
      <c r="C35" s="12">
        <v>1</v>
      </c>
      <c r="D35" s="19">
        <v>44689</v>
      </c>
      <c r="E35" s="20">
        <v>3400</v>
      </c>
      <c r="F35" s="20">
        <v>340</v>
      </c>
      <c r="G35" s="20">
        <v>0</v>
      </c>
      <c r="H35" s="21">
        <v>44693.51</v>
      </c>
      <c r="I35" s="12" t="s">
        <v>10</v>
      </c>
      <c r="J35" s="22" t="s">
        <v>25</v>
      </c>
      <c r="K35" s="22" t="s">
        <v>26</v>
      </c>
      <c r="L35" s="22" t="s">
        <v>37</v>
      </c>
      <c r="M35" s="12" t="s">
        <v>11</v>
      </c>
      <c r="N35" s="22" t="s">
        <v>55</v>
      </c>
      <c r="O35" s="12" t="s">
        <v>24</v>
      </c>
      <c r="P35" s="23">
        <v>4</v>
      </c>
      <c r="Q35" s="12" t="s">
        <v>625</v>
      </c>
      <c r="R35" s="12">
        <v>4</v>
      </c>
      <c r="S35" s="12">
        <v>2022</v>
      </c>
      <c r="W35" t="s">
        <v>632</v>
      </c>
      <c r="X35" t="s">
        <v>24</v>
      </c>
      <c r="Y35" s="3">
        <v>44722</v>
      </c>
      <c r="Z35" s="3">
        <v>44949.4</v>
      </c>
      <c r="AA35">
        <v>227</v>
      </c>
      <c r="AB35">
        <v>2023</v>
      </c>
      <c r="AC35" t="s">
        <v>702</v>
      </c>
    </row>
    <row r="36" spans="1:29">
      <c r="A36" s="28">
        <v>8</v>
      </c>
      <c r="B36" s="11">
        <v>45</v>
      </c>
      <c r="C36" s="11">
        <v>2</v>
      </c>
      <c r="D36" s="14">
        <v>44689</v>
      </c>
      <c r="E36" s="15">
        <v>3466</v>
      </c>
      <c r="F36" s="15">
        <v>346</v>
      </c>
      <c r="G36" s="15">
        <v>6</v>
      </c>
      <c r="H36" s="16">
        <v>44693.919999999998</v>
      </c>
      <c r="I36" s="11" t="s">
        <v>10</v>
      </c>
      <c r="J36" s="17" t="s">
        <v>27</v>
      </c>
      <c r="K36" s="17" t="s">
        <v>28</v>
      </c>
      <c r="L36" s="17" t="s">
        <v>43</v>
      </c>
      <c r="M36" s="11" t="s">
        <v>11</v>
      </c>
      <c r="N36" s="17" t="s">
        <v>66</v>
      </c>
      <c r="O36" s="11" t="s">
        <v>24</v>
      </c>
      <c r="P36" s="18">
        <v>4</v>
      </c>
      <c r="Q36" s="11" t="s">
        <v>625</v>
      </c>
      <c r="R36" s="11">
        <v>4</v>
      </c>
      <c r="S36" s="11">
        <v>2022</v>
      </c>
      <c r="W36" t="s">
        <v>633</v>
      </c>
      <c r="X36" t="s">
        <v>24</v>
      </c>
      <c r="Y36" s="3">
        <v>44724</v>
      </c>
      <c r="Z36" s="3">
        <v>44811.29</v>
      </c>
      <c r="AA36">
        <v>87</v>
      </c>
      <c r="AB36">
        <v>2022</v>
      </c>
      <c r="AC36" t="s">
        <v>702</v>
      </c>
    </row>
    <row r="37" spans="1:29">
      <c r="A37" s="29">
        <v>8</v>
      </c>
      <c r="B37" s="12">
        <v>46</v>
      </c>
      <c r="C37" s="12">
        <v>1</v>
      </c>
      <c r="D37" s="19">
        <v>44690</v>
      </c>
      <c r="E37" s="20">
        <v>3470</v>
      </c>
      <c r="F37" s="20">
        <v>347</v>
      </c>
      <c r="G37" s="20">
        <v>0</v>
      </c>
      <c r="H37" s="21">
        <v>44770.2</v>
      </c>
      <c r="I37" s="12" t="s">
        <v>10</v>
      </c>
      <c r="J37" s="22" t="s">
        <v>29</v>
      </c>
      <c r="K37" s="22" t="s">
        <v>28</v>
      </c>
      <c r="L37" s="22" t="s">
        <v>37</v>
      </c>
      <c r="M37" s="12" t="s">
        <v>11</v>
      </c>
      <c r="N37" s="22" t="s">
        <v>51</v>
      </c>
      <c r="O37" s="12" t="s">
        <v>24</v>
      </c>
      <c r="P37" s="23">
        <v>80</v>
      </c>
      <c r="Q37" s="12" t="s">
        <v>626</v>
      </c>
      <c r="R37" s="12">
        <v>82</v>
      </c>
      <c r="S37" s="12">
        <v>2022</v>
      </c>
      <c r="W37" t="s">
        <v>634</v>
      </c>
      <c r="X37" t="s">
        <v>24</v>
      </c>
      <c r="Y37" s="3">
        <v>44731</v>
      </c>
      <c r="Z37" s="3">
        <v>44768.15</v>
      </c>
      <c r="AA37">
        <v>37</v>
      </c>
      <c r="AB37">
        <v>2022</v>
      </c>
      <c r="AC37" t="s">
        <v>702</v>
      </c>
    </row>
    <row r="38" spans="1:29">
      <c r="A38" s="28">
        <v>8</v>
      </c>
      <c r="B38" s="11">
        <v>47</v>
      </c>
      <c r="C38" s="11">
        <v>4</v>
      </c>
      <c r="D38" s="14">
        <v>44690</v>
      </c>
      <c r="E38" s="15">
        <v>3460</v>
      </c>
      <c r="F38" s="15">
        <v>346</v>
      </c>
      <c r="G38" s="15">
        <v>0</v>
      </c>
      <c r="H38" s="16">
        <v>44710.43</v>
      </c>
      <c r="I38" s="11" t="s">
        <v>14</v>
      </c>
      <c r="J38" s="17" t="s">
        <v>27</v>
      </c>
      <c r="K38" s="17" t="s">
        <v>28</v>
      </c>
      <c r="L38" s="17" t="s">
        <v>37</v>
      </c>
      <c r="M38" s="11" t="s">
        <v>15</v>
      </c>
      <c r="N38" s="17" t="s">
        <v>52</v>
      </c>
      <c r="O38" s="11" t="s">
        <v>24</v>
      </c>
      <c r="P38" s="18">
        <v>20</v>
      </c>
      <c r="Q38" s="11" t="s">
        <v>627</v>
      </c>
      <c r="R38" s="11">
        <v>21</v>
      </c>
      <c r="S38" s="11">
        <v>2022</v>
      </c>
      <c r="W38" t="s">
        <v>635</v>
      </c>
      <c r="X38" t="s">
        <v>24</v>
      </c>
      <c r="Y38" s="3">
        <v>44733</v>
      </c>
      <c r="Z38" s="3">
        <v>44746.14</v>
      </c>
      <c r="AA38">
        <v>13</v>
      </c>
      <c r="AB38">
        <v>2022</v>
      </c>
      <c r="AC38" t="s">
        <v>702</v>
      </c>
    </row>
    <row r="39" spans="1:29">
      <c r="A39" s="29">
        <v>8</v>
      </c>
      <c r="B39" s="12">
        <v>50</v>
      </c>
      <c r="C39" s="12">
        <v>3</v>
      </c>
      <c r="D39" s="19">
        <v>44697</v>
      </c>
      <c r="E39" s="20">
        <v>3400</v>
      </c>
      <c r="F39" s="20">
        <v>340</v>
      </c>
      <c r="G39" s="20">
        <v>0</v>
      </c>
      <c r="H39" s="21">
        <v>45050</v>
      </c>
      <c r="I39" s="12" t="s">
        <v>10</v>
      </c>
      <c r="J39" s="22" t="s">
        <v>25</v>
      </c>
      <c r="K39" s="22" t="s">
        <v>26</v>
      </c>
      <c r="L39" s="22" t="s">
        <v>37</v>
      </c>
      <c r="M39" s="12" t="s">
        <v>11</v>
      </c>
      <c r="N39" s="22" t="s">
        <v>55</v>
      </c>
      <c r="O39" s="12" t="s">
        <v>24</v>
      </c>
      <c r="P39" s="23">
        <v>353</v>
      </c>
      <c r="Q39" s="12" t="s">
        <v>628</v>
      </c>
      <c r="R39" s="12">
        <v>356</v>
      </c>
      <c r="S39" s="12">
        <v>2023</v>
      </c>
      <c r="W39" t="s">
        <v>636</v>
      </c>
      <c r="X39" t="s">
        <v>24</v>
      </c>
      <c r="Y39" s="3">
        <v>44737</v>
      </c>
      <c r="Z39" s="3">
        <v>44745.09</v>
      </c>
      <c r="AA39">
        <v>8</v>
      </c>
      <c r="AB39">
        <v>2022</v>
      </c>
      <c r="AC39" t="s">
        <v>702</v>
      </c>
    </row>
    <row r="40" spans="1:29">
      <c r="A40" s="28">
        <v>8</v>
      </c>
      <c r="B40" s="11">
        <v>50</v>
      </c>
      <c r="C40" s="11">
        <v>4</v>
      </c>
      <c r="D40" s="14">
        <v>44697</v>
      </c>
      <c r="E40" s="15">
        <v>3406</v>
      </c>
      <c r="F40" s="15">
        <v>340</v>
      </c>
      <c r="G40" s="15">
        <v>6</v>
      </c>
      <c r="H40" s="16">
        <v>45051.199999999997</v>
      </c>
      <c r="I40" s="11" t="s">
        <v>10</v>
      </c>
      <c r="J40" s="17" t="s">
        <v>25</v>
      </c>
      <c r="K40" s="17" t="s">
        <v>26</v>
      </c>
      <c r="L40" s="17" t="s">
        <v>43</v>
      </c>
      <c r="M40" s="11" t="s">
        <v>11</v>
      </c>
      <c r="N40" s="17" t="s">
        <v>65</v>
      </c>
      <c r="O40" s="11" t="s">
        <v>24</v>
      </c>
      <c r="P40" s="18">
        <v>354</v>
      </c>
      <c r="Q40" s="11" t="s">
        <v>628</v>
      </c>
      <c r="R40" s="11">
        <v>356</v>
      </c>
      <c r="S40" s="11">
        <v>2023</v>
      </c>
      <c r="W40" t="s">
        <v>637</v>
      </c>
      <c r="X40" t="s">
        <v>24</v>
      </c>
      <c r="Y40" s="3">
        <v>44744</v>
      </c>
      <c r="Z40" s="3">
        <v>44747.755497685182</v>
      </c>
      <c r="AA40">
        <v>3</v>
      </c>
      <c r="AB40">
        <v>2022</v>
      </c>
      <c r="AC40" t="s">
        <v>703</v>
      </c>
    </row>
    <row r="41" spans="1:29">
      <c r="A41" s="29">
        <v>8</v>
      </c>
      <c r="B41" s="12">
        <v>50</v>
      </c>
      <c r="C41" s="12">
        <v>1</v>
      </c>
      <c r="D41" s="19">
        <v>44697</v>
      </c>
      <c r="E41" s="20">
        <v>3466</v>
      </c>
      <c r="F41" s="20">
        <v>346</v>
      </c>
      <c r="G41" s="20">
        <v>6</v>
      </c>
      <c r="H41" s="21">
        <v>45053.1</v>
      </c>
      <c r="I41" s="12" t="s">
        <v>10</v>
      </c>
      <c r="J41" s="22" t="s">
        <v>27</v>
      </c>
      <c r="K41" s="22" t="s">
        <v>28</v>
      </c>
      <c r="L41" s="22" t="s">
        <v>43</v>
      </c>
      <c r="M41" s="12" t="s">
        <v>11</v>
      </c>
      <c r="N41" s="22" t="s">
        <v>66</v>
      </c>
      <c r="O41" s="12" t="s">
        <v>24</v>
      </c>
      <c r="P41" s="23">
        <v>356</v>
      </c>
      <c r="Q41" s="12" t="s">
        <v>628</v>
      </c>
      <c r="R41" s="12">
        <v>356</v>
      </c>
      <c r="S41" s="12">
        <v>2023</v>
      </c>
      <c r="W41" t="s">
        <v>638</v>
      </c>
      <c r="X41" t="s">
        <v>24</v>
      </c>
      <c r="Y41" s="3">
        <v>44748</v>
      </c>
      <c r="Z41" s="3">
        <v>44760.21</v>
      </c>
      <c r="AA41">
        <v>12</v>
      </c>
      <c r="AB41">
        <v>2022</v>
      </c>
      <c r="AC41" t="s">
        <v>703</v>
      </c>
    </row>
    <row r="42" spans="1:29">
      <c r="A42" s="28">
        <v>8</v>
      </c>
      <c r="B42" s="11">
        <v>52</v>
      </c>
      <c r="C42" s="11">
        <v>1</v>
      </c>
      <c r="D42" s="14">
        <v>44702</v>
      </c>
      <c r="E42" s="15">
        <v>3400</v>
      </c>
      <c r="F42" s="15">
        <v>340</v>
      </c>
      <c r="G42" s="15">
        <v>0</v>
      </c>
      <c r="H42" s="16">
        <v>44707.15</v>
      </c>
      <c r="I42" s="11" t="s">
        <v>10</v>
      </c>
      <c r="J42" s="17" t="s">
        <v>25</v>
      </c>
      <c r="K42" s="17" t="s">
        <v>26</v>
      </c>
      <c r="L42" s="17" t="s">
        <v>37</v>
      </c>
      <c r="M42" s="11" t="s">
        <v>11</v>
      </c>
      <c r="N42" s="17" t="s">
        <v>55</v>
      </c>
      <c r="O42" s="11" t="s">
        <v>24</v>
      </c>
      <c r="P42" s="18">
        <v>5</v>
      </c>
      <c r="Q42" s="11" t="s">
        <v>629</v>
      </c>
      <c r="R42" s="11">
        <v>5</v>
      </c>
      <c r="S42" s="11">
        <v>2022</v>
      </c>
      <c r="W42" t="s">
        <v>639</v>
      </c>
      <c r="X42" t="s">
        <v>24</v>
      </c>
      <c r="Y42" s="3">
        <v>44758</v>
      </c>
      <c r="Z42" s="3">
        <v>44794.16</v>
      </c>
      <c r="AA42">
        <v>36</v>
      </c>
      <c r="AB42">
        <v>2022</v>
      </c>
      <c r="AC42" t="s">
        <v>703</v>
      </c>
    </row>
    <row r="43" spans="1:29">
      <c r="A43" s="29">
        <v>8</v>
      </c>
      <c r="B43" s="12">
        <v>54</v>
      </c>
      <c r="C43" s="12">
        <v>2</v>
      </c>
      <c r="D43" s="19">
        <v>44711</v>
      </c>
      <c r="E43" s="20">
        <v>3460</v>
      </c>
      <c r="F43" s="20">
        <v>346</v>
      </c>
      <c r="G43" s="20">
        <v>0</v>
      </c>
      <c r="H43" s="21">
        <v>44775.73</v>
      </c>
      <c r="I43" s="12" t="s">
        <v>10</v>
      </c>
      <c r="J43" s="22" t="s">
        <v>27</v>
      </c>
      <c r="K43" s="22" t="s">
        <v>28</v>
      </c>
      <c r="L43" s="22" t="s">
        <v>37</v>
      </c>
      <c r="M43" s="12" t="s">
        <v>11</v>
      </c>
      <c r="N43" s="22" t="s">
        <v>52</v>
      </c>
      <c r="O43" s="12" t="s">
        <v>24</v>
      </c>
      <c r="P43" s="23">
        <v>64</v>
      </c>
      <c r="Q43" s="12" t="s">
        <v>630</v>
      </c>
      <c r="R43" s="12">
        <v>64</v>
      </c>
      <c r="S43" s="12">
        <v>2022</v>
      </c>
      <c r="W43" t="s">
        <v>640</v>
      </c>
      <c r="X43" t="s">
        <v>24</v>
      </c>
      <c r="Y43" s="3">
        <v>44761</v>
      </c>
      <c r="Z43" s="3">
        <v>44788.03</v>
      </c>
      <c r="AA43">
        <v>27</v>
      </c>
      <c r="AB43">
        <v>2022</v>
      </c>
      <c r="AC43" t="s">
        <v>703</v>
      </c>
    </row>
    <row r="44" spans="1:29">
      <c r="A44" s="28">
        <v>8</v>
      </c>
      <c r="B44" s="11">
        <v>55</v>
      </c>
      <c r="C44" s="11">
        <v>1</v>
      </c>
      <c r="D44" s="14">
        <v>44720</v>
      </c>
      <c r="E44" s="15">
        <v>3400</v>
      </c>
      <c r="F44" s="15">
        <v>340</v>
      </c>
      <c r="G44" s="15">
        <v>0</v>
      </c>
      <c r="H44" s="16">
        <v>44763.02</v>
      </c>
      <c r="I44" s="11" t="s">
        <v>10</v>
      </c>
      <c r="J44" s="17" t="s">
        <v>25</v>
      </c>
      <c r="K44" s="17" t="s">
        <v>26</v>
      </c>
      <c r="L44" s="17" t="s">
        <v>37</v>
      </c>
      <c r="M44" s="11" t="s">
        <v>11</v>
      </c>
      <c r="N44" s="17" t="s">
        <v>55</v>
      </c>
      <c r="O44" s="11" t="s">
        <v>24</v>
      </c>
      <c r="P44" s="18">
        <v>43</v>
      </c>
      <c r="Q44" s="11" t="s">
        <v>631</v>
      </c>
      <c r="R44" s="11">
        <v>44</v>
      </c>
      <c r="S44" s="11">
        <v>2022</v>
      </c>
      <c r="W44" t="s">
        <v>641</v>
      </c>
      <c r="X44" t="s">
        <v>24</v>
      </c>
      <c r="Y44" s="3">
        <v>44762</v>
      </c>
      <c r="Z44" s="3">
        <v>44795.72</v>
      </c>
      <c r="AA44">
        <v>33</v>
      </c>
      <c r="AB44">
        <v>2022</v>
      </c>
      <c r="AC44" t="s">
        <v>703</v>
      </c>
    </row>
    <row r="45" spans="1:29">
      <c r="A45" s="29">
        <v>8</v>
      </c>
      <c r="B45" s="12">
        <v>55</v>
      </c>
      <c r="C45" s="12">
        <v>3</v>
      </c>
      <c r="D45" s="19">
        <v>44720</v>
      </c>
      <c r="E45" s="20">
        <v>3400</v>
      </c>
      <c r="F45" s="20">
        <v>340</v>
      </c>
      <c r="G45" s="20">
        <v>0</v>
      </c>
      <c r="H45" s="21">
        <v>44764.28</v>
      </c>
      <c r="I45" s="12" t="s">
        <v>10</v>
      </c>
      <c r="J45" s="22" t="s">
        <v>25</v>
      </c>
      <c r="K45" s="22" t="s">
        <v>26</v>
      </c>
      <c r="L45" s="22" t="s">
        <v>37</v>
      </c>
      <c r="M45" s="12" t="s">
        <v>11</v>
      </c>
      <c r="N45" s="22" t="s">
        <v>55</v>
      </c>
      <c r="O45" s="12" t="s">
        <v>24</v>
      </c>
      <c r="P45" s="23">
        <v>44</v>
      </c>
      <c r="Q45" s="12" t="s">
        <v>631</v>
      </c>
      <c r="R45" s="12">
        <v>44</v>
      </c>
      <c r="S45" s="12">
        <v>2022</v>
      </c>
      <c r="W45" t="s">
        <v>642</v>
      </c>
      <c r="X45" t="s">
        <v>24</v>
      </c>
      <c r="Y45" s="3">
        <v>44765</v>
      </c>
      <c r="Z45" s="3">
        <v>44807.06</v>
      </c>
      <c r="AA45">
        <v>42</v>
      </c>
      <c r="AB45">
        <v>2022</v>
      </c>
      <c r="AC45" t="s">
        <v>703</v>
      </c>
    </row>
    <row r="46" spans="1:29">
      <c r="A46" s="28">
        <v>8</v>
      </c>
      <c r="B46" s="11">
        <v>56</v>
      </c>
      <c r="C46" s="11">
        <v>3</v>
      </c>
      <c r="D46" s="14">
        <v>44722</v>
      </c>
      <c r="E46" s="15">
        <v>3400</v>
      </c>
      <c r="F46" s="15">
        <v>340</v>
      </c>
      <c r="G46" s="15">
        <v>0</v>
      </c>
      <c r="H46" s="16">
        <v>44949.4</v>
      </c>
      <c r="I46" s="11" t="s">
        <v>10</v>
      </c>
      <c r="J46" s="17" t="s">
        <v>25</v>
      </c>
      <c r="K46" s="17" t="s">
        <v>26</v>
      </c>
      <c r="L46" s="17" t="s">
        <v>37</v>
      </c>
      <c r="M46" s="11" t="s">
        <v>11</v>
      </c>
      <c r="N46" s="17" t="s">
        <v>55</v>
      </c>
      <c r="O46" s="11" t="s">
        <v>24</v>
      </c>
      <c r="P46" s="18">
        <v>227</v>
      </c>
      <c r="Q46" s="11" t="s">
        <v>632</v>
      </c>
      <c r="R46" s="11">
        <v>227</v>
      </c>
      <c r="S46" s="11">
        <v>2023</v>
      </c>
      <c r="W46" t="s">
        <v>643</v>
      </c>
      <c r="X46" t="s">
        <v>24</v>
      </c>
      <c r="Y46" s="3">
        <v>44770</v>
      </c>
      <c r="Z46" s="3">
        <v>44916</v>
      </c>
      <c r="AA46">
        <v>146</v>
      </c>
      <c r="AB46">
        <v>2022</v>
      </c>
      <c r="AC46" t="s">
        <v>703</v>
      </c>
    </row>
    <row r="47" spans="1:29">
      <c r="A47" s="29">
        <v>8</v>
      </c>
      <c r="B47" s="12">
        <v>58</v>
      </c>
      <c r="C47" s="12">
        <v>3</v>
      </c>
      <c r="D47" s="19">
        <v>44724</v>
      </c>
      <c r="E47" s="20">
        <v>3400</v>
      </c>
      <c r="F47" s="20">
        <v>340</v>
      </c>
      <c r="G47" s="20">
        <v>0</v>
      </c>
      <c r="H47" s="21">
        <v>44811.29</v>
      </c>
      <c r="I47" s="12" t="s">
        <v>10</v>
      </c>
      <c r="J47" s="22" t="s">
        <v>25</v>
      </c>
      <c r="K47" s="22" t="s">
        <v>26</v>
      </c>
      <c r="L47" s="22" t="s">
        <v>37</v>
      </c>
      <c r="M47" s="12" t="s">
        <v>11</v>
      </c>
      <c r="N47" s="22" t="s">
        <v>55</v>
      </c>
      <c r="O47" s="12" t="s">
        <v>24</v>
      </c>
      <c r="P47" s="23">
        <v>87</v>
      </c>
      <c r="Q47" s="12" t="s">
        <v>633</v>
      </c>
      <c r="R47" s="12">
        <v>87</v>
      </c>
      <c r="S47" s="12">
        <v>2022</v>
      </c>
      <c r="W47" t="s">
        <v>644</v>
      </c>
      <c r="X47" t="s">
        <v>24</v>
      </c>
      <c r="Y47" s="3">
        <v>44771</v>
      </c>
      <c r="Z47" s="3">
        <v>44800.58</v>
      </c>
      <c r="AA47">
        <v>29</v>
      </c>
      <c r="AB47">
        <v>2022</v>
      </c>
      <c r="AC47" t="s">
        <v>703</v>
      </c>
    </row>
    <row r="48" spans="1:29">
      <c r="A48" s="28">
        <v>8</v>
      </c>
      <c r="B48" s="11">
        <v>62</v>
      </c>
      <c r="C48" s="11">
        <v>1</v>
      </c>
      <c r="D48" s="14">
        <v>44731</v>
      </c>
      <c r="E48" s="15">
        <v>3466</v>
      </c>
      <c r="F48" s="15">
        <v>346</v>
      </c>
      <c r="G48" s="15">
        <v>6</v>
      </c>
      <c r="H48" s="16">
        <v>44768.15</v>
      </c>
      <c r="I48" s="11" t="s">
        <v>10</v>
      </c>
      <c r="J48" s="17" t="s">
        <v>27</v>
      </c>
      <c r="K48" s="17" t="s">
        <v>28</v>
      </c>
      <c r="L48" s="17" t="s">
        <v>43</v>
      </c>
      <c r="M48" s="11" t="s">
        <v>11</v>
      </c>
      <c r="N48" s="17" t="s">
        <v>66</v>
      </c>
      <c r="O48" s="11" t="s">
        <v>24</v>
      </c>
      <c r="P48" s="18">
        <v>37</v>
      </c>
      <c r="Q48" s="11" t="s">
        <v>634</v>
      </c>
      <c r="R48" s="11">
        <v>38</v>
      </c>
      <c r="S48" s="11">
        <v>2022</v>
      </c>
      <c r="W48" t="s">
        <v>645</v>
      </c>
      <c r="X48" t="s">
        <v>24</v>
      </c>
      <c r="Y48" s="3">
        <v>44773</v>
      </c>
      <c r="Z48" s="3">
        <v>44782.717002314814</v>
      </c>
      <c r="AA48">
        <v>9</v>
      </c>
      <c r="AB48">
        <v>2022</v>
      </c>
      <c r="AC48" t="s">
        <v>703</v>
      </c>
    </row>
    <row r="49" spans="1:29">
      <c r="A49" s="29">
        <v>8</v>
      </c>
      <c r="B49" s="12">
        <v>63</v>
      </c>
      <c r="C49" s="12">
        <v>3</v>
      </c>
      <c r="D49" s="19">
        <v>44733</v>
      </c>
      <c r="E49" s="20">
        <v>3460</v>
      </c>
      <c r="F49" s="20">
        <v>346</v>
      </c>
      <c r="G49" s="20">
        <v>0</v>
      </c>
      <c r="H49" s="21">
        <v>44743.152002314811</v>
      </c>
      <c r="I49" s="12" t="s">
        <v>10</v>
      </c>
      <c r="J49" s="22" t="s">
        <v>27</v>
      </c>
      <c r="K49" s="22" t="s">
        <v>28</v>
      </c>
      <c r="L49" s="22" t="s">
        <v>37</v>
      </c>
      <c r="M49" s="12" t="s">
        <v>11</v>
      </c>
      <c r="N49" s="22" t="s">
        <v>52</v>
      </c>
      <c r="O49" s="12" t="s">
        <v>24</v>
      </c>
      <c r="P49" s="23">
        <v>10</v>
      </c>
      <c r="Q49" s="12" t="s">
        <v>635</v>
      </c>
      <c r="R49" s="12">
        <v>13</v>
      </c>
      <c r="S49" s="12">
        <v>2022</v>
      </c>
      <c r="W49" t="s">
        <v>646</v>
      </c>
      <c r="X49" t="s">
        <v>24</v>
      </c>
      <c r="Y49" s="3">
        <v>44780</v>
      </c>
      <c r="Z49" s="3">
        <v>44800.76</v>
      </c>
      <c r="AA49">
        <v>20</v>
      </c>
      <c r="AB49">
        <v>2022</v>
      </c>
      <c r="AC49" t="s">
        <v>697</v>
      </c>
    </row>
    <row r="50" spans="1:29">
      <c r="A50" s="28">
        <v>8</v>
      </c>
      <c r="B50" s="11">
        <v>63</v>
      </c>
      <c r="C50" s="11">
        <v>2</v>
      </c>
      <c r="D50" s="14">
        <v>44733</v>
      </c>
      <c r="E50" s="15">
        <v>3470</v>
      </c>
      <c r="F50" s="15">
        <v>347</v>
      </c>
      <c r="G50" s="15">
        <v>0</v>
      </c>
      <c r="H50" s="16">
        <v>44744.34</v>
      </c>
      <c r="I50" s="11" t="s">
        <v>10</v>
      </c>
      <c r="J50" s="17" t="s">
        <v>29</v>
      </c>
      <c r="K50" s="17" t="s">
        <v>28</v>
      </c>
      <c r="L50" s="17" t="s">
        <v>37</v>
      </c>
      <c r="M50" s="11" t="s">
        <v>11</v>
      </c>
      <c r="N50" s="17" t="s">
        <v>51</v>
      </c>
      <c r="O50" s="11" t="s">
        <v>24</v>
      </c>
      <c r="P50" s="18">
        <v>11</v>
      </c>
      <c r="Q50" s="11" t="s">
        <v>635</v>
      </c>
      <c r="R50" s="11">
        <v>13</v>
      </c>
      <c r="S50" s="11">
        <v>2022</v>
      </c>
      <c r="W50" t="s">
        <v>647</v>
      </c>
      <c r="X50" t="s">
        <v>24</v>
      </c>
      <c r="Y50" s="3">
        <v>44789</v>
      </c>
      <c r="Z50" s="3">
        <v>44801.41</v>
      </c>
      <c r="AA50">
        <v>12</v>
      </c>
      <c r="AB50">
        <v>2022</v>
      </c>
      <c r="AC50" t="s">
        <v>697</v>
      </c>
    </row>
    <row r="51" spans="1:29">
      <c r="A51" s="29">
        <v>8</v>
      </c>
      <c r="B51" s="12">
        <v>63</v>
      </c>
      <c r="C51" s="12">
        <v>1</v>
      </c>
      <c r="D51" s="19">
        <v>44733</v>
      </c>
      <c r="E51" s="20">
        <v>3401</v>
      </c>
      <c r="F51" s="20">
        <v>340</v>
      </c>
      <c r="G51" s="20">
        <v>1</v>
      </c>
      <c r="H51" s="21">
        <v>44746.14</v>
      </c>
      <c r="I51" s="12" t="s">
        <v>10</v>
      </c>
      <c r="J51" s="22" t="s">
        <v>25</v>
      </c>
      <c r="K51" s="22" t="s">
        <v>26</v>
      </c>
      <c r="L51" s="22" t="s">
        <v>38</v>
      </c>
      <c r="M51" s="12" t="s">
        <v>11</v>
      </c>
      <c r="N51" s="22" t="s">
        <v>56</v>
      </c>
      <c r="O51" s="12" t="s">
        <v>24</v>
      </c>
      <c r="P51" s="23">
        <v>13</v>
      </c>
      <c r="Q51" s="12" t="s">
        <v>635</v>
      </c>
      <c r="R51" s="12">
        <v>13</v>
      </c>
      <c r="S51" s="12">
        <v>2022</v>
      </c>
      <c r="W51" t="s">
        <v>648</v>
      </c>
      <c r="X51" t="s">
        <v>24</v>
      </c>
      <c r="Y51" s="3">
        <v>44806</v>
      </c>
      <c r="Z51" s="3">
        <v>44887.67</v>
      </c>
      <c r="AA51">
        <v>81</v>
      </c>
      <c r="AB51">
        <v>2022</v>
      </c>
      <c r="AC51" t="s">
        <v>704</v>
      </c>
    </row>
    <row r="52" spans="1:29">
      <c r="A52" s="28">
        <v>8</v>
      </c>
      <c r="B52" s="11">
        <v>64</v>
      </c>
      <c r="C52" s="11">
        <v>1</v>
      </c>
      <c r="D52" s="14">
        <v>44737</v>
      </c>
      <c r="E52" s="15">
        <v>3400</v>
      </c>
      <c r="F52" s="15">
        <v>340</v>
      </c>
      <c r="G52" s="15">
        <v>0</v>
      </c>
      <c r="H52" s="16">
        <v>44745.09</v>
      </c>
      <c r="I52" s="11" t="s">
        <v>10</v>
      </c>
      <c r="J52" s="17" t="s">
        <v>25</v>
      </c>
      <c r="K52" s="17" t="s">
        <v>26</v>
      </c>
      <c r="L52" s="17" t="s">
        <v>37</v>
      </c>
      <c r="M52" s="11" t="s">
        <v>11</v>
      </c>
      <c r="N52" s="17" t="s">
        <v>55</v>
      </c>
      <c r="O52" s="11" t="s">
        <v>24</v>
      </c>
      <c r="P52" s="18">
        <v>8</v>
      </c>
      <c r="Q52" s="11" t="s">
        <v>636</v>
      </c>
      <c r="R52" s="11">
        <v>8</v>
      </c>
      <c r="S52" s="11">
        <v>2022</v>
      </c>
      <c r="W52" t="s">
        <v>649</v>
      </c>
      <c r="X52" t="s">
        <v>24</v>
      </c>
      <c r="Y52" s="3">
        <v>44808</v>
      </c>
      <c r="Z52" s="3">
        <v>44841.85</v>
      </c>
      <c r="AA52">
        <v>33</v>
      </c>
      <c r="AB52">
        <v>2022</v>
      </c>
      <c r="AC52" t="s">
        <v>704</v>
      </c>
    </row>
    <row r="53" spans="1:29">
      <c r="A53" s="29">
        <v>8</v>
      </c>
      <c r="B53" s="12">
        <v>66</v>
      </c>
      <c r="C53" s="12">
        <v>4</v>
      </c>
      <c r="D53" s="19">
        <v>44744</v>
      </c>
      <c r="E53" s="20">
        <v>3470</v>
      </c>
      <c r="F53" s="20">
        <v>347</v>
      </c>
      <c r="G53" s="20">
        <v>0</v>
      </c>
      <c r="H53" s="21">
        <v>44745.055497685185</v>
      </c>
      <c r="I53" s="12" t="s">
        <v>10</v>
      </c>
      <c r="J53" s="22" t="s">
        <v>29</v>
      </c>
      <c r="K53" s="22" t="s">
        <v>28</v>
      </c>
      <c r="L53" s="22" t="s">
        <v>37</v>
      </c>
      <c r="M53" s="12" t="s">
        <v>11</v>
      </c>
      <c r="N53" s="22" t="s">
        <v>51</v>
      </c>
      <c r="O53" s="12" t="s">
        <v>24</v>
      </c>
      <c r="P53" s="23">
        <v>1</v>
      </c>
      <c r="Q53" s="12" t="s">
        <v>637</v>
      </c>
      <c r="R53" s="12">
        <v>3</v>
      </c>
      <c r="S53" s="12">
        <v>2022</v>
      </c>
      <c r="W53" t="s">
        <v>650</v>
      </c>
      <c r="X53" t="s">
        <v>24</v>
      </c>
      <c r="Y53" s="3">
        <v>44809</v>
      </c>
      <c r="Z53" s="3">
        <v>44880.6</v>
      </c>
      <c r="AA53">
        <v>71</v>
      </c>
      <c r="AB53">
        <v>2022</v>
      </c>
      <c r="AC53" t="s">
        <v>704</v>
      </c>
    </row>
    <row r="54" spans="1:29">
      <c r="A54" s="28">
        <v>8</v>
      </c>
      <c r="B54" s="11">
        <v>66</v>
      </c>
      <c r="C54" s="11">
        <v>2</v>
      </c>
      <c r="D54" s="14">
        <v>44744</v>
      </c>
      <c r="E54" s="15">
        <v>3400</v>
      </c>
      <c r="F54" s="15">
        <v>340</v>
      </c>
      <c r="G54" s="15">
        <v>0</v>
      </c>
      <c r="H54" s="16">
        <v>44747.755497685182</v>
      </c>
      <c r="I54" s="11" t="s">
        <v>10</v>
      </c>
      <c r="J54" s="17" t="s">
        <v>25</v>
      </c>
      <c r="K54" s="17" t="s">
        <v>26</v>
      </c>
      <c r="L54" s="17" t="s">
        <v>37</v>
      </c>
      <c r="M54" s="11" t="s">
        <v>11</v>
      </c>
      <c r="N54" s="17" t="s">
        <v>55</v>
      </c>
      <c r="O54" s="11" t="s">
        <v>24</v>
      </c>
      <c r="P54" s="18">
        <v>3</v>
      </c>
      <c r="Q54" s="11" t="s">
        <v>637</v>
      </c>
      <c r="R54" s="11">
        <v>3</v>
      </c>
      <c r="S54" s="11">
        <v>2022</v>
      </c>
      <c r="W54" t="s">
        <v>651</v>
      </c>
      <c r="X54" t="s">
        <v>24</v>
      </c>
      <c r="Y54" s="3">
        <v>44813</v>
      </c>
      <c r="Z54" s="3">
        <v>44912.76</v>
      </c>
      <c r="AA54">
        <v>99</v>
      </c>
      <c r="AB54">
        <v>2022</v>
      </c>
      <c r="AC54" t="s">
        <v>704</v>
      </c>
    </row>
    <row r="55" spans="1:29">
      <c r="A55" s="29">
        <v>8</v>
      </c>
      <c r="B55" s="12">
        <v>69</v>
      </c>
      <c r="C55" s="12">
        <v>1</v>
      </c>
      <c r="D55" s="19">
        <v>44748</v>
      </c>
      <c r="E55" s="20">
        <v>3400</v>
      </c>
      <c r="F55" s="20">
        <v>340</v>
      </c>
      <c r="G55" s="20">
        <v>0</v>
      </c>
      <c r="H55" s="21">
        <v>44760.21</v>
      </c>
      <c r="I55" s="12" t="s">
        <v>10</v>
      </c>
      <c r="J55" s="22" t="s">
        <v>25</v>
      </c>
      <c r="K55" s="22" t="s">
        <v>26</v>
      </c>
      <c r="L55" s="22" t="s">
        <v>37</v>
      </c>
      <c r="M55" s="12" t="s">
        <v>11</v>
      </c>
      <c r="N55" s="22" t="s">
        <v>55</v>
      </c>
      <c r="O55" s="12" t="s">
        <v>24</v>
      </c>
      <c r="P55" s="23">
        <v>12</v>
      </c>
      <c r="Q55" s="12" t="s">
        <v>638</v>
      </c>
      <c r="R55" s="12">
        <v>12</v>
      </c>
      <c r="S55" s="12">
        <v>2022</v>
      </c>
      <c r="W55" t="s">
        <v>652</v>
      </c>
      <c r="X55" t="s">
        <v>24</v>
      </c>
      <c r="Y55" s="3">
        <v>44822</v>
      </c>
      <c r="Z55" s="3">
        <v>45037.98</v>
      </c>
      <c r="AA55">
        <v>215</v>
      </c>
      <c r="AB55">
        <v>2023</v>
      </c>
      <c r="AC55" t="s">
        <v>704</v>
      </c>
    </row>
    <row r="56" spans="1:29">
      <c r="A56" s="28">
        <v>8</v>
      </c>
      <c r="B56" s="11">
        <v>72</v>
      </c>
      <c r="C56" s="11">
        <v>4</v>
      </c>
      <c r="D56" s="14">
        <v>44758</v>
      </c>
      <c r="E56" s="15">
        <v>3405</v>
      </c>
      <c r="F56" s="15">
        <v>340</v>
      </c>
      <c r="G56" s="15">
        <v>5</v>
      </c>
      <c r="H56" s="16">
        <v>44794.16</v>
      </c>
      <c r="I56" s="11" t="s">
        <v>10</v>
      </c>
      <c r="J56" s="17" t="s">
        <v>25</v>
      </c>
      <c r="K56" s="17" t="s">
        <v>26</v>
      </c>
      <c r="L56" s="17" t="s">
        <v>42</v>
      </c>
      <c r="M56" s="11" t="s">
        <v>11</v>
      </c>
      <c r="N56" s="17" t="s">
        <v>63</v>
      </c>
      <c r="O56" s="11" t="s">
        <v>24</v>
      </c>
      <c r="P56" s="18">
        <v>36</v>
      </c>
      <c r="Q56" s="11" t="s">
        <v>639</v>
      </c>
      <c r="R56" s="11">
        <v>37</v>
      </c>
      <c r="S56" s="11">
        <v>2022</v>
      </c>
      <c r="W56" t="s">
        <v>653</v>
      </c>
      <c r="X56" t="s">
        <v>24</v>
      </c>
      <c r="Y56" s="3">
        <v>44828</v>
      </c>
      <c r="Z56" s="3">
        <v>44840.54</v>
      </c>
      <c r="AA56">
        <v>12</v>
      </c>
      <c r="AB56">
        <v>2022</v>
      </c>
      <c r="AC56" t="s">
        <v>704</v>
      </c>
    </row>
    <row r="57" spans="1:29">
      <c r="A57" s="29">
        <v>8</v>
      </c>
      <c r="B57" s="12">
        <v>74</v>
      </c>
      <c r="C57" s="12">
        <v>6</v>
      </c>
      <c r="D57" s="19">
        <v>44761</v>
      </c>
      <c r="E57" s="20">
        <v>3400</v>
      </c>
      <c r="F57" s="20">
        <v>340</v>
      </c>
      <c r="G57" s="20">
        <v>0</v>
      </c>
      <c r="H57" s="21">
        <v>44788.03</v>
      </c>
      <c r="I57" s="12" t="s">
        <v>10</v>
      </c>
      <c r="J57" s="22" t="s">
        <v>25</v>
      </c>
      <c r="K57" s="22" t="s">
        <v>26</v>
      </c>
      <c r="L57" s="22" t="s">
        <v>37</v>
      </c>
      <c r="M57" s="12" t="s">
        <v>11</v>
      </c>
      <c r="N57" s="22" t="s">
        <v>55</v>
      </c>
      <c r="O57" s="12" t="s">
        <v>24</v>
      </c>
      <c r="P57" s="23">
        <v>27</v>
      </c>
      <c r="Q57" s="12" t="s">
        <v>640</v>
      </c>
      <c r="R57" s="12">
        <v>29</v>
      </c>
      <c r="S57" s="12">
        <v>2022</v>
      </c>
      <c r="W57" t="s">
        <v>654</v>
      </c>
      <c r="X57" t="s">
        <v>24</v>
      </c>
      <c r="Y57" s="3">
        <v>44830</v>
      </c>
      <c r="Z57" s="3">
        <v>44841.63</v>
      </c>
      <c r="AA57">
        <v>11</v>
      </c>
      <c r="AB57">
        <v>2022</v>
      </c>
      <c r="AC57" t="s">
        <v>704</v>
      </c>
    </row>
    <row r="58" spans="1:29">
      <c r="A58" s="28">
        <v>8</v>
      </c>
      <c r="B58" s="11">
        <v>76</v>
      </c>
      <c r="C58" s="11">
        <v>3</v>
      </c>
      <c r="D58" s="14">
        <v>44762</v>
      </c>
      <c r="E58" s="15">
        <v>3400</v>
      </c>
      <c r="F58" s="15">
        <v>340</v>
      </c>
      <c r="G58" s="15">
        <v>0</v>
      </c>
      <c r="H58" s="16">
        <v>44795.72</v>
      </c>
      <c r="I58" s="11" t="s">
        <v>10</v>
      </c>
      <c r="J58" s="17" t="s">
        <v>25</v>
      </c>
      <c r="K58" s="17" t="s">
        <v>26</v>
      </c>
      <c r="L58" s="17" t="s">
        <v>37</v>
      </c>
      <c r="M58" s="11" t="s">
        <v>11</v>
      </c>
      <c r="N58" s="17" t="s">
        <v>55</v>
      </c>
      <c r="O58" s="11" t="s">
        <v>24</v>
      </c>
      <c r="P58" s="18">
        <v>33</v>
      </c>
      <c r="Q58" s="11" t="s">
        <v>641</v>
      </c>
      <c r="R58" s="11">
        <v>33</v>
      </c>
      <c r="S58" s="11">
        <v>2022</v>
      </c>
      <c r="W58" t="s">
        <v>655</v>
      </c>
      <c r="X58" t="s">
        <v>24</v>
      </c>
      <c r="Y58" s="3">
        <v>44834</v>
      </c>
      <c r="Z58" s="3">
        <v>44839.57</v>
      </c>
      <c r="AA58">
        <v>5</v>
      </c>
      <c r="AB58">
        <v>2022</v>
      </c>
      <c r="AC58" t="s">
        <v>704</v>
      </c>
    </row>
    <row r="59" spans="1:29">
      <c r="A59" s="29">
        <v>8</v>
      </c>
      <c r="B59" s="12">
        <v>77</v>
      </c>
      <c r="C59" s="12">
        <v>1</v>
      </c>
      <c r="D59" s="19">
        <v>44765</v>
      </c>
      <c r="E59" s="20">
        <v>3400</v>
      </c>
      <c r="F59" s="20">
        <v>340</v>
      </c>
      <c r="G59" s="20">
        <v>0</v>
      </c>
      <c r="H59" s="21">
        <v>44807.06</v>
      </c>
      <c r="I59" s="12" t="s">
        <v>10</v>
      </c>
      <c r="J59" s="22" t="s">
        <v>25</v>
      </c>
      <c r="K59" s="22" t="s">
        <v>26</v>
      </c>
      <c r="L59" s="22" t="s">
        <v>37</v>
      </c>
      <c r="M59" s="12" t="s">
        <v>11</v>
      </c>
      <c r="N59" s="22" t="s">
        <v>55</v>
      </c>
      <c r="O59" s="12" t="s">
        <v>24</v>
      </c>
      <c r="P59" s="23">
        <v>42</v>
      </c>
      <c r="Q59" s="12" t="s">
        <v>642</v>
      </c>
      <c r="R59" s="12">
        <v>44</v>
      </c>
      <c r="S59" s="12">
        <v>2022</v>
      </c>
      <c r="W59" t="s">
        <v>656</v>
      </c>
      <c r="X59" t="s">
        <v>24</v>
      </c>
      <c r="Y59" s="3">
        <v>44840</v>
      </c>
      <c r="Z59" s="3">
        <v>44855.73</v>
      </c>
      <c r="AA59">
        <v>15</v>
      </c>
      <c r="AB59">
        <v>2022</v>
      </c>
      <c r="AC59" t="s">
        <v>700</v>
      </c>
    </row>
    <row r="60" spans="1:29">
      <c r="A60" s="28">
        <v>8</v>
      </c>
      <c r="B60" s="11">
        <v>80</v>
      </c>
      <c r="C60" s="11">
        <v>1</v>
      </c>
      <c r="D60" s="14">
        <v>44770</v>
      </c>
      <c r="E60" s="15">
        <v>3400</v>
      </c>
      <c r="F60" s="15">
        <v>340</v>
      </c>
      <c r="G60" s="15">
        <v>0</v>
      </c>
      <c r="H60" s="16">
        <v>44912.6</v>
      </c>
      <c r="I60" s="11" t="s">
        <v>10</v>
      </c>
      <c r="J60" s="17" t="s">
        <v>25</v>
      </c>
      <c r="K60" s="17" t="s">
        <v>26</v>
      </c>
      <c r="L60" s="17" t="s">
        <v>37</v>
      </c>
      <c r="M60" s="11" t="s">
        <v>11</v>
      </c>
      <c r="N60" s="17" t="s">
        <v>55</v>
      </c>
      <c r="O60" s="11" t="s">
        <v>24</v>
      </c>
      <c r="P60" s="18">
        <v>142</v>
      </c>
      <c r="Q60" s="11" t="s">
        <v>643</v>
      </c>
      <c r="R60" s="11">
        <v>146</v>
      </c>
      <c r="S60" s="11">
        <v>2022</v>
      </c>
      <c r="W60" t="s">
        <v>657</v>
      </c>
      <c r="X60" t="s">
        <v>24</v>
      </c>
      <c r="Y60" s="3">
        <v>44841</v>
      </c>
      <c r="Z60" s="3">
        <v>44849.08</v>
      </c>
      <c r="AA60">
        <v>8</v>
      </c>
      <c r="AB60">
        <v>2022</v>
      </c>
      <c r="AC60" t="s">
        <v>700</v>
      </c>
    </row>
    <row r="61" spans="1:29">
      <c r="A61" s="29">
        <v>8</v>
      </c>
      <c r="B61" s="12">
        <v>80</v>
      </c>
      <c r="C61" s="12">
        <v>2</v>
      </c>
      <c r="D61" s="19">
        <v>44770</v>
      </c>
      <c r="E61" s="20">
        <v>3400</v>
      </c>
      <c r="F61" s="20">
        <v>340</v>
      </c>
      <c r="G61" s="20">
        <v>0</v>
      </c>
      <c r="H61" s="21">
        <v>44916</v>
      </c>
      <c r="I61" s="12" t="s">
        <v>10</v>
      </c>
      <c r="J61" s="22" t="s">
        <v>25</v>
      </c>
      <c r="K61" s="22" t="s">
        <v>26</v>
      </c>
      <c r="L61" s="22" t="s">
        <v>37</v>
      </c>
      <c r="M61" s="12" t="s">
        <v>11</v>
      </c>
      <c r="N61" s="22" t="s">
        <v>55</v>
      </c>
      <c r="O61" s="12" t="s">
        <v>24</v>
      </c>
      <c r="P61" s="23">
        <v>146</v>
      </c>
      <c r="Q61" s="12" t="s">
        <v>643</v>
      </c>
      <c r="R61" s="12">
        <v>146</v>
      </c>
      <c r="S61" s="12">
        <v>2022</v>
      </c>
      <c r="W61" t="s">
        <v>658</v>
      </c>
      <c r="X61" t="s">
        <v>24</v>
      </c>
      <c r="Y61" s="3">
        <v>44847</v>
      </c>
      <c r="Z61" s="3">
        <v>44849.547002314815</v>
      </c>
      <c r="AA61">
        <v>2</v>
      </c>
      <c r="AB61">
        <v>2022</v>
      </c>
      <c r="AC61" t="s">
        <v>700</v>
      </c>
    </row>
    <row r="62" spans="1:29">
      <c r="A62" s="28">
        <v>8</v>
      </c>
      <c r="B62" s="11">
        <v>81</v>
      </c>
      <c r="C62" s="11">
        <v>1</v>
      </c>
      <c r="D62" s="14">
        <v>44771</v>
      </c>
      <c r="E62" s="15">
        <v>3400</v>
      </c>
      <c r="F62" s="15">
        <v>340</v>
      </c>
      <c r="G62" s="15">
        <v>0</v>
      </c>
      <c r="H62" s="16">
        <v>44800.58</v>
      </c>
      <c r="I62" s="11" t="s">
        <v>10</v>
      </c>
      <c r="J62" s="17" t="s">
        <v>25</v>
      </c>
      <c r="K62" s="17" t="s">
        <v>26</v>
      </c>
      <c r="L62" s="17" t="s">
        <v>37</v>
      </c>
      <c r="M62" s="11" t="s">
        <v>11</v>
      </c>
      <c r="N62" s="17" t="s">
        <v>55</v>
      </c>
      <c r="O62" s="11" t="s">
        <v>24</v>
      </c>
      <c r="P62" s="18">
        <v>29</v>
      </c>
      <c r="Q62" s="11" t="s">
        <v>644</v>
      </c>
      <c r="R62" s="11">
        <v>29</v>
      </c>
      <c r="S62" s="11">
        <v>2022</v>
      </c>
      <c r="W62" t="s">
        <v>659</v>
      </c>
      <c r="X62" t="s">
        <v>24</v>
      </c>
      <c r="Y62" s="3">
        <v>44850</v>
      </c>
      <c r="Z62" s="3">
        <v>44850.464004629626</v>
      </c>
      <c r="AA62">
        <v>0</v>
      </c>
      <c r="AB62">
        <v>2022</v>
      </c>
      <c r="AC62" t="s">
        <v>700</v>
      </c>
    </row>
    <row r="63" spans="1:29">
      <c r="A63" s="29">
        <v>8</v>
      </c>
      <c r="B63" s="12">
        <v>82</v>
      </c>
      <c r="C63" s="12">
        <v>1</v>
      </c>
      <c r="D63" s="19">
        <v>44773</v>
      </c>
      <c r="E63" s="20">
        <v>3400</v>
      </c>
      <c r="F63" s="20">
        <v>340</v>
      </c>
      <c r="G63" s="20">
        <v>0</v>
      </c>
      <c r="H63" s="21">
        <v>44780.677002314813</v>
      </c>
      <c r="I63" s="12" t="s">
        <v>10</v>
      </c>
      <c r="J63" s="22" t="s">
        <v>25</v>
      </c>
      <c r="K63" s="22" t="s">
        <v>26</v>
      </c>
      <c r="L63" s="22" t="s">
        <v>37</v>
      </c>
      <c r="M63" s="12" t="s">
        <v>11</v>
      </c>
      <c r="N63" s="22" t="s">
        <v>55</v>
      </c>
      <c r="O63" s="12" t="s">
        <v>24</v>
      </c>
      <c r="P63" s="23">
        <v>7</v>
      </c>
      <c r="Q63" s="12" t="s">
        <v>645</v>
      </c>
      <c r="R63" s="12">
        <v>9</v>
      </c>
      <c r="S63" s="12">
        <v>2022</v>
      </c>
      <c r="W63" t="s">
        <v>660</v>
      </c>
      <c r="X63" t="s">
        <v>24</v>
      </c>
      <c r="Y63" s="3">
        <v>44856</v>
      </c>
      <c r="Z63" s="3">
        <v>44948.77</v>
      </c>
      <c r="AA63">
        <v>92</v>
      </c>
      <c r="AB63">
        <v>2023</v>
      </c>
      <c r="AC63" t="s">
        <v>700</v>
      </c>
    </row>
    <row r="64" spans="1:29">
      <c r="A64" s="28">
        <v>8</v>
      </c>
      <c r="B64" s="11">
        <v>82</v>
      </c>
      <c r="C64" s="11">
        <v>2</v>
      </c>
      <c r="D64" s="14">
        <v>44773</v>
      </c>
      <c r="E64" s="15">
        <v>3470</v>
      </c>
      <c r="F64" s="15">
        <v>347</v>
      </c>
      <c r="G64" s="15">
        <v>0</v>
      </c>
      <c r="H64" s="16">
        <v>44780.847002314818</v>
      </c>
      <c r="I64" s="11" t="s">
        <v>10</v>
      </c>
      <c r="J64" s="17" t="s">
        <v>29</v>
      </c>
      <c r="K64" s="17" t="s">
        <v>28</v>
      </c>
      <c r="L64" s="17" t="s">
        <v>37</v>
      </c>
      <c r="M64" s="11" t="s">
        <v>11</v>
      </c>
      <c r="N64" s="17" t="s">
        <v>51</v>
      </c>
      <c r="O64" s="11" t="s">
        <v>24</v>
      </c>
      <c r="P64" s="18">
        <v>7</v>
      </c>
      <c r="Q64" s="11" t="s">
        <v>645</v>
      </c>
      <c r="R64" s="11">
        <v>9</v>
      </c>
      <c r="S64" s="11">
        <v>2022</v>
      </c>
      <c r="W64" t="s">
        <v>661</v>
      </c>
      <c r="X64" t="s">
        <v>24</v>
      </c>
      <c r="Y64" s="3">
        <v>44875</v>
      </c>
      <c r="Z64" s="3">
        <v>45233.824999999997</v>
      </c>
      <c r="AA64">
        <v>358</v>
      </c>
      <c r="AB64">
        <v>2023</v>
      </c>
      <c r="AC64" t="s">
        <v>699</v>
      </c>
    </row>
    <row r="65" spans="1:29">
      <c r="A65" s="29">
        <v>8</v>
      </c>
      <c r="B65" s="12">
        <v>82</v>
      </c>
      <c r="C65" s="12">
        <v>3</v>
      </c>
      <c r="D65" s="19">
        <v>44773</v>
      </c>
      <c r="E65" s="20">
        <v>3460</v>
      </c>
      <c r="F65" s="20">
        <v>346</v>
      </c>
      <c r="G65" s="20">
        <v>0</v>
      </c>
      <c r="H65" s="21">
        <v>44782.717002314814</v>
      </c>
      <c r="I65" s="12" t="s">
        <v>10</v>
      </c>
      <c r="J65" s="22" t="s">
        <v>27</v>
      </c>
      <c r="K65" s="22" t="s">
        <v>28</v>
      </c>
      <c r="L65" s="22" t="s">
        <v>37</v>
      </c>
      <c r="M65" s="12" t="s">
        <v>11</v>
      </c>
      <c r="N65" s="22" t="s">
        <v>52</v>
      </c>
      <c r="O65" s="12" t="s">
        <v>24</v>
      </c>
      <c r="P65" s="23">
        <v>9</v>
      </c>
      <c r="Q65" s="12" t="s">
        <v>645</v>
      </c>
      <c r="R65" s="12">
        <v>9</v>
      </c>
      <c r="S65" s="12">
        <v>2022</v>
      </c>
      <c r="W65" t="s">
        <v>662</v>
      </c>
      <c r="X65" t="s">
        <v>24</v>
      </c>
      <c r="Y65" s="3">
        <v>44877</v>
      </c>
      <c r="Z65" s="3">
        <v>44923.4</v>
      </c>
      <c r="AA65">
        <v>46</v>
      </c>
      <c r="AB65">
        <v>2022</v>
      </c>
      <c r="AC65" t="s">
        <v>699</v>
      </c>
    </row>
    <row r="66" spans="1:29">
      <c r="A66" s="28">
        <v>8</v>
      </c>
      <c r="B66" s="11">
        <v>84</v>
      </c>
      <c r="C66" s="11">
        <v>2</v>
      </c>
      <c r="D66" s="14">
        <v>44780</v>
      </c>
      <c r="E66" s="15">
        <v>3404</v>
      </c>
      <c r="F66" s="15">
        <v>340</v>
      </c>
      <c r="G66" s="15">
        <v>4</v>
      </c>
      <c r="H66" s="16">
        <v>44800.76</v>
      </c>
      <c r="I66" s="11" t="s">
        <v>10</v>
      </c>
      <c r="J66" s="17" t="s">
        <v>25</v>
      </c>
      <c r="K66" s="17" t="s">
        <v>26</v>
      </c>
      <c r="L66" s="17" t="s">
        <v>41</v>
      </c>
      <c r="M66" s="11" t="s">
        <v>11</v>
      </c>
      <c r="N66" s="17" t="s">
        <v>86</v>
      </c>
      <c r="O66" s="11" t="s">
        <v>24</v>
      </c>
      <c r="P66" s="18">
        <v>20</v>
      </c>
      <c r="Q66" s="11" t="s">
        <v>646</v>
      </c>
      <c r="R66" s="11">
        <v>20</v>
      </c>
      <c r="S66" s="11">
        <v>2022</v>
      </c>
      <c r="W66" t="s">
        <v>663</v>
      </c>
      <c r="X66" t="s">
        <v>24</v>
      </c>
      <c r="Y66" s="3">
        <v>44881</v>
      </c>
      <c r="Z66" s="3">
        <v>45261.599999999999</v>
      </c>
      <c r="AA66">
        <v>380</v>
      </c>
      <c r="AB66">
        <v>2023</v>
      </c>
      <c r="AC66" t="s">
        <v>699</v>
      </c>
    </row>
    <row r="67" spans="1:29">
      <c r="A67" s="29">
        <v>8</v>
      </c>
      <c r="B67" s="12">
        <v>87</v>
      </c>
      <c r="C67" s="12">
        <v>2</v>
      </c>
      <c r="D67" s="19">
        <v>44789</v>
      </c>
      <c r="E67" s="20">
        <v>3466</v>
      </c>
      <c r="F67" s="20">
        <v>346</v>
      </c>
      <c r="G67" s="20">
        <v>6</v>
      </c>
      <c r="H67" s="21">
        <v>44801.41</v>
      </c>
      <c r="I67" s="12" t="s">
        <v>10</v>
      </c>
      <c r="J67" s="22" t="s">
        <v>27</v>
      </c>
      <c r="K67" s="22" t="s">
        <v>28</v>
      </c>
      <c r="L67" s="22" t="s">
        <v>43</v>
      </c>
      <c r="M67" s="12" t="s">
        <v>11</v>
      </c>
      <c r="N67" s="22" t="s">
        <v>66</v>
      </c>
      <c r="O67" s="12" t="s">
        <v>24</v>
      </c>
      <c r="P67" s="23">
        <v>12</v>
      </c>
      <c r="Q67" s="12" t="s">
        <v>647</v>
      </c>
      <c r="R67" s="12">
        <v>13</v>
      </c>
      <c r="S67" s="12">
        <v>2022</v>
      </c>
      <c r="W67" t="s">
        <v>664</v>
      </c>
      <c r="X67" t="s">
        <v>24</v>
      </c>
      <c r="Y67" s="3">
        <v>44888</v>
      </c>
      <c r="Z67" s="3">
        <v>44890.607199074075</v>
      </c>
      <c r="AA67">
        <v>2</v>
      </c>
      <c r="AB67">
        <v>2022</v>
      </c>
      <c r="AC67" t="s">
        <v>699</v>
      </c>
    </row>
    <row r="68" spans="1:29">
      <c r="A68" s="28">
        <v>8</v>
      </c>
      <c r="B68" s="11">
        <v>92</v>
      </c>
      <c r="C68" s="11">
        <v>1</v>
      </c>
      <c r="D68" s="14">
        <v>44806</v>
      </c>
      <c r="E68" s="15">
        <v>3400</v>
      </c>
      <c r="F68" s="15">
        <v>340</v>
      </c>
      <c r="G68" s="15">
        <v>0</v>
      </c>
      <c r="H68" s="16">
        <v>44887.67</v>
      </c>
      <c r="I68" s="11" t="s">
        <v>10</v>
      </c>
      <c r="J68" s="17" t="s">
        <v>25</v>
      </c>
      <c r="K68" s="17" t="s">
        <v>26</v>
      </c>
      <c r="L68" s="17" t="s">
        <v>37</v>
      </c>
      <c r="M68" s="11" t="s">
        <v>11</v>
      </c>
      <c r="N68" s="17" t="s">
        <v>55</v>
      </c>
      <c r="O68" s="11" t="s">
        <v>24</v>
      </c>
      <c r="P68" s="18">
        <v>81</v>
      </c>
      <c r="Q68" s="11" t="s">
        <v>648</v>
      </c>
      <c r="R68" s="11">
        <v>82</v>
      </c>
      <c r="S68" s="11">
        <v>2022</v>
      </c>
      <c r="W68" t="s">
        <v>665</v>
      </c>
      <c r="X68" t="s">
        <v>24</v>
      </c>
      <c r="Y68" s="3">
        <v>44892</v>
      </c>
      <c r="Z68" s="3">
        <v>44944.69</v>
      </c>
      <c r="AA68">
        <v>52</v>
      </c>
      <c r="AB68">
        <v>2023</v>
      </c>
      <c r="AC68" t="s">
        <v>699</v>
      </c>
    </row>
    <row r="69" spans="1:29">
      <c r="A69" s="29">
        <v>8</v>
      </c>
      <c r="B69" s="12">
        <v>93</v>
      </c>
      <c r="C69" s="12">
        <v>2</v>
      </c>
      <c r="D69" s="19">
        <v>44808</v>
      </c>
      <c r="E69" s="20">
        <v>3400</v>
      </c>
      <c r="F69" s="20">
        <v>340</v>
      </c>
      <c r="G69" s="20">
        <v>0</v>
      </c>
      <c r="H69" s="21">
        <v>44841.85</v>
      </c>
      <c r="I69" s="12" t="s">
        <v>10</v>
      </c>
      <c r="J69" s="22" t="s">
        <v>25</v>
      </c>
      <c r="K69" s="22" t="s">
        <v>26</v>
      </c>
      <c r="L69" s="22" t="s">
        <v>37</v>
      </c>
      <c r="M69" s="12" t="s">
        <v>11</v>
      </c>
      <c r="N69" s="22" t="s">
        <v>55</v>
      </c>
      <c r="O69" s="12" t="s">
        <v>24</v>
      </c>
      <c r="P69" s="23">
        <v>33</v>
      </c>
      <c r="Q69" s="12" t="s">
        <v>649</v>
      </c>
      <c r="R69" s="12">
        <v>35</v>
      </c>
      <c r="S69" s="12">
        <v>2022</v>
      </c>
      <c r="W69" t="s">
        <v>666</v>
      </c>
      <c r="X69" t="s">
        <v>24</v>
      </c>
      <c r="Y69" s="3">
        <v>44893</v>
      </c>
      <c r="Z69" s="3">
        <v>44894.227002314816</v>
      </c>
      <c r="AA69">
        <v>1</v>
      </c>
      <c r="AB69">
        <v>2022</v>
      </c>
      <c r="AC69" t="s">
        <v>699</v>
      </c>
    </row>
    <row r="70" spans="1:29">
      <c r="A70" s="28">
        <v>8</v>
      </c>
      <c r="B70" s="11">
        <v>94</v>
      </c>
      <c r="C70" s="11">
        <v>1</v>
      </c>
      <c r="D70" s="14">
        <v>44809</v>
      </c>
      <c r="E70" s="15">
        <v>3402</v>
      </c>
      <c r="F70" s="15">
        <v>340</v>
      </c>
      <c r="G70" s="15">
        <v>2</v>
      </c>
      <c r="H70" s="16">
        <v>44880.6</v>
      </c>
      <c r="I70" s="11" t="s">
        <v>10</v>
      </c>
      <c r="J70" s="17" t="s">
        <v>25</v>
      </c>
      <c r="K70" s="17" t="s">
        <v>26</v>
      </c>
      <c r="L70" s="17" t="s">
        <v>39</v>
      </c>
      <c r="M70" s="11" t="s">
        <v>11</v>
      </c>
      <c r="N70" s="17" t="s">
        <v>62</v>
      </c>
      <c r="O70" s="11" t="s">
        <v>24</v>
      </c>
      <c r="P70" s="18">
        <v>71</v>
      </c>
      <c r="Q70" s="11" t="s">
        <v>650</v>
      </c>
      <c r="R70" s="11">
        <v>71</v>
      </c>
      <c r="S70" s="11">
        <v>2022</v>
      </c>
      <c r="W70" t="s">
        <v>667</v>
      </c>
      <c r="X70" t="s">
        <v>24</v>
      </c>
      <c r="Y70" s="3">
        <v>44895</v>
      </c>
      <c r="Z70" s="3">
        <v>44920.31</v>
      </c>
      <c r="AA70">
        <v>25</v>
      </c>
      <c r="AB70">
        <v>2022</v>
      </c>
      <c r="AC70" t="s">
        <v>699</v>
      </c>
    </row>
    <row r="71" spans="1:29">
      <c r="A71" s="29">
        <v>8</v>
      </c>
      <c r="B71" s="12">
        <v>96</v>
      </c>
      <c r="C71" s="12">
        <v>1</v>
      </c>
      <c r="D71" s="19">
        <v>44813</v>
      </c>
      <c r="E71" s="20">
        <v>3404</v>
      </c>
      <c r="F71" s="20">
        <v>340</v>
      </c>
      <c r="G71" s="20">
        <v>4</v>
      </c>
      <c r="H71" s="21">
        <v>44912.76</v>
      </c>
      <c r="I71" s="12" t="s">
        <v>10</v>
      </c>
      <c r="J71" s="22" t="s">
        <v>25</v>
      </c>
      <c r="K71" s="22" t="s">
        <v>26</v>
      </c>
      <c r="L71" s="22" t="s">
        <v>41</v>
      </c>
      <c r="M71" s="12" t="s">
        <v>11</v>
      </c>
      <c r="N71" s="22" t="s">
        <v>86</v>
      </c>
      <c r="O71" s="12" t="s">
        <v>24</v>
      </c>
      <c r="P71" s="23">
        <v>99</v>
      </c>
      <c r="Q71" s="12" t="s">
        <v>651</v>
      </c>
      <c r="R71" s="12">
        <v>124</v>
      </c>
      <c r="S71" s="12">
        <v>2022</v>
      </c>
      <c r="W71" t="s">
        <v>668</v>
      </c>
      <c r="X71" t="s">
        <v>24</v>
      </c>
      <c r="Y71" s="3">
        <v>44895</v>
      </c>
      <c r="Z71" s="3">
        <v>44904.89</v>
      </c>
      <c r="AA71">
        <v>9</v>
      </c>
      <c r="AB71">
        <v>2022</v>
      </c>
      <c r="AC71" t="s">
        <v>699</v>
      </c>
    </row>
    <row r="72" spans="1:29">
      <c r="A72" s="28">
        <v>8</v>
      </c>
      <c r="B72" s="11">
        <v>99</v>
      </c>
      <c r="C72" s="11">
        <v>1</v>
      </c>
      <c r="D72" s="14">
        <v>44822</v>
      </c>
      <c r="E72" s="15">
        <v>3472</v>
      </c>
      <c r="F72" s="15">
        <v>347</v>
      </c>
      <c r="G72" s="15">
        <v>2</v>
      </c>
      <c r="H72" s="16">
        <v>44966.98</v>
      </c>
      <c r="I72" s="11" t="s">
        <v>10</v>
      </c>
      <c r="J72" s="17" t="s">
        <v>29</v>
      </c>
      <c r="K72" s="17" t="s">
        <v>28</v>
      </c>
      <c r="L72" s="17" t="s">
        <v>39</v>
      </c>
      <c r="M72" s="11" t="s">
        <v>11</v>
      </c>
      <c r="N72" s="17" t="s">
        <v>102</v>
      </c>
      <c r="O72" s="11" t="s">
        <v>24</v>
      </c>
      <c r="P72" s="18">
        <v>144</v>
      </c>
      <c r="Q72" s="11" t="s">
        <v>652</v>
      </c>
      <c r="R72" s="11">
        <v>215</v>
      </c>
      <c r="S72" s="11">
        <v>2023</v>
      </c>
      <c r="W72" t="s">
        <v>669</v>
      </c>
      <c r="X72" t="s">
        <v>24</v>
      </c>
      <c r="Y72" s="3">
        <v>44906</v>
      </c>
      <c r="Z72" s="3">
        <v>45009.4</v>
      </c>
      <c r="AA72">
        <v>103</v>
      </c>
      <c r="AB72">
        <v>2023</v>
      </c>
      <c r="AC72" t="s">
        <v>701</v>
      </c>
    </row>
    <row r="73" spans="1:29">
      <c r="A73" s="29">
        <v>8</v>
      </c>
      <c r="B73" s="12">
        <v>99</v>
      </c>
      <c r="C73" s="12">
        <v>3</v>
      </c>
      <c r="D73" s="19">
        <v>44822</v>
      </c>
      <c r="E73" s="20">
        <v>3460</v>
      </c>
      <c r="F73" s="20">
        <v>346</v>
      </c>
      <c r="G73" s="20">
        <v>0</v>
      </c>
      <c r="H73" s="21">
        <v>45037.98</v>
      </c>
      <c r="I73" s="12" t="s">
        <v>10</v>
      </c>
      <c r="J73" s="22" t="s">
        <v>27</v>
      </c>
      <c r="K73" s="22" t="s">
        <v>28</v>
      </c>
      <c r="L73" s="22" t="s">
        <v>37</v>
      </c>
      <c r="M73" s="12" t="s">
        <v>11</v>
      </c>
      <c r="N73" s="22" t="s">
        <v>52</v>
      </c>
      <c r="O73" s="12" t="s">
        <v>24</v>
      </c>
      <c r="P73" s="23">
        <v>215</v>
      </c>
      <c r="Q73" s="12" t="s">
        <v>652</v>
      </c>
      <c r="R73" s="12">
        <v>215</v>
      </c>
      <c r="S73" s="12">
        <v>2023</v>
      </c>
      <c r="W73" t="s">
        <v>670</v>
      </c>
      <c r="X73" t="s">
        <v>24</v>
      </c>
      <c r="Y73" s="3">
        <v>44909</v>
      </c>
      <c r="Z73" s="3">
        <v>45001.4</v>
      </c>
      <c r="AA73">
        <v>92</v>
      </c>
      <c r="AB73">
        <v>2023</v>
      </c>
      <c r="AC73" t="s">
        <v>701</v>
      </c>
    </row>
    <row r="74" spans="1:29">
      <c r="A74" s="28">
        <v>8</v>
      </c>
      <c r="B74" s="11">
        <v>103</v>
      </c>
      <c r="C74" s="11">
        <v>1</v>
      </c>
      <c r="D74" s="14">
        <v>44828</v>
      </c>
      <c r="E74" s="15">
        <v>3400</v>
      </c>
      <c r="F74" s="15">
        <v>340</v>
      </c>
      <c r="G74" s="15">
        <v>0</v>
      </c>
      <c r="H74" s="16">
        <v>44840.54</v>
      </c>
      <c r="I74" s="11" t="s">
        <v>10</v>
      </c>
      <c r="J74" s="17" t="s">
        <v>25</v>
      </c>
      <c r="K74" s="17" t="s">
        <v>26</v>
      </c>
      <c r="L74" s="17" t="s">
        <v>37</v>
      </c>
      <c r="M74" s="11" t="s">
        <v>11</v>
      </c>
      <c r="N74" s="17" t="s">
        <v>55</v>
      </c>
      <c r="O74" s="11" t="s">
        <v>24</v>
      </c>
      <c r="P74" s="18">
        <v>12</v>
      </c>
      <c r="Q74" s="11" t="s">
        <v>653</v>
      </c>
      <c r="R74" s="11">
        <v>12</v>
      </c>
      <c r="S74" s="11">
        <v>2022</v>
      </c>
      <c r="W74" t="s">
        <v>671</v>
      </c>
      <c r="X74" t="s">
        <v>24</v>
      </c>
      <c r="Y74" s="3">
        <v>44910</v>
      </c>
      <c r="Z74" s="3">
        <v>45024.19</v>
      </c>
      <c r="AA74">
        <v>114</v>
      </c>
      <c r="AB74">
        <v>2023</v>
      </c>
      <c r="AC74" t="s">
        <v>701</v>
      </c>
    </row>
    <row r="75" spans="1:29">
      <c r="A75" s="29">
        <v>8</v>
      </c>
      <c r="B75" s="12">
        <v>104</v>
      </c>
      <c r="C75" s="12">
        <v>1</v>
      </c>
      <c r="D75" s="19">
        <v>44830</v>
      </c>
      <c r="E75" s="20">
        <v>3460</v>
      </c>
      <c r="F75" s="20">
        <v>346</v>
      </c>
      <c r="G75" s="20">
        <v>0</v>
      </c>
      <c r="H75" s="21">
        <v>44841.63</v>
      </c>
      <c r="I75" s="12" t="s">
        <v>10</v>
      </c>
      <c r="J75" s="22" t="s">
        <v>27</v>
      </c>
      <c r="K75" s="22" t="s">
        <v>28</v>
      </c>
      <c r="L75" s="22" t="s">
        <v>37</v>
      </c>
      <c r="M75" s="12" t="s">
        <v>11</v>
      </c>
      <c r="N75" s="22" t="s">
        <v>52</v>
      </c>
      <c r="O75" s="12" t="s">
        <v>24</v>
      </c>
      <c r="P75" s="23">
        <v>11</v>
      </c>
      <c r="Q75" s="12" t="s">
        <v>654</v>
      </c>
      <c r="R75" s="12">
        <v>11</v>
      </c>
      <c r="S75" s="12">
        <v>2022</v>
      </c>
      <c r="W75" t="s">
        <v>672</v>
      </c>
      <c r="X75" t="s">
        <v>24</v>
      </c>
      <c r="Y75" s="3">
        <v>44912</v>
      </c>
      <c r="Z75" s="3">
        <v>44983.5</v>
      </c>
      <c r="AA75">
        <v>71</v>
      </c>
      <c r="AB75">
        <v>2023</v>
      </c>
      <c r="AC75" t="s">
        <v>701</v>
      </c>
    </row>
    <row r="76" spans="1:29">
      <c r="A76" s="28">
        <v>8</v>
      </c>
      <c r="B76" s="11">
        <v>104</v>
      </c>
      <c r="C76" s="11">
        <v>2</v>
      </c>
      <c r="D76" s="14">
        <v>44830</v>
      </c>
      <c r="E76" s="15">
        <v>3470</v>
      </c>
      <c r="F76" s="15">
        <v>347</v>
      </c>
      <c r="G76" s="15">
        <v>0</v>
      </c>
      <c r="H76" s="16">
        <v>44841.440000000002</v>
      </c>
      <c r="I76" s="11" t="s">
        <v>10</v>
      </c>
      <c r="J76" s="17" t="s">
        <v>29</v>
      </c>
      <c r="K76" s="17" t="s">
        <v>28</v>
      </c>
      <c r="L76" s="17" t="s">
        <v>37</v>
      </c>
      <c r="M76" s="11" t="s">
        <v>11</v>
      </c>
      <c r="N76" s="17" t="s">
        <v>51</v>
      </c>
      <c r="O76" s="11" t="s">
        <v>24</v>
      </c>
      <c r="P76" s="18">
        <v>11</v>
      </c>
      <c r="Q76" s="11" t="s">
        <v>654</v>
      </c>
      <c r="R76" s="11">
        <v>11</v>
      </c>
      <c r="S76" s="11">
        <v>2022</v>
      </c>
      <c r="W76" t="s">
        <v>673</v>
      </c>
      <c r="X76" t="s">
        <v>24</v>
      </c>
      <c r="Y76" s="3">
        <v>44923</v>
      </c>
      <c r="Z76" s="3">
        <v>44971.67</v>
      </c>
      <c r="AA76">
        <v>48</v>
      </c>
      <c r="AB76">
        <v>2023</v>
      </c>
      <c r="AC76" t="s">
        <v>701</v>
      </c>
    </row>
    <row r="77" spans="1:29">
      <c r="A77" s="29">
        <v>8</v>
      </c>
      <c r="B77" s="12">
        <v>105</v>
      </c>
      <c r="C77" s="12">
        <v>1</v>
      </c>
      <c r="D77" s="19">
        <v>44834</v>
      </c>
      <c r="E77" s="20">
        <v>3400</v>
      </c>
      <c r="F77" s="20">
        <v>340</v>
      </c>
      <c r="G77" s="20">
        <v>0</v>
      </c>
      <c r="H77" s="21">
        <v>44839.57</v>
      </c>
      <c r="I77" s="12" t="s">
        <v>10</v>
      </c>
      <c r="J77" s="22" t="s">
        <v>25</v>
      </c>
      <c r="K77" s="22" t="s">
        <v>26</v>
      </c>
      <c r="L77" s="22" t="s">
        <v>37</v>
      </c>
      <c r="M77" s="12" t="s">
        <v>11</v>
      </c>
      <c r="N77" s="22" t="s">
        <v>55</v>
      </c>
      <c r="O77" s="12" t="s">
        <v>24</v>
      </c>
      <c r="P77" s="23">
        <v>5</v>
      </c>
      <c r="Q77" s="12" t="s">
        <v>655</v>
      </c>
      <c r="R77" s="12">
        <v>5</v>
      </c>
      <c r="S77" s="12">
        <v>2022</v>
      </c>
      <c r="W77" t="s">
        <v>674</v>
      </c>
      <c r="X77" t="s">
        <v>24</v>
      </c>
      <c r="Y77" s="3">
        <v>44925</v>
      </c>
      <c r="Z77" s="3">
        <v>44933.667997685188</v>
      </c>
      <c r="AA77">
        <v>8</v>
      </c>
      <c r="AB77">
        <v>2023</v>
      </c>
      <c r="AC77" t="s">
        <v>701</v>
      </c>
    </row>
    <row r="78" spans="1:29">
      <c r="A78" s="28">
        <v>8</v>
      </c>
      <c r="B78" s="11">
        <v>108</v>
      </c>
      <c r="C78" s="11">
        <v>2</v>
      </c>
      <c r="D78" s="14">
        <v>44840</v>
      </c>
      <c r="E78" s="15">
        <v>3465</v>
      </c>
      <c r="F78" s="15">
        <v>346</v>
      </c>
      <c r="G78" s="15">
        <v>5</v>
      </c>
      <c r="H78" s="16">
        <v>44855.73</v>
      </c>
      <c r="I78" s="11" t="s">
        <v>10</v>
      </c>
      <c r="J78" s="17" t="s">
        <v>27</v>
      </c>
      <c r="K78" s="17" t="s">
        <v>28</v>
      </c>
      <c r="L78" s="17" t="s">
        <v>42</v>
      </c>
      <c r="M78" s="11" t="s">
        <v>11</v>
      </c>
      <c r="N78" s="17" t="s">
        <v>84</v>
      </c>
      <c r="O78" s="11" t="s">
        <v>24</v>
      </c>
      <c r="P78" s="18">
        <v>15</v>
      </c>
      <c r="Q78" s="11" t="s">
        <v>656</v>
      </c>
      <c r="R78" s="11">
        <v>17</v>
      </c>
      <c r="S78" s="11">
        <v>2022</v>
      </c>
      <c r="W78" t="s">
        <v>675</v>
      </c>
      <c r="X78" t="s">
        <v>24</v>
      </c>
      <c r="Y78" s="3">
        <v>44925</v>
      </c>
      <c r="Z78" s="3">
        <v>44958</v>
      </c>
      <c r="AA78">
        <v>33</v>
      </c>
      <c r="AB78">
        <v>2023</v>
      </c>
      <c r="AC78" t="s">
        <v>701</v>
      </c>
    </row>
    <row r="79" spans="1:29">
      <c r="A79" s="29">
        <v>8</v>
      </c>
      <c r="B79" s="12">
        <v>109</v>
      </c>
      <c r="C79" s="12">
        <v>3</v>
      </c>
      <c r="D79" s="19">
        <v>44841</v>
      </c>
      <c r="E79" s="20">
        <v>3460</v>
      </c>
      <c r="F79" s="20">
        <v>346</v>
      </c>
      <c r="G79" s="20">
        <v>0</v>
      </c>
      <c r="H79" s="21">
        <v>44849.08</v>
      </c>
      <c r="I79" s="12" t="s">
        <v>10</v>
      </c>
      <c r="J79" s="22" t="s">
        <v>27</v>
      </c>
      <c r="K79" s="22" t="s">
        <v>28</v>
      </c>
      <c r="L79" s="22" t="s">
        <v>37</v>
      </c>
      <c r="M79" s="12" t="s">
        <v>11</v>
      </c>
      <c r="N79" s="22" t="s">
        <v>52</v>
      </c>
      <c r="O79" s="12" t="s">
        <v>24</v>
      </c>
      <c r="P79" s="23">
        <v>8</v>
      </c>
      <c r="Q79" s="12" t="s">
        <v>657</v>
      </c>
      <c r="R79" s="12">
        <v>8</v>
      </c>
      <c r="S79" s="12">
        <v>2022</v>
      </c>
    </row>
    <row r="80" spans="1:29">
      <c r="A80" s="28">
        <v>8</v>
      </c>
      <c r="B80" s="11">
        <v>110</v>
      </c>
      <c r="C80" s="11">
        <v>2</v>
      </c>
      <c r="D80" s="14">
        <v>44847</v>
      </c>
      <c r="E80" s="15">
        <v>3402</v>
      </c>
      <c r="F80" s="15">
        <v>340</v>
      </c>
      <c r="G80" s="15">
        <v>2</v>
      </c>
      <c r="H80" s="16">
        <v>44849.547002314815</v>
      </c>
      <c r="I80" s="11" t="s">
        <v>10</v>
      </c>
      <c r="J80" s="17" t="s">
        <v>25</v>
      </c>
      <c r="K80" s="17" t="s">
        <v>26</v>
      </c>
      <c r="L80" s="17" t="s">
        <v>39</v>
      </c>
      <c r="M80" s="11" t="s">
        <v>11</v>
      </c>
      <c r="N80" s="17" t="s">
        <v>62</v>
      </c>
      <c r="O80" s="11" t="s">
        <v>24</v>
      </c>
      <c r="P80" s="18">
        <v>2</v>
      </c>
      <c r="Q80" s="11" t="s">
        <v>658</v>
      </c>
      <c r="R80" s="11">
        <v>6</v>
      </c>
      <c r="S80" s="11">
        <v>2022</v>
      </c>
    </row>
    <row r="81" spans="1:24">
      <c r="A81" s="29">
        <v>8</v>
      </c>
      <c r="B81" s="12">
        <v>111</v>
      </c>
      <c r="C81" s="12">
        <v>2</v>
      </c>
      <c r="D81" s="19">
        <v>44850</v>
      </c>
      <c r="E81" s="20">
        <v>3400</v>
      </c>
      <c r="F81" s="20">
        <v>340</v>
      </c>
      <c r="G81" s="20">
        <v>0</v>
      </c>
      <c r="H81" s="21">
        <v>44850.464004629626</v>
      </c>
      <c r="I81" s="12" t="s">
        <v>10</v>
      </c>
      <c r="J81" s="22" t="s">
        <v>25</v>
      </c>
      <c r="K81" s="22" t="s">
        <v>26</v>
      </c>
      <c r="L81" s="22" t="s">
        <v>37</v>
      </c>
      <c r="M81" s="12" t="s">
        <v>11</v>
      </c>
      <c r="N81" s="22" t="s">
        <v>55</v>
      </c>
      <c r="O81" s="12" t="s">
        <v>24</v>
      </c>
      <c r="P81" s="23">
        <v>0</v>
      </c>
      <c r="Q81" s="12" t="s">
        <v>659</v>
      </c>
      <c r="R81" s="12">
        <v>0</v>
      </c>
      <c r="S81" s="12">
        <v>2022</v>
      </c>
    </row>
    <row r="82" spans="1:24">
      <c r="A82" s="28">
        <v>8</v>
      </c>
      <c r="B82" s="11">
        <v>111</v>
      </c>
      <c r="C82" s="11">
        <v>3</v>
      </c>
      <c r="D82" s="14">
        <v>44850</v>
      </c>
      <c r="E82" s="15">
        <v>3400</v>
      </c>
      <c r="F82" s="15">
        <v>340</v>
      </c>
      <c r="G82" s="15">
        <v>0</v>
      </c>
      <c r="H82" s="16">
        <v>44850.432002314818</v>
      </c>
      <c r="I82" s="11" t="s">
        <v>10</v>
      </c>
      <c r="J82" s="17" t="s">
        <v>25</v>
      </c>
      <c r="K82" s="17" t="s">
        <v>26</v>
      </c>
      <c r="L82" s="17" t="s">
        <v>37</v>
      </c>
      <c r="M82" s="11" t="s">
        <v>11</v>
      </c>
      <c r="N82" s="17" t="s">
        <v>55</v>
      </c>
      <c r="O82" s="11" t="s">
        <v>24</v>
      </c>
      <c r="P82" s="18">
        <v>0</v>
      </c>
      <c r="Q82" s="11" t="s">
        <v>659</v>
      </c>
      <c r="R82" s="11">
        <v>0</v>
      </c>
      <c r="S82" s="11">
        <v>2022</v>
      </c>
      <c r="W82" s="25" t="s">
        <v>680</v>
      </c>
      <c r="X82" t="s">
        <v>681</v>
      </c>
    </row>
    <row r="83" spans="1:24">
      <c r="A83" s="29">
        <v>8</v>
      </c>
      <c r="B83" s="12">
        <v>112</v>
      </c>
      <c r="C83" s="12">
        <v>3</v>
      </c>
      <c r="D83" s="19">
        <v>44856</v>
      </c>
      <c r="E83" s="20">
        <v>3400</v>
      </c>
      <c r="F83" s="20">
        <v>340</v>
      </c>
      <c r="G83" s="20">
        <v>0</v>
      </c>
      <c r="H83" s="21">
        <v>44948.77</v>
      </c>
      <c r="I83" s="12" t="s">
        <v>10</v>
      </c>
      <c r="J83" s="22" t="s">
        <v>25</v>
      </c>
      <c r="K83" s="22" t="s">
        <v>26</v>
      </c>
      <c r="L83" s="22" t="s">
        <v>37</v>
      </c>
      <c r="M83" s="12" t="s">
        <v>11</v>
      </c>
      <c r="N83" s="22" t="s">
        <v>55</v>
      </c>
      <c r="O83" s="12" t="s">
        <v>24</v>
      </c>
      <c r="P83" s="23">
        <v>92</v>
      </c>
      <c r="Q83" s="12" t="s">
        <v>660</v>
      </c>
      <c r="R83" s="12">
        <v>97</v>
      </c>
      <c r="S83" s="12">
        <v>2023</v>
      </c>
      <c r="W83" s="26" t="s">
        <v>692</v>
      </c>
      <c r="X83" s="4">
        <v>54.75</v>
      </c>
    </row>
    <row r="84" spans="1:24">
      <c r="A84" s="28">
        <v>8</v>
      </c>
      <c r="B84" s="11">
        <v>115</v>
      </c>
      <c r="C84" s="11">
        <v>4</v>
      </c>
      <c r="D84" s="14">
        <v>44875</v>
      </c>
      <c r="E84" s="15">
        <v>3400</v>
      </c>
      <c r="F84" s="15">
        <v>340</v>
      </c>
      <c r="G84" s="15">
        <v>0</v>
      </c>
      <c r="H84" s="16">
        <v>45162.9</v>
      </c>
      <c r="I84" s="11" t="s">
        <v>14</v>
      </c>
      <c r="J84" s="17" t="s">
        <v>25</v>
      </c>
      <c r="K84" s="17" t="s">
        <v>26</v>
      </c>
      <c r="L84" s="17" t="s">
        <v>37</v>
      </c>
      <c r="M84" s="11" t="s">
        <v>15</v>
      </c>
      <c r="N84" s="17" t="s">
        <v>55</v>
      </c>
      <c r="O84" s="11" t="s">
        <v>24</v>
      </c>
      <c r="P84" s="18">
        <v>287</v>
      </c>
      <c r="Q84" s="11" t="s">
        <v>661</v>
      </c>
      <c r="R84" s="11">
        <v>358</v>
      </c>
      <c r="S84" s="11">
        <v>2023</v>
      </c>
      <c r="W84" s="26" t="s">
        <v>693</v>
      </c>
      <c r="X84" s="4">
        <v>46</v>
      </c>
    </row>
    <row r="85" spans="1:24">
      <c r="A85" s="29">
        <v>8</v>
      </c>
      <c r="B85" s="12">
        <v>115</v>
      </c>
      <c r="C85" s="12">
        <v>3</v>
      </c>
      <c r="D85" s="19">
        <v>44875</v>
      </c>
      <c r="E85" s="20">
        <v>3460</v>
      </c>
      <c r="F85" s="20">
        <v>346</v>
      </c>
      <c r="G85" s="20">
        <v>0</v>
      </c>
      <c r="H85" s="21">
        <v>45233.824999999997</v>
      </c>
      <c r="I85" s="12" t="s">
        <v>10</v>
      </c>
      <c r="J85" s="22" t="s">
        <v>27</v>
      </c>
      <c r="K85" s="22" t="s">
        <v>28</v>
      </c>
      <c r="L85" s="22" t="s">
        <v>37</v>
      </c>
      <c r="M85" s="12" t="s">
        <v>11</v>
      </c>
      <c r="N85" s="22" t="s">
        <v>52</v>
      </c>
      <c r="O85" s="12" t="s">
        <v>24</v>
      </c>
      <c r="P85" s="23">
        <v>358</v>
      </c>
      <c r="Q85" s="12" t="s">
        <v>661</v>
      </c>
      <c r="R85" s="12">
        <v>358</v>
      </c>
      <c r="S85" s="12">
        <v>2023</v>
      </c>
      <c r="W85" s="26" t="s">
        <v>694</v>
      </c>
      <c r="X85" s="4">
        <v>167.28571428571428</v>
      </c>
    </row>
    <row r="86" spans="1:24">
      <c r="A86" s="28">
        <v>8</v>
      </c>
      <c r="B86" s="11">
        <v>116</v>
      </c>
      <c r="C86" s="11">
        <v>1</v>
      </c>
      <c r="D86" s="14">
        <v>44877</v>
      </c>
      <c r="E86" s="15">
        <v>3400</v>
      </c>
      <c r="F86" s="15">
        <v>340</v>
      </c>
      <c r="G86" s="15">
        <v>0</v>
      </c>
      <c r="H86" s="16">
        <v>44923.4</v>
      </c>
      <c r="I86" s="11" t="s">
        <v>10</v>
      </c>
      <c r="J86" s="17" t="s">
        <v>25</v>
      </c>
      <c r="K86" s="17" t="s">
        <v>26</v>
      </c>
      <c r="L86" s="17" t="s">
        <v>37</v>
      </c>
      <c r="M86" s="11" t="s">
        <v>11</v>
      </c>
      <c r="N86" s="17" t="s">
        <v>55</v>
      </c>
      <c r="O86" s="11" t="s">
        <v>24</v>
      </c>
      <c r="P86" s="18">
        <v>46</v>
      </c>
      <c r="Q86" s="11" t="s">
        <v>662</v>
      </c>
      <c r="R86" s="11">
        <v>46</v>
      </c>
      <c r="S86" s="11">
        <v>2022</v>
      </c>
      <c r="W86" s="26" t="s">
        <v>695</v>
      </c>
      <c r="X86" s="4">
        <v>111.83333333333333</v>
      </c>
    </row>
    <row r="87" spans="1:24">
      <c r="A87" s="29">
        <v>8</v>
      </c>
      <c r="B87" s="12">
        <v>117</v>
      </c>
      <c r="C87" s="12">
        <v>1</v>
      </c>
      <c r="D87" s="19">
        <v>44881</v>
      </c>
      <c r="E87" s="20">
        <v>3400</v>
      </c>
      <c r="F87" s="20">
        <v>340</v>
      </c>
      <c r="G87" s="20">
        <v>0</v>
      </c>
      <c r="H87" s="21">
        <v>45261.599999999999</v>
      </c>
      <c r="I87" s="12" t="s">
        <v>10</v>
      </c>
      <c r="J87" s="22" t="s">
        <v>25</v>
      </c>
      <c r="K87" s="22" t="s">
        <v>26</v>
      </c>
      <c r="L87" s="22" t="s">
        <v>37</v>
      </c>
      <c r="M87" s="12" t="s">
        <v>11</v>
      </c>
      <c r="N87" s="22" t="s">
        <v>55</v>
      </c>
      <c r="O87" s="12" t="s">
        <v>24</v>
      </c>
      <c r="P87" s="23">
        <v>380</v>
      </c>
      <c r="Q87" s="12" t="s">
        <v>663</v>
      </c>
      <c r="R87" s="12">
        <v>380</v>
      </c>
      <c r="S87" s="12">
        <v>2023</v>
      </c>
      <c r="W87" s="26" t="s">
        <v>696</v>
      </c>
      <c r="X87" s="4">
        <v>86.5</v>
      </c>
    </row>
    <row r="88" spans="1:24">
      <c r="A88" s="28">
        <v>8</v>
      </c>
      <c r="B88" s="11">
        <v>118</v>
      </c>
      <c r="C88" s="11">
        <v>3</v>
      </c>
      <c r="D88" s="14">
        <v>44888</v>
      </c>
      <c r="E88" s="15">
        <v>3460</v>
      </c>
      <c r="F88" s="15">
        <v>346</v>
      </c>
      <c r="G88" s="15">
        <v>0</v>
      </c>
      <c r="H88" s="16">
        <v>44889.939004629632</v>
      </c>
      <c r="I88" s="11" t="s">
        <v>10</v>
      </c>
      <c r="J88" s="17" t="s">
        <v>27</v>
      </c>
      <c r="K88" s="17" t="s">
        <v>28</v>
      </c>
      <c r="L88" s="17" t="s">
        <v>37</v>
      </c>
      <c r="M88" s="11" t="s">
        <v>11</v>
      </c>
      <c r="N88" s="17" t="s">
        <v>52</v>
      </c>
      <c r="O88" s="11" t="s">
        <v>24</v>
      </c>
      <c r="P88" s="18">
        <v>1</v>
      </c>
      <c r="Q88" s="11" t="s">
        <v>664</v>
      </c>
      <c r="R88" s="11">
        <v>2</v>
      </c>
      <c r="S88" s="11">
        <v>2022</v>
      </c>
      <c r="W88" s="26" t="s">
        <v>702</v>
      </c>
      <c r="X88" s="4">
        <v>69.333333333333329</v>
      </c>
    </row>
    <row r="89" spans="1:24">
      <c r="A89" s="29">
        <v>8</v>
      </c>
      <c r="B89" s="12">
        <v>118</v>
      </c>
      <c r="C89" s="12">
        <v>2</v>
      </c>
      <c r="D89" s="19">
        <v>44888</v>
      </c>
      <c r="E89" s="20">
        <v>3400</v>
      </c>
      <c r="F89" s="20">
        <v>340</v>
      </c>
      <c r="G89" s="20">
        <v>0</v>
      </c>
      <c r="H89" s="21">
        <v>44890.607199074075</v>
      </c>
      <c r="I89" s="12" t="s">
        <v>10</v>
      </c>
      <c r="J89" s="22" t="s">
        <v>25</v>
      </c>
      <c r="K89" s="22" t="s">
        <v>26</v>
      </c>
      <c r="L89" s="22" t="s">
        <v>37</v>
      </c>
      <c r="M89" s="12" t="s">
        <v>11</v>
      </c>
      <c r="N89" s="22" t="s">
        <v>55</v>
      </c>
      <c r="O89" s="12" t="s">
        <v>24</v>
      </c>
      <c r="P89" s="23">
        <v>2</v>
      </c>
      <c r="Q89" s="12" t="s">
        <v>664</v>
      </c>
      <c r="R89" s="12">
        <v>2</v>
      </c>
      <c r="S89" s="12">
        <v>2022</v>
      </c>
      <c r="W89" s="26" t="s">
        <v>703</v>
      </c>
      <c r="X89" s="4">
        <v>37.444444444444443</v>
      </c>
    </row>
    <row r="90" spans="1:24">
      <c r="A90" s="28">
        <v>8</v>
      </c>
      <c r="B90" s="11">
        <v>120</v>
      </c>
      <c r="C90" s="11">
        <v>2</v>
      </c>
      <c r="D90" s="14">
        <v>44892</v>
      </c>
      <c r="E90" s="15">
        <v>3470</v>
      </c>
      <c r="F90" s="15">
        <v>347</v>
      </c>
      <c r="G90" s="15">
        <v>0</v>
      </c>
      <c r="H90" s="16">
        <v>44944.69</v>
      </c>
      <c r="I90" s="11" t="s">
        <v>10</v>
      </c>
      <c r="J90" s="17" t="s">
        <v>29</v>
      </c>
      <c r="K90" s="17" t="s">
        <v>28</v>
      </c>
      <c r="L90" s="17" t="s">
        <v>37</v>
      </c>
      <c r="M90" s="11" t="s">
        <v>11</v>
      </c>
      <c r="N90" s="17" t="s">
        <v>51</v>
      </c>
      <c r="O90" s="11" t="s">
        <v>24</v>
      </c>
      <c r="P90" s="18">
        <v>52</v>
      </c>
      <c r="Q90" s="11" t="s">
        <v>665</v>
      </c>
      <c r="R90" s="11">
        <v>54</v>
      </c>
      <c r="S90" s="11">
        <v>2023</v>
      </c>
      <c r="W90" s="26" t="s">
        <v>697</v>
      </c>
      <c r="X90" s="4">
        <v>16</v>
      </c>
    </row>
    <row r="91" spans="1:24">
      <c r="A91" s="29">
        <v>8</v>
      </c>
      <c r="B91" s="12">
        <v>121</v>
      </c>
      <c r="C91" s="12">
        <v>4</v>
      </c>
      <c r="D91" s="19">
        <v>44893</v>
      </c>
      <c r="E91" s="20">
        <v>3400</v>
      </c>
      <c r="F91" s="20">
        <v>340</v>
      </c>
      <c r="G91" s="20">
        <v>0</v>
      </c>
      <c r="H91" s="21">
        <v>44894.227002314816</v>
      </c>
      <c r="I91" s="12" t="s">
        <v>10</v>
      </c>
      <c r="J91" s="22" t="s">
        <v>25</v>
      </c>
      <c r="K91" s="22" t="s">
        <v>26</v>
      </c>
      <c r="L91" s="22" t="s">
        <v>37</v>
      </c>
      <c r="M91" s="12" t="s">
        <v>11</v>
      </c>
      <c r="N91" s="22" t="s">
        <v>55</v>
      </c>
      <c r="O91" s="12" t="s">
        <v>24</v>
      </c>
      <c r="P91" s="23">
        <v>1</v>
      </c>
      <c r="Q91" s="12" t="s">
        <v>666</v>
      </c>
      <c r="R91" s="12">
        <v>2</v>
      </c>
      <c r="S91" s="12">
        <v>2022</v>
      </c>
      <c r="W91" s="26" t="s">
        <v>704</v>
      </c>
      <c r="X91" s="4">
        <v>65.875</v>
      </c>
    </row>
    <row r="92" spans="1:24">
      <c r="A92" s="28">
        <v>8</v>
      </c>
      <c r="B92" s="11">
        <v>122</v>
      </c>
      <c r="C92" s="11">
        <v>1</v>
      </c>
      <c r="D92" s="14">
        <v>44895</v>
      </c>
      <c r="E92" s="15">
        <v>3461</v>
      </c>
      <c r="F92" s="15">
        <v>346</v>
      </c>
      <c r="G92" s="15">
        <v>1</v>
      </c>
      <c r="H92" s="16">
        <v>44920.31</v>
      </c>
      <c r="I92" s="11" t="s">
        <v>10</v>
      </c>
      <c r="J92" s="17" t="s">
        <v>27</v>
      </c>
      <c r="K92" s="17" t="s">
        <v>28</v>
      </c>
      <c r="L92" s="17" t="s">
        <v>38</v>
      </c>
      <c r="M92" s="11" t="s">
        <v>11</v>
      </c>
      <c r="N92" s="17" t="s">
        <v>90</v>
      </c>
      <c r="O92" s="11" t="s">
        <v>24</v>
      </c>
      <c r="P92" s="18">
        <v>25</v>
      </c>
      <c r="Q92" s="11" t="s">
        <v>667</v>
      </c>
      <c r="R92" s="11">
        <v>25</v>
      </c>
      <c r="S92" s="11">
        <v>2022</v>
      </c>
      <c r="W92" s="26" t="s">
        <v>700</v>
      </c>
      <c r="X92" s="4">
        <v>23.4</v>
      </c>
    </row>
    <row r="93" spans="1:24">
      <c r="A93" s="29">
        <v>8</v>
      </c>
      <c r="B93" s="12">
        <v>123</v>
      </c>
      <c r="C93" s="12">
        <v>3</v>
      </c>
      <c r="D93" s="19">
        <v>44895</v>
      </c>
      <c r="E93" s="20">
        <v>3400</v>
      </c>
      <c r="F93" s="20">
        <v>340</v>
      </c>
      <c r="G93" s="20">
        <v>0</v>
      </c>
      <c r="H93" s="21">
        <v>44904.89</v>
      </c>
      <c r="I93" s="12" t="s">
        <v>10</v>
      </c>
      <c r="J93" s="22" t="s">
        <v>25</v>
      </c>
      <c r="K93" s="22" t="s">
        <v>26</v>
      </c>
      <c r="L93" s="22" t="s">
        <v>37</v>
      </c>
      <c r="M93" s="12" t="s">
        <v>11</v>
      </c>
      <c r="N93" s="22" t="s">
        <v>55</v>
      </c>
      <c r="O93" s="12" t="s">
        <v>24</v>
      </c>
      <c r="P93" s="23">
        <v>9</v>
      </c>
      <c r="Q93" s="12" t="s">
        <v>668</v>
      </c>
      <c r="R93" s="12">
        <v>11</v>
      </c>
      <c r="S93" s="12">
        <v>2022</v>
      </c>
      <c r="W93" s="26" t="s">
        <v>699</v>
      </c>
      <c r="X93" s="4">
        <v>109.125</v>
      </c>
    </row>
    <row r="94" spans="1:24">
      <c r="A94" s="28">
        <v>8</v>
      </c>
      <c r="B94" s="11">
        <v>125</v>
      </c>
      <c r="C94" s="11">
        <v>1</v>
      </c>
      <c r="D94" s="14">
        <v>44906</v>
      </c>
      <c r="E94" s="15">
        <v>3400</v>
      </c>
      <c r="F94" s="15">
        <v>340</v>
      </c>
      <c r="G94" s="15">
        <v>0</v>
      </c>
      <c r="H94" s="16">
        <v>45009.4</v>
      </c>
      <c r="I94" s="11" t="s">
        <v>10</v>
      </c>
      <c r="J94" s="17" t="s">
        <v>25</v>
      </c>
      <c r="K94" s="17" t="s">
        <v>26</v>
      </c>
      <c r="L94" s="17" t="s">
        <v>37</v>
      </c>
      <c r="M94" s="11" t="s">
        <v>11</v>
      </c>
      <c r="N94" s="17" t="s">
        <v>55</v>
      </c>
      <c r="O94" s="11" t="s">
        <v>24</v>
      </c>
      <c r="P94" s="18">
        <v>103</v>
      </c>
      <c r="Q94" s="11" t="s">
        <v>669</v>
      </c>
      <c r="R94" s="11">
        <v>104</v>
      </c>
      <c r="S94" s="11">
        <v>2023</v>
      </c>
      <c r="W94" s="26" t="s">
        <v>701</v>
      </c>
      <c r="X94" s="4">
        <v>67</v>
      </c>
    </row>
    <row r="95" spans="1:24">
      <c r="A95" s="29">
        <v>8</v>
      </c>
      <c r="B95" s="12">
        <v>128</v>
      </c>
      <c r="C95" s="12">
        <v>1</v>
      </c>
      <c r="D95" s="19">
        <v>44909</v>
      </c>
      <c r="E95" s="20">
        <v>3460</v>
      </c>
      <c r="F95" s="20">
        <v>346</v>
      </c>
      <c r="G95" s="20">
        <v>0</v>
      </c>
      <c r="H95" s="21">
        <v>45001.4</v>
      </c>
      <c r="I95" s="12" t="s">
        <v>10</v>
      </c>
      <c r="J95" s="22" t="s">
        <v>27</v>
      </c>
      <c r="K95" s="22" t="s">
        <v>28</v>
      </c>
      <c r="L95" s="22" t="s">
        <v>37</v>
      </c>
      <c r="M95" s="12" t="s">
        <v>11</v>
      </c>
      <c r="N95" s="22" t="s">
        <v>52</v>
      </c>
      <c r="O95" s="12" t="s">
        <v>24</v>
      </c>
      <c r="P95" s="23">
        <v>92</v>
      </c>
      <c r="Q95" s="12" t="s">
        <v>670</v>
      </c>
      <c r="R95" s="12">
        <v>92</v>
      </c>
      <c r="S95" s="12">
        <v>2023</v>
      </c>
    </row>
    <row r="96" spans="1:24">
      <c r="A96" s="28">
        <v>8</v>
      </c>
      <c r="B96" s="11">
        <v>130</v>
      </c>
      <c r="C96" s="11">
        <v>2</v>
      </c>
      <c r="D96" s="14">
        <v>44910</v>
      </c>
      <c r="E96" s="15">
        <v>3400</v>
      </c>
      <c r="F96" s="15">
        <v>340</v>
      </c>
      <c r="G96" s="15">
        <v>0</v>
      </c>
      <c r="H96" s="16">
        <v>45024.19</v>
      </c>
      <c r="I96" s="11" t="s">
        <v>10</v>
      </c>
      <c r="J96" s="17" t="s">
        <v>25</v>
      </c>
      <c r="K96" s="17" t="s">
        <v>26</v>
      </c>
      <c r="L96" s="17" t="s">
        <v>37</v>
      </c>
      <c r="M96" s="11" t="s">
        <v>11</v>
      </c>
      <c r="N96" s="17" t="s">
        <v>55</v>
      </c>
      <c r="O96" s="11" t="s">
        <v>24</v>
      </c>
      <c r="P96" s="18">
        <v>114</v>
      </c>
      <c r="Q96" s="11" t="s">
        <v>671</v>
      </c>
      <c r="R96" s="11">
        <v>114</v>
      </c>
      <c r="S96" s="11">
        <v>2023</v>
      </c>
    </row>
    <row r="97" spans="1:19">
      <c r="A97" s="29">
        <v>8</v>
      </c>
      <c r="B97" s="12">
        <v>132</v>
      </c>
      <c r="C97" s="12">
        <v>3</v>
      </c>
      <c r="D97" s="19">
        <v>44912</v>
      </c>
      <c r="E97" s="20">
        <v>3401</v>
      </c>
      <c r="F97" s="20">
        <v>340</v>
      </c>
      <c r="G97" s="20">
        <v>1</v>
      </c>
      <c r="H97" s="21">
        <v>44980.4</v>
      </c>
      <c r="I97" s="12" t="s">
        <v>10</v>
      </c>
      <c r="J97" s="22" t="s">
        <v>25</v>
      </c>
      <c r="K97" s="22" t="s">
        <v>26</v>
      </c>
      <c r="L97" s="22" t="s">
        <v>38</v>
      </c>
      <c r="M97" s="12" t="s">
        <v>11</v>
      </c>
      <c r="N97" s="22" t="s">
        <v>56</v>
      </c>
      <c r="O97" s="12" t="s">
        <v>24</v>
      </c>
      <c r="P97" s="23">
        <v>68</v>
      </c>
      <c r="Q97" s="12" t="s">
        <v>672</v>
      </c>
      <c r="R97" s="12">
        <v>71</v>
      </c>
      <c r="S97" s="12">
        <v>2023</v>
      </c>
    </row>
    <row r="98" spans="1:19">
      <c r="A98" s="28">
        <v>8</v>
      </c>
      <c r="B98" s="11">
        <v>132</v>
      </c>
      <c r="C98" s="11">
        <v>1</v>
      </c>
      <c r="D98" s="14">
        <v>44912</v>
      </c>
      <c r="E98" s="15">
        <v>3400</v>
      </c>
      <c r="F98" s="15">
        <v>340</v>
      </c>
      <c r="G98" s="15">
        <v>0</v>
      </c>
      <c r="H98" s="16">
        <v>44983.5</v>
      </c>
      <c r="I98" s="11" t="s">
        <v>10</v>
      </c>
      <c r="J98" s="17" t="s">
        <v>25</v>
      </c>
      <c r="K98" s="17" t="s">
        <v>26</v>
      </c>
      <c r="L98" s="17" t="s">
        <v>37</v>
      </c>
      <c r="M98" s="11" t="s">
        <v>11</v>
      </c>
      <c r="N98" s="17" t="s">
        <v>55</v>
      </c>
      <c r="O98" s="11" t="s">
        <v>24</v>
      </c>
      <c r="P98" s="18">
        <v>71</v>
      </c>
      <c r="Q98" s="11" t="s">
        <v>672</v>
      </c>
      <c r="R98" s="11">
        <v>71</v>
      </c>
      <c r="S98" s="11">
        <v>2023</v>
      </c>
    </row>
    <row r="99" spans="1:19">
      <c r="A99" s="29">
        <v>8</v>
      </c>
      <c r="B99" s="12">
        <v>134</v>
      </c>
      <c r="C99" s="12">
        <v>1</v>
      </c>
      <c r="D99" s="19">
        <v>44923</v>
      </c>
      <c r="E99" s="20">
        <v>3400</v>
      </c>
      <c r="F99" s="20">
        <v>340</v>
      </c>
      <c r="G99" s="20">
        <v>0</v>
      </c>
      <c r="H99" s="21">
        <v>44971.53</v>
      </c>
      <c r="I99" s="12" t="s">
        <v>10</v>
      </c>
      <c r="J99" s="22" t="s">
        <v>25</v>
      </c>
      <c r="K99" s="22" t="s">
        <v>26</v>
      </c>
      <c r="L99" s="22" t="s">
        <v>37</v>
      </c>
      <c r="M99" s="12" t="s">
        <v>11</v>
      </c>
      <c r="N99" s="22" t="s">
        <v>55</v>
      </c>
      <c r="O99" s="12" t="s">
        <v>24</v>
      </c>
      <c r="P99" s="23">
        <v>48</v>
      </c>
      <c r="Q99" s="12" t="s">
        <v>673</v>
      </c>
      <c r="R99" s="12">
        <v>49</v>
      </c>
      <c r="S99" s="12">
        <v>2023</v>
      </c>
    </row>
    <row r="100" spans="1:19">
      <c r="A100" s="28">
        <v>8</v>
      </c>
      <c r="B100" s="11">
        <v>134</v>
      </c>
      <c r="C100" s="11">
        <v>2</v>
      </c>
      <c r="D100" s="14">
        <v>44923</v>
      </c>
      <c r="E100" s="15">
        <v>3460</v>
      </c>
      <c r="F100" s="15">
        <v>346</v>
      </c>
      <c r="G100" s="15">
        <v>0</v>
      </c>
      <c r="H100" s="16">
        <v>44971.67</v>
      </c>
      <c r="I100" s="11" t="s">
        <v>10</v>
      </c>
      <c r="J100" s="17" t="s">
        <v>27</v>
      </c>
      <c r="K100" s="17" t="s">
        <v>28</v>
      </c>
      <c r="L100" s="17" t="s">
        <v>37</v>
      </c>
      <c r="M100" s="11" t="s">
        <v>11</v>
      </c>
      <c r="N100" s="17" t="s">
        <v>52</v>
      </c>
      <c r="O100" s="11" t="s">
        <v>24</v>
      </c>
      <c r="P100" s="18">
        <v>48</v>
      </c>
      <c r="Q100" s="11" t="s">
        <v>673</v>
      </c>
      <c r="R100" s="11">
        <v>49</v>
      </c>
      <c r="S100" s="11">
        <v>2023</v>
      </c>
    </row>
    <row r="101" spans="1:19">
      <c r="A101" s="29">
        <v>8</v>
      </c>
      <c r="B101" s="12">
        <v>135</v>
      </c>
      <c r="C101" s="12">
        <v>2</v>
      </c>
      <c r="D101" s="19">
        <v>44925</v>
      </c>
      <c r="E101" s="20">
        <v>3400</v>
      </c>
      <c r="F101" s="20">
        <v>340</v>
      </c>
      <c r="G101" s="20">
        <v>0</v>
      </c>
      <c r="H101" s="21">
        <v>44931.087997685187</v>
      </c>
      <c r="I101" s="12" t="s">
        <v>10</v>
      </c>
      <c r="J101" s="22" t="s">
        <v>25</v>
      </c>
      <c r="K101" s="22" t="s">
        <v>26</v>
      </c>
      <c r="L101" s="22" t="s">
        <v>37</v>
      </c>
      <c r="M101" s="12" t="s">
        <v>11</v>
      </c>
      <c r="N101" s="22" t="s">
        <v>55</v>
      </c>
      <c r="O101" s="12" t="s">
        <v>24</v>
      </c>
      <c r="P101" s="23">
        <v>6</v>
      </c>
      <c r="Q101" s="12" t="s">
        <v>674</v>
      </c>
      <c r="R101" s="12">
        <v>10</v>
      </c>
      <c r="S101" s="12">
        <v>2023</v>
      </c>
    </row>
    <row r="102" spans="1:19">
      <c r="A102" s="28">
        <v>8</v>
      </c>
      <c r="B102" s="11">
        <v>135</v>
      </c>
      <c r="C102" s="11">
        <v>3</v>
      </c>
      <c r="D102" s="14">
        <v>44925</v>
      </c>
      <c r="E102" s="15">
        <v>3400</v>
      </c>
      <c r="F102" s="15">
        <v>340</v>
      </c>
      <c r="G102" s="15">
        <v>0</v>
      </c>
      <c r="H102" s="16">
        <v>44933.667997685188</v>
      </c>
      <c r="I102" s="11" t="s">
        <v>10</v>
      </c>
      <c r="J102" s="17" t="s">
        <v>25</v>
      </c>
      <c r="K102" s="17" t="s">
        <v>26</v>
      </c>
      <c r="L102" s="17" t="s">
        <v>37</v>
      </c>
      <c r="M102" s="11" t="s">
        <v>11</v>
      </c>
      <c r="N102" s="17" t="s">
        <v>55</v>
      </c>
      <c r="O102" s="11" t="s">
        <v>24</v>
      </c>
      <c r="P102" s="18">
        <v>8</v>
      </c>
      <c r="Q102" s="11" t="s">
        <v>674</v>
      </c>
      <c r="R102" s="11">
        <v>10</v>
      </c>
      <c r="S102" s="11">
        <v>2023</v>
      </c>
    </row>
    <row r="103" spans="1:19">
      <c r="A103" s="47">
        <v>8</v>
      </c>
      <c r="B103" s="41">
        <v>136</v>
      </c>
      <c r="C103" s="41">
        <v>2</v>
      </c>
      <c r="D103" s="42">
        <v>44925</v>
      </c>
      <c r="E103" s="43">
        <v>3400</v>
      </c>
      <c r="F103" s="43">
        <v>340</v>
      </c>
      <c r="G103" s="43">
        <v>0</v>
      </c>
      <c r="H103" s="44">
        <v>44958</v>
      </c>
      <c r="I103" s="41" t="s">
        <v>10</v>
      </c>
      <c r="J103" s="45" t="s">
        <v>25</v>
      </c>
      <c r="K103" s="45" t="s">
        <v>26</v>
      </c>
      <c r="L103" s="45" t="s">
        <v>37</v>
      </c>
      <c r="M103" s="41" t="s">
        <v>11</v>
      </c>
      <c r="N103" s="45" t="s">
        <v>55</v>
      </c>
      <c r="O103" s="41" t="s">
        <v>24</v>
      </c>
      <c r="P103" s="46">
        <v>33</v>
      </c>
      <c r="Q103" s="41" t="s">
        <v>675</v>
      </c>
      <c r="R103" s="41">
        <v>33</v>
      </c>
      <c r="S103" s="41">
        <v>2023</v>
      </c>
    </row>
    <row r="110" spans="1:19">
      <c r="A110" s="25" t="s">
        <v>680</v>
      </c>
      <c r="B110" t="s">
        <v>681</v>
      </c>
    </row>
    <row r="111" spans="1:19">
      <c r="A111" s="26">
        <v>2022</v>
      </c>
      <c r="B111" s="4">
        <v>43.512820512820511</v>
      </c>
    </row>
    <row r="112" spans="1:19">
      <c r="A112" s="26">
        <v>2023</v>
      </c>
      <c r="B112" s="4">
        <v>187.69565217391303</v>
      </c>
    </row>
    <row r="113" spans="1:2">
      <c r="A113" s="26">
        <v>2024</v>
      </c>
      <c r="B113" s="4">
        <v>703</v>
      </c>
    </row>
  </sheetData>
  <mergeCells count="1">
    <mergeCell ref="W1:AC1"/>
  </mergeCells>
  <pageMargins left="0.7" right="0.7" top="0.75" bottom="0.75" header="0.3" footer="0.3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0644-29F3-49AE-BFE8-1DA5C312A7C7}">
  <dimension ref="A1:AC55"/>
  <sheetViews>
    <sheetView workbookViewId="0"/>
  </sheetViews>
  <sheetFormatPr defaultRowHeight="14.5"/>
  <cols>
    <col min="1" max="1" width="25.08984375" bestFit="1" customWidth="1"/>
    <col min="2" max="2" width="24.08984375" bestFit="1" customWidth="1"/>
    <col min="3" max="3" width="20.26953125" bestFit="1" customWidth="1"/>
    <col min="4" max="4" width="19.7265625" bestFit="1" customWidth="1"/>
    <col min="5" max="5" width="15.36328125" bestFit="1" customWidth="1"/>
    <col min="6" max="6" width="19.90625" bestFit="1" customWidth="1"/>
    <col min="7" max="7" width="25.90625" bestFit="1" customWidth="1"/>
    <col min="8" max="8" width="38.54296875" bestFit="1" customWidth="1"/>
    <col min="9" max="9" width="24.90625" bestFit="1" customWidth="1"/>
    <col min="10" max="10" width="21.81640625" bestFit="1" customWidth="1"/>
    <col min="11" max="11" width="31.1796875" bestFit="1" customWidth="1"/>
    <col min="12" max="12" width="60.26953125" bestFit="1" customWidth="1"/>
    <col min="13" max="13" width="16.6328125" bestFit="1" customWidth="1"/>
    <col min="14" max="14" width="14.54296875" bestFit="1" customWidth="1"/>
    <col min="15" max="15" width="15.54296875" bestFit="1" customWidth="1"/>
    <col min="16" max="16" width="18.90625" bestFit="1" customWidth="1"/>
    <col min="17" max="17" width="14.1796875" bestFit="1" customWidth="1"/>
    <col min="23" max="23" width="12.90625" bestFit="1" customWidth="1"/>
    <col min="24" max="24" width="24.08984375" bestFit="1" customWidth="1"/>
    <col min="25" max="25" width="16.453125" bestFit="1" customWidth="1"/>
    <col min="26" max="26" width="20" bestFit="1" customWidth="1"/>
    <col min="27" max="27" width="13.6328125" bestFit="1" customWidth="1"/>
    <col min="29" max="29" width="13.08984375" bestFit="1" customWidth="1"/>
  </cols>
  <sheetData>
    <row r="1" spans="1:29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2" t="s">
        <v>44</v>
      </c>
      <c r="G1" s="32" t="s">
        <v>45</v>
      </c>
      <c r="H1" s="31" t="s">
        <v>5</v>
      </c>
      <c r="I1" s="31" t="s">
        <v>6</v>
      </c>
      <c r="J1" s="33" t="s">
        <v>46</v>
      </c>
      <c r="K1" s="33" t="s">
        <v>48</v>
      </c>
      <c r="L1" s="33" t="s">
        <v>47</v>
      </c>
      <c r="M1" s="33" t="s">
        <v>121</v>
      </c>
      <c r="N1" s="33" t="s">
        <v>49</v>
      </c>
      <c r="O1" s="33" t="s">
        <v>124</v>
      </c>
      <c r="P1" s="33" t="s">
        <v>122</v>
      </c>
      <c r="Q1" s="33" t="s">
        <v>125</v>
      </c>
      <c r="R1" s="33" t="s">
        <v>126</v>
      </c>
      <c r="S1" s="33" t="s">
        <v>682</v>
      </c>
      <c r="W1" s="62" t="s">
        <v>686</v>
      </c>
      <c r="X1" s="62"/>
      <c r="Y1" s="62"/>
      <c r="Z1" s="62"/>
      <c r="AA1" s="62"/>
      <c r="AB1" s="62"/>
      <c r="AC1" s="62"/>
    </row>
    <row r="2" spans="1:29">
      <c r="A2" s="28">
        <v>7</v>
      </c>
      <c r="B2" s="11">
        <v>2</v>
      </c>
      <c r="C2" s="11">
        <v>2</v>
      </c>
      <c r="D2" s="14">
        <v>44566</v>
      </c>
      <c r="E2" s="15">
        <v>3400</v>
      </c>
      <c r="F2" s="15">
        <v>340</v>
      </c>
      <c r="G2" s="15">
        <v>0</v>
      </c>
      <c r="H2" s="16">
        <v>44762.1</v>
      </c>
      <c r="I2" s="11" t="s">
        <v>10</v>
      </c>
      <c r="J2" s="17" t="s">
        <v>25</v>
      </c>
      <c r="K2" s="17" t="s">
        <v>26</v>
      </c>
      <c r="L2" s="17" t="s">
        <v>37</v>
      </c>
      <c r="M2" s="11" t="s">
        <v>11</v>
      </c>
      <c r="N2" s="17" t="s">
        <v>55</v>
      </c>
      <c r="O2" s="11" t="s">
        <v>23</v>
      </c>
      <c r="P2" s="18">
        <v>196</v>
      </c>
      <c r="Q2" s="11" t="s">
        <v>563</v>
      </c>
      <c r="R2" s="11">
        <v>198</v>
      </c>
      <c r="S2" s="11">
        <v>2022</v>
      </c>
      <c r="W2" s="13" t="s">
        <v>125</v>
      </c>
      <c r="X2" s="13" t="s">
        <v>128</v>
      </c>
      <c r="Y2" s="48" t="s">
        <v>683</v>
      </c>
      <c r="Z2" s="48" t="s">
        <v>684</v>
      </c>
      <c r="AA2" s="13" t="s">
        <v>126</v>
      </c>
      <c r="AB2" s="49" t="s">
        <v>682</v>
      </c>
      <c r="AC2" s="49" t="s">
        <v>706</v>
      </c>
    </row>
    <row r="3" spans="1:29">
      <c r="A3" s="29">
        <v>7</v>
      </c>
      <c r="B3" s="12">
        <v>4</v>
      </c>
      <c r="C3" s="12">
        <v>1</v>
      </c>
      <c r="D3" s="19">
        <v>44569</v>
      </c>
      <c r="E3" s="20">
        <v>3400</v>
      </c>
      <c r="F3" s="20">
        <v>340</v>
      </c>
      <c r="G3" s="20">
        <v>0</v>
      </c>
      <c r="H3" s="21">
        <v>44696.93</v>
      </c>
      <c r="I3" s="12" t="s">
        <v>10</v>
      </c>
      <c r="J3" s="22" t="s">
        <v>25</v>
      </c>
      <c r="K3" s="22" t="s">
        <v>26</v>
      </c>
      <c r="L3" s="22" t="s">
        <v>37</v>
      </c>
      <c r="M3" s="12" t="s">
        <v>11</v>
      </c>
      <c r="N3" s="22" t="s">
        <v>55</v>
      </c>
      <c r="O3" s="12" t="s">
        <v>23</v>
      </c>
      <c r="P3" s="23">
        <v>127</v>
      </c>
      <c r="Q3" s="12" t="s">
        <v>564</v>
      </c>
      <c r="R3" s="12">
        <v>183</v>
      </c>
      <c r="S3" s="12">
        <v>2022</v>
      </c>
      <c r="W3" t="s">
        <v>563</v>
      </c>
      <c r="X3" t="s">
        <v>23</v>
      </c>
      <c r="Y3" s="3">
        <v>44566</v>
      </c>
      <c r="Z3" s="3">
        <v>44762.1</v>
      </c>
      <c r="AA3">
        <v>196</v>
      </c>
      <c r="AB3">
        <v>2022</v>
      </c>
      <c r="AC3" t="s">
        <v>692</v>
      </c>
    </row>
    <row r="4" spans="1:29">
      <c r="A4" s="28">
        <v>7</v>
      </c>
      <c r="B4" s="11">
        <v>5</v>
      </c>
      <c r="C4" s="11">
        <v>3</v>
      </c>
      <c r="D4" s="14">
        <v>44574</v>
      </c>
      <c r="E4" s="15">
        <v>3460</v>
      </c>
      <c r="F4" s="15">
        <v>346</v>
      </c>
      <c r="G4" s="15">
        <v>0</v>
      </c>
      <c r="H4" s="16">
        <v>44588.78</v>
      </c>
      <c r="I4" s="11" t="s">
        <v>10</v>
      </c>
      <c r="J4" s="17" t="s">
        <v>27</v>
      </c>
      <c r="K4" s="17" t="s">
        <v>28</v>
      </c>
      <c r="L4" s="17" t="s">
        <v>37</v>
      </c>
      <c r="M4" s="11" t="s">
        <v>11</v>
      </c>
      <c r="N4" s="17" t="s">
        <v>52</v>
      </c>
      <c r="O4" s="11" t="s">
        <v>23</v>
      </c>
      <c r="P4" s="18">
        <v>14</v>
      </c>
      <c r="Q4" s="11" t="s">
        <v>565</v>
      </c>
      <c r="R4" s="11">
        <v>17</v>
      </c>
      <c r="S4" s="11">
        <v>2022</v>
      </c>
      <c r="W4" t="s">
        <v>564</v>
      </c>
      <c r="X4" t="s">
        <v>23</v>
      </c>
      <c r="Y4" s="3">
        <v>44569</v>
      </c>
      <c r="Z4" s="3">
        <v>44696.93</v>
      </c>
      <c r="AA4">
        <v>127</v>
      </c>
      <c r="AB4">
        <v>2022</v>
      </c>
      <c r="AC4" t="s">
        <v>692</v>
      </c>
    </row>
    <row r="5" spans="1:29">
      <c r="A5" s="29">
        <v>7</v>
      </c>
      <c r="B5" s="12">
        <v>5</v>
      </c>
      <c r="C5" s="12">
        <v>1</v>
      </c>
      <c r="D5" s="19">
        <v>44574</v>
      </c>
      <c r="E5" s="20">
        <v>3400</v>
      </c>
      <c r="F5" s="20">
        <v>340</v>
      </c>
      <c r="G5" s="20">
        <v>0</v>
      </c>
      <c r="H5" s="21">
        <v>44590.64</v>
      </c>
      <c r="I5" s="12" t="s">
        <v>10</v>
      </c>
      <c r="J5" s="22" t="s">
        <v>25</v>
      </c>
      <c r="K5" s="22" t="s">
        <v>26</v>
      </c>
      <c r="L5" s="22" t="s">
        <v>37</v>
      </c>
      <c r="M5" s="12" t="s">
        <v>11</v>
      </c>
      <c r="N5" s="22" t="s">
        <v>55</v>
      </c>
      <c r="O5" s="12" t="s">
        <v>23</v>
      </c>
      <c r="P5" s="23">
        <v>16</v>
      </c>
      <c r="Q5" s="12" t="s">
        <v>565</v>
      </c>
      <c r="R5" s="12">
        <v>17</v>
      </c>
      <c r="S5" s="12">
        <v>2022</v>
      </c>
      <c r="W5" t="s">
        <v>565</v>
      </c>
      <c r="X5" t="s">
        <v>23</v>
      </c>
      <c r="Y5" s="3">
        <v>44574</v>
      </c>
      <c r="Z5" s="3">
        <v>44590.64</v>
      </c>
      <c r="AA5">
        <v>16</v>
      </c>
      <c r="AB5">
        <v>2022</v>
      </c>
      <c r="AC5" t="s">
        <v>692</v>
      </c>
    </row>
    <row r="6" spans="1:29">
      <c r="A6" s="28">
        <v>7</v>
      </c>
      <c r="B6" s="11">
        <v>7</v>
      </c>
      <c r="C6" s="11">
        <v>5</v>
      </c>
      <c r="D6" s="14">
        <v>44585</v>
      </c>
      <c r="E6" s="15">
        <v>3460</v>
      </c>
      <c r="F6" s="15">
        <v>346</v>
      </c>
      <c r="G6" s="15">
        <v>0</v>
      </c>
      <c r="H6" s="16">
        <v>44659.47</v>
      </c>
      <c r="I6" s="11" t="s">
        <v>10</v>
      </c>
      <c r="J6" s="17" t="s">
        <v>27</v>
      </c>
      <c r="K6" s="17" t="s">
        <v>28</v>
      </c>
      <c r="L6" s="17" t="s">
        <v>37</v>
      </c>
      <c r="M6" s="11" t="s">
        <v>11</v>
      </c>
      <c r="N6" s="17" t="s">
        <v>52</v>
      </c>
      <c r="O6" s="11" t="s">
        <v>23</v>
      </c>
      <c r="P6" s="18">
        <v>74</v>
      </c>
      <c r="Q6" s="11" t="s">
        <v>566</v>
      </c>
      <c r="R6" s="11">
        <v>75</v>
      </c>
      <c r="S6" s="11">
        <v>2022</v>
      </c>
      <c r="W6" t="s">
        <v>566</v>
      </c>
      <c r="X6" t="s">
        <v>23</v>
      </c>
      <c r="Y6" s="3">
        <v>44585</v>
      </c>
      <c r="Z6" s="3">
        <v>44660.1</v>
      </c>
      <c r="AA6">
        <v>75</v>
      </c>
      <c r="AB6">
        <v>2022</v>
      </c>
      <c r="AC6" t="s">
        <v>692</v>
      </c>
    </row>
    <row r="7" spans="1:29">
      <c r="A7" s="29">
        <v>7</v>
      </c>
      <c r="B7" s="12">
        <v>7</v>
      </c>
      <c r="C7" s="12">
        <v>6</v>
      </c>
      <c r="D7" s="19">
        <v>44585</v>
      </c>
      <c r="E7" s="20">
        <v>3406</v>
      </c>
      <c r="F7" s="20">
        <v>340</v>
      </c>
      <c r="G7" s="20">
        <v>6</v>
      </c>
      <c r="H7" s="21">
        <v>44660.1</v>
      </c>
      <c r="I7" s="12" t="s">
        <v>10</v>
      </c>
      <c r="J7" s="22" t="s">
        <v>25</v>
      </c>
      <c r="K7" s="22" t="s">
        <v>26</v>
      </c>
      <c r="L7" s="22" t="s">
        <v>43</v>
      </c>
      <c r="M7" s="12" t="s">
        <v>11</v>
      </c>
      <c r="N7" s="22" t="s">
        <v>65</v>
      </c>
      <c r="O7" s="12" t="s">
        <v>23</v>
      </c>
      <c r="P7" s="23">
        <v>75</v>
      </c>
      <c r="Q7" s="12" t="s">
        <v>566</v>
      </c>
      <c r="R7" s="12">
        <v>75</v>
      </c>
      <c r="S7" s="12">
        <v>2022</v>
      </c>
      <c r="W7" t="s">
        <v>567</v>
      </c>
      <c r="X7" t="s">
        <v>23</v>
      </c>
      <c r="Y7" s="3">
        <v>44585</v>
      </c>
      <c r="Z7" s="3">
        <v>44620.52</v>
      </c>
      <c r="AA7">
        <v>35</v>
      </c>
      <c r="AB7">
        <v>2022</v>
      </c>
      <c r="AC7" t="s">
        <v>692</v>
      </c>
    </row>
    <row r="8" spans="1:29">
      <c r="A8" s="28">
        <v>7</v>
      </c>
      <c r="B8" s="11">
        <v>8</v>
      </c>
      <c r="C8" s="11">
        <v>2</v>
      </c>
      <c r="D8" s="14">
        <v>44585</v>
      </c>
      <c r="E8" s="15">
        <v>3462</v>
      </c>
      <c r="F8" s="15">
        <v>346</v>
      </c>
      <c r="G8" s="15">
        <v>2</v>
      </c>
      <c r="H8" s="16">
        <v>44620.52</v>
      </c>
      <c r="I8" s="11" t="s">
        <v>10</v>
      </c>
      <c r="J8" s="17" t="s">
        <v>27</v>
      </c>
      <c r="K8" s="17" t="s">
        <v>28</v>
      </c>
      <c r="L8" s="17" t="s">
        <v>39</v>
      </c>
      <c r="M8" s="11" t="s">
        <v>11</v>
      </c>
      <c r="N8" s="17" t="s">
        <v>73</v>
      </c>
      <c r="O8" s="11" t="s">
        <v>23</v>
      </c>
      <c r="P8" s="18">
        <v>35</v>
      </c>
      <c r="Q8" s="11" t="s">
        <v>567</v>
      </c>
      <c r="R8" s="11">
        <v>37</v>
      </c>
      <c r="S8" s="11">
        <v>2022</v>
      </c>
      <c r="W8" t="s">
        <v>568</v>
      </c>
      <c r="X8" t="s">
        <v>23</v>
      </c>
      <c r="Y8" s="3">
        <v>44599</v>
      </c>
      <c r="Z8" s="3">
        <v>44631.3</v>
      </c>
      <c r="AA8">
        <v>32</v>
      </c>
      <c r="AB8">
        <v>2022</v>
      </c>
      <c r="AC8" t="s">
        <v>693</v>
      </c>
    </row>
    <row r="9" spans="1:29">
      <c r="A9" s="29">
        <v>7</v>
      </c>
      <c r="B9" s="12">
        <v>9</v>
      </c>
      <c r="C9" s="12">
        <v>4</v>
      </c>
      <c r="D9" s="19">
        <v>44599</v>
      </c>
      <c r="E9" s="20">
        <v>3400</v>
      </c>
      <c r="F9" s="20">
        <v>340</v>
      </c>
      <c r="G9" s="20">
        <v>0</v>
      </c>
      <c r="H9" s="21">
        <v>44627.4</v>
      </c>
      <c r="I9" s="12" t="s">
        <v>10</v>
      </c>
      <c r="J9" s="22" t="s">
        <v>25</v>
      </c>
      <c r="K9" s="22" t="s">
        <v>26</v>
      </c>
      <c r="L9" s="22" t="s">
        <v>37</v>
      </c>
      <c r="M9" s="12" t="s">
        <v>11</v>
      </c>
      <c r="N9" s="22" t="s">
        <v>55</v>
      </c>
      <c r="O9" s="12" t="s">
        <v>23</v>
      </c>
      <c r="P9" s="23">
        <v>28</v>
      </c>
      <c r="Q9" s="12" t="s">
        <v>568</v>
      </c>
      <c r="R9" s="12">
        <v>32</v>
      </c>
      <c r="S9" s="12">
        <v>2022</v>
      </c>
      <c r="W9" t="s">
        <v>569</v>
      </c>
      <c r="X9" t="s">
        <v>23</v>
      </c>
      <c r="Y9" s="3">
        <v>44607</v>
      </c>
      <c r="Z9" s="3">
        <v>45025.599999999999</v>
      </c>
      <c r="AA9">
        <v>418</v>
      </c>
      <c r="AB9">
        <v>2023</v>
      </c>
      <c r="AC9" t="s">
        <v>693</v>
      </c>
    </row>
    <row r="10" spans="1:29">
      <c r="A10" s="28">
        <v>7</v>
      </c>
      <c r="B10" s="11">
        <v>9</v>
      </c>
      <c r="C10" s="11">
        <v>3</v>
      </c>
      <c r="D10" s="14">
        <v>44599</v>
      </c>
      <c r="E10" s="15">
        <v>3460</v>
      </c>
      <c r="F10" s="15">
        <v>346</v>
      </c>
      <c r="G10" s="15">
        <v>0</v>
      </c>
      <c r="H10" s="16">
        <v>44630.7</v>
      </c>
      <c r="I10" s="11" t="s">
        <v>10</v>
      </c>
      <c r="J10" s="17" t="s">
        <v>27</v>
      </c>
      <c r="K10" s="17" t="s">
        <v>28</v>
      </c>
      <c r="L10" s="17" t="s">
        <v>37</v>
      </c>
      <c r="M10" s="11" t="s">
        <v>11</v>
      </c>
      <c r="N10" s="17" t="s">
        <v>52</v>
      </c>
      <c r="O10" s="11" t="s">
        <v>23</v>
      </c>
      <c r="P10" s="18">
        <v>31</v>
      </c>
      <c r="Q10" s="11" t="s">
        <v>568</v>
      </c>
      <c r="R10" s="11">
        <v>32</v>
      </c>
      <c r="S10" s="11">
        <v>2022</v>
      </c>
      <c r="W10" t="s">
        <v>570</v>
      </c>
      <c r="X10" t="s">
        <v>23</v>
      </c>
      <c r="Y10" s="3">
        <v>44621</v>
      </c>
      <c r="Z10" s="3">
        <v>44629.55</v>
      </c>
      <c r="AA10">
        <v>8</v>
      </c>
      <c r="AB10">
        <v>2022</v>
      </c>
      <c r="AC10" t="s">
        <v>694</v>
      </c>
    </row>
    <row r="11" spans="1:29">
      <c r="A11" s="29">
        <v>7</v>
      </c>
      <c r="B11" s="12">
        <v>9</v>
      </c>
      <c r="C11" s="12">
        <v>1</v>
      </c>
      <c r="D11" s="19">
        <v>44599</v>
      </c>
      <c r="E11" s="20">
        <v>3400</v>
      </c>
      <c r="F11" s="20">
        <v>340</v>
      </c>
      <c r="G11" s="20">
        <v>0</v>
      </c>
      <c r="H11" s="21">
        <v>44631.3</v>
      </c>
      <c r="I11" s="12" t="s">
        <v>10</v>
      </c>
      <c r="J11" s="22" t="s">
        <v>25</v>
      </c>
      <c r="K11" s="22" t="s">
        <v>26</v>
      </c>
      <c r="L11" s="22" t="s">
        <v>37</v>
      </c>
      <c r="M11" s="12" t="s">
        <v>11</v>
      </c>
      <c r="N11" s="22" t="s">
        <v>55</v>
      </c>
      <c r="O11" s="12" t="s">
        <v>23</v>
      </c>
      <c r="P11" s="23">
        <v>32</v>
      </c>
      <c r="Q11" s="12" t="s">
        <v>568</v>
      </c>
      <c r="R11" s="12">
        <v>32</v>
      </c>
      <c r="S11" s="12">
        <v>2022</v>
      </c>
      <c r="W11" t="s">
        <v>571</v>
      </c>
      <c r="X11" t="s">
        <v>23</v>
      </c>
      <c r="Y11" s="3">
        <v>44625</v>
      </c>
      <c r="Z11" s="3">
        <v>44663.64</v>
      </c>
      <c r="AA11">
        <v>38</v>
      </c>
      <c r="AB11">
        <v>2022</v>
      </c>
      <c r="AC11" t="s">
        <v>694</v>
      </c>
    </row>
    <row r="12" spans="1:29">
      <c r="A12" s="28">
        <v>7</v>
      </c>
      <c r="B12" s="11">
        <v>11</v>
      </c>
      <c r="C12" s="11">
        <v>3</v>
      </c>
      <c r="D12" s="14">
        <v>44607</v>
      </c>
      <c r="E12" s="15">
        <v>3400</v>
      </c>
      <c r="F12" s="15">
        <v>340</v>
      </c>
      <c r="G12" s="15">
        <v>0</v>
      </c>
      <c r="H12" s="16">
        <v>45025.599999999999</v>
      </c>
      <c r="I12" s="11" t="s">
        <v>10</v>
      </c>
      <c r="J12" s="17" t="s">
        <v>25</v>
      </c>
      <c r="K12" s="17" t="s">
        <v>26</v>
      </c>
      <c r="L12" s="17" t="s">
        <v>37</v>
      </c>
      <c r="M12" s="11" t="s">
        <v>11</v>
      </c>
      <c r="N12" s="17" t="s">
        <v>55</v>
      </c>
      <c r="O12" s="11" t="s">
        <v>23</v>
      </c>
      <c r="P12" s="18">
        <v>418</v>
      </c>
      <c r="Q12" s="11" t="s">
        <v>569</v>
      </c>
      <c r="R12" s="11">
        <v>418</v>
      </c>
      <c r="S12" s="11">
        <v>2023</v>
      </c>
      <c r="W12" t="s">
        <v>572</v>
      </c>
      <c r="X12" t="s">
        <v>23</v>
      </c>
      <c r="Y12" s="3">
        <v>44632</v>
      </c>
      <c r="Z12" s="3">
        <v>44647.040000000001</v>
      </c>
      <c r="AA12">
        <v>15</v>
      </c>
      <c r="AB12">
        <v>2022</v>
      </c>
      <c r="AC12" t="s">
        <v>694</v>
      </c>
    </row>
    <row r="13" spans="1:29">
      <c r="A13" s="29">
        <v>7</v>
      </c>
      <c r="B13" s="12">
        <v>13</v>
      </c>
      <c r="C13" s="12">
        <v>3</v>
      </c>
      <c r="D13" s="19">
        <v>44621</v>
      </c>
      <c r="E13" s="20">
        <v>3460</v>
      </c>
      <c r="F13" s="20">
        <v>346</v>
      </c>
      <c r="G13" s="20">
        <v>0</v>
      </c>
      <c r="H13" s="21">
        <v>44628.470995370371</v>
      </c>
      <c r="I13" s="12" t="s">
        <v>10</v>
      </c>
      <c r="J13" s="22" t="s">
        <v>27</v>
      </c>
      <c r="K13" s="22" t="s">
        <v>28</v>
      </c>
      <c r="L13" s="22" t="s">
        <v>37</v>
      </c>
      <c r="M13" s="12" t="s">
        <v>11</v>
      </c>
      <c r="N13" s="22" t="s">
        <v>52</v>
      </c>
      <c r="O13" s="12" t="s">
        <v>23</v>
      </c>
      <c r="P13" s="23">
        <v>7</v>
      </c>
      <c r="Q13" s="12" t="s">
        <v>570</v>
      </c>
      <c r="R13" s="12">
        <v>8</v>
      </c>
      <c r="S13" s="12">
        <v>2022</v>
      </c>
      <c r="W13" t="s">
        <v>573</v>
      </c>
      <c r="X13" t="s">
        <v>23</v>
      </c>
      <c r="Y13" s="3">
        <v>44636</v>
      </c>
      <c r="Z13" s="3">
        <v>44659.49</v>
      </c>
      <c r="AA13">
        <v>23</v>
      </c>
      <c r="AB13">
        <v>2022</v>
      </c>
      <c r="AC13" t="s">
        <v>694</v>
      </c>
    </row>
    <row r="14" spans="1:29">
      <c r="A14" s="28">
        <v>7</v>
      </c>
      <c r="B14" s="11">
        <v>13</v>
      </c>
      <c r="C14" s="11">
        <v>4</v>
      </c>
      <c r="D14" s="14">
        <v>44621</v>
      </c>
      <c r="E14" s="15">
        <v>3460</v>
      </c>
      <c r="F14" s="15">
        <v>346</v>
      </c>
      <c r="G14" s="15">
        <v>0</v>
      </c>
      <c r="H14" s="16">
        <v>44629.55</v>
      </c>
      <c r="I14" s="11" t="s">
        <v>10</v>
      </c>
      <c r="J14" s="17" t="s">
        <v>27</v>
      </c>
      <c r="K14" s="17" t="s">
        <v>28</v>
      </c>
      <c r="L14" s="17" t="s">
        <v>37</v>
      </c>
      <c r="M14" s="11" t="s">
        <v>11</v>
      </c>
      <c r="N14" s="17" t="s">
        <v>52</v>
      </c>
      <c r="O14" s="11" t="s">
        <v>23</v>
      </c>
      <c r="P14" s="18">
        <v>8</v>
      </c>
      <c r="Q14" s="11" t="s">
        <v>570</v>
      </c>
      <c r="R14" s="11">
        <v>8</v>
      </c>
      <c r="S14" s="11">
        <v>2022</v>
      </c>
      <c r="W14" t="s">
        <v>574</v>
      </c>
      <c r="X14" t="s">
        <v>23</v>
      </c>
      <c r="Y14" s="3">
        <v>44641</v>
      </c>
      <c r="Z14" s="3">
        <v>44887.3</v>
      </c>
      <c r="AA14">
        <v>246</v>
      </c>
      <c r="AB14">
        <v>2022</v>
      </c>
      <c r="AC14" t="s">
        <v>694</v>
      </c>
    </row>
    <row r="15" spans="1:29">
      <c r="A15" s="29">
        <v>7</v>
      </c>
      <c r="B15" s="12">
        <v>14</v>
      </c>
      <c r="C15" s="12">
        <v>1</v>
      </c>
      <c r="D15" s="19">
        <v>44625</v>
      </c>
      <c r="E15" s="20">
        <v>3405</v>
      </c>
      <c r="F15" s="20">
        <v>340</v>
      </c>
      <c r="G15" s="20">
        <v>5</v>
      </c>
      <c r="H15" s="21">
        <v>44663.64</v>
      </c>
      <c r="I15" s="12" t="s">
        <v>10</v>
      </c>
      <c r="J15" s="22" t="s">
        <v>25</v>
      </c>
      <c r="K15" s="22" t="s">
        <v>26</v>
      </c>
      <c r="L15" s="22" t="s">
        <v>42</v>
      </c>
      <c r="M15" s="12" t="s">
        <v>11</v>
      </c>
      <c r="N15" s="22" t="s">
        <v>63</v>
      </c>
      <c r="O15" s="12" t="s">
        <v>23</v>
      </c>
      <c r="P15" s="23">
        <v>38</v>
      </c>
      <c r="Q15" s="12" t="s">
        <v>571</v>
      </c>
      <c r="R15" s="12">
        <v>39</v>
      </c>
      <c r="S15" s="12">
        <v>2022</v>
      </c>
      <c r="W15" t="s">
        <v>575</v>
      </c>
      <c r="X15" t="s">
        <v>23</v>
      </c>
      <c r="Y15" s="3">
        <v>44648</v>
      </c>
      <c r="Z15" s="3">
        <v>44710.04</v>
      </c>
      <c r="AA15">
        <v>62</v>
      </c>
      <c r="AB15">
        <v>2022</v>
      </c>
      <c r="AC15" t="s">
        <v>694</v>
      </c>
    </row>
    <row r="16" spans="1:29">
      <c r="A16" s="28">
        <v>7</v>
      </c>
      <c r="B16" s="11">
        <v>15</v>
      </c>
      <c r="C16" s="11">
        <v>1</v>
      </c>
      <c r="D16" s="14">
        <v>44632</v>
      </c>
      <c r="E16" s="15">
        <v>3470</v>
      </c>
      <c r="F16" s="15">
        <v>347</v>
      </c>
      <c r="G16" s="15">
        <v>0</v>
      </c>
      <c r="H16" s="16">
        <v>44642.14</v>
      </c>
      <c r="I16" s="11" t="s">
        <v>10</v>
      </c>
      <c r="J16" s="17" t="s">
        <v>29</v>
      </c>
      <c r="K16" s="17" t="s">
        <v>28</v>
      </c>
      <c r="L16" s="17" t="s">
        <v>37</v>
      </c>
      <c r="M16" s="11" t="s">
        <v>11</v>
      </c>
      <c r="N16" s="17" t="s">
        <v>51</v>
      </c>
      <c r="O16" s="11" t="s">
        <v>23</v>
      </c>
      <c r="P16" s="18">
        <v>10</v>
      </c>
      <c r="Q16" s="11" t="s">
        <v>572</v>
      </c>
      <c r="R16" s="11">
        <v>15</v>
      </c>
      <c r="S16" s="11">
        <v>2022</v>
      </c>
      <c r="W16" t="s">
        <v>576</v>
      </c>
      <c r="X16" t="s">
        <v>23</v>
      </c>
      <c r="Y16" s="3">
        <v>44672</v>
      </c>
      <c r="Z16" s="3">
        <v>44704.7</v>
      </c>
      <c r="AA16">
        <v>32</v>
      </c>
      <c r="AB16">
        <v>2022</v>
      </c>
      <c r="AC16" t="s">
        <v>695</v>
      </c>
    </row>
    <row r="17" spans="1:29">
      <c r="A17" s="29">
        <v>7</v>
      </c>
      <c r="B17" s="12">
        <v>15</v>
      </c>
      <c r="C17" s="12">
        <v>2</v>
      </c>
      <c r="D17" s="19">
        <v>44632</v>
      </c>
      <c r="E17" s="20">
        <v>3460</v>
      </c>
      <c r="F17" s="20">
        <v>346</v>
      </c>
      <c r="G17" s="20">
        <v>0</v>
      </c>
      <c r="H17" s="21">
        <v>44643.24</v>
      </c>
      <c r="I17" s="12" t="s">
        <v>10</v>
      </c>
      <c r="J17" s="22" t="s">
        <v>27</v>
      </c>
      <c r="K17" s="22" t="s">
        <v>28</v>
      </c>
      <c r="L17" s="22" t="s">
        <v>37</v>
      </c>
      <c r="M17" s="12" t="s">
        <v>11</v>
      </c>
      <c r="N17" s="22" t="s">
        <v>52</v>
      </c>
      <c r="O17" s="12" t="s">
        <v>23</v>
      </c>
      <c r="P17" s="23">
        <v>11</v>
      </c>
      <c r="Q17" s="12" t="s">
        <v>572</v>
      </c>
      <c r="R17" s="12">
        <v>15</v>
      </c>
      <c r="S17" s="12">
        <v>2022</v>
      </c>
      <c r="W17" t="s">
        <v>577</v>
      </c>
      <c r="X17" t="s">
        <v>23</v>
      </c>
      <c r="Y17" s="3">
        <v>44690</v>
      </c>
      <c r="Z17" s="3">
        <v>44734.16</v>
      </c>
      <c r="AA17">
        <v>44</v>
      </c>
      <c r="AB17">
        <v>2022</v>
      </c>
      <c r="AC17" t="s">
        <v>696</v>
      </c>
    </row>
    <row r="18" spans="1:29">
      <c r="A18" s="28">
        <v>7</v>
      </c>
      <c r="B18" s="11">
        <v>15</v>
      </c>
      <c r="C18" s="11">
        <v>4</v>
      </c>
      <c r="D18" s="14">
        <v>44632</v>
      </c>
      <c r="E18" s="15">
        <v>3460</v>
      </c>
      <c r="F18" s="15">
        <v>346</v>
      </c>
      <c r="G18" s="15">
        <v>0</v>
      </c>
      <c r="H18" s="16">
        <v>44644.43</v>
      </c>
      <c r="I18" s="11" t="s">
        <v>10</v>
      </c>
      <c r="J18" s="17" t="s">
        <v>27</v>
      </c>
      <c r="K18" s="17" t="s">
        <v>28</v>
      </c>
      <c r="L18" s="17" t="s">
        <v>37</v>
      </c>
      <c r="M18" s="11" t="s">
        <v>11</v>
      </c>
      <c r="N18" s="17" t="s">
        <v>52</v>
      </c>
      <c r="O18" s="11" t="s">
        <v>23</v>
      </c>
      <c r="P18" s="18">
        <v>12</v>
      </c>
      <c r="Q18" s="11" t="s">
        <v>572</v>
      </c>
      <c r="R18" s="11">
        <v>15</v>
      </c>
      <c r="S18" s="11">
        <v>2022</v>
      </c>
      <c r="W18" t="s">
        <v>578</v>
      </c>
      <c r="X18" t="s">
        <v>23</v>
      </c>
      <c r="Y18" s="3">
        <v>44694</v>
      </c>
      <c r="Z18" s="3">
        <v>44823.82</v>
      </c>
      <c r="AA18">
        <v>129</v>
      </c>
      <c r="AB18">
        <v>2022</v>
      </c>
      <c r="AC18" t="s">
        <v>696</v>
      </c>
    </row>
    <row r="19" spans="1:29">
      <c r="A19" s="29">
        <v>7</v>
      </c>
      <c r="B19" s="12">
        <v>15</v>
      </c>
      <c r="C19" s="12">
        <v>5</v>
      </c>
      <c r="D19" s="19">
        <v>44632</v>
      </c>
      <c r="E19" s="20">
        <v>3460</v>
      </c>
      <c r="F19" s="20">
        <v>346</v>
      </c>
      <c r="G19" s="20">
        <v>0</v>
      </c>
      <c r="H19" s="21">
        <v>44647.040000000001</v>
      </c>
      <c r="I19" s="12" t="s">
        <v>10</v>
      </c>
      <c r="J19" s="22" t="s">
        <v>27</v>
      </c>
      <c r="K19" s="22" t="s">
        <v>28</v>
      </c>
      <c r="L19" s="22" t="s">
        <v>37</v>
      </c>
      <c r="M19" s="12" t="s">
        <v>11</v>
      </c>
      <c r="N19" s="22" t="s">
        <v>52</v>
      </c>
      <c r="O19" s="12" t="s">
        <v>23</v>
      </c>
      <c r="P19" s="23">
        <v>15</v>
      </c>
      <c r="Q19" s="12" t="s">
        <v>572</v>
      </c>
      <c r="R19" s="12">
        <v>15</v>
      </c>
      <c r="S19" s="12">
        <v>2022</v>
      </c>
      <c r="W19" t="s">
        <v>579</v>
      </c>
      <c r="X19" t="s">
        <v>23</v>
      </c>
      <c r="Y19" s="3">
        <v>44721</v>
      </c>
      <c r="Z19" s="3">
        <v>44784.13</v>
      </c>
      <c r="AA19">
        <v>63</v>
      </c>
      <c r="AB19">
        <v>2022</v>
      </c>
      <c r="AC19" t="s">
        <v>702</v>
      </c>
    </row>
    <row r="20" spans="1:29">
      <c r="A20" s="28">
        <v>7</v>
      </c>
      <c r="B20" s="11">
        <v>16</v>
      </c>
      <c r="C20" s="11">
        <v>3</v>
      </c>
      <c r="D20" s="14">
        <v>44636</v>
      </c>
      <c r="E20" s="15">
        <v>3400</v>
      </c>
      <c r="F20" s="15">
        <v>340</v>
      </c>
      <c r="G20" s="15">
        <v>0</v>
      </c>
      <c r="H20" s="16">
        <v>44659.49</v>
      </c>
      <c r="I20" s="11" t="s">
        <v>10</v>
      </c>
      <c r="J20" s="17" t="s">
        <v>25</v>
      </c>
      <c r="K20" s="17" t="s">
        <v>26</v>
      </c>
      <c r="L20" s="17" t="s">
        <v>37</v>
      </c>
      <c r="M20" s="11" t="s">
        <v>11</v>
      </c>
      <c r="N20" s="17" t="s">
        <v>55</v>
      </c>
      <c r="O20" s="11" t="s">
        <v>23</v>
      </c>
      <c r="P20" s="18">
        <v>23</v>
      </c>
      <c r="Q20" s="11" t="s">
        <v>573</v>
      </c>
      <c r="R20" s="11">
        <v>23</v>
      </c>
      <c r="S20" s="11">
        <v>2022</v>
      </c>
      <c r="W20" t="s">
        <v>580</v>
      </c>
      <c r="X20" t="s">
        <v>23</v>
      </c>
      <c r="Y20" s="3">
        <v>44750</v>
      </c>
      <c r="Z20" s="3">
        <v>44765.16</v>
      </c>
      <c r="AA20">
        <v>15</v>
      </c>
      <c r="AB20">
        <v>2022</v>
      </c>
      <c r="AC20" t="s">
        <v>703</v>
      </c>
    </row>
    <row r="21" spans="1:29">
      <c r="A21" s="29">
        <v>7</v>
      </c>
      <c r="B21" s="12">
        <v>17</v>
      </c>
      <c r="C21" s="12">
        <v>1</v>
      </c>
      <c r="D21" s="19">
        <v>44641</v>
      </c>
      <c r="E21" s="20">
        <v>3400</v>
      </c>
      <c r="F21" s="20">
        <v>340</v>
      </c>
      <c r="G21" s="20">
        <v>0</v>
      </c>
      <c r="H21" s="21">
        <v>44887.3</v>
      </c>
      <c r="I21" s="12" t="s">
        <v>10</v>
      </c>
      <c r="J21" s="22" t="s">
        <v>25</v>
      </c>
      <c r="K21" s="22" t="s">
        <v>26</v>
      </c>
      <c r="L21" s="22" t="s">
        <v>37</v>
      </c>
      <c r="M21" s="12" t="s">
        <v>11</v>
      </c>
      <c r="N21" s="22" t="s">
        <v>55</v>
      </c>
      <c r="O21" s="12" t="s">
        <v>23</v>
      </c>
      <c r="P21" s="23">
        <v>246</v>
      </c>
      <c r="Q21" s="12" t="s">
        <v>574</v>
      </c>
      <c r="R21" s="12">
        <v>246</v>
      </c>
      <c r="S21" s="12">
        <v>2022</v>
      </c>
      <c r="W21" t="s">
        <v>581</v>
      </c>
      <c r="X21" t="s">
        <v>23</v>
      </c>
      <c r="Y21" s="3">
        <v>44751</v>
      </c>
      <c r="Z21" s="3">
        <v>44796.4</v>
      </c>
      <c r="AA21">
        <v>45</v>
      </c>
      <c r="AB21">
        <v>2022</v>
      </c>
      <c r="AC21" t="s">
        <v>703</v>
      </c>
    </row>
    <row r="22" spans="1:29">
      <c r="A22" s="28">
        <v>7</v>
      </c>
      <c r="B22" s="11">
        <v>19</v>
      </c>
      <c r="C22" s="11">
        <v>2</v>
      </c>
      <c r="D22" s="14">
        <v>44648</v>
      </c>
      <c r="E22" s="15">
        <v>3463</v>
      </c>
      <c r="F22" s="15">
        <v>346</v>
      </c>
      <c r="G22" s="15">
        <v>3</v>
      </c>
      <c r="H22" s="16">
        <v>44707.199999999997</v>
      </c>
      <c r="I22" s="11" t="s">
        <v>10</v>
      </c>
      <c r="J22" s="17" t="s">
        <v>27</v>
      </c>
      <c r="K22" s="17" t="s">
        <v>28</v>
      </c>
      <c r="L22" s="17" t="s">
        <v>40</v>
      </c>
      <c r="M22" s="11" t="s">
        <v>11</v>
      </c>
      <c r="N22" s="17" t="s">
        <v>80</v>
      </c>
      <c r="O22" s="11" t="s">
        <v>23</v>
      </c>
      <c r="P22" s="18">
        <v>59</v>
      </c>
      <c r="Q22" s="11" t="s">
        <v>575</v>
      </c>
      <c r="R22" s="11">
        <v>62</v>
      </c>
      <c r="S22" s="11">
        <v>2022</v>
      </c>
      <c r="W22" t="s">
        <v>582</v>
      </c>
      <c r="X22" t="s">
        <v>23</v>
      </c>
      <c r="Y22" s="3">
        <v>44753</v>
      </c>
      <c r="Z22" s="3">
        <v>44835</v>
      </c>
      <c r="AA22">
        <v>82</v>
      </c>
      <c r="AB22">
        <v>2022</v>
      </c>
      <c r="AC22" t="s">
        <v>703</v>
      </c>
    </row>
    <row r="23" spans="1:29">
      <c r="A23" s="29">
        <v>7</v>
      </c>
      <c r="B23" s="12">
        <v>19</v>
      </c>
      <c r="C23" s="12">
        <v>3</v>
      </c>
      <c r="D23" s="19">
        <v>44648</v>
      </c>
      <c r="E23" s="20">
        <v>3400</v>
      </c>
      <c r="F23" s="20">
        <v>340</v>
      </c>
      <c r="G23" s="20">
        <v>0</v>
      </c>
      <c r="H23" s="21">
        <v>44710.04</v>
      </c>
      <c r="I23" s="12" t="s">
        <v>10</v>
      </c>
      <c r="J23" s="22" t="s">
        <v>25</v>
      </c>
      <c r="K23" s="22" t="s">
        <v>26</v>
      </c>
      <c r="L23" s="22" t="s">
        <v>37</v>
      </c>
      <c r="M23" s="12" t="s">
        <v>11</v>
      </c>
      <c r="N23" s="22" t="s">
        <v>55</v>
      </c>
      <c r="O23" s="12" t="s">
        <v>23</v>
      </c>
      <c r="P23" s="23">
        <v>62</v>
      </c>
      <c r="Q23" s="12" t="s">
        <v>575</v>
      </c>
      <c r="R23" s="12">
        <v>62</v>
      </c>
      <c r="S23" s="12">
        <v>2022</v>
      </c>
      <c r="W23" t="s">
        <v>583</v>
      </c>
      <c r="X23" t="s">
        <v>23</v>
      </c>
      <c r="Y23" s="3">
        <v>44759</v>
      </c>
      <c r="Z23" s="3">
        <v>44965.8</v>
      </c>
      <c r="AA23">
        <v>206</v>
      </c>
      <c r="AB23">
        <v>2023</v>
      </c>
      <c r="AC23" t="s">
        <v>703</v>
      </c>
    </row>
    <row r="24" spans="1:29">
      <c r="A24" s="28">
        <v>7</v>
      </c>
      <c r="B24" s="11">
        <v>22</v>
      </c>
      <c r="C24" s="11">
        <v>2</v>
      </c>
      <c r="D24" s="14">
        <v>44672</v>
      </c>
      <c r="E24" s="15">
        <v>3460</v>
      </c>
      <c r="F24" s="15">
        <v>346</v>
      </c>
      <c r="G24" s="15">
        <v>0</v>
      </c>
      <c r="H24" s="16">
        <v>44704.7</v>
      </c>
      <c r="I24" s="11" t="s">
        <v>10</v>
      </c>
      <c r="J24" s="17" t="s">
        <v>27</v>
      </c>
      <c r="K24" s="17" t="s">
        <v>28</v>
      </c>
      <c r="L24" s="17" t="s">
        <v>37</v>
      </c>
      <c r="M24" s="11" t="s">
        <v>11</v>
      </c>
      <c r="N24" s="17" t="s">
        <v>52</v>
      </c>
      <c r="O24" s="11" t="s">
        <v>23</v>
      </c>
      <c r="P24" s="18">
        <v>32</v>
      </c>
      <c r="Q24" s="11" t="s">
        <v>576</v>
      </c>
      <c r="R24" s="11">
        <v>56</v>
      </c>
      <c r="S24" s="11">
        <v>2022</v>
      </c>
      <c r="W24" t="s">
        <v>584</v>
      </c>
      <c r="X24" t="s">
        <v>23</v>
      </c>
      <c r="Y24" s="3">
        <v>44786</v>
      </c>
      <c r="Z24" s="3">
        <v>44946.8</v>
      </c>
      <c r="AA24">
        <v>160</v>
      </c>
      <c r="AB24">
        <v>2023</v>
      </c>
      <c r="AC24" t="s">
        <v>697</v>
      </c>
    </row>
    <row r="25" spans="1:29">
      <c r="A25" s="29">
        <v>7</v>
      </c>
      <c r="B25" s="12">
        <v>25</v>
      </c>
      <c r="C25" s="12">
        <v>2</v>
      </c>
      <c r="D25" s="19">
        <v>44690</v>
      </c>
      <c r="E25" s="20">
        <v>3400</v>
      </c>
      <c r="F25" s="20">
        <v>340</v>
      </c>
      <c r="G25" s="20">
        <v>0</v>
      </c>
      <c r="H25" s="21">
        <v>44734.16</v>
      </c>
      <c r="I25" s="12" t="s">
        <v>10</v>
      </c>
      <c r="J25" s="22" t="s">
        <v>25</v>
      </c>
      <c r="K25" s="22" t="s">
        <v>26</v>
      </c>
      <c r="L25" s="22" t="s">
        <v>37</v>
      </c>
      <c r="M25" s="12" t="s">
        <v>11</v>
      </c>
      <c r="N25" s="22" t="s">
        <v>55</v>
      </c>
      <c r="O25" s="12" t="s">
        <v>23</v>
      </c>
      <c r="P25" s="23">
        <v>44</v>
      </c>
      <c r="Q25" s="12" t="s">
        <v>577</v>
      </c>
      <c r="R25" s="12">
        <v>44</v>
      </c>
      <c r="S25" s="12">
        <v>2022</v>
      </c>
      <c r="W25" t="s">
        <v>585</v>
      </c>
      <c r="X25" t="s">
        <v>23</v>
      </c>
      <c r="Y25" s="3">
        <v>44790</v>
      </c>
      <c r="Z25" s="3">
        <v>44848.85</v>
      </c>
      <c r="AA25">
        <v>58</v>
      </c>
      <c r="AB25">
        <v>2022</v>
      </c>
      <c r="AC25" t="s">
        <v>697</v>
      </c>
    </row>
    <row r="26" spans="1:29">
      <c r="A26" s="28">
        <v>7</v>
      </c>
      <c r="B26" s="11">
        <v>26</v>
      </c>
      <c r="C26" s="11">
        <v>4</v>
      </c>
      <c r="D26" s="14">
        <v>44694</v>
      </c>
      <c r="E26" s="15">
        <v>3400</v>
      </c>
      <c r="F26" s="15">
        <v>340</v>
      </c>
      <c r="G26" s="15">
        <v>0</v>
      </c>
      <c r="H26" s="16">
        <v>44823.82</v>
      </c>
      <c r="I26" s="11" t="s">
        <v>10</v>
      </c>
      <c r="J26" s="17" t="s">
        <v>25</v>
      </c>
      <c r="K26" s="17" t="s">
        <v>26</v>
      </c>
      <c r="L26" s="17" t="s">
        <v>37</v>
      </c>
      <c r="M26" s="11" t="s">
        <v>11</v>
      </c>
      <c r="N26" s="17" t="s">
        <v>55</v>
      </c>
      <c r="O26" s="11" t="s">
        <v>23</v>
      </c>
      <c r="P26" s="18">
        <v>129</v>
      </c>
      <c r="Q26" s="11" t="s">
        <v>578</v>
      </c>
      <c r="R26" s="11">
        <v>129</v>
      </c>
      <c r="S26" s="11">
        <v>2022</v>
      </c>
      <c r="W26" t="s">
        <v>586</v>
      </c>
      <c r="X26" t="s">
        <v>23</v>
      </c>
      <c r="Y26" s="3">
        <v>44797</v>
      </c>
      <c r="Z26" s="3">
        <v>44991.6</v>
      </c>
      <c r="AA26">
        <v>194</v>
      </c>
      <c r="AB26">
        <v>2023</v>
      </c>
      <c r="AC26" t="s">
        <v>697</v>
      </c>
    </row>
    <row r="27" spans="1:29">
      <c r="A27" s="29">
        <v>7</v>
      </c>
      <c r="B27" s="12">
        <v>29</v>
      </c>
      <c r="C27" s="12">
        <v>3</v>
      </c>
      <c r="D27" s="19">
        <v>44721</v>
      </c>
      <c r="E27" s="20">
        <v>3476</v>
      </c>
      <c r="F27" s="20">
        <v>347</v>
      </c>
      <c r="G27" s="20">
        <v>6</v>
      </c>
      <c r="H27" s="21">
        <v>44783.79</v>
      </c>
      <c r="I27" s="12" t="s">
        <v>10</v>
      </c>
      <c r="J27" s="22" t="s">
        <v>29</v>
      </c>
      <c r="K27" s="22" t="s">
        <v>28</v>
      </c>
      <c r="L27" s="22" t="s">
        <v>43</v>
      </c>
      <c r="M27" s="12" t="s">
        <v>11</v>
      </c>
      <c r="N27" s="22" t="s">
        <v>74</v>
      </c>
      <c r="O27" s="12" t="s">
        <v>23</v>
      </c>
      <c r="P27" s="23">
        <v>62</v>
      </c>
      <c r="Q27" s="12" t="s">
        <v>579</v>
      </c>
      <c r="R27" s="12">
        <v>64</v>
      </c>
      <c r="S27" s="12">
        <v>2022</v>
      </c>
      <c r="W27" t="s">
        <v>587</v>
      </c>
      <c r="X27" t="s">
        <v>23</v>
      </c>
      <c r="Y27" s="3">
        <v>44816</v>
      </c>
      <c r="Z27" s="3">
        <v>44843.905995370369</v>
      </c>
      <c r="AA27">
        <v>27</v>
      </c>
      <c r="AB27">
        <v>2022</v>
      </c>
      <c r="AC27" t="s">
        <v>704</v>
      </c>
    </row>
    <row r="28" spans="1:29">
      <c r="A28" s="28">
        <v>7</v>
      </c>
      <c r="B28" s="11">
        <v>29</v>
      </c>
      <c r="C28" s="11">
        <v>6</v>
      </c>
      <c r="D28" s="14">
        <v>44721</v>
      </c>
      <c r="E28" s="15">
        <v>3460</v>
      </c>
      <c r="F28" s="15">
        <v>346</v>
      </c>
      <c r="G28" s="15">
        <v>0</v>
      </c>
      <c r="H28" s="16">
        <v>44784.13</v>
      </c>
      <c r="I28" s="11" t="s">
        <v>10</v>
      </c>
      <c r="J28" s="17" t="s">
        <v>27</v>
      </c>
      <c r="K28" s="17" t="s">
        <v>28</v>
      </c>
      <c r="L28" s="17" t="s">
        <v>37</v>
      </c>
      <c r="M28" s="11" t="s">
        <v>11</v>
      </c>
      <c r="N28" s="17" t="s">
        <v>52</v>
      </c>
      <c r="O28" s="11" t="s">
        <v>23</v>
      </c>
      <c r="P28" s="18">
        <v>63</v>
      </c>
      <c r="Q28" s="11" t="s">
        <v>579</v>
      </c>
      <c r="R28" s="11">
        <v>64</v>
      </c>
      <c r="S28" s="11">
        <v>2022</v>
      </c>
      <c r="W28" t="s">
        <v>588</v>
      </c>
      <c r="X28" t="s">
        <v>23</v>
      </c>
      <c r="Y28" s="3">
        <v>44819</v>
      </c>
      <c r="Z28" s="3">
        <v>44835.72</v>
      </c>
      <c r="AA28">
        <v>16</v>
      </c>
      <c r="AB28">
        <v>2022</v>
      </c>
      <c r="AC28" t="s">
        <v>704</v>
      </c>
    </row>
    <row r="29" spans="1:29">
      <c r="A29" s="29">
        <v>7</v>
      </c>
      <c r="B29" s="12">
        <v>33</v>
      </c>
      <c r="C29" s="12">
        <v>1</v>
      </c>
      <c r="D29" s="19">
        <v>44750</v>
      </c>
      <c r="E29" s="20">
        <v>3400</v>
      </c>
      <c r="F29" s="20">
        <v>340</v>
      </c>
      <c r="G29" s="20">
        <v>0</v>
      </c>
      <c r="H29" s="21">
        <v>44765.16</v>
      </c>
      <c r="I29" s="12" t="s">
        <v>10</v>
      </c>
      <c r="J29" s="22" t="s">
        <v>25</v>
      </c>
      <c r="K29" s="22" t="s">
        <v>26</v>
      </c>
      <c r="L29" s="22" t="s">
        <v>37</v>
      </c>
      <c r="M29" s="12" t="s">
        <v>11</v>
      </c>
      <c r="N29" s="22" t="s">
        <v>55</v>
      </c>
      <c r="O29" s="12" t="s">
        <v>23</v>
      </c>
      <c r="P29" s="23">
        <v>15</v>
      </c>
      <c r="Q29" s="12" t="s">
        <v>580</v>
      </c>
      <c r="R29" s="12">
        <v>16</v>
      </c>
      <c r="S29" s="12">
        <v>2022</v>
      </c>
      <c r="W29" t="s">
        <v>589</v>
      </c>
      <c r="X29" t="s">
        <v>23</v>
      </c>
      <c r="Y29" s="3">
        <v>44841</v>
      </c>
      <c r="Z29" s="3">
        <v>45820.317002314812</v>
      </c>
      <c r="AA29">
        <v>979</v>
      </c>
      <c r="AB29">
        <v>2025</v>
      </c>
      <c r="AC29" t="s">
        <v>700</v>
      </c>
    </row>
    <row r="30" spans="1:29">
      <c r="A30" s="28">
        <v>7</v>
      </c>
      <c r="B30" s="11">
        <v>34</v>
      </c>
      <c r="C30" s="11">
        <v>1</v>
      </c>
      <c r="D30" s="14">
        <v>44751</v>
      </c>
      <c r="E30" s="15">
        <v>3466</v>
      </c>
      <c r="F30" s="15">
        <v>346</v>
      </c>
      <c r="G30" s="15">
        <v>6</v>
      </c>
      <c r="H30" s="16">
        <v>44796.4</v>
      </c>
      <c r="I30" s="11" t="s">
        <v>10</v>
      </c>
      <c r="J30" s="17" t="s">
        <v>27</v>
      </c>
      <c r="K30" s="17" t="s">
        <v>28</v>
      </c>
      <c r="L30" s="17" t="s">
        <v>43</v>
      </c>
      <c r="M30" s="11" t="s">
        <v>11</v>
      </c>
      <c r="N30" s="17" t="s">
        <v>66</v>
      </c>
      <c r="O30" s="11" t="s">
        <v>23</v>
      </c>
      <c r="P30" s="18">
        <v>45</v>
      </c>
      <c r="Q30" s="11" t="s">
        <v>581</v>
      </c>
      <c r="R30" s="11">
        <v>49</v>
      </c>
      <c r="S30" s="11">
        <v>2022</v>
      </c>
      <c r="W30" t="s">
        <v>590</v>
      </c>
      <c r="X30" t="s">
        <v>23</v>
      </c>
      <c r="Y30" s="3">
        <v>44841</v>
      </c>
      <c r="Z30" s="3">
        <v>44851.277997685182</v>
      </c>
      <c r="AA30">
        <v>10</v>
      </c>
      <c r="AB30">
        <v>2022</v>
      </c>
      <c r="AC30" t="s">
        <v>700</v>
      </c>
    </row>
    <row r="31" spans="1:29">
      <c r="A31" s="29">
        <v>7</v>
      </c>
      <c r="B31" s="12">
        <v>35</v>
      </c>
      <c r="C31" s="12">
        <v>2</v>
      </c>
      <c r="D31" s="19">
        <v>44753</v>
      </c>
      <c r="E31" s="20">
        <v>3470</v>
      </c>
      <c r="F31" s="20">
        <v>347</v>
      </c>
      <c r="G31" s="20">
        <v>0</v>
      </c>
      <c r="H31" s="21">
        <v>44825.39</v>
      </c>
      <c r="I31" s="12" t="s">
        <v>10</v>
      </c>
      <c r="J31" s="22" t="s">
        <v>29</v>
      </c>
      <c r="K31" s="22" t="s">
        <v>28</v>
      </c>
      <c r="L31" s="22" t="s">
        <v>37</v>
      </c>
      <c r="M31" s="12" t="s">
        <v>11</v>
      </c>
      <c r="N31" s="22" t="s">
        <v>51</v>
      </c>
      <c r="O31" s="12" t="s">
        <v>23</v>
      </c>
      <c r="P31" s="23">
        <v>72</v>
      </c>
      <c r="Q31" s="12" t="s">
        <v>582</v>
      </c>
      <c r="R31" s="12">
        <v>82</v>
      </c>
      <c r="S31" s="12">
        <v>2022</v>
      </c>
      <c r="W31" t="s">
        <v>591</v>
      </c>
      <c r="X31" t="s">
        <v>23</v>
      </c>
      <c r="Y31" s="3">
        <v>44845</v>
      </c>
      <c r="Z31" s="3">
        <v>45149.942997685182</v>
      </c>
      <c r="AA31">
        <v>304</v>
      </c>
      <c r="AB31">
        <v>2023</v>
      </c>
      <c r="AC31" t="s">
        <v>700</v>
      </c>
    </row>
    <row r="32" spans="1:29">
      <c r="A32" s="28">
        <v>7</v>
      </c>
      <c r="B32" s="11">
        <v>35</v>
      </c>
      <c r="C32" s="11">
        <v>4</v>
      </c>
      <c r="D32" s="14">
        <v>44753</v>
      </c>
      <c r="E32" s="15">
        <v>3460</v>
      </c>
      <c r="F32" s="15">
        <v>346</v>
      </c>
      <c r="G32" s="15">
        <v>0</v>
      </c>
      <c r="H32" s="16">
        <v>44826.400000000001</v>
      </c>
      <c r="I32" s="11" t="s">
        <v>10</v>
      </c>
      <c r="J32" s="17" t="s">
        <v>27</v>
      </c>
      <c r="K32" s="17" t="s">
        <v>28</v>
      </c>
      <c r="L32" s="17" t="s">
        <v>37</v>
      </c>
      <c r="M32" s="11" t="s">
        <v>11</v>
      </c>
      <c r="N32" s="17" t="s">
        <v>52</v>
      </c>
      <c r="O32" s="11" t="s">
        <v>23</v>
      </c>
      <c r="P32" s="18">
        <v>73</v>
      </c>
      <c r="Q32" s="11" t="s">
        <v>582</v>
      </c>
      <c r="R32" s="11">
        <v>82</v>
      </c>
      <c r="S32" s="11">
        <v>2022</v>
      </c>
      <c r="W32" t="s">
        <v>592</v>
      </c>
      <c r="X32" t="s">
        <v>23</v>
      </c>
      <c r="Y32" s="3">
        <v>44854</v>
      </c>
      <c r="Z32" s="3">
        <v>45006.94</v>
      </c>
      <c r="AA32">
        <v>152</v>
      </c>
      <c r="AB32">
        <v>2023</v>
      </c>
      <c r="AC32" t="s">
        <v>700</v>
      </c>
    </row>
    <row r="33" spans="1:29">
      <c r="A33" s="29">
        <v>7</v>
      </c>
      <c r="B33" s="12">
        <v>35</v>
      </c>
      <c r="C33" s="12">
        <v>3</v>
      </c>
      <c r="D33" s="19">
        <v>44753</v>
      </c>
      <c r="E33" s="20">
        <v>3460</v>
      </c>
      <c r="F33" s="20">
        <v>346</v>
      </c>
      <c r="G33" s="20">
        <v>0</v>
      </c>
      <c r="H33" s="21">
        <v>44835</v>
      </c>
      <c r="I33" s="12" t="s">
        <v>10</v>
      </c>
      <c r="J33" s="22" t="s">
        <v>27</v>
      </c>
      <c r="K33" s="22" t="s">
        <v>28</v>
      </c>
      <c r="L33" s="22" t="s">
        <v>37</v>
      </c>
      <c r="M33" s="12" t="s">
        <v>11</v>
      </c>
      <c r="N33" s="22" t="s">
        <v>52</v>
      </c>
      <c r="O33" s="12" t="s">
        <v>23</v>
      </c>
      <c r="P33" s="23">
        <v>82</v>
      </c>
      <c r="Q33" s="12" t="s">
        <v>582</v>
      </c>
      <c r="R33" s="12">
        <v>82</v>
      </c>
      <c r="S33" s="12">
        <v>2022</v>
      </c>
      <c r="W33" t="s">
        <v>593</v>
      </c>
      <c r="X33" t="s">
        <v>23</v>
      </c>
      <c r="Y33" s="3">
        <v>44868</v>
      </c>
      <c r="Z33" s="3">
        <v>44961.3</v>
      </c>
      <c r="AA33">
        <v>93</v>
      </c>
      <c r="AB33">
        <v>2023</v>
      </c>
      <c r="AC33" t="s">
        <v>699</v>
      </c>
    </row>
    <row r="34" spans="1:29">
      <c r="A34" s="28">
        <v>7</v>
      </c>
      <c r="B34" s="11">
        <v>36</v>
      </c>
      <c r="C34" s="11">
        <v>1</v>
      </c>
      <c r="D34" s="14">
        <v>44759</v>
      </c>
      <c r="E34" s="15">
        <v>3470</v>
      </c>
      <c r="F34" s="15">
        <v>347</v>
      </c>
      <c r="G34" s="15">
        <v>0</v>
      </c>
      <c r="H34" s="16">
        <v>44965.8</v>
      </c>
      <c r="I34" s="11" t="s">
        <v>10</v>
      </c>
      <c r="J34" s="17" t="s">
        <v>29</v>
      </c>
      <c r="K34" s="17" t="s">
        <v>28</v>
      </c>
      <c r="L34" s="17" t="s">
        <v>37</v>
      </c>
      <c r="M34" s="11" t="s">
        <v>11</v>
      </c>
      <c r="N34" s="17" t="s">
        <v>51</v>
      </c>
      <c r="O34" s="11" t="s">
        <v>23</v>
      </c>
      <c r="P34" s="18">
        <v>206</v>
      </c>
      <c r="Q34" s="11" t="s">
        <v>583</v>
      </c>
      <c r="R34" s="11">
        <v>206</v>
      </c>
      <c r="S34" s="11">
        <v>2023</v>
      </c>
      <c r="W34" t="s">
        <v>594</v>
      </c>
      <c r="X34" t="s">
        <v>23</v>
      </c>
      <c r="Y34" s="3">
        <v>44869</v>
      </c>
      <c r="Z34" s="3">
        <v>44885.05</v>
      </c>
      <c r="AA34">
        <v>16</v>
      </c>
      <c r="AB34">
        <v>2022</v>
      </c>
      <c r="AC34" t="s">
        <v>699</v>
      </c>
    </row>
    <row r="35" spans="1:29">
      <c r="A35" s="29">
        <v>7</v>
      </c>
      <c r="B35" s="12">
        <v>38</v>
      </c>
      <c r="C35" s="12">
        <v>2</v>
      </c>
      <c r="D35" s="19">
        <v>44786</v>
      </c>
      <c r="E35" s="20">
        <v>3400</v>
      </c>
      <c r="F35" s="20">
        <v>340</v>
      </c>
      <c r="G35" s="20">
        <v>0</v>
      </c>
      <c r="H35" s="21">
        <v>44927.57</v>
      </c>
      <c r="I35" s="12" t="s">
        <v>10</v>
      </c>
      <c r="J35" s="22" t="s">
        <v>25</v>
      </c>
      <c r="K35" s="22" t="s">
        <v>26</v>
      </c>
      <c r="L35" s="22" t="s">
        <v>37</v>
      </c>
      <c r="M35" s="12" t="s">
        <v>11</v>
      </c>
      <c r="N35" s="22" t="s">
        <v>55</v>
      </c>
      <c r="O35" s="12" t="s">
        <v>23</v>
      </c>
      <c r="P35" s="23">
        <v>141</v>
      </c>
      <c r="Q35" s="12" t="s">
        <v>584</v>
      </c>
      <c r="R35" s="12">
        <v>160</v>
      </c>
      <c r="S35" s="12">
        <v>2023</v>
      </c>
      <c r="W35" t="s">
        <v>595</v>
      </c>
      <c r="X35" t="s">
        <v>23</v>
      </c>
      <c r="Y35" s="3">
        <v>44875</v>
      </c>
      <c r="Z35" s="3">
        <v>44940.99</v>
      </c>
      <c r="AA35">
        <v>65</v>
      </c>
      <c r="AB35">
        <v>2023</v>
      </c>
      <c r="AC35" t="s">
        <v>699</v>
      </c>
    </row>
    <row r="36" spans="1:29">
      <c r="A36" s="28">
        <v>7</v>
      </c>
      <c r="B36" s="11">
        <v>38</v>
      </c>
      <c r="C36" s="11">
        <v>3</v>
      </c>
      <c r="D36" s="14">
        <v>44786</v>
      </c>
      <c r="E36" s="15">
        <v>3466</v>
      </c>
      <c r="F36" s="15">
        <v>346</v>
      </c>
      <c r="G36" s="15">
        <v>6</v>
      </c>
      <c r="H36" s="16">
        <v>44946.8</v>
      </c>
      <c r="I36" s="11" t="s">
        <v>10</v>
      </c>
      <c r="J36" s="17" t="s">
        <v>27</v>
      </c>
      <c r="K36" s="17" t="s">
        <v>28</v>
      </c>
      <c r="L36" s="17" t="s">
        <v>43</v>
      </c>
      <c r="M36" s="11" t="s">
        <v>11</v>
      </c>
      <c r="N36" s="17" t="s">
        <v>66</v>
      </c>
      <c r="O36" s="11" t="s">
        <v>23</v>
      </c>
      <c r="P36" s="18">
        <v>160</v>
      </c>
      <c r="Q36" s="11" t="s">
        <v>584</v>
      </c>
      <c r="R36" s="11">
        <v>160</v>
      </c>
      <c r="S36" s="11">
        <v>2023</v>
      </c>
      <c r="W36" t="s">
        <v>596</v>
      </c>
      <c r="X36" t="s">
        <v>23</v>
      </c>
      <c r="Y36" s="3">
        <v>44884</v>
      </c>
      <c r="Z36" s="3">
        <v>45140.72</v>
      </c>
      <c r="AA36">
        <v>256</v>
      </c>
      <c r="AB36">
        <v>2023</v>
      </c>
      <c r="AC36" t="s">
        <v>699</v>
      </c>
    </row>
    <row r="37" spans="1:29">
      <c r="A37" s="29">
        <v>7</v>
      </c>
      <c r="B37" s="12">
        <v>41</v>
      </c>
      <c r="C37" s="12">
        <v>2</v>
      </c>
      <c r="D37" s="19">
        <v>44790</v>
      </c>
      <c r="E37" s="20">
        <v>3400</v>
      </c>
      <c r="F37" s="20">
        <v>340</v>
      </c>
      <c r="G37" s="20">
        <v>0</v>
      </c>
      <c r="H37" s="21">
        <v>44848.85</v>
      </c>
      <c r="I37" s="12" t="s">
        <v>10</v>
      </c>
      <c r="J37" s="22" t="s">
        <v>25</v>
      </c>
      <c r="K37" s="22" t="s">
        <v>26</v>
      </c>
      <c r="L37" s="22" t="s">
        <v>37</v>
      </c>
      <c r="M37" s="12" t="s">
        <v>11</v>
      </c>
      <c r="N37" s="22" t="s">
        <v>55</v>
      </c>
      <c r="O37" s="12" t="s">
        <v>23</v>
      </c>
      <c r="P37" s="23">
        <v>58</v>
      </c>
      <c r="Q37" s="12" t="s">
        <v>585</v>
      </c>
      <c r="R37" s="12">
        <v>59</v>
      </c>
      <c r="S37" s="12">
        <v>2022</v>
      </c>
      <c r="W37" t="s">
        <v>597</v>
      </c>
      <c r="X37" t="s">
        <v>23</v>
      </c>
      <c r="Y37" s="3">
        <v>44891</v>
      </c>
      <c r="Z37" s="3">
        <v>45139.65</v>
      </c>
      <c r="AA37">
        <v>248</v>
      </c>
      <c r="AB37">
        <v>2023</v>
      </c>
      <c r="AC37" t="s">
        <v>699</v>
      </c>
    </row>
    <row r="38" spans="1:29">
      <c r="A38" s="28">
        <v>7</v>
      </c>
      <c r="B38" s="11">
        <v>42</v>
      </c>
      <c r="C38" s="11">
        <v>4</v>
      </c>
      <c r="D38" s="14">
        <v>44797</v>
      </c>
      <c r="E38" s="15">
        <v>3460</v>
      </c>
      <c r="F38" s="15">
        <v>346</v>
      </c>
      <c r="G38" s="15">
        <v>0</v>
      </c>
      <c r="H38" s="16">
        <v>44991.6</v>
      </c>
      <c r="I38" s="11" t="s">
        <v>10</v>
      </c>
      <c r="J38" s="17" t="s">
        <v>27</v>
      </c>
      <c r="K38" s="17" t="s">
        <v>28</v>
      </c>
      <c r="L38" s="17" t="s">
        <v>37</v>
      </c>
      <c r="M38" s="11" t="s">
        <v>11</v>
      </c>
      <c r="N38" s="17" t="s">
        <v>52</v>
      </c>
      <c r="O38" s="11" t="s">
        <v>23</v>
      </c>
      <c r="P38" s="18">
        <v>194</v>
      </c>
      <c r="Q38" s="11" t="s">
        <v>586</v>
      </c>
      <c r="R38" s="11">
        <v>196</v>
      </c>
      <c r="S38" s="11">
        <v>2023</v>
      </c>
      <c r="W38" t="s">
        <v>598</v>
      </c>
      <c r="X38" t="s">
        <v>23</v>
      </c>
      <c r="Y38" s="3">
        <v>44905</v>
      </c>
      <c r="Z38" s="3">
        <v>44924.66</v>
      </c>
      <c r="AA38">
        <v>19</v>
      </c>
      <c r="AB38">
        <v>2022</v>
      </c>
      <c r="AC38" t="s">
        <v>701</v>
      </c>
    </row>
    <row r="39" spans="1:29">
      <c r="A39" s="29">
        <v>7</v>
      </c>
      <c r="B39" s="12">
        <v>46</v>
      </c>
      <c r="C39" s="12">
        <v>2</v>
      </c>
      <c r="D39" s="19">
        <v>44816</v>
      </c>
      <c r="E39" s="20">
        <v>3400</v>
      </c>
      <c r="F39" s="20">
        <v>340</v>
      </c>
      <c r="G39" s="20">
        <v>0</v>
      </c>
      <c r="H39" s="21">
        <v>44843.905995370369</v>
      </c>
      <c r="I39" s="12" t="s">
        <v>10</v>
      </c>
      <c r="J39" s="22" t="s">
        <v>25</v>
      </c>
      <c r="K39" s="22" t="s">
        <v>26</v>
      </c>
      <c r="L39" s="22" t="s">
        <v>37</v>
      </c>
      <c r="M39" s="12" t="s">
        <v>11</v>
      </c>
      <c r="N39" s="22" t="s">
        <v>55</v>
      </c>
      <c r="O39" s="12" t="s">
        <v>23</v>
      </c>
      <c r="P39" s="23">
        <v>27</v>
      </c>
      <c r="Q39" s="12" t="s">
        <v>587</v>
      </c>
      <c r="R39" s="12">
        <v>48</v>
      </c>
      <c r="S39" s="12">
        <v>2022</v>
      </c>
      <c r="W39" t="s">
        <v>599</v>
      </c>
      <c r="X39" t="s">
        <v>23</v>
      </c>
      <c r="Y39" s="3">
        <v>44921</v>
      </c>
      <c r="Z39" s="3">
        <v>44936.37</v>
      </c>
      <c r="AA39">
        <v>15</v>
      </c>
      <c r="AB39">
        <v>2023</v>
      </c>
      <c r="AC39" t="s">
        <v>701</v>
      </c>
    </row>
    <row r="40" spans="1:29">
      <c r="A40" s="28">
        <v>7</v>
      </c>
      <c r="B40" s="11">
        <v>47</v>
      </c>
      <c r="C40" s="11">
        <v>1</v>
      </c>
      <c r="D40" s="14">
        <v>44819</v>
      </c>
      <c r="E40" s="15">
        <v>3460</v>
      </c>
      <c r="F40" s="15">
        <v>346</v>
      </c>
      <c r="G40" s="15">
        <v>0</v>
      </c>
      <c r="H40" s="16">
        <v>44835.72</v>
      </c>
      <c r="I40" s="11" t="s">
        <v>10</v>
      </c>
      <c r="J40" s="17" t="s">
        <v>27</v>
      </c>
      <c r="K40" s="17" t="s">
        <v>28</v>
      </c>
      <c r="L40" s="17" t="s">
        <v>37</v>
      </c>
      <c r="M40" s="11" t="s">
        <v>11</v>
      </c>
      <c r="N40" s="17" t="s">
        <v>52</v>
      </c>
      <c r="O40" s="11" t="s">
        <v>23</v>
      </c>
      <c r="P40" s="18">
        <v>16</v>
      </c>
      <c r="Q40" s="11" t="s">
        <v>588</v>
      </c>
      <c r="R40" s="11">
        <v>16</v>
      </c>
      <c r="S40" s="11">
        <v>2022</v>
      </c>
      <c r="Y40" s="3"/>
      <c r="Z40" s="3"/>
    </row>
    <row r="41" spans="1:29">
      <c r="A41" s="29">
        <v>7</v>
      </c>
      <c r="B41" s="12">
        <v>50</v>
      </c>
      <c r="C41" s="12">
        <v>3</v>
      </c>
      <c r="D41" s="19">
        <v>44841</v>
      </c>
      <c r="E41" s="20">
        <v>3400</v>
      </c>
      <c r="F41" s="20">
        <v>340</v>
      </c>
      <c r="G41" s="20">
        <v>0</v>
      </c>
      <c r="H41" s="21">
        <v>45078.3</v>
      </c>
      <c r="I41" s="12" t="s">
        <v>10</v>
      </c>
      <c r="J41" s="22" t="s">
        <v>25</v>
      </c>
      <c r="K41" s="22" t="s">
        <v>26</v>
      </c>
      <c r="L41" s="22" t="s">
        <v>37</v>
      </c>
      <c r="M41" s="12" t="s">
        <v>11</v>
      </c>
      <c r="N41" s="22" t="s">
        <v>55</v>
      </c>
      <c r="O41" s="12" t="s">
        <v>23</v>
      </c>
      <c r="P41" s="23">
        <v>237</v>
      </c>
      <c r="Q41" s="12" t="s">
        <v>589</v>
      </c>
      <c r="R41" s="12">
        <v>979</v>
      </c>
      <c r="S41" s="12">
        <v>2023</v>
      </c>
    </row>
    <row r="42" spans="1:29">
      <c r="A42" s="28">
        <v>7</v>
      </c>
      <c r="B42" s="11">
        <v>50</v>
      </c>
      <c r="C42" s="11">
        <v>1</v>
      </c>
      <c r="D42" s="14">
        <v>44841</v>
      </c>
      <c r="E42" s="15">
        <v>3460</v>
      </c>
      <c r="F42" s="15">
        <v>346</v>
      </c>
      <c r="G42" s="15">
        <v>0</v>
      </c>
      <c r="H42" s="16">
        <v>45820.317002314812</v>
      </c>
      <c r="I42" s="11" t="s">
        <v>10</v>
      </c>
      <c r="J42" s="17" t="s">
        <v>27</v>
      </c>
      <c r="K42" s="17" t="s">
        <v>28</v>
      </c>
      <c r="L42" s="17" t="s">
        <v>37</v>
      </c>
      <c r="M42" s="11" t="s">
        <v>11</v>
      </c>
      <c r="N42" s="17" t="s">
        <v>52</v>
      </c>
      <c r="O42" s="11" t="s">
        <v>23</v>
      </c>
      <c r="P42" s="18">
        <v>979</v>
      </c>
      <c r="Q42" s="11" t="s">
        <v>589</v>
      </c>
      <c r="R42" s="11">
        <v>979</v>
      </c>
      <c r="S42" s="11">
        <v>2025</v>
      </c>
      <c r="W42" s="25" t="s">
        <v>680</v>
      </c>
      <c r="X42" t="s">
        <v>681</v>
      </c>
    </row>
    <row r="43" spans="1:29">
      <c r="A43" s="29">
        <v>7</v>
      </c>
      <c r="B43" s="12">
        <v>51</v>
      </c>
      <c r="C43" s="12">
        <v>1</v>
      </c>
      <c r="D43" s="19">
        <v>44841</v>
      </c>
      <c r="E43" s="20">
        <v>3400</v>
      </c>
      <c r="F43" s="20">
        <v>340</v>
      </c>
      <c r="G43" s="20">
        <v>0</v>
      </c>
      <c r="H43" s="21">
        <v>44851.277997685182</v>
      </c>
      <c r="I43" s="12" t="s">
        <v>10</v>
      </c>
      <c r="J43" s="22" t="s">
        <v>25</v>
      </c>
      <c r="K43" s="22" t="s">
        <v>26</v>
      </c>
      <c r="L43" s="22" t="s">
        <v>37</v>
      </c>
      <c r="M43" s="12" t="s">
        <v>11</v>
      </c>
      <c r="N43" s="22" t="s">
        <v>55</v>
      </c>
      <c r="O43" s="12" t="s">
        <v>23</v>
      </c>
      <c r="P43" s="23">
        <v>10</v>
      </c>
      <c r="Q43" s="12" t="s">
        <v>590</v>
      </c>
      <c r="R43" s="12">
        <v>10</v>
      </c>
      <c r="S43" s="12">
        <v>2022</v>
      </c>
      <c r="W43" s="26" t="s">
        <v>692</v>
      </c>
      <c r="X43" s="4">
        <v>89.8</v>
      </c>
    </row>
    <row r="44" spans="1:29">
      <c r="A44" s="28">
        <v>7</v>
      </c>
      <c r="B44" s="11">
        <v>53</v>
      </c>
      <c r="C44" s="11">
        <v>5</v>
      </c>
      <c r="D44" s="14">
        <v>44845</v>
      </c>
      <c r="E44" s="15">
        <v>3401</v>
      </c>
      <c r="F44" s="15">
        <v>340</v>
      </c>
      <c r="G44" s="15">
        <v>1</v>
      </c>
      <c r="H44" s="16">
        <v>45149.942997685182</v>
      </c>
      <c r="I44" s="11" t="s">
        <v>10</v>
      </c>
      <c r="J44" s="17" t="s">
        <v>25</v>
      </c>
      <c r="K44" s="17" t="s">
        <v>26</v>
      </c>
      <c r="L44" s="17" t="s">
        <v>38</v>
      </c>
      <c r="M44" s="11" t="s">
        <v>11</v>
      </c>
      <c r="N44" s="17" t="s">
        <v>56</v>
      </c>
      <c r="O44" s="11" t="s">
        <v>23</v>
      </c>
      <c r="P44" s="18">
        <v>304</v>
      </c>
      <c r="Q44" s="11" t="s">
        <v>591</v>
      </c>
      <c r="R44" s="11">
        <v>306</v>
      </c>
      <c r="S44" s="11">
        <v>2023</v>
      </c>
      <c r="W44" s="26" t="s">
        <v>693</v>
      </c>
      <c r="X44" s="4">
        <v>225</v>
      </c>
    </row>
    <row r="45" spans="1:29">
      <c r="A45" s="29">
        <v>7</v>
      </c>
      <c r="B45" s="12">
        <v>54</v>
      </c>
      <c r="C45" s="12">
        <v>3</v>
      </c>
      <c r="D45" s="19">
        <v>44854</v>
      </c>
      <c r="E45" s="20">
        <v>3402</v>
      </c>
      <c r="F45" s="20">
        <v>340</v>
      </c>
      <c r="G45" s="20">
        <v>2</v>
      </c>
      <c r="H45" s="21">
        <v>45006.94</v>
      </c>
      <c r="I45" s="12" t="s">
        <v>10</v>
      </c>
      <c r="J45" s="22" t="s">
        <v>25</v>
      </c>
      <c r="K45" s="22" t="s">
        <v>26</v>
      </c>
      <c r="L45" s="22" t="s">
        <v>39</v>
      </c>
      <c r="M45" s="12" t="s">
        <v>11</v>
      </c>
      <c r="N45" s="22" t="s">
        <v>62</v>
      </c>
      <c r="O45" s="12" t="s">
        <v>23</v>
      </c>
      <c r="P45" s="23">
        <v>152</v>
      </c>
      <c r="Q45" s="12" t="s">
        <v>592</v>
      </c>
      <c r="R45" s="12">
        <v>154</v>
      </c>
      <c r="S45" s="12">
        <v>2023</v>
      </c>
      <c r="W45" s="26" t="s">
        <v>694</v>
      </c>
      <c r="X45" s="4">
        <v>65.333333333333329</v>
      </c>
    </row>
    <row r="46" spans="1:29">
      <c r="A46" s="28">
        <v>7</v>
      </c>
      <c r="B46" s="11">
        <v>55</v>
      </c>
      <c r="C46" s="11">
        <v>1</v>
      </c>
      <c r="D46" s="14">
        <v>44868</v>
      </c>
      <c r="E46" s="15">
        <v>3460</v>
      </c>
      <c r="F46" s="15">
        <v>346</v>
      </c>
      <c r="G46" s="15">
        <v>0</v>
      </c>
      <c r="H46" s="16">
        <v>44961.3</v>
      </c>
      <c r="I46" s="11" t="s">
        <v>10</v>
      </c>
      <c r="J46" s="17" t="s">
        <v>27</v>
      </c>
      <c r="K46" s="17" t="s">
        <v>28</v>
      </c>
      <c r="L46" s="17" t="s">
        <v>37</v>
      </c>
      <c r="M46" s="11" t="s">
        <v>11</v>
      </c>
      <c r="N46" s="17" t="s">
        <v>52</v>
      </c>
      <c r="O46" s="11" t="s">
        <v>23</v>
      </c>
      <c r="P46" s="18">
        <v>93</v>
      </c>
      <c r="Q46" s="11" t="s">
        <v>593</v>
      </c>
      <c r="R46" s="11">
        <v>94</v>
      </c>
      <c r="S46" s="11">
        <v>2023</v>
      </c>
      <c r="W46" s="26" t="s">
        <v>695</v>
      </c>
      <c r="X46" s="4">
        <v>32</v>
      </c>
    </row>
    <row r="47" spans="1:29">
      <c r="A47" s="29">
        <v>7</v>
      </c>
      <c r="B47" s="12">
        <v>56</v>
      </c>
      <c r="C47" s="12">
        <v>1</v>
      </c>
      <c r="D47" s="19">
        <v>44869</v>
      </c>
      <c r="E47" s="20">
        <v>3400</v>
      </c>
      <c r="F47" s="20">
        <v>340</v>
      </c>
      <c r="G47" s="20">
        <v>0</v>
      </c>
      <c r="H47" s="21">
        <v>44885.05</v>
      </c>
      <c r="I47" s="12" t="s">
        <v>10</v>
      </c>
      <c r="J47" s="22" t="s">
        <v>25</v>
      </c>
      <c r="K47" s="22" t="s">
        <v>26</v>
      </c>
      <c r="L47" s="22" t="s">
        <v>37</v>
      </c>
      <c r="M47" s="12" t="s">
        <v>11</v>
      </c>
      <c r="N47" s="22" t="s">
        <v>55</v>
      </c>
      <c r="O47" s="12" t="s">
        <v>23</v>
      </c>
      <c r="P47" s="23">
        <v>16</v>
      </c>
      <c r="Q47" s="12" t="s">
        <v>594</v>
      </c>
      <c r="R47" s="12">
        <v>16</v>
      </c>
      <c r="S47" s="12">
        <v>2022</v>
      </c>
      <c r="W47" s="26" t="s">
        <v>696</v>
      </c>
      <c r="X47" s="4">
        <v>86.5</v>
      </c>
    </row>
    <row r="48" spans="1:29">
      <c r="A48" s="28">
        <v>7</v>
      </c>
      <c r="B48" s="11">
        <v>57</v>
      </c>
      <c r="C48" s="11">
        <v>1</v>
      </c>
      <c r="D48" s="14">
        <v>44875</v>
      </c>
      <c r="E48" s="15">
        <v>3400</v>
      </c>
      <c r="F48" s="15">
        <v>340</v>
      </c>
      <c r="G48" s="15">
        <v>0</v>
      </c>
      <c r="H48" s="16">
        <v>44940.08</v>
      </c>
      <c r="I48" s="11" t="s">
        <v>10</v>
      </c>
      <c r="J48" s="17" t="s">
        <v>25</v>
      </c>
      <c r="K48" s="17" t="s">
        <v>26</v>
      </c>
      <c r="L48" s="17" t="s">
        <v>37</v>
      </c>
      <c r="M48" s="11" t="s">
        <v>11</v>
      </c>
      <c r="N48" s="17" t="s">
        <v>55</v>
      </c>
      <c r="O48" s="11" t="s">
        <v>23</v>
      </c>
      <c r="P48" s="18">
        <v>65</v>
      </c>
      <c r="Q48" s="11" t="s">
        <v>595</v>
      </c>
      <c r="R48" s="11">
        <v>65</v>
      </c>
      <c r="S48" s="11">
        <v>2023</v>
      </c>
      <c r="W48" s="26" t="s">
        <v>702</v>
      </c>
      <c r="X48" s="4">
        <v>63</v>
      </c>
    </row>
    <row r="49" spans="1:24">
      <c r="A49" s="29">
        <v>7</v>
      </c>
      <c r="B49" s="12">
        <v>57</v>
      </c>
      <c r="C49" s="12">
        <v>2</v>
      </c>
      <c r="D49" s="19">
        <v>44875</v>
      </c>
      <c r="E49" s="20">
        <v>3406</v>
      </c>
      <c r="F49" s="20">
        <v>340</v>
      </c>
      <c r="G49" s="20">
        <v>6</v>
      </c>
      <c r="H49" s="21">
        <v>44940.99</v>
      </c>
      <c r="I49" s="12" t="s">
        <v>10</v>
      </c>
      <c r="J49" s="22" t="s">
        <v>25</v>
      </c>
      <c r="K49" s="22" t="s">
        <v>26</v>
      </c>
      <c r="L49" s="22" t="s">
        <v>43</v>
      </c>
      <c r="M49" s="12" t="s">
        <v>11</v>
      </c>
      <c r="N49" s="22" t="s">
        <v>65</v>
      </c>
      <c r="O49" s="12" t="s">
        <v>23</v>
      </c>
      <c r="P49" s="23">
        <v>65</v>
      </c>
      <c r="Q49" s="12" t="s">
        <v>595</v>
      </c>
      <c r="R49" s="12">
        <v>65</v>
      </c>
      <c r="S49" s="12">
        <v>2023</v>
      </c>
      <c r="W49" s="26" t="s">
        <v>703</v>
      </c>
      <c r="X49" s="4">
        <v>87</v>
      </c>
    </row>
    <row r="50" spans="1:24">
      <c r="A50" s="28">
        <v>7</v>
      </c>
      <c r="B50" s="11">
        <v>58</v>
      </c>
      <c r="C50" s="11">
        <v>1</v>
      </c>
      <c r="D50" s="14">
        <v>44884</v>
      </c>
      <c r="E50" s="15">
        <v>3400</v>
      </c>
      <c r="F50" s="15">
        <v>340</v>
      </c>
      <c r="G50" s="15">
        <v>0</v>
      </c>
      <c r="H50" s="16">
        <v>45140.03</v>
      </c>
      <c r="I50" s="11" t="s">
        <v>10</v>
      </c>
      <c r="J50" s="17" t="s">
        <v>25</v>
      </c>
      <c r="K50" s="17" t="s">
        <v>26</v>
      </c>
      <c r="L50" s="17" t="s">
        <v>37</v>
      </c>
      <c r="M50" s="11" t="s">
        <v>11</v>
      </c>
      <c r="N50" s="17" t="s">
        <v>55</v>
      </c>
      <c r="O50" s="11" t="s">
        <v>23</v>
      </c>
      <c r="P50" s="18">
        <v>256</v>
      </c>
      <c r="Q50" s="11" t="s">
        <v>596</v>
      </c>
      <c r="R50" s="11">
        <v>256</v>
      </c>
      <c r="S50" s="11">
        <v>2023</v>
      </c>
      <c r="W50" s="26" t="s">
        <v>697</v>
      </c>
      <c r="X50" s="4">
        <v>137.33333333333334</v>
      </c>
    </row>
    <row r="51" spans="1:24">
      <c r="A51" s="29">
        <v>7</v>
      </c>
      <c r="B51" s="12">
        <v>58</v>
      </c>
      <c r="C51" s="12">
        <v>2</v>
      </c>
      <c r="D51" s="19">
        <v>44884</v>
      </c>
      <c r="E51" s="20">
        <v>3460</v>
      </c>
      <c r="F51" s="20">
        <v>346</v>
      </c>
      <c r="G51" s="20">
        <v>0</v>
      </c>
      <c r="H51" s="21">
        <v>45140.72</v>
      </c>
      <c r="I51" s="12" t="s">
        <v>10</v>
      </c>
      <c r="J51" s="22" t="s">
        <v>27</v>
      </c>
      <c r="K51" s="22" t="s">
        <v>28</v>
      </c>
      <c r="L51" s="22" t="s">
        <v>37</v>
      </c>
      <c r="M51" s="12" t="s">
        <v>11</v>
      </c>
      <c r="N51" s="22" t="s">
        <v>52</v>
      </c>
      <c r="O51" s="12" t="s">
        <v>23</v>
      </c>
      <c r="P51" s="23">
        <v>256</v>
      </c>
      <c r="Q51" s="12" t="s">
        <v>596</v>
      </c>
      <c r="R51" s="12">
        <v>256</v>
      </c>
      <c r="S51" s="12">
        <v>2023</v>
      </c>
      <c r="W51" s="26" t="s">
        <v>704</v>
      </c>
      <c r="X51" s="4">
        <v>21.5</v>
      </c>
    </row>
    <row r="52" spans="1:24">
      <c r="A52" s="28">
        <v>7</v>
      </c>
      <c r="B52" s="11">
        <v>60</v>
      </c>
      <c r="C52" s="11">
        <v>4</v>
      </c>
      <c r="D52" s="14">
        <v>44891</v>
      </c>
      <c r="E52" s="15">
        <v>3470</v>
      </c>
      <c r="F52" s="15">
        <v>347</v>
      </c>
      <c r="G52" s="15">
        <v>0</v>
      </c>
      <c r="H52" s="16">
        <v>45139.65</v>
      </c>
      <c r="I52" s="11" t="s">
        <v>10</v>
      </c>
      <c r="J52" s="17" t="s">
        <v>29</v>
      </c>
      <c r="K52" s="17" t="s">
        <v>28</v>
      </c>
      <c r="L52" s="17" t="s">
        <v>37</v>
      </c>
      <c r="M52" s="11" t="s">
        <v>11</v>
      </c>
      <c r="N52" s="17" t="s">
        <v>51</v>
      </c>
      <c r="O52" s="11" t="s">
        <v>23</v>
      </c>
      <c r="P52" s="18">
        <v>248</v>
      </c>
      <c r="Q52" s="11" t="s">
        <v>597</v>
      </c>
      <c r="R52" s="11">
        <v>248</v>
      </c>
      <c r="S52" s="11">
        <v>2023</v>
      </c>
      <c r="W52" s="26" t="s">
        <v>700</v>
      </c>
      <c r="X52" s="4">
        <v>361.25</v>
      </c>
    </row>
    <row r="53" spans="1:24">
      <c r="A53" s="29">
        <v>7</v>
      </c>
      <c r="B53" s="12">
        <v>62</v>
      </c>
      <c r="C53" s="12">
        <v>3</v>
      </c>
      <c r="D53" s="19">
        <v>44905</v>
      </c>
      <c r="E53" s="20">
        <v>3402</v>
      </c>
      <c r="F53" s="20">
        <v>340</v>
      </c>
      <c r="G53" s="20">
        <v>2</v>
      </c>
      <c r="H53" s="21">
        <v>44924.66</v>
      </c>
      <c r="I53" s="12" t="s">
        <v>10</v>
      </c>
      <c r="J53" s="22" t="s">
        <v>25</v>
      </c>
      <c r="K53" s="22" t="s">
        <v>26</v>
      </c>
      <c r="L53" s="22" t="s">
        <v>39</v>
      </c>
      <c r="M53" s="12" t="s">
        <v>11</v>
      </c>
      <c r="N53" s="22" t="s">
        <v>62</v>
      </c>
      <c r="O53" s="12" t="s">
        <v>23</v>
      </c>
      <c r="P53" s="23">
        <v>19</v>
      </c>
      <c r="Q53" s="12" t="s">
        <v>598</v>
      </c>
      <c r="R53" s="12">
        <v>23</v>
      </c>
      <c r="S53" s="12">
        <v>2022</v>
      </c>
      <c r="W53" s="26" t="s">
        <v>699</v>
      </c>
      <c r="X53" s="4">
        <v>135.6</v>
      </c>
    </row>
    <row r="54" spans="1:24">
      <c r="A54" s="28">
        <v>7</v>
      </c>
      <c r="B54" s="11">
        <v>66</v>
      </c>
      <c r="C54" s="11">
        <v>1</v>
      </c>
      <c r="D54" s="14">
        <v>44921</v>
      </c>
      <c r="E54" s="15">
        <v>3460</v>
      </c>
      <c r="F54" s="15">
        <v>346</v>
      </c>
      <c r="G54" s="15">
        <v>0</v>
      </c>
      <c r="H54" s="16">
        <v>44936.26</v>
      </c>
      <c r="I54" s="11" t="s">
        <v>10</v>
      </c>
      <c r="J54" s="17" t="s">
        <v>27</v>
      </c>
      <c r="K54" s="17" t="s">
        <v>28</v>
      </c>
      <c r="L54" s="17" t="s">
        <v>37</v>
      </c>
      <c r="M54" s="11" t="s">
        <v>11</v>
      </c>
      <c r="N54" s="17" t="s">
        <v>52</v>
      </c>
      <c r="O54" s="11" t="s">
        <v>23</v>
      </c>
      <c r="P54" s="18">
        <v>15</v>
      </c>
      <c r="Q54" s="11" t="s">
        <v>599</v>
      </c>
      <c r="R54" s="11">
        <v>15</v>
      </c>
      <c r="S54" s="11">
        <v>2023</v>
      </c>
      <c r="W54" s="26" t="s">
        <v>701</v>
      </c>
      <c r="X54" s="4">
        <v>17</v>
      </c>
    </row>
    <row r="55" spans="1:24">
      <c r="A55" s="29">
        <v>7</v>
      </c>
      <c r="B55" s="12">
        <v>66</v>
      </c>
      <c r="C55" s="12">
        <v>2</v>
      </c>
      <c r="D55" s="19">
        <v>44921</v>
      </c>
      <c r="E55" s="20">
        <v>3400</v>
      </c>
      <c r="F55" s="20">
        <v>340</v>
      </c>
      <c r="G55" s="20">
        <v>0</v>
      </c>
      <c r="H55" s="21">
        <v>44936.37</v>
      </c>
      <c r="I55" s="12" t="s">
        <v>10</v>
      </c>
      <c r="J55" s="22" t="s">
        <v>25</v>
      </c>
      <c r="K55" s="22" t="s">
        <v>26</v>
      </c>
      <c r="L55" s="22" t="s">
        <v>37</v>
      </c>
      <c r="M55" s="12" t="s">
        <v>11</v>
      </c>
      <c r="N55" s="22" t="s">
        <v>55</v>
      </c>
      <c r="O55" s="12" t="s">
        <v>23</v>
      </c>
      <c r="P55" s="23">
        <v>15</v>
      </c>
      <c r="Q55" s="12" t="s">
        <v>599</v>
      </c>
      <c r="R55" s="12">
        <v>15</v>
      </c>
      <c r="S55" s="12">
        <v>2023</v>
      </c>
    </row>
  </sheetData>
  <mergeCells count="1">
    <mergeCell ref="W1:AC1"/>
  </mergeCells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D6E2-0D6F-4CA6-B360-D799452D6EE0}">
  <dimension ref="A1:AC62"/>
  <sheetViews>
    <sheetView workbookViewId="0">
      <selection activeCell="A2" sqref="A2:A58"/>
    </sheetView>
  </sheetViews>
  <sheetFormatPr defaultColWidth="12.36328125" defaultRowHeight="14.5"/>
  <cols>
    <col min="1" max="1" width="22.90625" bestFit="1" customWidth="1"/>
    <col min="2" max="2" width="24.08984375" bestFit="1" customWidth="1"/>
    <col min="3" max="3" width="25.08984375" bestFit="1" customWidth="1"/>
    <col min="4" max="4" width="14.81640625" bestFit="1" customWidth="1"/>
    <col min="5" max="5" width="20.26953125" bestFit="1" customWidth="1"/>
    <col min="6" max="6" width="19.7265625" bestFit="1" customWidth="1"/>
    <col min="7" max="7" width="15.36328125" bestFit="1" customWidth="1"/>
    <col min="8" max="8" width="19.90625" bestFit="1" customWidth="1"/>
    <col min="9" max="9" width="25.90625" bestFit="1" customWidth="1"/>
    <col min="10" max="10" width="38.54296875" bestFit="1" customWidth="1"/>
    <col min="11" max="11" width="24.90625" bestFit="1" customWidth="1"/>
    <col min="12" max="12" width="21.81640625" bestFit="1" customWidth="1"/>
    <col min="13" max="13" width="31.1796875" bestFit="1" customWidth="1"/>
    <col min="14" max="14" width="60.26953125" bestFit="1" customWidth="1"/>
    <col min="15" max="15" width="16.6328125" bestFit="1" customWidth="1"/>
    <col min="16" max="16" width="14.54296875" bestFit="1" customWidth="1"/>
    <col min="17" max="17" width="15.54296875" bestFit="1" customWidth="1"/>
    <col min="18" max="18" width="18.90625" bestFit="1" customWidth="1"/>
    <col min="19" max="19" width="14.1796875" bestFit="1" customWidth="1"/>
    <col min="23" max="23" width="12.90625" bestFit="1" customWidth="1"/>
    <col min="24" max="24" width="24.08984375" bestFit="1" customWidth="1"/>
    <col min="25" max="25" width="18" bestFit="1" customWidth="1"/>
    <col min="26" max="26" width="16.7265625" bestFit="1" customWidth="1"/>
    <col min="27" max="27" width="14.453125" bestFit="1" customWidth="1"/>
    <col min="28" max="28" width="9.6328125" bestFit="1" customWidth="1"/>
    <col min="29" max="29" width="13.453125" bestFit="1" customWidth="1"/>
  </cols>
  <sheetData>
    <row r="1" spans="1:29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2" t="s">
        <v>44</v>
      </c>
      <c r="G1" s="32" t="s">
        <v>45</v>
      </c>
      <c r="H1" s="31" t="s">
        <v>5</v>
      </c>
      <c r="I1" s="31" t="s">
        <v>6</v>
      </c>
      <c r="J1" s="33" t="s">
        <v>46</v>
      </c>
      <c r="K1" s="33" t="s">
        <v>48</v>
      </c>
      <c r="L1" s="33" t="s">
        <v>47</v>
      </c>
      <c r="M1" s="33" t="s">
        <v>121</v>
      </c>
      <c r="N1" s="33" t="s">
        <v>49</v>
      </c>
      <c r="O1" s="33" t="s">
        <v>124</v>
      </c>
      <c r="P1" s="33" t="s">
        <v>122</v>
      </c>
      <c r="Q1" s="33" t="s">
        <v>125</v>
      </c>
      <c r="R1" s="33" t="s">
        <v>126</v>
      </c>
      <c r="S1" s="33" t="s">
        <v>682</v>
      </c>
      <c r="W1" s="62" t="s">
        <v>690</v>
      </c>
      <c r="X1" s="62"/>
      <c r="Y1" s="62"/>
      <c r="Z1" s="62"/>
      <c r="AA1" s="62"/>
      <c r="AB1" s="62"/>
      <c r="AC1" s="62"/>
    </row>
    <row r="2" spans="1:29">
      <c r="A2">
        <v>2</v>
      </c>
      <c r="B2">
        <v>1</v>
      </c>
      <c r="C2">
        <v>1</v>
      </c>
      <c r="D2" s="3">
        <v>44563</v>
      </c>
      <c r="E2">
        <v>3400</v>
      </c>
      <c r="F2">
        <v>340</v>
      </c>
      <c r="G2">
        <v>0</v>
      </c>
      <c r="H2" s="3">
        <v>44853.45</v>
      </c>
      <c r="I2" t="s">
        <v>10</v>
      </c>
      <c r="J2" t="s">
        <v>25</v>
      </c>
      <c r="K2" t="s">
        <v>26</v>
      </c>
      <c r="L2" t="s">
        <v>37</v>
      </c>
      <c r="M2" t="s">
        <v>11</v>
      </c>
      <c r="N2" t="s">
        <v>55</v>
      </c>
      <c r="O2" t="s">
        <v>16</v>
      </c>
      <c r="P2">
        <v>290</v>
      </c>
      <c r="Q2" t="s">
        <v>255</v>
      </c>
      <c r="R2">
        <v>290</v>
      </c>
      <c r="S2">
        <v>2022</v>
      </c>
      <c r="W2" s="13" t="s">
        <v>125</v>
      </c>
      <c r="X2" s="13" t="s">
        <v>128</v>
      </c>
      <c r="Y2" s="48" t="s">
        <v>683</v>
      </c>
      <c r="Z2" s="48" t="s">
        <v>684</v>
      </c>
      <c r="AA2" s="13" t="s">
        <v>126</v>
      </c>
      <c r="AB2" s="49" t="s">
        <v>682</v>
      </c>
      <c r="AC2" s="49" t="s">
        <v>691</v>
      </c>
    </row>
    <row r="3" spans="1:29">
      <c r="A3">
        <v>2</v>
      </c>
      <c r="B3">
        <v>4</v>
      </c>
      <c r="C3">
        <v>3</v>
      </c>
      <c r="D3" s="3">
        <v>44582</v>
      </c>
      <c r="E3">
        <v>3400</v>
      </c>
      <c r="F3">
        <v>340</v>
      </c>
      <c r="G3">
        <v>0</v>
      </c>
      <c r="H3" s="3">
        <v>44758.565000000002</v>
      </c>
      <c r="I3" t="s">
        <v>10</v>
      </c>
      <c r="J3" t="s">
        <v>25</v>
      </c>
      <c r="K3" t="s">
        <v>26</v>
      </c>
      <c r="L3" t="s">
        <v>37</v>
      </c>
      <c r="M3" t="s">
        <v>11</v>
      </c>
      <c r="N3" t="s">
        <v>55</v>
      </c>
      <c r="O3" t="s">
        <v>16</v>
      </c>
      <c r="P3">
        <v>176</v>
      </c>
      <c r="Q3" t="s">
        <v>256</v>
      </c>
      <c r="R3">
        <v>176</v>
      </c>
      <c r="S3">
        <v>2022</v>
      </c>
      <c r="W3" t="s">
        <v>255</v>
      </c>
      <c r="X3" t="s">
        <v>16</v>
      </c>
      <c r="Y3" s="3">
        <v>44563</v>
      </c>
      <c r="Z3" s="3">
        <v>44853.45</v>
      </c>
      <c r="AA3">
        <v>290</v>
      </c>
      <c r="AB3">
        <v>2022</v>
      </c>
      <c r="AC3" t="s">
        <v>692</v>
      </c>
    </row>
    <row r="4" spans="1:29">
      <c r="A4">
        <v>2</v>
      </c>
      <c r="B4">
        <v>5</v>
      </c>
      <c r="C4">
        <v>5</v>
      </c>
      <c r="D4" s="3">
        <v>44590</v>
      </c>
      <c r="E4">
        <v>3400</v>
      </c>
      <c r="F4">
        <v>340</v>
      </c>
      <c r="G4">
        <v>0</v>
      </c>
      <c r="H4" s="3">
        <v>44659.199999999997</v>
      </c>
      <c r="I4" t="s">
        <v>14</v>
      </c>
      <c r="J4" t="s">
        <v>25</v>
      </c>
      <c r="K4" t="s">
        <v>26</v>
      </c>
      <c r="L4" t="s">
        <v>37</v>
      </c>
      <c r="M4" t="s">
        <v>15</v>
      </c>
      <c r="N4" t="s">
        <v>55</v>
      </c>
      <c r="O4" t="s">
        <v>16</v>
      </c>
      <c r="P4">
        <v>69</v>
      </c>
      <c r="Q4" t="s">
        <v>257</v>
      </c>
      <c r="R4">
        <v>71</v>
      </c>
      <c r="S4">
        <v>2022</v>
      </c>
      <c r="W4" t="s">
        <v>256</v>
      </c>
      <c r="X4" t="s">
        <v>16</v>
      </c>
      <c r="Y4" s="3">
        <v>44582</v>
      </c>
      <c r="Z4" s="3">
        <v>44758.565000000002</v>
      </c>
      <c r="AA4">
        <v>176</v>
      </c>
      <c r="AB4">
        <v>2022</v>
      </c>
      <c r="AC4" t="s">
        <v>692</v>
      </c>
    </row>
    <row r="5" spans="1:29">
      <c r="A5">
        <v>2</v>
      </c>
      <c r="B5">
        <v>7</v>
      </c>
      <c r="C5">
        <v>3</v>
      </c>
      <c r="D5" s="3">
        <v>44593</v>
      </c>
      <c r="E5">
        <v>3405</v>
      </c>
      <c r="F5">
        <v>340</v>
      </c>
      <c r="G5">
        <v>5</v>
      </c>
      <c r="H5" s="3">
        <v>44614.55</v>
      </c>
      <c r="I5" t="s">
        <v>10</v>
      </c>
      <c r="J5" t="s">
        <v>25</v>
      </c>
      <c r="K5" t="s">
        <v>26</v>
      </c>
      <c r="L5" t="s">
        <v>42</v>
      </c>
      <c r="M5" t="s">
        <v>11</v>
      </c>
      <c r="N5" t="s">
        <v>63</v>
      </c>
      <c r="O5" t="s">
        <v>16</v>
      </c>
      <c r="P5">
        <v>21</v>
      </c>
      <c r="Q5" t="s">
        <v>258</v>
      </c>
      <c r="R5">
        <v>23</v>
      </c>
      <c r="S5">
        <v>2022</v>
      </c>
      <c r="W5" t="s">
        <v>257</v>
      </c>
      <c r="X5" t="s">
        <v>16</v>
      </c>
      <c r="Y5" s="3">
        <v>44590</v>
      </c>
      <c r="Z5" s="3">
        <v>44659.199999999997</v>
      </c>
      <c r="AA5">
        <v>69</v>
      </c>
      <c r="AB5">
        <v>2022</v>
      </c>
      <c r="AC5" t="s">
        <v>692</v>
      </c>
    </row>
    <row r="6" spans="1:29">
      <c r="A6">
        <v>2</v>
      </c>
      <c r="B6">
        <v>7</v>
      </c>
      <c r="C6">
        <v>1</v>
      </c>
      <c r="D6" s="3">
        <v>44593</v>
      </c>
      <c r="E6">
        <v>3460</v>
      </c>
      <c r="F6">
        <v>346</v>
      </c>
      <c r="G6">
        <v>0</v>
      </c>
      <c r="H6" s="3">
        <v>44616.1</v>
      </c>
      <c r="I6" t="s">
        <v>10</v>
      </c>
      <c r="J6" t="s">
        <v>27</v>
      </c>
      <c r="K6" t="s">
        <v>28</v>
      </c>
      <c r="L6" t="s">
        <v>37</v>
      </c>
      <c r="M6" t="s">
        <v>11</v>
      </c>
      <c r="N6" t="s">
        <v>52</v>
      </c>
      <c r="O6" t="s">
        <v>16</v>
      </c>
      <c r="P6">
        <v>23</v>
      </c>
      <c r="Q6" t="s">
        <v>258</v>
      </c>
      <c r="R6">
        <v>23</v>
      </c>
      <c r="S6">
        <v>2022</v>
      </c>
      <c r="W6" t="s">
        <v>258</v>
      </c>
      <c r="X6" t="s">
        <v>16</v>
      </c>
      <c r="Y6" s="3">
        <v>44593</v>
      </c>
      <c r="Z6" s="3">
        <v>44616.1</v>
      </c>
      <c r="AA6">
        <v>23</v>
      </c>
      <c r="AB6">
        <v>2022</v>
      </c>
      <c r="AC6" t="s">
        <v>693</v>
      </c>
    </row>
    <row r="7" spans="1:29">
      <c r="A7">
        <v>2</v>
      </c>
      <c r="B7">
        <v>11</v>
      </c>
      <c r="C7">
        <v>3</v>
      </c>
      <c r="D7" s="3">
        <v>44607</v>
      </c>
      <c r="E7">
        <v>3460</v>
      </c>
      <c r="F7">
        <v>346</v>
      </c>
      <c r="G7">
        <v>0</v>
      </c>
      <c r="H7" s="3">
        <v>44780.75</v>
      </c>
      <c r="I7" t="s">
        <v>10</v>
      </c>
      <c r="J7" t="s">
        <v>27</v>
      </c>
      <c r="K7" t="s">
        <v>28</v>
      </c>
      <c r="L7" t="s">
        <v>37</v>
      </c>
      <c r="M7" t="s">
        <v>11</v>
      </c>
      <c r="N7" t="s">
        <v>52</v>
      </c>
      <c r="O7" t="s">
        <v>16</v>
      </c>
      <c r="P7">
        <v>173</v>
      </c>
      <c r="Q7" t="s">
        <v>259</v>
      </c>
      <c r="R7">
        <v>175</v>
      </c>
      <c r="S7">
        <v>2022</v>
      </c>
      <c r="W7" t="s">
        <v>259</v>
      </c>
      <c r="X7" t="s">
        <v>16</v>
      </c>
      <c r="Y7" s="3">
        <v>44607</v>
      </c>
      <c r="Z7" s="3">
        <v>44781.36</v>
      </c>
      <c r="AA7">
        <v>174</v>
      </c>
      <c r="AB7">
        <v>2022</v>
      </c>
      <c r="AC7" t="s">
        <v>693</v>
      </c>
    </row>
    <row r="8" spans="1:29">
      <c r="A8">
        <v>2</v>
      </c>
      <c r="B8">
        <v>11</v>
      </c>
      <c r="C8">
        <v>5</v>
      </c>
      <c r="D8" s="3">
        <v>44607</v>
      </c>
      <c r="E8">
        <v>3400</v>
      </c>
      <c r="F8">
        <v>340</v>
      </c>
      <c r="G8">
        <v>0</v>
      </c>
      <c r="H8" s="3">
        <v>44781.36</v>
      </c>
      <c r="I8" t="s">
        <v>10</v>
      </c>
      <c r="J8" t="s">
        <v>25</v>
      </c>
      <c r="K8" t="s">
        <v>26</v>
      </c>
      <c r="L8" t="s">
        <v>37</v>
      </c>
      <c r="M8" t="s">
        <v>11</v>
      </c>
      <c r="N8" t="s">
        <v>55</v>
      </c>
      <c r="O8" t="s">
        <v>16</v>
      </c>
      <c r="P8">
        <v>174</v>
      </c>
      <c r="Q8" t="s">
        <v>259</v>
      </c>
      <c r="R8">
        <v>175</v>
      </c>
      <c r="S8">
        <v>2022</v>
      </c>
      <c r="W8" t="s">
        <v>260</v>
      </c>
      <c r="X8" t="s">
        <v>16</v>
      </c>
      <c r="Y8" s="3">
        <v>44617</v>
      </c>
      <c r="Z8" s="3">
        <v>44634.78</v>
      </c>
      <c r="AA8">
        <v>17</v>
      </c>
      <c r="AB8">
        <v>2022</v>
      </c>
      <c r="AC8" t="s">
        <v>693</v>
      </c>
    </row>
    <row r="9" spans="1:29">
      <c r="A9">
        <v>2</v>
      </c>
      <c r="B9">
        <v>13</v>
      </c>
      <c r="C9">
        <v>1</v>
      </c>
      <c r="D9" s="3">
        <v>44617</v>
      </c>
      <c r="E9">
        <v>3400</v>
      </c>
      <c r="F9">
        <v>340</v>
      </c>
      <c r="G9">
        <v>0</v>
      </c>
      <c r="H9" s="3">
        <v>44634.78</v>
      </c>
      <c r="I9" t="s">
        <v>10</v>
      </c>
      <c r="J9" t="s">
        <v>25</v>
      </c>
      <c r="K9" t="s">
        <v>26</v>
      </c>
      <c r="L9" t="s">
        <v>37</v>
      </c>
      <c r="M9" t="s">
        <v>11</v>
      </c>
      <c r="N9" t="s">
        <v>55</v>
      </c>
      <c r="O9" t="s">
        <v>16</v>
      </c>
      <c r="P9">
        <v>17</v>
      </c>
      <c r="Q9" t="s">
        <v>260</v>
      </c>
      <c r="R9">
        <v>18</v>
      </c>
      <c r="S9">
        <v>2022</v>
      </c>
      <c r="W9" t="s">
        <v>261</v>
      </c>
      <c r="X9" t="s">
        <v>16</v>
      </c>
      <c r="Y9" s="3">
        <v>44631</v>
      </c>
      <c r="Z9" s="3">
        <v>44868.03</v>
      </c>
      <c r="AA9">
        <v>237</v>
      </c>
      <c r="AB9">
        <v>2022</v>
      </c>
      <c r="AC9" t="s">
        <v>694</v>
      </c>
    </row>
    <row r="10" spans="1:29">
      <c r="A10">
        <v>2</v>
      </c>
      <c r="B10">
        <v>14</v>
      </c>
      <c r="C10">
        <v>4</v>
      </c>
      <c r="D10" s="3">
        <v>44631</v>
      </c>
      <c r="E10">
        <v>3401</v>
      </c>
      <c r="F10">
        <v>340</v>
      </c>
      <c r="G10">
        <v>1</v>
      </c>
      <c r="H10" s="3">
        <v>44868.03</v>
      </c>
      <c r="I10" t="s">
        <v>10</v>
      </c>
      <c r="J10" t="s">
        <v>25</v>
      </c>
      <c r="K10" t="s">
        <v>26</v>
      </c>
      <c r="L10" t="s">
        <v>38</v>
      </c>
      <c r="M10" t="s">
        <v>11</v>
      </c>
      <c r="N10" t="s">
        <v>56</v>
      </c>
      <c r="O10" t="s">
        <v>16</v>
      </c>
      <c r="P10">
        <v>237</v>
      </c>
      <c r="Q10" t="s">
        <v>261</v>
      </c>
      <c r="R10">
        <v>237</v>
      </c>
      <c r="S10">
        <v>2022</v>
      </c>
      <c r="W10" t="s">
        <v>262</v>
      </c>
      <c r="X10" t="s">
        <v>16</v>
      </c>
      <c r="Y10" s="3">
        <v>44646</v>
      </c>
      <c r="Z10" s="3">
        <v>44760.1</v>
      </c>
      <c r="AA10">
        <v>114</v>
      </c>
      <c r="AB10">
        <v>2022</v>
      </c>
      <c r="AC10" t="s">
        <v>694</v>
      </c>
    </row>
    <row r="11" spans="1:29">
      <c r="A11">
        <v>2</v>
      </c>
      <c r="B11">
        <v>16</v>
      </c>
      <c r="C11">
        <v>3</v>
      </c>
      <c r="D11" s="3">
        <v>44646</v>
      </c>
      <c r="E11">
        <v>3400</v>
      </c>
      <c r="F11">
        <v>340</v>
      </c>
      <c r="G11">
        <v>0</v>
      </c>
      <c r="H11" s="3">
        <v>44756</v>
      </c>
      <c r="I11" t="s">
        <v>10</v>
      </c>
      <c r="J11" t="s">
        <v>25</v>
      </c>
      <c r="K11" t="s">
        <v>26</v>
      </c>
      <c r="L11" t="s">
        <v>37</v>
      </c>
      <c r="M11" t="s">
        <v>11</v>
      </c>
      <c r="N11" t="s">
        <v>55</v>
      </c>
      <c r="O11" t="s">
        <v>16</v>
      </c>
      <c r="P11">
        <v>110</v>
      </c>
      <c r="Q11" t="s">
        <v>262</v>
      </c>
      <c r="R11">
        <v>114</v>
      </c>
      <c r="S11">
        <v>2022</v>
      </c>
      <c r="W11" t="s">
        <v>263</v>
      </c>
      <c r="X11" t="s">
        <v>16</v>
      </c>
      <c r="Y11" s="3">
        <v>44658</v>
      </c>
      <c r="Z11" s="3">
        <v>44708.76</v>
      </c>
      <c r="AA11">
        <v>50</v>
      </c>
      <c r="AB11">
        <v>2022</v>
      </c>
      <c r="AC11" t="s">
        <v>695</v>
      </c>
    </row>
    <row r="12" spans="1:29">
      <c r="A12">
        <v>2</v>
      </c>
      <c r="B12">
        <v>16</v>
      </c>
      <c r="C12">
        <v>2</v>
      </c>
      <c r="D12" s="3">
        <v>44646</v>
      </c>
      <c r="E12">
        <v>3400</v>
      </c>
      <c r="F12">
        <v>340</v>
      </c>
      <c r="G12">
        <v>0</v>
      </c>
      <c r="H12" s="3">
        <v>44760.1</v>
      </c>
      <c r="I12" t="s">
        <v>10</v>
      </c>
      <c r="J12" t="s">
        <v>25</v>
      </c>
      <c r="K12" t="s">
        <v>26</v>
      </c>
      <c r="L12" t="s">
        <v>37</v>
      </c>
      <c r="M12" t="s">
        <v>11</v>
      </c>
      <c r="N12" t="s">
        <v>55</v>
      </c>
      <c r="O12" t="s">
        <v>16</v>
      </c>
      <c r="P12">
        <v>114</v>
      </c>
      <c r="Q12" t="s">
        <v>262</v>
      </c>
      <c r="R12">
        <v>114</v>
      </c>
      <c r="S12">
        <v>2022</v>
      </c>
      <c r="W12" t="s">
        <v>264</v>
      </c>
      <c r="X12" t="s">
        <v>16</v>
      </c>
      <c r="Y12" s="3">
        <v>44659</v>
      </c>
      <c r="Z12" s="3">
        <v>44709.35</v>
      </c>
      <c r="AA12">
        <v>50</v>
      </c>
      <c r="AB12">
        <v>2022</v>
      </c>
      <c r="AC12" t="s">
        <v>695</v>
      </c>
    </row>
    <row r="13" spans="1:29">
      <c r="A13">
        <v>2</v>
      </c>
      <c r="B13">
        <v>19</v>
      </c>
      <c r="C13">
        <v>4</v>
      </c>
      <c r="D13" s="3">
        <v>44658</v>
      </c>
      <c r="E13">
        <v>3400</v>
      </c>
      <c r="F13">
        <v>340</v>
      </c>
      <c r="G13">
        <v>0</v>
      </c>
      <c r="H13" s="3">
        <v>44706.6</v>
      </c>
      <c r="I13" t="s">
        <v>10</v>
      </c>
      <c r="J13" t="s">
        <v>25</v>
      </c>
      <c r="K13" t="s">
        <v>26</v>
      </c>
      <c r="L13" t="s">
        <v>37</v>
      </c>
      <c r="M13" t="s">
        <v>11</v>
      </c>
      <c r="N13" t="s">
        <v>55</v>
      </c>
      <c r="O13" t="s">
        <v>16</v>
      </c>
      <c r="P13">
        <v>48</v>
      </c>
      <c r="Q13" t="s">
        <v>263</v>
      </c>
      <c r="R13">
        <v>51</v>
      </c>
      <c r="S13">
        <v>2022</v>
      </c>
      <c r="W13" t="s">
        <v>265</v>
      </c>
      <c r="X13" t="s">
        <v>16</v>
      </c>
      <c r="Y13" s="3">
        <v>44660</v>
      </c>
      <c r="Z13" s="3">
        <v>44668.387997685182</v>
      </c>
      <c r="AA13">
        <v>8</v>
      </c>
      <c r="AB13">
        <v>2022</v>
      </c>
      <c r="AC13" t="s">
        <v>695</v>
      </c>
    </row>
    <row r="14" spans="1:29">
      <c r="A14">
        <v>2</v>
      </c>
      <c r="B14">
        <v>19</v>
      </c>
      <c r="C14">
        <v>2</v>
      </c>
      <c r="D14" s="3">
        <v>44658</v>
      </c>
      <c r="E14">
        <v>3400</v>
      </c>
      <c r="F14">
        <v>340</v>
      </c>
      <c r="G14">
        <v>0</v>
      </c>
      <c r="H14" s="3">
        <v>44708.76</v>
      </c>
      <c r="I14" t="s">
        <v>10</v>
      </c>
      <c r="J14" t="s">
        <v>25</v>
      </c>
      <c r="K14" t="s">
        <v>26</v>
      </c>
      <c r="L14" t="s">
        <v>37</v>
      </c>
      <c r="M14" t="s">
        <v>11</v>
      </c>
      <c r="N14" t="s">
        <v>55</v>
      </c>
      <c r="O14" t="s">
        <v>16</v>
      </c>
      <c r="P14">
        <v>50</v>
      </c>
      <c r="Q14" t="s">
        <v>263</v>
      </c>
      <c r="R14">
        <v>51</v>
      </c>
      <c r="S14">
        <v>2022</v>
      </c>
      <c r="W14" t="s">
        <v>266</v>
      </c>
      <c r="X14" t="s">
        <v>16</v>
      </c>
      <c r="Y14" s="3">
        <v>44669</v>
      </c>
      <c r="Z14" s="3">
        <v>44837.407997685186</v>
      </c>
      <c r="AA14">
        <v>168</v>
      </c>
      <c r="AB14">
        <v>2022</v>
      </c>
      <c r="AC14" t="s">
        <v>695</v>
      </c>
    </row>
    <row r="15" spans="1:29">
      <c r="A15">
        <v>2</v>
      </c>
      <c r="B15">
        <v>20</v>
      </c>
      <c r="C15">
        <v>5</v>
      </c>
      <c r="D15" s="3">
        <v>44659</v>
      </c>
      <c r="E15">
        <v>3463</v>
      </c>
      <c r="F15">
        <v>346</v>
      </c>
      <c r="G15">
        <v>3</v>
      </c>
      <c r="H15" s="3">
        <v>44709.35</v>
      </c>
      <c r="I15" t="s">
        <v>10</v>
      </c>
      <c r="J15" t="s">
        <v>27</v>
      </c>
      <c r="K15" t="s">
        <v>28</v>
      </c>
      <c r="L15" t="s">
        <v>40</v>
      </c>
      <c r="M15" t="s">
        <v>11</v>
      </c>
      <c r="N15" t="s">
        <v>80</v>
      </c>
      <c r="O15" t="s">
        <v>16</v>
      </c>
      <c r="P15">
        <v>50</v>
      </c>
      <c r="Q15" t="s">
        <v>264</v>
      </c>
      <c r="R15">
        <v>50</v>
      </c>
      <c r="S15">
        <v>2022</v>
      </c>
      <c r="W15" t="s">
        <v>267</v>
      </c>
      <c r="X15" t="s">
        <v>16</v>
      </c>
      <c r="Y15" s="3">
        <v>44679</v>
      </c>
      <c r="Z15" s="3">
        <v>44833.895995370367</v>
      </c>
      <c r="AA15">
        <v>154</v>
      </c>
      <c r="AB15">
        <v>2022</v>
      </c>
      <c r="AC15" t="s">
        <v>695</v>
      </c>
    </row>
    <row r="16" spans="1:29">
      <c r="A16">
        <v>2</v>
      </c>
      <c r="B16">
        <v>21</v>
      </c>
      <c r="C16">
        <v>1</v>
      </c>
      <c r="D16" s="3">
        <v>44660</v>
      </c>
      <c r="E16">
        <v>3403</v>
      </c>
      <c r="F16">
        <v>340</v>
      </c>
      <c r="G16">
        <v>3</v>
      </c>
      <c r="H16" s="3">
        <v>44668.387997685182</v>
      </c>
      <c r="I16" t="s">
        <v>10</v>
      </c>
      <c r="J16" t="s">
        <v>25</v>
      </c>
      <c r="K16" t="s">
        <v>26</v>
      </c>
      <c r="L16" t="s">
        <v>40</v>
      </c>
      <c r="M16" t="s">
        <v>11</v>
      </c>
      <c r="N16" t="s">
        <v>68</v>
      </c>
      <c r="O16" t="s">
        <v>16</v>
      </c>
      <c r="P16">
        <v>8</v>
      </c>
      <c r="Q16" t="s">
        <v>265</v>
      </c>
      <c r="R16">
        <v>8</v>
      </c>
      <c r="S16">
        <v>2022</v>
      </c>
      <c r="W16" t="s">
        <v>268</v>
      </c>
      <c r="X16" t="s">
        <v>16</v>
      </c>
      <c r="Y16" s="3">
        <v>44680</v>
      </c>
      <c r="Z16" s="3">
        <v>44746.14</v>
      </c>
      <c r="AA16">
        <v>66</v>
      </c>
      <c r="AB16">
        <v>2022</v>
      </c>
      <c r="AC16" t="s">
        <v>695</v>
      </c>
    </row>
    <row r="17" spans="1:29">
      <c r="A17">
        <v>2</v>
      </c>
      <c r="B17">
        <v>23</v>
      </c>
      <c r="C17">
        <v>2</v>
      </c>
      <c r="D17" s="3">
        <v>44669</v>
      </c>
      <c r="E17">
        <v>3470</v>
      </c>
      <c r="F17">
        <v>347</v>
      </c>
      <c r="G17">
        <v>0</v>
      </c>
      <c r="H17" s="3">
        <v>44775.207997685182</v>
      </c>
      <c r="I17" t="s">
        <v>10</v>
      </c>
      <c r="J17" t="s">
        <v>29</v>
      </c>
      <c r="K17" t="s">
        <v>28</v>
      </c>
      <c r="L17" t="s">
        <v>37</v>
      </c>
      <c r="M17" t="s">
        <v>11</v>
      </c>
      <c r="N17" t="s">
        <v>51</v>
      </c>
      <c r="O17" t="s">
        <v>16</v>
      </c>
      <c r="P17">
        <v>106</v>
      </c>
      <c r="Q17" t="s">
        <v>266</v>
      </c>
      <c r="R17">
        <v>168</v>
      </c>
      <c r="S17">
        <v>2022</v>
      </c>
      <c r="W17" t="s">
        <v>269</v>
      </c>
      <c r="X17" t="s">
        <v>16</v>
      </c>
      <c r="Y17" s="3">
        <v>44686</v>
      </c>
      <c r="Z17" s="3">
        <v>44687.770995370367</v>
      </c>
      <c r="AA17">
        <v>1</v>
      </c>
      <c r="AB17">
        <v>2022</v>
      </c>
      <c r="AC17" t="s">
        <v>696</v>
      </c>
    </row>
    <row r="18" spans="1:29">
      <c r="A18">
        <v>2</v>
      </c>
      <c r="B18">
        <v>23</v>
      </c>
      <c r="C18">
        <v>3</v>
      </c>
      <c r="D18" s="3">
        <v>44669</v>
      </c>
      <c r="E18">
        <v>3460</v>
      </c>
      <c r="F18">
        <v>346</v>
      </c>
      <c r="G18">
        <v>0</v>
      </c>
      <c r="H18" s="3">
        <v>44837.407997685186</v>
      </c>
      <c r="I18" t="s">
        <v>10</v>
      </c>
      <c r="J18" t="s">
        <v>27</v>
      </c>
      <c r="K18" t="s">
        <v>28</v>
      </c>
      <c r="L18" t="s">
        <v>37</v>
      </c>
      <c r="M18" t="s">
        <v>11</v>
      </c>
      <c r="N18" t="s">
        <v>52</v>
      </c>
      <c r="O18" t="s">
        <v>16</v>
      </c>
      <c r="P18">
        <v>168</v>
      </c>
      <c r="Q18" t="s">
        <v>266</v>
      </c>
      <c r="R18">
        <v>168</v>
      </c>
      <c r="S18">
        <v>2022</v>
      </c>
      <c r="W18" t="s">
        <v>270</v>
      </c>
      <c r="X18" t="s">
        <v>16</v>
      </c>
      <c r="Y18" s="3">
        <v>44694</v>
      </c>
      <c r="Z18" s="3">
        <v>44694.9</v>
      </c>
      <c r="AA18">
        <v>0</v>
      </c>
      <c r="AB18">
        <v>2022</v>
      </c>
      <c r="AC18" t="s">
        <v>696</v>
      </c>
    </row>
    <row r="19" spans="1:29">
      <c r="A19">
        <v>2</v>
      </c>
      <c r="B19">
        <v>25</v>
      </c>
      <c r="C19">
        <v>4</v>
      </c>
      <c r="D19" s="3">
        <v>44679</v>
      </c>
      <c r="E19">
        <v>3400</v>
      </c>
      <c r="F19">
        <v>340</v>
      </c>
      <c r="G19">
        <v>0</v>
      </c>
      <c r="H19" s="3">
        <v>44766.395995370367</v>
      </c>
      <c r="I19" t="s">
        <v>10</v>
      </c>
      <c r="J19" t="s">
        <v>25</v>
      </c>
      <c r="K19" t="s">
        <v>26</v>
      </c>
      <c r="L19" t="s">
        <v>37</v>
      </c>
      <c r="M19" t="s">
        <v>11</v>
      </c>
      <c r="N19" t="s">
        <v>55</v>
      </c>
      <c r="O19" t="s">
        <v>16</v>
      </c>
      <c r="P19">
        <v>87</v>
      </c>
      <c r="Q19" t="s">
        <v>267</v>
      </c>
      <c r="R19">
        <v>154</v>
      </c>
      <c r="S19">
        <v>2022</v>
      </c>
      <c r="W19" t="s">
        <v>271</v>
      </c>
      <c r="X19" t="s">
        <v>16</v>
      </c>
      <c r="Y19" s="3">
        <v>44710</v>
      </c>
      <c r="Z19" s="3">
        <v>44802.2</v>
      </c>
      <c r="AA19">
        <v>92</v>
      </c>
      <c r="AB19">
        <v>2022</v>
      </c>
      <c r="AC19" t="s">
        <v>696</v>
      </c>
    </row>
    <row r="20" spans="1:29">
      <c r="A20">
        <v>2</v>
      </c>
      <c r="B20">
        <v>25</v>
      </c>
      <c r="C20">
        <v>2</v>
      </c>
      <c r="D20" s="3">
        <v>44679</v>
      </c>
      <c r="E20">
        <v>3400</v>
      </c>
      <c r="F20">
        <v>340</v>
      </c>
      <c r="G20">
        <v>0</v>
      </c>
      <c r="H20" s="3">
        <v>44833.895995370367</v>
      </c>
      <c r="I20" t="s">
        <v>10</v>
      </c>
      <c r="J20" t="s">
        <v>25</v>
      </c>
      <c r="K20" t="s">
        <v>26</v>
      </c>
      <c r="L20" t="s">
        <v>37</v>
      </c>
      <c r="M20" t="s">
        <v>11</v>
      </c>
      <c r="N20" t="s">
        <v>55</v>
      </c>
      <c r="O20" t="s">
        <v>16</v>
      </c>
      <c r="P20">
        <v>154</v>
      </c>
      <c r="Q20" t="s">
        <v>267</v>
      </c>
      <c r="R20">
        <v>154</v>
      </c>
      <c r="S20">
        <v>2022</v>
      </c>
      <c r="W20" t="s">
        <v>272</v>
      </c>
      <c r="X20" t="s">
        <v>16</v>
      </c>
      <c r="Y20" s="3">
        <v>44714</v>
      </c>
      <c r="Z20" s="3">
        <v>44715.137997685182</v>
      </c>
      <c r="AA20">
        <v>1</v>
      </c>
      <c r="AB20">
        <v>2022</v>
      </c>
      <c r="AC20" t="s">
        <v>702</v>
      </c>
    </row>
    <row r="21" spans="1:29">
      <c r="A21">
        <v>2</v>
      </c>
      <c r="B21">
        <v>26</v>
      </c>
      <c r="C21">
        <v>1</v>
      </c>
      <c r="D21" s="3">
        <v>44680</v>
      </c>
      <c r="E21">
        <v>3461</v>
      </c>
      <c r="F21">
        <v>346</v>
      </c>
      <c r="G21">
        <v>1</v>
      </c>
      <c r="H21" s="3">
        <v>44746.14</v>
      </c>
      <c r="I21" t="s">
        <v>10</v>
      </c>
      <c r="J21" t="s">
        <v>27</v>
      </c>
      <c r="K21" t="s">
        <v>28</v>
      </c>
      <c r="L21" t="s">
        <v>38</v>
      </c>
      <c r="M21" t="s">
        <v>11</v>
      </c>
      <c r="N21" t="s">
        <v>90</v>
      </c>
      <c r="O21" t="s">
        <v>16</v>
      </c>
      <c r="P21">
        <v>66</v>
      </c>
      <c r="Q21" t="s">
        <v>268</v>
      </c>
      <c r="R21">
        <v>95</v>
      </c>
      <c r="S21">
        <v>2022</v>
      </c>
      <c r="W21" t="s">
        <v>273</v>
      </c>
      <c r="X21" t="s">
        <v>16</v>
      </c>
      <c r="Y21" s="3">
        <v>44723</v>
      </c>
      <c r="Z21" s="3">
        <v>44768.67</v>
      </c>
      <c r="AA21">
        <v>45</v>
      </c>
      <c r="AB21">
        <v>2022</v>
      </c>
      <c r="AC21" t="s">
        <v>702</v>
      </c>
    </row>
    <row r="22" spans="1:29">
      <c r="A22">
        <v>2</v>
      </c>
      <c r="B22">
        <v>28</v>
      </c>
      <c r="C22">
        <v>1</v>
      </c>
      <c r="D22" s="3">
        <v>44686</v>
      </c>
      <c r="E22">
        <v>3400</v>
      </c>
      <c r="F22">
        <v>340</v>
      </c>
      <c r="G22">
        <v>0</v>
      </c>
      <c r="H22" s="3">
        <v>44687.770995370367</v>
      </c>
      <c r="I22" t="s">
        <v>10</v>
      </c>
      <c r="J22" t="s">
        <v>25</v>
      </c>
      <c r="K22" t="s">
        <v>26</v>
      </c>
      <c r="L22" t="s">
        <v>37</v>
      </c>
      <c r="M22" t="s">
        <v>11</v>
      </c>
      <c r="N22" t="s">
        <v>55</v>
      </c>
      <c r="O22" t="s">
        <v>16</v>
      </c>
      <c r="P22">
        <v>1</v>
      </c>
      <c r="Q22" t="s">
        <v>269</v>
      </c>
      <c r="R22">
        <v>1</v>
      </c>
      <c r="S22">
        <v>2022</v>
      </c>
      <c r="W22" t="s">
        <v>274</v>
      </c>
      <c r="X22" t="s">
        <v>16</v>
      </c>
      <c r="Y22" s="3">
        <v>44727</v>
      </c>
      <c r="Z22" s="3">
        <v>44804.2</v>
      </c>
      <c r="AA22">
        <v>77</v>
      </c>
      <c r="AB22">
        <v>2022</v>
      </c>
      <c r="AC22" t="s">
        <v>702</v>
      </c>
    </row>
    <row r="23" spans="1:29">
      <c r="A23">
        <v>2</v>
      </c>
      <c r="B23">
        <v>30</v>
      </c>
      <c r="C23">
        <v>2</v>
      </c>
      <c r="D23" s="3">
        <v>44694</v>
      </c>
      <c r="E23">
        <v>3400</v>
      </c>
      <c r="F23">
        <v>340</v>
      </c>
      <c r="G23">
        <v>0</v>
      </c>
      <c r="H23" s="3">
        <v>44694.9</v>
      </c>
      <c r="I23" t="s">
        <v>10</v>
      </c>
      <c r="J23" t="s">
        <v>25</v>
      </c>
      <c r="K23" t="s">
        <v>26</v>
      </c>
      <c r="L23" t="s">
        <v>37</v>
      </c>
      <c r="M23" t="s">
        <v>11</v>
      </c>
      <c r="N23" t="s">
        <v>55</v>
      </c>
      <c r="O23" t="s">
        <v>16</v>
      </c>
      <c r="P23">
        <v>0</v>
      </c>
      <c r="Q23" t="s">
        <v>270</v>
      </c>
      <c r="R23">
        <v>0</v>
      </c>
      <c r="S23">
        <v>2022</v>
      </c>
      <c r="W23" t="s">
        <v>275</v>
      </c>
      <c r="X23" t="s">
        <v>16</v>
      </c>
      <c r="Y23" s="3">
        <v>44730</v>
      </c>
      <c r="Z23" s="3">
        <v>44730.393599537034</v>
      </c>
      <c r="AA23">
        <v>0</v>
      </c>
      <c r="AB23">
        <v>2022</v>
      </c>
      <c r="AC23" t="s">
        <v>702</v>
      </c>
    </row>
    <row r="24" spans="1:29">
      <c r="A24">
        <v>2</v>
      </c>
      <c r="B24">
        <v>32</v>
      </c>
      <c r="C24">
        <v>3</v>
      </c>
      <c r="D24" s="3">
        <v>44710</v>
      </c>
      <c r="E24">
        <v>3400</v>
      </c>
      <c r="F24">
        <v>340</v>
      </c>
      <c r="G24">
        <v>0</v>
      </c>
      <c r="H24" s="3">
        <v>44802.2</v>
      </c>
      <c r="I24" t="s">
        <v>10</v>
      </c>
      <c r="J24" t="s">
        <v>25</v>
      </c>
      <c r="K24" t="s">
        <v>26</v>
      </c>
      <c r="L24" t="s">
        <v>37</v>
      </c>
      <c r="M24" t="s">
        <v>11</v>
      </c>
      <c r="N24" t="s">
        <v>55</v>
      </c>
      <c r="O24" t="s">
        <v>16</v>
      </c>
      <c r="P24">
        <v>92</v>
      </c>
      <c r="Q24" t="s">
        <v>271</v>
      </c>
      <c r="R24">
        <v>142</v>
      </c>
      <c r="S24">
        <v>2022</v>
      </c>
      <c r="W24" t="s">
        <v>276</v>
      </c>
      <c r="X24" t="s">
        <v>16</v>
      </c>
      <c r="Y24" s="3">
        <v>44732</v>
      </c>
      <c r="Z24" s="3">
        <v>44747.34</v>
      </c>
      <c r="AA24">
        <v>15</v>
      </c>
      <c r="AB24">
        <v>2022</v>
      </c>
      <c r="AC24" t="s">
        <v>702</v>
      </c>
    </row>
    <row r="25" spans="1:29">
      <c r="A25">
        <v>2</v>
      </c>
      <c r="B25">
        <v>33</v>
      </c>
      <c r="C25">
        <v>1</v>
      </c>
      <c r="D25" s="3">
        <v>44714</v>
      </c>
      <c r="E25">
        <v>3460</v>
      </c>
      <c r="F25">
        <v>346</v>
      </c>
      <c r="G25">
        <v>0</v>
      </c>
      <c r="H25" s="3">
        <v>44715.137997685182</v>
      </c>
      <c r="I25" t="s">
        <v>10</v>
      </c>
      <c r="J25" t="s">
        <v>27</v>
      </c>
      <c r="K25" t="s">
        <v>28</v>
      </c>
      <c r="L25" t="s">
        <v>37</v>
      </c>
      <c r="M25" t="s">
        <v>11</v>
      </c>
      <c r="N25" t="s">
        <v>52</v>
      </c>
      <c r="O25" t="s">
        <v>16</v>
      </c>
      <c r="P25">
        <v>1</v>
      </c>
      <c r="Q25" t="s">
        <v>272</v>
      </c>
      <c r="R25">
        <v>1</v>
      </c>
      <c r="S25">
        <v>2022</v>
      </c>
      <c r="W25" t="s">
        <v>277</v>
      </c>
      <c r="X25" t="s">
        <v>16</v>
      </c>
      <c r="Y25" s="3">
        <v>44733</v>
      </c>
      <c r="Z25" s="3">
        <v>44937.599999999999</v>
      </c>
      <c r="AA25">
        <v>204</v>
      </c>
      <c r="AB25">
        <v>2023</v>
      </c>
      <c r="AC25" t="s">
        <v>702</v>
      </c>
    </row>
    <row r="26" spans="1:29">
      <c r="A26">
        <v>2</v>
      </c>
      <c r="B26">
        <v>35</v>
      </c>
      <c r="C26">
        <v>3</v>
      </c>
      <c r="D26" s="3">
        <v>44723</v>
      </c>
      <c r="E26">
        <v>3400</v>
      </c>
      <c r="F26">
        <v>340</v>
      </c>
      <c r="G26">
        <v>0</v>
      </c>
      <c r="H26" s="3">
        <v>44768.67</v>
      </c>
      <c r="I26" t="s">
        <v>10</v>
      </c>
      <c r="J26" t="s">
        <v>25</v>
      </c>
      <c r="K26" t="s">
        <v>26</v>
      </c>
      <c r="L26" t="s">
        <v>37</v>
      </c>
      <c r="M26" t="s">
        <v>11</v>
      </c>
      <c r="N26" t="s">
        <v>55</v>
      </c>
      <c r="O26" t="s">
        <v>16</v>
      </c>
      <c r="P26">
        <v>45</v>
      </c>
      <c r="Q26" t="s">
        <v>273</v>
      </c>
      <c r="R26">
        <v>45</v>
      </c>
      <c r="S26">
        <v>2022</v>
      </c>
      <c r="W26" t="s">
        <v>278</v>
      </c>
      <c r="X26" t="s">
        <v>16</v>
      </c>
      <c r="Y26" s="3">
        <v>44734</v>
      </c>
      <c r="Z26" s="3">
        <v>44748.6</v>
      </c>
      <c r="AA26">
        <v>14</v>
      </c>
      <c r="AB26">
        <v>2022</v>
      </c>
      <c r="AC26" t="s">
        <v>702</v>
      </c>
    </row>
    <row r="27" spans="1:29">
      <c r="A27">
        <v>2</v>
      </c>
      <c r="B27">
        <v>36</v>
      </c>
      <c r="C27">
        <v>1</v>
      </c>
      <c r="D27" s="3">
        <v>44727</v>
      </c>
      <c r="E27">
        <v>3406</v>
      </c>
      <c r="F27">
        <v>340</v>
      </c>
      <c r="G27">
        <v>6</v>
      </c>
      <c r="H27" s="3">
        <v>44804.2</v>
      </c>
      <c r="I27" t="s">
        <v>10</v>
      </c>
      <c r="J27" t="s">
        <v>25</v>
      </c>
      <c r="K27" t="s">
        <v>26</v>
      </c>
      <c r="L27" t="s">
        <v>43</v>
      </c>
      <c r="M27" t="s">
        <v>11</v>
      </c>
      <c r="N27" t="s">
        <v>65</v>
      </c>
      <c r="O27" t="s">
        <v>16</v>
      </c>
      <c r="P27">
        <v>77</v>
      </c>
      <c r="Q27" t="s">
        <v>274</v>
      </c>
      <c r="R27">
        <v>77</v>
      </c>
      <c r="S27">
        <v>2022</v>
      </c>
      <c r="W27" t="s">
        <v>279</v>
      </c>
      <c r="X27" t="s">
        <v>16</v>
      </c>
      <c r="Y27" s="3">
        <v>44734</v>
      </c>
      <c r="Z27" s="3">
        <v>45011.34</v>
      </c>
      <c r="AA27">
        <v>277</v>
      </c>
      <c r="AB27">
        <v>2023</v>
      </c>
      <c r="AC27" t="s">
        <v>702</v>
      </c>
    </row>
    <row r="28" spans="1:29">
      <c r="A28">
        <v>2</v>
      </c>
      <c r="B28">
        <v>37</v>
      </c>
      <c r="C28">
        <v>1</v>
      </c>
      <c r="D28" s="3">
        <v>44730</v>
      </c>
      <c r="E28">
        <v>3405</v>
      </c>
      <c r="F28">
        <v>340</v>
      </c>
      <c r="G28">
        <v>5</v>
      </c>
      <c r="H28" s="3">
        <v>44730.393599537034</v>
      </c>
      <c r="I28" t="s">
        <v>10</v>
      </c>
      <c r="J28" t="s">
        <v>25</v>
      </c>
      <c r="K28" t="s">
        <v>26</v>
      </c>
      <c r="L28" t="s">
        <v>42</v>
      </c>
      <c r="M28" t="s">
        <v>11</v>
      </c>
      <c r="N28" t="s">
        <v>63</v>
      </c>
      <c r="O28" t="s">
        <v>16</v>
      </c>
      <c r="P28">
        <v>0</v>
      </c>
      <c r="Q28" t="s">
        <v>275</v>
      </c>
      <c r="R28">
        <v>7</v>
      </c>
      <c r="S28">
        <v>2022</v>
      </c>
      <c r="W28" t="s">
        <v>280</v>
      </c>
      <c r="X28" t="s">
        <v>16</v>
      </c>
      <c r="Y28" s="3">
        <v>44745</v>
      </c>
      <c r="Z28" s="3">
        <v>44776.04</v>
      </c>
      <c r="AA28">
        <v>31</v>
      </c>
      <c r="AB28">
        <v>2022</v>
      </c>
      <c r="AC28" t="s">
        <v>703</v>
      </c>
    </row>
    <row r="29" spans="1:29">
      <c r="A29">
        <v>2</v>
      </c>
      <c r="B29">
        <v>38</v>
      </c>
      <c r="C29">
        <v>4</v>
      </c>
      <c r="D29" s="3">
        <v>44732</v>
      </c>
      <c r="E29">
        <v>3400</v>
      </c>
      <c r="F29">
        <v>340</v>
      </c>
      <c r="G29">
        <v>0</v>
      </c>
      <c r="H29" s="3">
        <v>44747.34</v>
      </c>
      <c r="I29" t="s">
        <v>10</v>
      </c>
      <c r="J29" t="s">
        <v>25</v>
      </c>
      <c r="K29" t="s">
        <v>26</v>
      </c>
      <c r="L29" t="s">
        <v>37</v>
      </c>
      <c r="M29" t="s">
        <v>11</v>
      </c>
      <c r="N29" t="s">
        <v>55</v>
      </c>
      <c r="O29" t="s">
        <v>16</v>
      </c>
      <c r="P29">
        <v>15</v>
      </c>
      <c r="Q29" t="s">
        <v>276</v>
      </c>
      <c r="R29">
        <v>18</v>
      </c>
      <c r="S29">
        <v>2022</v>
      </c>
      <c r="W29" t="s">
        <v>281</v>
      </c>
      <c r="X29" t="s">
        <v>16</v>
      </c>
      <c r="Y29" s="3">
        <v>44785</v>
      </c>
      <c r="Z29" s="3">
        <v>44805.65</v>
      </c>
      <c r="AA29">
        <v>20</v>
      </c>
      <c r="AB29">
        <v>2022</v>
      </c>
      <c r="AC29" t="s">
        <v>697</v>
      </c>
    </row>
    <row r="30" spans="1:29">
      <c r="A30">
        <v>2</v>
      </c>
      <c r="B30">
        <v>39</v>
      </c>
      <c r="C30">
        <v>1</v>
      </c>
      <c r="D30" s="3">
        <v>44733</v>
      </c>
      <c r="E30">
        <v>3400</v>
      </c>
      <c r="F30">
        <v>340</v>
      </c>
      <c r="G30">
        <v>0</v>
      </c>
      <c r="H30" s="3">
        <v>44935.08</v>
      </c>
      <c r="I30" t="s">
        <v>10</v>
      </c>
      <c r="J30" t="s">
        <v>25</v>
      </c>
      <c r="K30" t="s">
        <v>26</v>
      </c>
      <c r="L30" t="s">
        <v>37</v>
      </c>
      <c r="M30" t="s">
        <v>11</v>
      </c>
      <c r="N30" t="s">
        <v>55</v>
      </c>
      <c r="O30" t="s">
        <v>16</v>
      </c>
      <c r="P30">
        <v>202</v>
      </c>
      <c r="Q30" t="s">
        <v>277</v>
      </c>
      <c r="R30">
        <v>204</v>
      </c>
      <c r="S30">
        <v>2023</v>
      </c>
      <c r="W30" t="s">
        <v>282</v>
      </c>
      <c r="X30" t="s">
        <v>16</v>
      </c>
      <c r="Y30" s="3">
        <v>44790</v>
      </c>
      <c r="Z30" s="3">
        <v>45006.83</v>
      </c>
      <c r="AA30">
        <v>216</v>
      </c>
      <c r="AB30">
        <v>2023</v>
      </c>
      <c r="AC30" t="s">
        <v>697</v>
      </c>
    </row>
    <row r="31" spans="1:29">
      <c r="A31">
        <v>2</v>
      </c>
      <c r="B31">
        <v>39</v>
      </c>
      <c r="C31">
        <v>2</v>
      </c>
      <c r="D31" s="3">
        <v>44733</v>
      </c>
      <c r="E31">
        <v>3460</v>
      </c>
      <c r="F31">
        <v>346</v>
      </c>
      <c r="G31">
        <v>0</v>
      </c>
      <c r="H31" s="3">
        <v>44937.599999999999</v>
      </c>
      <c r="I31" t="s">
        <v>10</v>
      </c>
      <c r="J31" t="s">
        <v>27</v>
      </c>
      <c r="K31" t="s">
        <v>28</v>
      </c>
      <c r="L31" t="s">
        <v>37</v>
      </c>
      <c r="M31" t="s">
        <v>11</v>
      </c>
      <c r="N31" t="s">
        <v>52</v>
      </c>
      <c r="O31" t="s">
        <v>16</v>
      </c>
      <c r="P31">
        <v>204</v>
      </c>
      <c r="Q31" t="s">
        <v>277</v>
      </c>
      <c r="R31">
        <v>204</v>
      </c>
      <c r="S31">
        <v>2023</v>
      </c>
      <c r="W31" t="s">
        <v>283</v>
      </c>
      <c r="X31" t="s">
        <v>16</v>
      </c>
      <c r="Y31" s="3">
        <v>44801</v>
      </c>
      <c r="Z31" s="3">
        <v>44908.44</v>
      </c>
      <c r="AA31">
        <v>107</v>
      </c>
      <c r="AB31">
        <v>2022</v>
      </c>
      <c r="AC31" t="s">
        <v>697</v>
      </c>
    </row>
    <row r="32" spans="1:29">
      <c r="A32">
        <v>2</v>
      </c>
      <c r="B32">
        <v>40</v>
      </c>
      <c r="C32">
        <v>2</v>
      </c>
      <c r="D32" s="3">
        <v>44734</v>
      </c>
      <c r="E32">
        <v>3460</v>
      </c>
      <c r="F32">
        <v>346</v>
      </c>
      <c r="G32">
        <v>0</v>
      </c>
      <c r="H32" s="3">
        <v>44748.6</v>
      </c>
      <c r="I32" t="s">
        <v>10</v>
      </c>
      <c r="J32" t="s">
        <v>27</v>
      </c>
      <c r="K32" t="s">
        <v>28</v>
      </c>
      <c r="L32" t="s">
        <v>37</v>
      </c>
      <c r="M32" t="s">
        <v>11</v>
      </c>
      <c r="N32" t="s">
        <v>52</v>
      </c>
      <c r="O32" t="s">
        <v>16</v>
      </c>
      <c r="P32">
        <v>14</v>
      </c>
      <c r="Q32" t="s">
        <v>278</v>
      </c>
      <c r="R32">
        <v>16</v>
      </c>
      <c r="S32">
        <v>2022</v>
      </c>
      <c r="W32" t="s">
        <v>284</v>
      </c>
      <c r="X32" t="s">
        <v>16</v>
      </c>
      <c r="Y32" s="3">
        <v>44801</v>
      </c>
      <c r="Z32" s="3">
        <v>44926.48</v>
      </c>
      <c r="AA32">
        <v>125</v>
      </c>
      <c r="AB32">
        <v>2022</v>
      </c>
      <c r="AC32" t="s">
        <v>697</v>
      </c>
    </row>
    <row r="33" spans="1:29">
      <c r="A33">
        <v>2</v>
      </c>
      <c r="B33">
        <v>41</v>
      </c>
      <c r="C33">
        <v>2</v>
      </c>
      <c r="D33" s="3">
        <v>44734</v>
      </c>
      <c r="E33">
        <v>3404</v>
      </c>
      <c r="F33">
        <v>340</v>
      </c>
      <c r="G33">
        <v>4</v>
      </c>
      <c r="H33" s="3">
        <v>45011.34</v>
      </c>
      <c r="I33" t="s">
        <v>10</v>
      </c>
      <c r="J33" t="s">
        <v>25</v>
      </c>
      <c r="K33" t="s">
        <v>26</v>
      </c>
      <c r="L33" t="s">
        <v>41</v>
      </c>
      <c r="M33" t="s">
        <v>11</v>
      </c>
      <c r="N33" t="s">
        <v>86</v>
      </c>
      <c r="O33" t="s">
        <v>16</v>
      </c>
      <c r="P33">
        <v>277</v>
      </c>
      <c r="Q33" t="s">
        <v>279</v>
      </c>
      <c r="R33">
        <v>277</v>
      </c>
      <c r="S33">
        <v>2023</v>
      </c>
      <c r="W33" t="s">
        <v>285</v>
      </c>
      <c r="X33" t="s">
        <v>16</v>
      </c>
      <c r="Y33" s="3">
        <v>44801</v>
      </c>
      <c r="Z33" s="3">
        <v>44801.927997685183</v>
      </c>
      <c r="AA33">
        <v>0</v>
      </c>
      <c r="AB33">
        <v>2022</v>
      </c>
      <c r="AC33" t="s">
        <v>697</v>
      </c>
    </row>
    <row r="34" spans="1:29">
      <c r="A34">
        <v>2</v>
      </c>
      <c r="B34">
        <v>44</v>
      </c>
      <c r="C34">
        <v>2</v>
      </c>
      <c r="D34" s="3">
        <v>44745</v>
      </c>
      <c r="E34">
        <v>3400</v>
      </c>
      <c r="F34">
        <v>340</v>
      </c>
      <c r="G34">
        <v>0</v>
      </c>
      <c r="H34" s="3">
        <v>44775.98</v>
      </c>
      <c r="I34" t="s">
        <v>10</v>
      </c>
      <c r="J34" t="s">
        <v>25</v>
      </c>
      <c r="K34" t="s">
        <v>26</v>
      </c>
      <c r="L34" t="s">
        <v>37</v>
      </c>
      <c r="M34" t="s">
        <v>11</v>
      </c>
      <c r="N34" t="s">
        <v>55</v>
      </c>
      <c r="O34" t="s">
        <v>16</v>
      </c>
      <c r="P34">
        <v>30</v>
      </c>
      <c r="Q34" t="s">
        <v>280</v>
      </c>
      <c r="R34">
        <v>31</v>
      </c>
      <c r="S34">
        <v>2022</v>
      </c>
      <c r="W34" t="s">
        <v>286</v>
      </c>
      <c r="X34" t="s">
        <v>16</v>
      </c>
      <c r="Y34" s="3">
        <v>44827</v>
      </c>
      <c r="Z34" s="3">
        <v>44947.7</v>
      </c>
      <c r="AA34">
        <v>120</v>
      </c>
      <c r="AB34">
        <v>2023</v>
      </c>
      <c r="AC34" t="s">
        <v>704</v>
      </c>
    </row>
    <row r="35" spans="1:29">
      <c r="A35">
        <v>2</v>
      </c>
      <c r="B35">
        <v>44</v>
      </c>
      <c r="C35">
        <v>1</v>
      </c>
      <c r="D35" s="3">
        <v>44745</v>
      </c>
      <c r="E35">
        <v>3400</v>
      </c>
      <c r="F35">
        <v>340</v>
      </c>
      <c r="G35">
        <v>0</v>
      </c>
      <c r="H35" s="3">
        <v>44776.04</v>
      </c>
      <c r="I35" t="s">
        <v>10</v>
      </c>
      <c r="J35" t="s">
        <v>25</v>
      </c>
      <c r="K35" t="s">
        <v>26</v>
      </c>
      <c r="L35" t="s">
        <v>37</v>
      </c>
      <c r="M35" t="s">
        <v>11</v>
      </c>
      <c r="N35" t="s">
        <v>55</v>
      </c>
      <c r="O35" t="s">
        <v>16</v>
      </c>
      <c r="P35">
        <v>31</v>
      </c>
      <c r="Q35" t="s">
        <v>280</v>
      </c>
      <c r="R35">
        <v>31</v>
      </c>
      <c r="S35">
        <v>2022</v>
      </c>
      <c r="W35" t="s">
        <v>287</v>
      </c>
      <c r="X35" t="s">
        <v>16</v>
      </c>
      <c r="Y35" s="3">
        <v>44834</v>
      </c>
      <c r="Z35" s="3">
        <v>45042.1</v>
      </c>
      <c r="AA35">
        <v>208</v>
      </c>
      <c r="AB35">
        <v>2023</v>
      </c>
      <c r="AC35" t="s">
        <v>704</v>
      </c>
    </row>
    <row r="36" spans="1:29">
      <c r="A36">
        <v>2</v>
      </c>
      <c r="B36">
        <v>48</v>
      </c>
      <c r="C36">
        <v>2</v>
      </c>
      <c r="D36" s="3">
        <v>44785</v>
      </c>
      <c r="E36">
        <v>3460</v>
      </c>
      <c r="F36">
        <v>346</v>
      </c>
      <c r="G36">
        <v>0</v>
      </c>
      <c r="H36" s="3">
        <v>44805.65</v>
      </c>
      <c r="I36" t="s">
        <v>10</v>
      </c>
      <c r="J36" t="s">
        <v>27</v>
      </c>
      <c r="K36" t="s">
        <v>28</v>
      </c>
      <c r="L36" t="s">
        <v>37</v>
      </c>
      <c r="M36" t="s">
        <v>11</v>
      </c>
      <c r="N36" t="s">
        <v>52</v>
      </c>
      <c r="O36" t="s">
        <v>16</v>
      </c>
      <c r="P36">
        <v>20</v>
      </c>
      <c r="Q36" t="s">
        <v>281</v>
      </c>
      <c r="R36">
        <v>25</v>
      </c>
      <c r="S36">
        <v>2022</v>
      </c>
      <c r="W36" t="s">
        <v>288</v>
      </c>
      <c r="X36" t="s">
        <v>16</v>
      </c>
      <c r="Y36" s="3">
        <v>44848</v>
      </c>
      <c r="Z36" s="3">
        <v>44921.99</v>
      </c>
      <c r="AA36">
        <v>73</v>
      </c>
      <c r="AB36">
        <v>2022</v>
      </c>
      <c r="AC36" t="s">
        <v>700</v>
      </c>
    </row>
    <row r="37" spans="1:29">
      <c r="A37">
        <v>2</v>
      </c>
      <c r="B37">
        <v>49</v>
      </c>
      <c r="C37">
        <v>1</v>
      </c>
      <c r="D37" s="3">
        <v>44790</v>
      </c>
      <c r="E37">
        <v>3400</v>
      </c>
      <c r="F37">
        <v>340</v>
      </c>
      <c r="G37">
        <v>0</v>
      </c>
      <c r="H37" s="3">
        <v>45006.83</v>
      </c>
      <c r="I37" t="s">
        <v>10</v>
      </c>
      <c r="J37" t="s">
        <v>25</v>
      </c>
      <c r="K37" t="s">
        <v>26</v>
      </c>
      <c r="L37" t="s">
        <v>37</v>
      </c>
      <c r="M37" t="s">
        <v>11</v>
      </c>
      <c r="N37" t="s">
        <v>55</v>
      </c>
      <c r="O37" t="s">
        <v>16</v>
      </c>
      <c r="P37">
        <v>216</v>
      </c>
      <c r="Q37" t="s">
        <v>282</v>
      </c>
      <c r="R37">
        <v>216</v>
      </c>
      <c r="S37">
        <v>2023</v>
      </c>
      <c r="W37" t="s">
        <v>289</v>
      </c>
      <c r="X37" t="s">
        <v>16</v>
      </c>
      <c r="Y37" s="3">
        <v>44868</v>
      </c>
      <c r="Z37" s="3">
        <v>44915.08</v>
      </c>
      <c r="AA37">
        <v>47</v>
      </c>
      <c r="AB37">
        <v>2022</v>
      </c>
      <c r="AC37" t="s">
        <v>699</v>
      </c>
    </row>
    <row r="38" spans="1:29">
      <c r="A38">
        <v>2</v>
      </c>
      <c r="B38">
        <v>51</v>
      </c>
      <c r="C38">
        <v>1</v>
      </c>
      <c r="D38" s="3">
        <v>44801</v>
      </c>
      <c r="E38">
        <v>3460</v>
      </c>
      <c r="F38">
        <v>346</v>
      </c>
      <c r="G38">
        <v>0</v>
      </c>
      <c r="H38" s="3">
        <v>44908.44</v>
      </c>
      <c r="I38" t="s">
        <v>10</v>
      </c>
      <c r="J38" t="s">
        <v>27</v>
      </c>
      <c r="K38" t="s">
        <v>28</v>
      </c>
      <c r="L38" t="s">
        <v>37</v>
      </c>
      <c r="M38" t="s">
        <v>11</v>
      </c>
      <c r="N38" t="s">
        <v>52</v>
      </c>
      <c r="O38" t="s">
        <v>16</v>
      </c>
      <c r="P38">
        <v>107</v>
      </c>
      <c r="Q38" t="s">
        <v>283</v>
      </c>
      <c r="R38">
        <v>107</v>
      </c>
      <c r="S38">
        <v>2022</v>
      </c>
      <c r="W38" t="s">
        <v>290</v>
      </c>
      <c r="X38" t="s">
        <v>16</v>
      </c>
      <c r="Y38" s="3">
        <v>44874</v>
      </c>
      <c r="Z38" s="3">
        <v>45158</v>
      </c>
      <c r="AA38">
        <v>284</v>
      </c>
      <c r="AB38">
        <v>2023</v>
      </c>
      <c r="AC38" t="s">
        <v>699</v>
      </c>
    </row>
    <row r="39" spans="1:29">
      <c r="A39">
        <v>2</v>
      </c>
      <c r="B39">
        <v>53</v>
      </c>
      <c r="C39">
        <v>1</v>
      </c>
      <c r="D39" s="3">
        <v>44801</v>
      </c>
      <c r="E39">
        <v>3400</v>
      </c>
      <c r="F39">
        <v>340</v>
      </c>
      <c r="G39">
        <v>0</v>
      </c>
      <c r="H39" s="3">
        <v>44926.02</v>
      </c>
      <c r="I39" t="s">
        <v>10</v>
      </c>
      <c r="J39" t="s">
        <v>25</v>
      </c>
      <c r="K39" t="s">
        <v>26</v>
      </c>
      <c r="L39" t="s">
        <v>37</v>
      </c>
      <c r="M39" t="s">
        <v>11</v>
      </c>
      <c r="N39" t="s">
        <v>55</v>
      </c>
      <c r="O39" t="s">
        <v>16</v>
      </c>
      <c r="P39">
        <v>125</v>
      </c>
      <c r="Q39" t="s">
        <v>284</v>
      </c>
      <c r="R39">
        <v>125</v>
      </c>
      <c r="S39">
        <v>2022</v>
      </c>
      <c r="W39" t="s">
        <v>291</v>
      </c>
      <c r="X39" t="s">
        <v>16</v>
      </c>
      <c r="Y39" s="3">
        <v>44897</v>
      </c>
      <c r="Z39" s="3">
        <v>45048.11</v>
      </c>
      <c r="AA39">
        <v>151</v>
      </c>
      <c r="AB39">
        <v>2023</v>
      </c>
      <c r="AC39" t="s">
        <v>701</v>
      </c>
    </row>
    <row r="40" spans="1:29">
      <c r="A40">
        <v>2</v>
      </c>
      <c r="B40">
        <v>53</v>
      </c>
      <c r="C40">
        <v>2</v>
      </c>
      <c r="D40" s="3">
        <v>44801</v>
      </c>
      <c r="E40">
        <v>3400</v>
      </c>
      <c r="F40">
        <v>340</v>
      </c>
      <c r="G40">
        <v>0</v>
      </c>
      <c r="H40" s="3">
        <v>44926.48</v>
      </c>
      <c r="I40" t="s">
        <v>10</v>
      </c>
      <c r="J40" t="s">
        <v>25</v>
      </c>
      <c r="K40" t="s">
        <v>26</v>
      </c>
      <c r="L40" t="s">
        <v>37</v>
      </c>
      <c r="M40" t="s">
        <v>11</v>
      </c>
      <c r="N40" t="s">
        <v>55</v>
      </c>
      <c r="O40" t="s">
        <v>16</v>
      </c>
      <c r="P40">
        <v>125</v>
      </c>
      <c r="Q40" t="s">
        <v>284</v>
      </c>
      <c r="R40">
        <v>125</v>
      </c>
      <c r="S40">
        <v>2022</v>
      </c>
      <c r="W40" t="s">
        <v>292</v>
      </c>
      <c r="X40" t="s">
        <v>16</v>
      </c>
      <c r="Y40" s="3">
        <v>44900</v>
      </c>
      <c r="Z40" s="3">
        <v>45042.14</v>
      </c>
      <c r="AA40">
        <v>142</v>
      </c>
      <c r="AB40">
        <v>2023</v>
      </c>
      <c r="AC40" t="s">
        <v>701</v>
      </c>
    </row>
    <row r="41" spans="1:29">
      <c r="A41">
        <v>2</v>
      </c>
      <c r="B41">
        <v>54</v>
      </c>
      <c r="C41">
        <v>1</v>
      </c>
      <c r="D41" s="3">
        <v>44801</v>
      </c>
      <c r="E41">
        <v>3400</v>
      </c>
      <c r="F41">
        <v>340</v>
      </c>
      <c r="G41">
        <v>0</v>
      </c>
      <c r="H41" s="3">
        <v>44801.927997685183</v>
      </c>
      <c r="I41" t="s">
        <v>10</v>
      </c>
      <c r="J41" t="s">
        <v>25</v>
      </c>
      <c r="K41" t="s">
        <v>26</v>
      </c>
      <c r="L41" t="s">
        <v>37</v>
      </c>
      <c r="M41" t="s">
        <v>11</v>
      </c>
      <c r="N41" t="s">
        <v>55</v>
      </c>
      <c r="O41" t="s">
        <v>16</v>
      </c>
      <c r="P41">
        <v>0</v>
      </c>
      <c r="Q41" t="s">
        <v>285</v>
      </c>
      <c r="R41">
        <v>0</v>
      </c>
      <c r="S41">
        <v>2022</v>
      </c>
      <c r="W41" t="s">
        <v>293</v>
      </c>
      <c r="X41" t="s">
        <v>16</v>
      </c>
      <c r="Y41" s="3">
        <v>44901</v>
      </c>
      <c r="Z41" s="3">
        <v>44917.3</v>
      </c>
      <c r="AA41">
        <v>16</v>
      </c>
      <c r="AB41">
        <v>2022</v>
      </c>
      <c r="AC41" t="s">
        <v>701</v>
      </c>
    </row>
    <row r="42" spans="1:29">
      <c r="A42">
        <v>2</v>
      </c>
      <c r="B42">
        <v>62</v>
      </c>
      <c r="C42">
        <v>2</v>
      </c>
      <c r="D42" s="3">
        <v>44827</v>
      </c>
      <c r="E42">
        <v>3400</v>
      </c>
      <c r="F42">
        <v>340</v>
      </c>
      <c r="G42">
        <v>0</v>
      </c>
      <c r="H42" s="3">
        <v>44947.7</v>
      </c>
      <c r="I42" t="s">
        <v>14</v>
      </c>
      <c r="J42" t="s">
        <v>25</v>
      </c>
      <c r="K42" t="s">
        <v>26</v>
      </c>
      <c r="L42" t="s">
        <v>37</v>
      </c>
      <c r="M42" t="s">
        <v>15</v>
      </c>
      <c r="N42" t="s">
        <v>55</v>
      </c>
      <c r="O42" t="s">
        <v>16</v>
      </c>
      <c r="P42">
        <v>120</v>
      </c>
      <c r="Q42" t="s">
        <v>286</v>
      </c>
      <c r="R42">
        <v>123</v>
      </c>
      <c r="S42">
        <v>2023</v>
      </c>
      <c r="W42" t="s">
        <v>294</v>
      </c>
      <c r="X42" t="s">
        <v>16</v>
      </c>
      <c r="Y42" s="3">
        <v>44904</v>
      </c>
      <c r="Z42" s="3">
        <v>44944.17</v>
      </c>
      <c r="AA42">
        <v>40</v>
      </c>
      <c r="AB42">
        <v>2023</v>
      </c>
      <c r="AC42" t="s">
        <v>701</v>
      </c>
    </row>
    <row r="43" spans="1:29">
      <c r="A43">
        <v>2</v>
      </c>
      <c r="B43">
        <v>64</v>
      </c>
      <c r="C43">
        <v>1</v>
      </c>
      <c r="D43" s="3">
        <v>44834</v>
      </c>
      <c r="E43">
        <v>3460</v>
      </c>
      <c r="F43">
        <v>346</v>
      </c>
      <c r="G43">
        <v>0</v>
      </c>
      <c r="H43" s="3">
        <v>45042.1</v>
      </c>
      <c r="I43" t="s">
        <v>10</v>
      </c>
      <c r="J43" t="s">
        <v>27</v>
      </c>
      <c r="K43" t="s">
        <v>28</v>
      </c>
      <c r="L43" t="s">
        <v>37</v>
      </c>
      <c r="M43" t="s">
        <v>11</v>
      </c>
      <c r="N43" t="s">
        <v>52</v>
      </c>
      <c r="O43" t="s">
        <v>16</v>
      </c>
      <c r="P43">
        <v>208</v>
      </c>
      <c r="Q43" t="s">
        <v>287</v>
      </c>
      <c r="R43">
        <v>208</v>
      </c>
      <c r="S43">
        <v>2023</v>
      </c>
      <c r="W43" t="s">
        <v>295</v>
      </c>
      <c r="X43" t="s">
        <v>16</v>
      </c>
      <c r="Y43" s="3">
        <v>44904</v>
      </c>
      <c r="Z43" s="3">
        <v>44943.7</v>
      </c>
      <c r="AA43">
        <v>39</v>
      </c>
      <c r="AB43">
        <v>2023</v>
      </c>
      <c r="AC43" t="s">
        <v>701</v>
      </c>
    </row>
    <row r="44" spans="1:29">
      <c r="A44">
        <v>2</v>
      </c>
      <c r="B44">
        <v>66</v>
      </c>
      <c r="C44">
        <v>1</v>
      </c>
      <c r="D44" s="3">
        <v>44848</v>
      </c>
      <c r="E44">
        <v>3470</v>
      </c>
      <c r="F44">
        <v>347</v>
      </c>
      <c r="G44">
        <v>0</v>
      </c>
      <c r="H44" s="3">
        <v>44921.1</v>
      </c>
      <c r="I44" t="s">
        <v>10</v>
      </c>
      <c r="J44" t="s">
        <v>29</v>
      </c>
      <c r="K44" t="s">
        <v>28</v>
      </c>
      <c r="L44" t="s">
        <v>37</v>
      </c>
      <c r="M44" t="s">
        <v>11</v>
      </c>
      <c r="N44" t="s">
        <v>51</v>
      </c>
      <c r="O44" t="s">
        <v>16</v>
      </c>
      <c r="P44">
        <v>73</v>
      </c>
      <c r="Q44" t="s">
        <v>288</v>
      </c>
      <c r="R44">
        <v>73</v>
      </c>
      <c r="S44">
        <v>2022</v>
      </c>
      <c r="W44" t="s">
        <v>296</v>
      </c>
      <c r="X44" t="s">
        <v>16</v>
      </c>
      <c r="Y44" s="3">
        <v>44912</v>
      </c>
      <c r="Z44" s="3">
        <v>44976.6</v>
      </c>
      <c r="AA44">
        <v>64</v>
      </c>
      <c r="AB44">
        <v>2023</v>
      </c>
      <c r="AC44" t="s">
        <v>701</v>
      </c>
    </row>
    <row r="45" spans="1:29">
      <c r="A45">
        <v>2</v>
      </c>
      <c r="B45">
        <v>66</v>
      </c>
      <c r="C45">
        <v>2</v>
      </c>
      <c r="D45" s="3">
        <v>44848</v>
      </c>
      <c r="E45">
        <v>3460</v>
      </c>
      <c r="F45">
        <v>346</v>
      </c>
      <c r="G45">
        <v>0</v>
      </c>
      <c r="H45" s="3">
        <v>44921.99</v>
      </c>
      <c r="I45" t="s">
        <v>10</v>
      </c>
      <c r="J45" t="s">
        <v>27</v>
      </c>
      <c r="K45" t="s">
        <v>28</v>
      </c>
      <c r="L45" t="s">
        <v>37</v>
      </c>
      <c r="M45" t="s">
        <v>11</v>
      </c>
      <c r="N45" t="s">
        <v>52</v>
      </c>
      <c r="O45" t="s">
        <v>16</v>
      </c>
      <c r="P45">
        <v>73</v>
      </c>
      <c r="Q45" t="s">
        <v>288</v>
      </c>
      <c r="R45">
        <v>73</v>
      </c>
      <c r="S45">
        <v>2022</v>
      </c>
      <c r="W45" t="s">
        <v>297</v>
      </c>
      <c r="X45" t="s">
        <v>16</v>
      </c>
      <c r="Y45" s="3">
        <v>44913</v>
      </c>
      <c r="Z45" s="3">
        <v>44932.36</v>
      </c>
      <c r="AA45">
        <v>19</v>
      </c>
      <c r="AB45">
        <v>2023</v>
      </c>
      <c r="AC45" t="s">
        <v>701</v>
      </c>
    </row>
    <row r="46" spans="1:29">
      <c r="A46">
        <v>2</v>
      </c>
      <c r="B46">
        <v>71</v>
      </c>
      <c r="C46">
        <v>3</v>
      </c>
      <c r="D46" s="3">
        <v>44868</v>
      </c>
      <c r="E46">
        <v>3401</v>
      </c>
      <c r="F46">
        <v>340</v>
      </c>
      <c r="G46">
        <v>1</v>
      </c>
      <c r="H46" s="3">
        <v>44901.9</v>
      </c>
      <c r="I46" t="s">
        <v>10</v>
      </c>
      <c r="J46" t="s">
        <v>25</v>
      </c>
      <c r="K46" t="s">
        <v>26</v>
      </c>
      <c r="L46" t="s">
        <v>38</v>
      </c>
      <c r="M46" t="s">
        <v>11</v>
      </c>
      <c r="N46" t="s">
        <v>56</v>
      </c>
      <c r="O46" t="s">
        <v>16</v>
      </c>
      <c r="P46">
        <v>33</v>
      </c>
      <c r="Q46" t="s">
        <v>289</v>
      </c>
      <c r="R46">
        <v>48</v>
      </c>
      <c r="S46">
        <v>2022</v>
      </c>
      <c r="W46" t="s">
        <v>298</v>
      </c>
      <c r="X46" t="s">
        <v>16</v>
      </c>
      <c r="Y46" s="3">
        <v>44914</v>
      </c>
      <c r="Z46" s="3">
        <v>45005.7</v>
      </c>
      <c r="AA46">
        <v>91</v>
      </c>
      <c r="AB46">
        <v>2023</v>
      </c>
      <c r="AC46" t="s">
        <v>701</v>
      </c>
    </row>
    <row r="47" spans="1:29">
      <c r="A47">
        <v>2</v>
      </c>
      <c r="B47">
        <v>71</v>
      </c>
      <c r="C47">
        <v>2</v>
      </c>
      <c r="D47" s="3">
        <v>44868</v>
      </c>
      <c r="E47">
        <v>3400</v>
      </c>
      <c r="F47">
        <v>340</v>
      </c>
      <c r="G47">
        <v>0</v>
      </c>
      <c r="H47" s="3">
        <v>44915.08</v>
      </c>
      <c r="I47" t="s">
        <v>10</v>
      </c>
      <c r="J47" t="s">
        <v>25</v>
      </c>
      <c r="K47" t="s">
        <v>26</v>
      </c>
      <c r="L47" t="s">
        <v>37</v>
      </c>
      <c r="M47" t="s">
        <v>11</v>
      </c>
      <c r="N47" t="s">
        <v>55</v>
      </c>
      <c r="O47" t="s">
        <v>16</v>
      </c>
      <c r="P47">
        <v>47</v>
      </c>
      <c r="Q47" t="s">
        <v>289</v>
      </c>
      <c r="R47">
        <v>48</v>
      </c>
      <c r="S47">
        <v>2022</v>
      </c>
      <c r="W47" t="s">
        <v>299</v>
      </c>
      <c r="X47" t="s">
        <v>16</v>
      </c>
      <c r="Y47" s="3">
        <v>44914</v>
      </c>
      <c r="Z47" s="3">
        <v>44940.51</v>
      </c>
      <c r="AA47">
        <v>26</v>
      </c>
      <c r="AB47">
        <v>2023</v>
      </c>
      <c r="AC47" t="s">
        <v>701</v>
      </c>
    </row>
    <row r="48" spans="1:29">
      <c r="A48">
        <v>2</v>
      </c>
      <c r="B48">
        <v>72</v>
      </c>
      <c r="C48">
        <v>2</v>
      </c>
      <c r="D48" s="3">
        <v>44874</v>
      </c>
      <c r="E48">
        <v>3400</v>
      </c>
      <c r="F48">
        <v>340</v>
      </c>
      <c r="G48">
        <v>0</v>
      </c>
      <c r="H48" s="3">
        <v>45156.21</v>
      </c>
      <c r="I48" t="s">
        <v>10</v>
      </c>
      <c r="J48" t="s">
        <v>25</v>
      </c>
      <c r="K48" t="s">
        <v>26</v>
      </c>
      <c r="L48" t="s">
        <v>37</v>
      </c>
      <c r="M48" t="s">
        <v>11</v>
      </c>
      <c r="N48" t="s">
        <v>55</v>
      </c>
      <c r="O48" t="s">
        <v>16</v>
      </c>
      <c r="P48">
        <v>282</v>
      </c>
      <c r="Q48" t="s">
        <v>290</v>
      </c>
      <c r="R48">
        <v>284</v>
      </c>
      <c r="S48">
        <v>2023</v>
      </c>
    </row>
    <row r="49" spans="1:24">
      <c r="A49">
        <v>2</v>
      </c>
      <c r="B49">
        <v>72</v>
      </c>
      <c r="C49">
        <v>4</v>
      </c>
      <c r="D49" s="3">
        <v>44874</v>
      </c>
      <c r="E49">
        <v>3400</v>
      </c>
      <c r="F49">
        <v>340</v>
      </c>
      <c r="G49">
        <v>0</v>
      </c>
      <c r="H49" s="3">
        <v>45158</v>
      </c>
      <c r="I49" t="s">
        <v>10</v>
      </c>
      <c r="J49" t="s">
        <v>25</v>
      </c>
      <c r="K49" t="s">
        <v>26</v>
      </c>
      <c r="L49" t="s">
        <v>37</v>
      </c>
      <c r="M49" t="s">
        <v>11</v>
      </c>
      <c r="N49" t="s">
        <v>55</v>
      </c>
      <c r="O49" t="s">
        <v>16</v>
      </c>
      <c r="P49">
        <v>284</v>
      </c>
      <c r="Q49" t="s">
        <v>290</v>
      </c>
      <c r="R49">
        <v>284</v>
      </c>
      <c r="S49">
        <v>2023</v>
      </c>
    </row>
    <row r="50" spans="1:24">
      <c r="A50">
        <v>2</v>
      </c>
      <c r="B50">
        <v>75</v>
      </c>
      <c r="C50">
        <v>1</v>
      </c>
      <c r="D50" s="3">
        <v>44897</v>
      </c>
      <c r="E50">
        <v>3400</v>
      </c>
      <c r="F50">
        <v>340</v>
      </c>
      <c r="G50">
        <v>0</v>
      </c>
      <c r="H50" s="3">
        <v>45048.11</v>
      </c>
      <c r="I50" t="s">
        <v>10</v>
      </c>
      <c r="J50" t="s">
        <v>25</v>
      </c>
      <c r="K50" t="s">
        <v>26</v>
      </c>
      <c r="L50" t="s">
        <v>37</v>
      </c>
      <c r="M50" t="s">
        <v>11</v>
      </c>
      <c r="N50" t="s">
        <v>55</v>
      </c>
      <c r="O50" t="s">
        <v>16</v>
      </c>
      <c r="P50">
        <v>151</v>
      </c>
      <c r="Q50" t="s">
        <v>291</v>
      </c>
      <c r="R50">
        <v>151</v>
      </c>
      <c r="S50">
        <v>2023</v>
      </c>
      <c r="W50" s="25" t="s">
        <v>680</v>
      </c>
      <c r="X50" t="s">
        <v>681</v>
      </c>
    </row>
    <row r="51" spans="1:24">
      <c r="A51">
        <v>2</v>
      </c>
      <c r="B51">
        <v>76</v>
      </c>
      <c r="C51">
        <v>3</v>
      </c>
      <c r="D51" s="3">
        <v>44900</v>
      </c>
      <c r="E51">
        <v>3400</v>
      </c>
      <c r="F51">
        <v>340</v>
      </c>
      <c r="G51">
        <v>0</v>
      </c>
      <c r="H51" s="3">
        <v>45042.14</v>
      </c>
      <c r="I51" t="s">
        <v>10</v>
      </c>
      <c r="J51" t="s">
        <v>25</v>
      </c>
      <c r="K51" t="s">
        <v>26</v>
      </c>
      <c r="L51" t="s">
        <v>37</v>
      </c>
      <c r="M51" t="s">
        <v>11</v>
      </c>
      <c r="N51" t="s">
        <v>55</v>
      </c>
      <c r="O51" t="s">
        <v>16</v>
      </c>
      <c r="P51">
        <v>142</v>
      </c>
      <c r="Q51" t="s">
        <v>292</v>
      </c>
      <c r="R51">
        <v>142</v>
      </c>
      <c r="S51">
        <v>2023</v>
      </c>
      <c r="W51" s="26" t="s">
        <v>692</v>
      </c>
      <c r="X51" s="4">
        <v>178.33333333333334</v>
      </c>
    </row>
    <row r="52" spans="1:24">
      <c r="A52">
        <v>2</v>
      </c>
      <c r="B52">
        <v>77</v>
      </c>
      <c r="C52">
        <v>1</v>
      </c>
      <c r="D52" s="3">
        <v>44901</v>
      </c>
      <c r="E52">
        <v>3400</v>
      </c>
      <c r="F52">
        <v>340</v>
      </c>
      <c r="G52">
        <v>0</v>
      </c>
      <c r="H52" s="3">
        <v>44917.3</v>
      </c>
      <c r="I52" t="s">
        <v>10</v>
      </c>
      <c r="J52" t="s">
        <v>25</v>
      </c>
      <c r="K52" t="s">
        <v>26</v>
      </c>
      <c r="L52" t="s">
        <v>37</v>
      </c>
      <c r="M52" t="s">
        <v>11</v>
      </c>
      <c r="N52" t="s">
        <v>55</v>
      </c>
      <c r="O52" t="s">
        <v>16</v>
      </c>
      <c r="P52">
        <v>16</v>
      </c>
      <c r="Q52" t="s">
        <v>293</v>
      </c>
      <c r="R52">
        <v>16</v>
      </c>
      <c r="S52">
        <v>2022</v>
      </c>
      <c r="W52" s="26" t="s">
        <v>693</v>
      </c>
      <c r="X52" s="4">
        <v>71.333333333333329</v>
      </c>
    </row>
    <row r="53" spans="1:24">
      <c r="A53">
        <v>2</v>
      </c>
      <c r="B53">
        <v>78</v>
      </c>
      <c r="C53">
        <v>1</v>
      </c>
      <c r="D53" s="3">
        <v>44904</v>
      </c>
      <c r="E53">
        <v>3460</v>
      </c>
      <c r="F53">
        <v>346</v>
      </c>
      <c r="G53">
        <v>0</v>
      </c>
      <c r="H53" s="3">
        <v>44944.17</v>
      </c>
      <c r="I53" t="s">
        <v>10</v>
      </c>
      <c r="J53" t="s">
        <v>27</v>
      </c>
      <c r="K53" t="s">
        <v>28</v>
      </c>
      <c r="L53" t="s">
        <v>37</v>
      </c>
      <c r="M53" t="s">
        <v>11</v>
      </c>
      <c r="N53" t="s">
        <v>52</v>
      </c>
      <c r="O53" t="s">
        <v>16</v>
      </c>
      <c r="P53">
        <v>40</v>
      </c>
      <c r="Q53" t="s">
        <v>294</v>
      </c>
      <c r="R53">
        <v>40</v>
      </c>
      <c r="S53">
        <v>2023</v>
      </c>
      <c r="W53" s="26" t="s">
        <v>694</v>
      </c>
      <c r="X53" s="4">
        <v>175.5</v>
      </c>
    </row>
    <row r="54" spans="1:24">
      <c r="A54">
        <v>2</v>
      </c>
      <c r="B54">
        <v>79</v>
      </c>
      <c r="C54">
        <v>2</v>
      </c>
      <c r="D54" s="3">
        <v>44904</v>
      </c>
      <c r="E54">
        <v>3470</v>
      </c>
      <c r="F54">
        <v>347</v>
      </c>
      <c r="G54">
        <v>0</v>
      </c>
      <c r="H54" s="3">
        <v>44943.7</v>
      </c>
      <c r="I54" t="s">
        <v>10</v>
      </c>
      <c r="J54" t="s">
        <v>29</v>
      </c>
      <c r="K54" t="s">
        <v>28</v>
      </c>
      <c r="L54" t="s">
        <v>37</v>
      </c>
      <c r="M54" t="s">
        <v>11</v>
      </c>
      <c r="N54" t="s">
        <v>51</v>
      </c>
      <c r="O54" t="s">
        <v>16</v>
      </c>
      <c r="P54">
        <v>39</v>
      </c>
      <c r="Q54" t="s">
        <v>295</v>
      </c>
      <c r="R54">
        <v>41</v>
      </c>
      <c r="S54">
        <v>2023</v>
      </c>
      <c r="W54" s="26" t="s">
        <v>695</v>
      </c>
      <c r="X54" s="4">
        <v>82.666666666666671</v>
      </c>
    </row>
    <row r="55" spans="1:24">
      <c r="A55">
        <v>2</v>
      </c>
      <c r="B55">
        <v>82</v>
      </c>
      <c r="C55">
        <v>2</v>
      </c>
      <c r="D55" s="3">
        <v>44912</v>
      </c>
      <c r="E55">
        <v>3400</v>
      </c>
      <c r="F55">
        <v>340</v>
      </c>
      <c r="G55">
        <v>0</v>
      </c>
      <c r="H55" s="3">
        <v>44976.6</v>
      </c>
      <c r="I55" t="s">
        <v>10</v>
      </c>
      <c r="J55" t="s">
        <v>25</v>
      </c>
      <c r="K55" t="s">
        <v>26</v>
      </c>
      <c r="L55" t="s">
        <v>37</v>
      </c>
      <c r="M55" t="s">
        <v>11</v>
      </c>
      <c r="N55" t="s">
        <v>55</v>
      </c>
      <c r="O55" t="s">
        <v>16</v>
      </c>
      <c r="P55">
        <v>64</v>
      </c>
      <c r="Q55" t="s">
        <v>296</v>
      </c>
      <c r="R55">
        <v>84</v>
      </c>
      <c r="S55">
        <v>2023</v>
      </c>
      <c r="W55" s="26" t="s">
        <v>696</v>
      </c>
      <c r="X55" s="4">
        <v>31</v>
      </c>
    </row>
    <row r="56" spans="1:24">
      <c r="A56">
        <v>2</v>
      </c>
      <c r="B56">
        <v>84</v>
      </c>
      <c r="C56">
        <v>1</v>
      </c>
      <c r="D56" s="3">
        <v>44913</v>
      </c>
      <c r="E56">
        <v>3473</v>
      </c>
      <c r="F56">
        <v>347</v>
      </c>
      <c r="G56">
        <v>3</v>
      </c>
      <c r="H56" s="3">
        <v>44932.36</v>
      </c>
      <c r="I56" t="s">
        <v>10</v>
      </c>
      <c r="J56" t="s">
        <v>29</v>
      </c>
      <c r="K56" t="s">
        <v>28</v>
      </c>
      <c r="L56" t="s">
        <v>40</v>
      </c>
      <c r="M56" t="s">
        <v>11</v>
      </c>
      <c r="N56" t="s">
        <v>95</v>
      </c>
      <c r="O56" t="s">
        <v>16</v>
      </c>
      <c r="P56">
        <v>19</v>
      </c>
      <c r="Q56" t="s">
        <v>297</v>
      </c>
      <c r="R56">
        <v>19</v>
      </c>
      <c r="S56">
        <v>2023</v>
      </c>
      <c r="W56" s="26" t="s">
        <v>702</v>
      </c>
      <c r="X56" s="4">
        <v>79.125</v>
      </c>
    </row>
    <row r="57" spans="1:24">
      <c r="A57">
        <v>2</v>
      </c>
      <c r="B57">
        <v>85</v>
      </c>
      <c r="C57">
        <v>2</v>
      </c>
      <c r="D57" s="3">
        <v>44914</v>
      </c>
      <c r="E57">
        <v>3460</v>
      </c>
      <c r="F57">
        <v>346</v>
      </c>
      <c r="G57">
        <v>0</v>
      </c>
      <c r="H57" s="3">
        <v>45005.7</v>
      </c>
      <c r="I57" t="s">
        <v>10</v>
      </c>
      <c r="J57" t="s">
        <v>27</v>
      </c>
      <c r="K57" t="s">
        <v>28</v>
      </c>
      <c r="L57" t="s">
        <v>37</v>
      </c>
      <c r="M57" t="s">
        <v>11</v>
      </c>
      <c r="N57" t="s">
        <v>52</v>
      </c>
      <c r="O57" t="s">
        <v>16</v>
      </c>
      <c r="P57">
        <v>91</v>
      </c>
      <c r="Q57" t="s">
        <v>298</v>
      </c>
      <c r="R57">
        <v>95</v>
      </c>
      <c r="S57">
        <v>2023</v>
      </c>
      <c r="W57" s="26" t="s">
        <v>703</v>
      </c>
      <c r="X57" s="4">
        <v>31</v>
      </c>
    </row>
    <row r="58" spans="1:24">
      <c r="A58">
        <v>2</v>
      </c>
      <c r="B58">
        <v>86</v>
      </c>
      <c r="C58">
        <v>3</v>
      </c>
      <c r="D58" s="3">
        <v>44914</v>
      </c>
      <c r="E58">
        <v>3400</v>
      </c>
      <c r="F58">
        <v>340</v>
      </c>
      <c r="G58">
        <v>0</v>
      </c>
      <c r="H58" s="3">
        <v>44940.51</v>
      </c>
      <c r="I58" t="s">
        <v>10</v>
      </c>
      <c r="J58" t="s">
        <v>25</v>
      </c>
      <c r="K58" t="s">
        <v>26</v>
      </c>
      <c r="L58" t="s">
        <v>37</v>
      </c>
      <c r="M58" t="s">
        <v>11</v>
      </c>
      <c r="N58" t="s">
        <v>55</v>
      </c>
      <c r="O58" t="s">
        <v>16</v>
      </c>
      <c r="P58">
        <v>26</v>
      </c>
      <c r="Q58" t="s">
        <v>299</v>
      </c>
      <c r="R58">
        <v>26</v>
      </c>
      <c r="S58">
        <v>2023</v>
      </c>
      <c r="W58" s="26" t="s">
        <v>697</v>
      </c>
      <c r="X58" s="4">
        <v>93.6</v>
      </c>
    </row>
    <row r="59" spans="1:24">
      <c r="W59" s="26" t="s">
        <v>704</v>
      </c>
      <c r="X59" s="4">
        <v>164</v>
      </c>
    </row>
    <row r="60" spans="1:24">
      <c r="W60" s="26" t="s">
        <v>700</v>
      </c>
      <c r="X60" s="4">
        <v>73</v>
      </c>
    </row>
    <row r="61" spans="1:24">
      <c r="W61" s="26" t="s">
        <v>699</v>
      </c>
      <c r="X61" s="4">
        <v>165.5</v>
      </c>
    </row>
    <row r="62" spans="1:24">
      <c r="W62" s="26" t="s">
        <v>701</v>
      </c>
      <c r="X62" s="4">
        <v>65.333333333333329</v>
      </c>
    </row>
  </sheetData>
  <mergeCells count="1">
    <mergeCell ref="W1:AC1"/>
  </mergeCells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A39B-683A-426B-BDAA-02D2980805D3}">
  <dimension ref="A1:AC98"/>
  <sheetViews>
    <sheetView workbookViewId="0">
      <selection activeCell="W1" sqref="W1:AC74"/>
    </sheetView>
  </sheetViews>
  <sheetFormatPr defaultRowHeight="14.5"/>
  <cols>
    <col min="1" max="1" width="20.08984375" customWidth="1"/>
    <col min="2" max="2" width="20.7265625" customWidth="1"/>
    <col min="3" max="3" width="22.08984375" customWidth="1"/>
    <col min="4" max="4" width="12.26953125" customWidth="1"/>
    <col min="5" max="5" width="17.6328125" customWidth="1"/>
    <col min="6" max="6" width="17.08984375" customWidth="1"/>
    <col min="7" max="7" width="12.81640625" customWidth="1"/>
    <col min="8" max="8" width="17.1796875" customWidth="1"/>
    <col min="9" max="9" width="22.90625" customWidth="1"/>
    <col min="10" max="10" width="38.54296875" bestFit="1" customWidth="1"/>
    <col min="11" max="11" width="22" customWidth="1"/>
    <col min="12" max="12" width="19" customWidth="1"/>
    <col min="13" max="13" width="28.08984375" customWidth="1"/>
    <col min="14" max="14" width="60.26953125" bestFit="1" customWidth="1"/>
    <col min="15" max="15" width="14.08984375" customWidth="1"/>
    <col min="16" max="16" width="12" customWidth="1"/>
    <col min="17" max="17" width="13" customWidth="1"/>
    <col min="18" max="18" width="16.26953125" customWidth="1"/>
    <col min="19" max="19" width="11.6328125" customWidth="1"/>
    <col min="23" max="23" width="12.90625" bestFit="1" customWidth="1"/>
    <col min="24" max="24" width="24.08984375" bestFit="1" customWidth="1"/>
    <col min="25" max="25" width="18" bestFit="1" customWidth="1"/>
    <col min="26" max="26" width="16.7265625" bestFit="1" customWidth="1"/>
    <col min="27" max="27" width="14.453125" bestFit="1" customWidth="1"/>
    <col min="28" max="28" width="9.6328125" bestFit="1" customWidth="1"/>
    <col min="29" max="29" width="13.453125" bestFit="1" customWidth="1"/>
  </cols>
  <sheetData>
    <row r="1" spans="1:29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2" t="s">
        <v>44</v>
      </c>
      <c r="G1" s="32" t="s">
        <v>45</v>
      </c>
      <c r="H1" s="31" t="s">
        <v>5</v>
      </c>
      <c r="I1" s="31" t="s">
        <v>6</v>
      </c>
      <c r="J1" s="33" t="s">
        <v>46</v>
      </c>
      <c r="K1" s="33" t="s">
        <v>48</v>
      </c>
      <c r="L1" s="33" t="s">
        <v>47</v>
      </c>
      <c r="M1" s="33" t="s">
        <v>121</v>
      </c>
      <c r="N1" s="33" t="s">
        <v>49</v>
      </c>
      <c r="O1" s="33" t="s">
        <v>124</v>
      </c>
      <c r="P1" s="33" t="s">
        <v>122</v>
      </c>
      <c r="Q1" s="33" t="s">
        <v>125</v>
      </c>
      <c r="R1" s="33" t="s">
        <v>126</v>
      </c>
      <c r="S1" s="33" t="s">
        <v>682</v>
      </c>
      <c r="W1" s="62" t="s">
        <v>687</v>
      </c>
      <c r="X1" s="62"/>
      <c r="Y1" s="62"/>
      <c r="Z1" s="62"/>
      <c r="AA1" s="62"/>
      <c r="AB1" s="62"/>
      <c r="AC1" s="62"/>
    </row>
    <row r="2" spans="1:29">
      <c r="A2" s="28">
        <v>4</v>
      </c>
      <c r="B2" s="11">
        <v>1</v>
      </c>
      <c r="C2" s="11">
        <v>1</v>
      </c>
      <c r="D2" s="14">
        <v>44562</v>
      </c>
      <c r="E2" s="15">
        <v>3400</v>
      </c>
      <c r="F2" s="15">
        <v>340</v>
      </c>
      <c r="G2" s="15">
        <v>0</v>
      </c>
      <c r="H2" s="16">
        <v>44564.507002314815</v>
      </c>
      <c r="I2" s="11" t="s">
        <v>10</v>
      </c>
      <c r="J2" s="17" t="s">
        <v>25</v>
      </c>
      <c r="K2" s="17" t="s">
        <v>26</v>
      </c>
      <c r="L2" s="17" t="s">
        <v>37</v>
      </c>
      <c r="M2" s="11" t="s">
        <v>11</v>
      </c>
      <c r="N2" s="17" t="s">
        <v>55</v>
      </c>
      <c r="O2" s="11" t="s">
        <v>18</v>
      </c>
      <c r="P2" s="18">
        <v>2</v>
      </c>
      <c r="Q2" s="11" t="s">
        <v>328</v>
      </c>
      <c r="R2" s="11">
        <v>3</v>
      </c>
      <c r="S2" s="11">
        <v>2022</v>
      </c>
      <c r="W2" s="13" t="s">
        <v>125</v>
      </c>
      <c r="X2" s="13" t="s">
        <v>128</v>
      </c>
      <c r="Y2" s="48" t="s">
        <v>683</v>
      </c>
      <c r="Z2" s="48" t="s">
        <v>684</v>
      </c>
      <c r="AA2" s="13" t="s">
        <v>126</v>
      </c>
      <c r="AB2" s="49" t="s">
        <v>682</v>
      </c>
      <c r="AC2" s="49" t="s">
        <v>691</v>
      </c>
    </row>
    <row r="3" spans="1:29">
      <c r="A3" s="29">
        <v>4</v>
      </c>
      <c r="B3" s="12">
        <v>5</v>
      </c>
      <c r="C3" s="12">
        <v>1</v>
      </c>
      <c r="D3" s="19">
        <v>44568</v>
      </c>
      <c r="E3" s="20">
        <v>3460</v>
      </c>
      <c r="F3" s="20">
        <v>346</v>
      </c>
      <c r="G3" s="20">
        <v>0</v>
      </c>
      <c r="H3" s="21">
        <v>44610.1</v>
      </c>
      <c r="I3" s="12" t="s">
        <v>10</v>
      </c>
      <c r="J3" s="22" t="s">
        <v>27</v>
      </c>
      <c r="K3" s="22" t="s">
        <v>28</v>
      </c>
      <c r="L3" s="22" t="s">
        <v>37</v>
      </c>
      <c r="M3" s="12" t="s">
        <v>11</v>
      </c>
      <c r="N3" s="22" t="s">
        <v>52</v>
      </c>
      <c r="O3" s="12" t="s">
        <v>18</v>
      </c>
      <c r="P3" s="23">
        <v>42</v>
      </c>
      <c r="Q3" s="12" t="s">
        <v>329</v>
      </c>
      <c r="R3" s="12">
        <v>42</v>
      </c>
      <c r="S3" s="12">
        <v>2022</v>
      </c>
      <c r="W3" t="s">
        <v>328</v>
      </c>
      <c r="X3" t="s">
        <v>18</v>
      </c>
      <c r="Y3" s="3">
        <v>44562</v>
      </c>
      <c r="Z3" s="3">
        <v>44564.507002314815</v>
      </c>
      <c r="AA3">
        <v>2</v>
      </c>
      <c r="AB3">
        <v>2022</v>
      </c>
      <c r="AC3" t="s">
        <v>692</v>
      </c>
    </row>
    <row r="4" spans="1:29">
      <c r="A4" s="28">
        <v>4</v>
      </c>
      <c r="B4" s="11">
        <v>6</v>
      </c>
      <c r="C4" s="11">
        <v>2</v>
      </c>
      <c r="D4" s="14">
        <v>44571</v>
      </c>
      <c r="E4" s="15">
        <v>3400</v>
      </c>
      <c r="F4" s="15">
        <v>340</v>
      </c>
      <c r="G4" s="15">
        <v>0</v>
      </c>
      <c r="H4" s="16">
        <v>44579.5</v>
      </c>
      <c r="I4" s="11" t="s">
        <v>10</v>
      </c>
      <c r="J4" s="17" t="s">
        <v>25</v>
      </c>
      <c r="K4" s="17" t="s">
        <v>26</v>
      </c>
      <c r="L4" s="17" t="s">
        <v>37</v>
      </c>
      <c r="M4" s="11" t="s">
        <v>11</v>
      </c>
      <c r="N4" s="17" t="s">
        <v>55</v>
      </c>
      <c r="O4" s="11" t="s">
        <v>18</v>
      </c>
      <c r="P4" s="18">
        <v>8</v>
      </c>
      <c r="Q4" s="11" t="s">
        <v>330</v>
      </c>
      <c r="R4" s="11">
        <v>8</v>
      </c>
      <c r="S4" s="11">
        <v>2022</v>
      </c>
      <c r="W4" t="s">
        <v>329</v>
      </c>
      <c r="X4" t="s">
        <v>18</v>
      </c>
      <c r="Y4" s="3">
        <v>44568</v>
      </c>
      <c r="Z4" s="3">
        <v>44610.1</v>
      </c>
      <c r="AA4">
        <v>42</v>
      </c>
      <c r="AB4">
        <v>2022</v>
      </c>
      <c r="AC4" t="s">
        <v>692</v>
      </c>
    </row>
    <row r="5" spans="1:29">
      <c r="A5" s="29">
        <v>4</v>
      </c>
      <c r="B5" s="12">
        <v>7</v>
      </c>
      <c r="C5" s="12">
        <v>2</v>
      </c>
      <c r="D5" s="19">
        <v>44576</v>
      </c>
      <c r="E5" s="20">
        <v>3401</v>
      </c>
      <c r="F5" s="20">
        <v>340</v>
      </c>
      <c r="G5" s="20">
        <v>1</v>
      </c>
      <c r="H5" s="21">
        <v>44618.13</v>
      </c>
      <c r="I5" s="12" t="s">
        <v>10</v>
      </c>
      <c r="J5" s="22" t="s">
        <v>25</v>
      </c>
      <c r="K5" s="22" t="s">
        <v>26</v>
      </c>
      <c r="L5" s="22" t="s">
        <v>38</v>
      </c>
      <c r="M5" s="12" t="s">
        <v>11</v>
      </c>
      <c r="N5" s="22" t="s">
        <v>56</v>
      </c>
      <c r="O5" s="12" t="s">
        <v>18</v>
      </c>
      <c r="P5" s="23">
        <v>42</v>
      </c>
      <c r="Q5" s="12" t="s">
        <v>331</v>
      </c>
      <c r="R5" s="12">
        <v>44</v>
      </c>
      <c r="S5" s="12">
        <v>2022</v>
      </c>
      <c r="W5" t="s">
        <v>330</v>
      </c>
      <c r="X5" t="s">
        <v>18</v>
      </c>
      <c r="Y5" s="3">
        <v>44571</v>
      </c>
      <c r="Z5" s="3">
        <v>44579.5</v>
      </c>
      <c r="AA5">
        <v>8</v>
      </c>
      <c r="AB5">
        <v>2022</v>
      </c>
      <c r="AC5" t="s">
        <v>692</v>
      </c>
    </row>
    <row r="6" spans="1:29">
      <c r="A6" s="28">
        <v>4</v>
      </c>
      <c r="B6" s="11">
        <v>8</v>
      </c>
      <c r="C6" s="11">
        <v>1</v>
      </c>
      <c r="D6" s="14">
        <v>44579</v>
      </c>
      <c r="E6" s="15">
        <v>3400</v>
      </c>
      <c r="F6" s="15">
        <v>340</v>
      </c>
      <c r="G6" s="15">
        <v>0</v>
      </c>
      <c r="H6" s="16">
        <v>44630.04</v>
      </c>
      <c r="I6" s="11" t="s">
        <v>10</v>
      </c>
      <c r="J6" s="17" t="s">
        <v>25</v>
      </c>
      <c r="K6" s="17" t="s">
        <v>26</v>
      </c>
      <c r="L6" s="17" t="s">
        <v>37</v>
      </c>
      <c r="M6" s="11" t="s">
        <v>11</v>
      </c>
      <c r="N6" s="17" t="s">
        <v>55</v>
      </c>
      <c r="O6" s="11" t="s">
        <v>18</v>
      </c>
      <c r="P6" s="18">
        <v>51</v>
      </c>
      <c r="Q6" s="11" t="s">
        <v>332</v>
      </c>
      <c r="R6" s="11">
        <v>51</v>
      </c>
      <c r="S6" s="11">
        <v>2022</v>
      </c>
      <c r="W6" t="s">
        <v>331</v>
      </c>
      <c r="X6" t="s">
        <v>18</v>
      </c>
      <c r="Y6" s="3">
        <v>44576</v>
      </c>
      <c r="Z6" s="3">
        <v>44618.13</v>
      </c>
      <c r="AA6">
        <v>42</v>
      </c>
      <c r="AB6">
        <v>2022</v>
      </c>
      <c r="AC6" t="s">
        <v>692</v>
      </c>
    </row>
    <row r="7" spans="1:29">
      <c r="A7" s="29">
        <v>4</v>
      </c>
      <c r="B7" s="12">
        <v>9</v>
      </c>
      <c r="C7" s="12">
        <v>6</v>
      </c>
      <c r="D7" s="19">
        <v>44579</v>
      </c>
      <c r="E7" s="20">
        <v>3400</v>
      </c>
      <c r="F7" s="20">
        <v>340</v>
      </c>
      <c r="G7" s="20">
        <v>0</v>
      </c>
      <c r="H7" s="21">
        <v>44650.54</v>
      </c>
      <c r="I7" s="12" t="s">
        <v>10</v>
      </c>
      <c r="J7" s="22" t="s">
        <v>25</v>
      </c>
      <c r="K7" s="22" t="s">
        <v>26</v>
      </c>
      <c r="L7" s="22" t="s">
        <v>37</v>
      </c>
      <c r="M7" s="12" t="s">
        <v>11</v>
      </c>
      <c r="N7" s="22" t="s">
        <v>55</v>
      </c>
      <c r="O7" s="12" t="s">
        <v>18</v>
      </c>
      <c r="P7" s="23">
        <v>71</v>
      </c>
      <c r="Q7" s="12" t="s">
        <v>333</v>
      </c>
      <c r="R7" s="12">
        <v>75</v>
      </c>
      <c r="S7" s="12">
        <v>2022</v>
      </c>
      <c r="W7" t="s">
        <v>332</v>
      </c>
      <c r="X7" t="s">
        <v>18</v>
      </c>
      <c r="Y7" s="3">
        <v>44579</v>
      </c>
      <c r="Z7" s="3">
        <v>44630.04</v>
      </c>
      <c r="AA7">
        <v>51</v>
      </c>
      <c r="AB7">
        <v>2022</v>
      </c>
      <c r="AC7" t="s">
        <v>692</v>
      </c>
    </row>
    <row r="8" spans="1:29">
      <c r="A8" s="28">
        <v>4</v>
      </c>
      <c r="B8" s="11">
        <v>9</v>
      </c>
      <c r="C8" s="11">
        <v>4</v>
      </c>
      <c r="D8" s="14">
        <v>44579</v>
      </c>
      <c r="E8" s="15">
        <v>3460</v>
      </c>
      <c r="F8" s="15">
        <v>346</v>
      </c>
      <c r="G8" s="15">
        <v>0</v>
      </c>
      <c r="H8" s="16">
        <v>44652.49</v>
      </c>
      <c r="I8" s="11" t="s">
        <v>10</v>
      </c>
      <c r="J8" s="17" t="s">
        <v>27</v>
      </c>
      <c r="K8" s="17" t="s">
        <v>28</v>
      </c>
      <c r="L8" s="17" t="s">
        <v>37</v>
      </c>
      <c r="M8" s="11" t="s">
        <v>11</v>
      </c>
      <c r="N8" s="17" t="s">
        <v>52</v>
      </c>
      <c r="O8" s="11" t="s">
        <v>18</v>
      </c>
      <c r="P8" s="18">
        <v>73</v>
      </c>
      <c r="Q8" s="11" t="s">
        <v>333</v>
      </c>
      <c r="R8" s="11">
        <v>75</v>
      </c>
      <c r="S8" s="11">
        <v>2022</v>
      </c>
      <c r="W8" t="s">
        <v>333</v>
      </c>
      <c r="X8" t="s">
        <v>18</v>
      </c>
      <c r="Y8" s="3">
        <v>44579</v>
      </c>
      <c r="Z8" s="3">
        <v>44652.49</v>
      </c>
      <c r="AA8">
        <v>73</v>
      </c>
      <c r="AB8">
        <v>2022</v>
      </c>
      <c r="AC8" t="s">
        <v>692</v>
      </c>
    </row>
    <row r="9" spans="1:29">
      <c r="A9" s="29">
        <v>4</v>
      </c>
      <c r="B9" s="12">
        <v>12</v>
      </c>
      <c r="C9" s="12">
        <v>3</v>
      </c>
      <c r="D9" s="19">
        <v>44590</v>
      </c>
      <c r="E9" s="20">
        <v>3460</v>
      </c>
      <c r="F9" s="20">
        <v>346</v>
      </c>
      <c r="G9" s="20">
        <v>0</v>
      </c>
      <c r="H9" s="21">
        <v>44651.16</v>
      </c>
      <c r="I9" s="12" t="s">
        <v>10</v>
      </c>
      <c r="J9" s="22" t="s">
        <v>27</v>
      </c>
      <c r="K9" s="22" t="s">
        <v>28</v>
      </c>
      <c r="L9" s="22" t="s">
        <v>37</v>
      </c>
      <c r="M9" s="12" t="s">
        <v>11</v>
      </c>
      <c r="N9" s="22" t="s">
        <v>52</v>
      </c>
      <c r="O9" s="12" t="s">
        <v>18</v>
      </c>
      <c r="P9" s="23">
        <v>61</v>
      </c>
      <c r="Q9" s="12" t="s">
        <v>334</v>
      </c>
      <c r="R9" s="12">
        <v>65</v>
      </c>
      <c r="S9" s="12">
        <v>2022</v>
      </c>
      <c r="W9" t="s">
        <v>334</v>
      </c>
      <c r="X9" t="s">
        <v>18</v>
      </c>
      <c r="Y9" s="3">
        <v>44590</v>
      </c>
      <c r="Z9" s="3">
        <v>44651.16</v>
      </c>
      <c r="AA9">
        <v>61</v>
      </c>
      <c r="AB9">
        <v>2022</v>
      </c>
      <c r="AC9" t="s">
        <v>692</v>
      </c>
    </row>
    <row r="10" spans="1:29">
      <c r="A10" s="28">
        <v>4</v>
      </c>
      <c r="B10" s="11">
        <v>13</v>
      </c>
      <c r="C10" s="11">
        <v>2</v>
      </c>
      <c r="D10" s="14">
        <v>44595</v>
      </c>
      <c r="E10" s="15">
        <v>3460</v>
      </c>
      <c r="F10" s="15">
        <v>346</v>
      </c>
      <c r="G10" s="15">
        <v>0</v>
      </c>
      <c r="H10" s="16">
        <v>44722.76</v>
      </c>
      <c r="I10" s="11" t="s">
        <v>10</v>
      </c>
      <c r="J10" s="17" t="s">
        <v>27</v>
      </c>
      <c r="K10" s="17" t="s">
        <v>28</v>
      </c>
      <c r="L10" s="17" t="s">
        <v>37</v>
      </c>
      <c r="M10" s="11" t="s">
        <v>11</v>
      </c>
      <c r="N10" s="17" t="s">
        <v>52</v>
      </c>
      <c r="O10" s="11" t="s">
        <v>18</v>
      </c>
      <c r="P10" s="18">
        <v>127</v>
      </c>
      <c r="Q10" s="11" t="s">
        <v>335</v>
      </c>
      <c r="R10" s="11">
        <v>127</v>
      </c>
      <c r="S10" s="11">
        <v>2022</v>
      </c>
      <c r="W10" t="s">
        <v>335</v>
      </c>
      <c r="X10" t="s">
        <v>18</v>
      </c>
      <c r="Y10" s="3">
        <v>44595</v>
      </c>
      <c r="Z10" s="3">
        <v>44722.76</v>
      </c>
      <c r="AA10">
        <v>127</v>
      </c>
      <c r="AB10">
        <v>2022</v>
      </c>
      <c r="AC10" t="s">
        <v>693</v>
      </c>
    </row>
    <row r="11" spans="1:29">
      <c r="A11" s="29">
        <v>4</v>
      </c>
      <c r="B11" s="12">
        <v>14</v>
      </c>
      <c r="C11" s="12">
        <v>1</v>
      </c>
      <c r="D11" s="19">
        <v>44598</v>
      </c>
      <c r="E11" s="20">
        <v>3400</v>
      </c>
      <c r="F11" s="20">
        <v>340</v>
      </c>
      <c r="G11" s="20">
        <v>0</v>
      </c>
      <c r="H11" s="21">
        <v>44663.8</v>
      </c>
      <c r="I11" s="12" t="s">
        <v>10</v>
      </c>
      <c r="J11" s="22" t="s">
        <v>25</v>
      </c>
      <c r="K11" s="22" t="s">
        <v>26</v>
      </c>
      <c r="L11" s="22" t="s">
        <v>37</v>
      </c>
      <c r="M11" s="12" t="s">
        <v>11</v>
      </c>
      <c r="N11" s="22" t="s">
        <v>55</v>
      </c>
      <c r="O11" s="12" t="s">
        <v>18</v>
      </c>
      <c r="P11" s="23">
        <v>65</v>
      </c>
      <c r="Q11" s="12" t="s">
        <v>336</v>
      </c>
      <c r="R11" s="12">
        <v>69</v>
      </c>
      <c r="S11" s="12">
        <v>2022</v>
      </c>
      <c r="W11" t="s">
        <v>336</v>
      </c>
      <c r="X11" t="s">
        <v>18</v>
      </c>
      <c r="Y11" s="3">
        <v>44598</v>
      </c>
      <c r="Z11" s="3">
        <v>44664.9</v>
      </c>
      <c r="AA11">
        <v>66</v>
      </c>
      <c r="AB11">
        <v>2022</v>
      </c>
      <c r="AC11" t="s">
        <v>693</v>
      </c>
    </row>
    <row r="12" spans="1:29">
      <c r="A12" s="28">
        <v>4</v>
      </c>
      <c r="B12" s="11">
        <v>14</v>
      </c>
      <c r="C12" s="11">
        <v>4</v>
      </c>
      <c r="D12" s="14">
        <v>44598</v>
      </c>
      <c r="E12" s="15">
        <v>3476</v>
      </c>
      <c r="F12" s="15">
        <v>347</v>
      </c>
      <c r="G12" s="15">
        <v>6</v>
      </c>
      <c r="H12" s="16">
        <v>44664.9</v>
      </c>
      <c r="I12" s="11" t="s">
        <v>10</v>
      </c>
      <c r="J12" s="17" t="s">
        <v>29</v>
      </c>
      <c r="K12" s="17" t="s">
        <v>28</v>
      </c>
      <c r="L12" s="17" t="s">
        <v>43</v>
      </c>
      <c r="M12" s="11" t="s">
        <v>11</v>
      </c>
      <c r="N12" s="17" t="s">
        <v>74</v>
      </c>
      <c r="O12" s="11" t="s">
        <v>18</v>
      </c>
      <c r="P12" s="18">
        <v>66</v>
      </c>
      <c r="Q12" s="11" t="s">
        <v>336</v>
      </c>
      <c r="R12" s="11">
        <v>69</v>
      </c>
      <c r="S12" s="11">
        <v>2022</v>
      </c>
      <c r="W12" t="s">
        <v>337</v>
      </c>
      <c r="X12" t="s">
        <v>18</v>
      </c>
      <c r="Y12" s="3">
        <v>44603</v>
      </c>
      <c r="Z12" s="3">
        <v>44634.87</v>
      </c>
      <c r="AA12">
        <v>31</v>
      </c>
      <c r="AB12">
        <v>2022</v>
      </c>
      <c r="AC12" t="s">
        <v>693</v>
      </c>
    </row>
    <row r="13" spans="1:29">
      <c r="A13" s="29">
        <v>4</v>
      </c>
      <c r="B13" s="12">
        <v>15</v>
      </c>
      <c r="C13" s="12">
        <v>1</v>
      </c>
      <c r="D13" s="19">
        <v>44603</v>
      </c>
      <c r="E13" s="20">
        <v>3401</v>
      </c>
      <c r="F13" s="20">
        <v>340</v>
      </c>
      <c r="G13" s="20">
        <v>1</v>
      </c>
      <c r="H13" s="21">
        <v>44634.87</v>
      </c>
      <c r="I13" s="12" t="s">
        <v>10</v>
      </c>
      <c r="J13" s="22" t="s">
        <v>25</v>
      </c>
      <c r="K13" s="22" t="s">
        <v>26</v>
      </c>
      <c r="L13" s="22" t="s">
        <v>38</v>
      </c>
      <c r="M13" s="12" t="s">
        <v>11</v>
      </c>
      <c r="N13" s="22" t="s">
        <v>56</v>
      </c>
      <c r="O13" s="12" t="s">
        <v>18</v>
      </c>
      <c r="P13" s="23">
        <v>31</v>
      </c>
      <c r="Q13" s="12" t="s">
        <v>337</v>
      </c>
      <c r="R13" s="12">
        <v>33</v>
      </c>
      <c r="S13" s="12">
        <v>2022</v>
      </c>
      <c r="W13" t="s">
        <v>338</v>
      </c>
      <c r="X13" t="s">
        <v>18</v>
      </c>
      <c r="Y13" s="3">
        <v>44607</v>
      </c>
      <c r="Z13" s="3">
        <v>44617.282002314816</v>
      </c>
      <c r="AA13">
        <v>10</v>
      </c>
      <c r="AB13">
        <v>2022</v>
      </c>
      <c r="AC13" t="s">
        <v>693</v>
      </c>
    </row>
    <row r="14" spans="1:29">
      <c r="A14" s="28">
        <v>4</v>
      </c>
      <c r="B14" s="11">
        <v>16</v>
      </c>
      <c r="C14" s="11">
        <v>1</v>
      </c>
      <c r="D14" s="14">
        <v>44607</v>
      </c>
      <c r="E14" s="15">
        <v>3400</v>
      </c>
      <c r="F14" s="15">
        <v>340</v>
      </c>
      <c r="G14" s="15">
        <v>0</v>
      </c>
      <c r="H14" s="16">
        <v>44617.282002314816</v>
      </c>
      <c r="I14" s="11" t="s">
        <v>10</v>
      </c>
      <c r="J14" s="17" t="s">
        <v>25</v>
      </c>
      <c r="K14" s="17" t="s">
        <v>26</v>
      </c>
      <c r="L14" s="17" t="s">
        <v>37</v>
      </c>
      <c r="M14" s="11" t="s">
        <v>11</v>
      </c>
      <c r="N14" s="17" t="s">
        <v>55</v>
      </c>
      <c r="O14" s="11" t="s">
        <v>18</v>
      </c>
      <c r="P14" s="18">
        <v>10</v>
      </c>
      <c r="Q14" s="11" t="s">
        <v>338</v>
      </c>
      <c r="R14" s="11">
        <v>14</v>
      </c>
      <c r="S14" s="11">
        <v>2022</v>
      </c>
      <c r="W14" t="s">
        <v>339</v>
      </c>
      <c r="X14" t="s">
        <v>18</v>
      </c>
      <c r="Y14" s="3">
        <v>44607</v>
      </c>
      <c r="Z14" s="3">
        <v>44693.35</v>
      </c>
      <c r="AA14">
        <v>86</v>
      </c>
      <c r="AB14">
        <v>2022</v>
      </c>
      <c r="AC14" t="s">
        <v>693</v>
      </c>
    </row>
    <row r="15" spans="1:29">
      <c r="A15" s="29">
        <v>4</v>
      </c>
      <c r="B15" s="12">
        <v>17</v>
      </c>
      <c r="C15" s="12">
        <v>1</v>
      </c>
      <c r="D15" s="19">
        <v>44607</v>
      </c>
      <c r="E15" s="20">
        <v>3466</v>
      </c>
      <c r="F15" s="20">
        <v>346</v>
      </c>
      <c r="G15" s="20">
        <v>6</v>
      </c>
      <c r="H15" s="21">
        <v>44693.35</v>
      </c>
      <c r="I15" s="12" t="s">
        <v>10</v>
      </c>
      <c r="J15" s="22" t="s">
        <v>27</v>
      </c>
      <c r="K15" s="22" t="s">
        <v>28</v>
      </c>
      <c r="L15" s="22" t="s">
        <v>43</v>
      </c>
      <c r="M15" s="12" t="s">
        <v>11</v>
      </c>
      <c r="N15" s="22" t="s">
        <v>66</v>
      </c>
      <c r="O15" s="12" t="s">
        <v>18</v>
      </c>
      <c r="P15" s="23">
        <v>86</v>
      </c>
      <c r="Q15" s="12" t="s">
        <v>339</v>
      </c>
      <c r="R15" s="12">
        <v>87</v>
      </c>
      <c r="S15" s="12">
        <v>2022</v>
      </c>
      <c r="W15" t="s">
        <v>340</v>
      </c>
      <c r="X15" t="s">
        <v>18</v>
      </c>
      <c r="Y15" s="3">
        <v>44625</v>
      </c>
      <c r="Z15" s="3">
        <v>44655.360000000001</v>
      </c>
      <c r="AA15">
        <v>30</v>
      </c>
      <c r="AB15">
        <v>2022</v>
      </c>
      <c r="AC15" t="s">
        <v>694</v>
      </c>
    </row>
    <row r="16" spans="1:29">
      <c r="A16" s="28">
        <v>4</v>
      </c>
      <c r="B16" s="11">
        <v>20</v>
      </c>
      <c r="C16" s="11">
        <v>3</v>
      </c>
      <c r="D16" s="14">
        <v>44625</v>
      </c>
      <c r="E16" s="15">
        <v>3473</v>
      </c>
      <c r="F16" s="15">
        <v>347</v>
      </c>
      <c r="G16" s="15">
        <v>3</v>
      </c>
      <c r="H16" s="16">
        <v>44655.360000000001</v>
      </c>
      <c r="I16" s="11" t="s">
        <v>10</v>
      </c>
      <c r="J16" s="17" t="s">
        <v>29</v>
      </c>
      <c r="K16" s="17" t="s">
        <v>28</v>
      </c>
      <c r="L16" s="17" t="s">
        <v>40</v>
      </c>
      <c r="M16" s="11" t="s">
        <v>11</v>
      </c>
      <c r="N16" s="17" t="s">
        <v>95</v>
      </c>
      <c r="O16" s="11" t="s">
        <v>18</v>
      </c>
      <c r="P16" s="18">
        <v>30</v>
      </c>
      <c r="Q16" s="11" t="s">
        <v>340</v>
      </c>
      <c r="R16" s="11">
        <v>31</v>
      </c>
      <c r="S16" s="11">
        <v>2022</v>
      </c>
      <c r="W16" t="s">
        <v>341</v>
      </c>
      <c r="X16" t="s">
        <v>18</v>
      </c>
      <c r="Y16" s="3">
        <v>44632</v>
      </c>
      <c r="Z16" s="3">
        <v>44659.142997685187</v>
      </c>
      <c r="AA16">
        <v>27</v>
      </c>
      <c r="AB16">
        <v>2022</v>
      </c>
      <c r="AC16" t="s">
        <v>694</v>
      </c>
    </row>
    <row r="17" spans="1:29">
      <c r="A17" s="29">
        <v>4</v>
      </c>
      <c r="B17" s="12">
        <v>21</v>
      </c>
      <c r="C17" s="12">
        <v>1</v>
      </c>
      <c r="D17" s="19">
        <v>44632</v>
      </c>
      <c r="E17" s="20">
        <v>3460</v>
      </c>
      <c r="F17" s="20">
        <v>346</v>
      </c>
      <c r="G17" s="20">
        <v>0</v>
      </c>
      <c r="H17" s="21">
        <v>44656.57</v>
      </c>
      <c r="I17" s="12" t="s">
        <v>10</v>
      </c>
      <c r="J17" s="22" t="s">
        <v>27</v>
      </c>
      <c r="K17" s="22" t="s">
        <v>28</v>
      </c>
      <c r="L17" s="22" t="s">
        <v>37</v>
      </c>
      <c r="M17" s="12" t="s">
        <v>11</v>
      </c>
      <c r="N17" s="22" t="s">
        <v>52</v>
      </c>
      <c r="O17" s="12" t="s">
        <v>18</v>
      </c>
      <c r="P17" s="23">
        <v>24</v>
      </c>
      <c r="Q17" s="12" t="s">
        <v>341</v>
      </c>
      <c r="R17" s="12">
        <v>28</v>
      </c>
      <c r="S17" s="12">
        <v>2022</v>
      </c>
      <c r="W17" t="s">
        <v>342</v>
      </c>
      <c r="X17" t="s">
        <v>18</v>
      </c>
      <c r="Y17" s="3">
        <v>44666</v>
      </c>
      <c r="Z17" s="3">
        <v>44949.42</v>
      </c>
      <c r="AA17">
        <v>283</v>
      </c>
      <c r="AB17">
        <v>2023</v>
      </c>
      <c r="AC17" t="s">
        <v>695</v>
      </c>
    </row>
    <row r="18" spans="1:29">
      <c r="A18" s="28">
        <v>4</v>
      </c>
      <c r="B18" s="11">
        <v>21</v>
      </c>
      <c r="C18" s="11">
        <v>4</v>
      </c>
      <c r="D18" s="14">
        <v>44632</v>
      </c>
      <c r="E18" s="15">
        <v>3460</v>
      </c>
      <c r="F18" s="15">
        <v>346</v>
      </c>
      <c r="G18" s="15">
        <v>0</v>
      </c>
      <c r="H18" s="16">
        <v>44659.142997685187</v>
      </c>
      <c r="I18" s="11" t="s">
        <v>10</v>
      </c>
      <c r="J18" s="17" t="s">
        <v>27</v>
      </c>
      <c r="K18" s="17" t="s">
        <v>28</v>
      </c>
      <c r="L18" s="17" t="s">
        <v>37</v>
      </c>
      <c r="M18" s="11" t="s">
        <v>11</v>
      </c>
      <c r="N18" s="17" t="s">
        <v>52</v>
      </c>
      <c r="O18" s="11" t="s">
        <v>18</v>
      </c>
      <c r="P18" s="18">
        <v>27</v>
      </c>
      <c r="Q18" s="11" t="s">
        <v>341</v>
      </c>
      <c r="R18" s="11">
        <v>28</v>
      </c>
      <c r="S18" s="11">
        <v>2022</v>
      </c>
      <c r="W18" t="s">
        <v>343</v>
      </c>
      <c r="X18" t="s">
        <v>18</v>
      </c>
      <c r="Y18" s="3">
        <v>44670</v>
      </c>
      <c r="Z18" s="3">
        <v>44720.06</v>
      </c>
      <c r="AA18">
        <v>50</v>
      </c>
      <c r="AB18">
        <v>2022</v>
      </c>
      <c r="AC18" t="s">
        <v>695</v>
      </c>
    </row>
    <row r="19" spans="1:29">
      <c r="A19" s="29">
        <v>4</v>
      </c>
      <c r="B19" s="12">
        <v>27</v>
      </c>
      <c r="C19" s="12">
        <v>2</v>
      </c>
      <c r="D19" s="19">
        <v>44666</v>
      </c>
      <c r="E19" s="20">
        <v>3460</v>
      </c>
      <c r="F19" s="20">
        <v>346</v>
      </c>
      <c r="G19" s="20">
        <v>0</v>
      </c>
      <c r="H19" s="21">
        <v>44949.42</v>
      </c>
      <c r="I19" s="12" t="s">
        <v>10</v>
      </c>
      <c r="J19" s="22" t="s">
        <v>27</v>
      </c>
      <c r="K19" s="22" t="s">
        <v>28</v>
      </c>
      <c r="L19" s="22" t="s">
        <v>37</v>
      </c>
      <c r="M19" s="12" t="s">
        <v>11</v>
      </c>
      <c r="N19" s="22" t="s">
        <v>52</v>
      </c>
      <c r="O19" s="12" t="s">
        <v>18</v>
      </c>
      <c r="P19" s="23">
        <v>283</v>
      </c>
      <c r="Q19" s="12" t="s">
        <v>342</v>
      </c>
      <c r="R19" s="12">
        <v>283</v>
      </c>
      <c r="S19" s="12">
        <v>2023</v>
      </c>
      <c r="W19" t="s">
        <v>344</v>
      </c>
      <c r="X19" t="s">
        <v>18</v>
      </c>
      <c r="Y19" s="3">
        <v>44670</v>
      </c>
      <c r="Z19" s="3">
        <v>44694.37</v>
      </c>
      <c r="AA19">
        <v>24</v>
      </c>
      <c r="AB19">
        <v>2022</v>
      </c>
      <c r="AC19" t="s">
        <v>695</v>
      </c>
    </row>
    <row r="20" spans="1:29">
      <c r="A20" s="28">
        <v>4</v>
      </c>
      <c r="B20" s="11">
        <v>28</v>
      </c>
      <c r="C20" s="11">
        <v>1</v>
      </c>
      <c r="D20" s="14">
        <v>44670</v>
      </c>
      <c r="E20" s="15">
        <v>3460</v>
      </c>
      <c r="F20" s="15">
        <v>346</v>
      </c>
      <c r="G20" s="15">
        <v>0</v>
      </c>
      <c r="H20" s="16">
        <v>44718.52</v>
      </c>
      <c r="I20" s="11" t="s">
        <v>10</v>
      </c>
      <c r="J20" s="17" t="s">
        <v>27</v>
      </c>
      <c r="K20" s="17" t="s">
        <v>28</v>
      </c>
      <c r="L20" s="17" t="s">
        <v>37</v>
      </c>
      <c r="M20" s="11" t="s">
        <v>11</v>
      </c>
      <c r="N20" s="17" t="s">
        <v>52</v>
      </c>
      <c r="O20" s="11" t="s">
        <v>18</v>
      </c>
      <c r="P20" s="18">
        <v>48</v>
      </c>
      <c r="Q20" s="11" t="s">
        <v>343</v>
      </c>
      <c r="R20" s="11">
        <v>51</v>
      </c>
      <c r="S20" s="11">
        <v>2022</v>
      </c>
      <c r="W20" t="s">
        <v>345</v>
      </c>
      <c r="X20" t="s">
        <v>18</v>
      </c>
      <c r="Y20" s="3">
        <v>44675</v>
      </c>
      <c r="Z20" s="3">
        <v>44903.46</v>
      </c>
      <c r="AA20">
        <v>228</v>
      </c>
      <c r="AB20">
        <v>2022</v>
      </c>
      <c r="AC20" t="s">
        <v>695</v>
      </c>
    </row>
    <row r="21" spans="1:29">
      <c r="A21" s="29">
        <v>4</v>
      </c>
      <c r="B21" s="12">
        <v>28</v>
      </c>
      <c r="C21" s="12">
        <v>3</v>
      </c>
      <c r="D21" s="19">
        <v>44670</v>
      </c>
      <c r="E21" s="20">
        <v>3465</v>
      </c>
      <c r="F21" s="20">
        <v>346</v>
      </c>
      <c r="G21" s="20">
        <v>5</v>
      </c>
      <c r="H21" s="21">
        <v>44720.06</v>
      </c>
      <c r="I21" s="12" t="s">
        <v>10</v>
      </c>
      <c r="J21" s="22" t="s">
        <v>27</v>
      </c>
      <c r="K21" s="22" t="s">
        <v>28</v>
      </c>
      <c r="L21" s="22" t="s">
        <v>42</v>
      </c>
      <c r="M21" s="12" t="s">
        <v>11</v>
      </c>
      <c r="N21" s="22" t="s">
        <v>84</v>
      </c>
      <c r="O21" s="12" t="s">
        <v>18</v>
      </c>
      <c r="P21" s="23">
        <v>50</v>
      </c>
      <c r="Q21" s="12" t="s">
        <v>343</v>
      </c>
      <c r="R21" s="12">
        <v>51</v>
      </c>
      <c r="S21" s="12">
        <v>2022</v>
      </c>
      <c r="W21" t="s">
        <v>346</v>
      </c>
      <c r="X21" t="s">
        <v>18</v>
      </c>
      <c r="Y21" s="3">
        <v>44689</v>
      </c>
      <c r="Z21" s="3">
        <v>44916.58</v>
      </c>
      <c r="AA21">
        <v>227</v>
      </c>
      <c r="AB21">
        <v>2022</v>
      </c>
      <c r="AC21" t="s">
        <v>696</v>
      </c>
    </row>
    <row r="22" spans="1:29">
      <c r="A22" s="28">
        <v>4</v>
      </c>
      <c r="B22" s="11">
        <v>29</v>
      </c>
      <c r="C22" s="11">
        <v>1</v>
      </c>
      <c r="D22" s="14">
        <v>44670</v>
      </c>
      <c r="E22" s="15">
        <v>3463</v>
      </c>
      <c r="F22" s="15">
        <v>346</v>
      </c>
      <c r="G22" s="15">
        <v>3</v>
      </c>
      <c r="H22" s="16">
        <v>44694.37</v>
      </c>
      <c r="I22" s="11" t="s">
        <v>10</v>
      </c>
      <c r="J22" s="17" t="s">
        <v>27</v>
      </c>
      <c r="K22" s="17" t="s">
        <v>28</v>
      </c>
      <c r="L22" s="17" t="s">
        <v>40</v>
      </c>
      <c r="M22" s="11" t="s">
        <v>11</v>
      </c>
      <c r="N22" s="17" t="s">
        <v>80</v>
      </c>
      <c r="O22" s="11" t="s">
        <v>18</v>
      </c>
      <c r="P22" s="18">
        <v>24</v>
      </c>
      <c r="Q22" s="11" t="s">
        <v>344</v>
      </c>
      <c r="R22" s="11">
        <v>24</v>
      </c>
      <c r="S22" s="11">
        <v>2022</v>
      </c>
      <c r="W22" t="s">
        <v>347</v>
      </c>
      <c r="X22" t="s">
        <v>18</v>
      </c>
      <c r="Y22" s="3">
        <v>44690</v>
      </c>
      <c r="Z22" s="3">
        <v>44869.87</v>
      </c>
      <c r="AA22">
        <v>179</v>
      </c>
      <c r="AB22">
        <v>2022</v>
      </c>
      <c r="AC22" t="s">
        <v>696</v>
      </c>
    </row>
    <row r="23" spans="1:29">
      <c r="A23" s="29">
        <v>4</v>
      </c>
      <c r="B23" s="12">
        <v>31</v>
      </c>
      <c r="C23" s="12">
        <v>2</v>
      </c>
      <c r="D23" s="19">
        <v>44675</v>
      </c>
      <c r="E23" s="20">
        <v>3460</v>
      </c>
      <c r="F23" s="20">
        <v>346</v>
      </c>
      <c r="G23" s="20">
        <v>0</v>
      </c>
      <c r="H23" s="21">
        <v>44903.46</v>
      </c>
      <c r="I23" s="12" t="s">
        <v>10</v>
      </c>
      <c r="J23" s="22" t="s">
        <v>27</v>
      </c>
      <c r="K23" s="22" t="s">
        <v>28</v>
      </c>
      <c r="L23" s="22" t="s">
        <v>37</v>
      </c>
      <c r="M23" s="12" t="s">
        <v>11</v>
      </c>
      <c r="N23" s="22" t="s">
        <v>52</v>
      </c>
      <c r="O23" s="12" t="s">
        <v>18</v>
      </c>
      <c r="P23" s="23">
        <v>228</v>
      </c>
      <c r="Q23" s="12" t="s">
        <v>345</v>
      </c>
      <c r="R23" s="12">
        <v>228</v>
      </c>
      <c r="S23" s="12">
        <v>2022</v>
      </c>
      <c r="W23" t="s">
        <v>348</v>
      </c>
      <c r="X23" t="s">
        <v>18</v>
      </c>
      <c r="Y23" s="3">
        <v>44706</v>
      </c>
      <c r="Z23" s="3">
        <v>44944.56</v>
      </c>
      <c r="AA23">
        <v>238</v>
      </c>
      <c r="AB23">
        <v>2023</v>
      </c>
      <c r="AC23" t="s">
        <v>696</v>
      </c>
    </row>
    <row r="24" spans="1:29">
      <c r="A24" s="28">
        <v>4</v>
      </c>
      <c r="B24" s="11">
        <v>31</v>
      </c>
      <c r="C24" s="11">
        <v>4</v>
      </c>
      <c r="D24" s="14">
        <v>44675</v>
      </c>
      <c r="E24" s="15">
        <v>3466</v>
      </c>
      <c r="F24" s="15">
        <v>346</v>
      </c>
      <c r="G24" s="15">
        <v>6</v>
      </c>
      <c r="H24" s="16">
        <v>44903.12</v>
      </c>
      <c r="I24" s="11" t="s">
        <v>10</v>
      </c>
      <c r="J24" s="17" t="s">
        <v>27</v>
      </c>
      <c r="K24" s="17" t="s">
        <v>28</v>
      </c>
      <c r="L24" s="17" t="s">
        <v>43</v>
      </c>
      <c r="M24" s="11" t="s">
        <v>11</v>
      </c>
      <c r="N24" s="17" t="s">
        <v>66</v>
      </c>
      <c r="O24" s="11" t="s">
        <v>18</v>
      </c>
      <c r="P24" s="18">
        <v>228</v>
      </c>
      <c r="Q24" s="11" t="s">
        <v>345</v>
      </c>
      <c r="R24" s="11">
        <v>228</v>
      </c>
      <c r="S24" s="11">
        <v>2022</v>
      </c>
      <c r="W24" t="s">
        <v>349</v>
      </c>
      <c r="X24" t="s">
        <v>18</v>
      </c>
      <c r="Y24" s="3">
        <v>44713</v>
      </c>
      <c r="Z24" s="3">
        <v>44747.21</v>
      </c>
      <c r="AA24">
        <v>34</v>
      </c>
      <c r="AB24">
        <v>2022</v>
      </c>
      <c r="AC24" t="s">
        <v>702</v>
      </c>
    </row>
    <row r="25" spans="1:29">
      <c r="A25" s="29">
        <v>4</v>
      </c>
      <c r="B25" s="12">
        <v>35</v>
      </c>
      <c r="C25" s="12">
        <v>2</v>
      </c>
      <c r="D25" s="19">
        <v>44689</v>
      </c>
      <c r="E25" s="20">
        <v>3400</v>
      </c>
      <c r="F25" s="20">
        <v>340</v>
      </c>
      <c r="G25" s="20">
        <v>0</v>
      </c>
      <c r="H25" s="21">
        <v>44916.58</v>
      </c>
      <c r="I25" s="12" t="s">
        <v>10</v>
      </c>
      <c r="J25" s="22" t="s">
        <v>25</v>
      </c>
      <c r="K25" s="22" t="s">
        <v>26</v>
      </c>
      <c r="L25" s="22" t="s">
        <v>37</v>
      </c>
      <c r="M25" s="12" t="s">
        <v>11</v>
      </c>
      <c r="N25" s="22" t="s">
        <v>55</v>
      </c>
      <c r="O25" s="12" t="s">
        <v>18</v>
      </c>
      <c r="P25" s="23">
        <v>227</v>
      </c>
      <c r="Q25" s="12" t="s">
        <v>346</v>
      </c>
      <c r="R25" s="12">
        <v>227</v>
      </c>
      <c r="S25" s="12">
        <v>2022</v>
      </c>
      <c r="W25" t="s">
        <v>350</v>
      </c>
      <c r="X25" t="s">
        <v>18</v>
      </c>
      <c r="Y25" s="3">
        <v>44715</v>
      </c>
      <c r="Z25" s="3">
        <v>44719.82</v>
      </c>
      <c r="AA25">
        <v>4</v>
      </c>
      <c r="AB25">
        <v>2022</v>
      </c>
      <c r="AC25" t="s">
        <v>702</v>
      </c>
    </row>
    <row r="26" spans="1:29">
      <c r="A26" s="28">
        <v>4</v>
      </c>
      <c r="B26" s="11">
        <v>36</v>
      </c>
      <c r="C26" s="11">
        <v>1</v>
      </c>
      <c r="D26" s="14">
        <v>44690</v>
      </c>
      <c r="E26" s="15">
        <v>3400</v>
      </c>
      <c r="F26" s="15">
        <v>340</v>
      </c>
      <c r="G26" s="15">
        <v>0</v>
      </c>
      <c r="H26" s="16">
        <v>44869.87</v>
      </c>
      <c r="I26" s="11" t="s">
        <v>10</v>
      </c>
      <c r="J26" s="17" t="s">
        <v>25</v>
      </c>
      <c r="K26" s="17" t="s">
        <v>26</v>
      </c>
      <c r="L26" s="17" t="s">
        <v>37</v>
      </c>
      <c r="M26" s="11" t="s">
        <v>11</v>
      </c>
      <c r="N26" s="17" t="s">
        <v>55</v>
      </c>
      <c r="O26" s="11" t="s">
        <v>18</v>
      </c>
      <c r="P26" s="18">
        <v>179</v>
      </c>
      <c r="Q26" s="11" t="s">
        <v>347</v>
      </c>
      <c r="R26" s="11">
        <v>182</v>
      </c>
      <c r="S26" s="11">
        <v>2022</v>
      </c>
      <c r="W26" t="s">
        <v>351</v>
      </c>
      <c r="X26" t="s">
        <v>18</v>
      </c>
      <c r="Y26" s="3">
        <v>44715</v>
      </c>
      <c r="Z26" s="3">
        <v>44782.86</v>
      </c>
      <c r="AA26">
        <v>67</v>
      </c>
      <c r="AB26">
        <v>2022</v>
      </c>
      <c r="AC26" t="s">
        <v>702</v>
      </c>
    </row>
    <row r="27" spans="1:29">
      <c r="A27" s="29">
        <v>4</v>
      </c>
      <c r="B27" s="12">
        <v>39</v>
      </c>
      <c r="C27" s="12">
        <v>1</v>
      </c>
      <c r="D27" s="19">
        <v>44706</v>
      </c>
      <c r="E27" s="20">
        <v>3406</v>
      </c>
      <c r="F27" s="20">
        <v>340</v>
      </c>
      <c r="G27" s="20">
        <v>6</v>
      </c>
      <c r="H27" s="21">
        <v>44944.56</v>
      </c>
      <c r="I27" s="12" t="s">
        <v>10</v>
      </c>
      <c r="J27" s="22" t="s">
        <v>25</v>
      </c>
      <c r="K27" s="22" t="s">
        <v>26</v>
      </c>
      <c r="L27" s="22" t="s">
        <v>43</v>
      </c>
      <c r="M27" s="12" t="s">
        <v>11</v>
      </c>
      <c r="N27" s="22" t="s">
        <v>65</v>
      </c>
      <c r="O27" s="12" t="s">
        <v>18</v>
      </c>
      <c r="P27" s="23">
        <v>238</v>
      </c>
      <c r="Q27" s="12" t="s">
        <v>348</v>
      </c>
      <c r="R27" s="12">
        <v>241</v>
      </c>
      <c r="S27" s="12">
        <v>2023</v>
      </c>
      <c r="W27" t="s">
        <v>352</v>
      </c>
      <c r="X27" t="s">
        <v>18</v>
      </c>
      <c r="Y27" s="3">
        <v>44716</v>
      </c>
      <c r="Z27" s="3">
        <v>44758.97</v>
      </c>
      <c r="AA27">
        <v>42</v>
      </c>
      <c r="AB27">
        <v>2022</v>
      </c>
      <c r="AC27" t="s">
        <v>702</v>
      </c>
    </row>
    <row r="28" spans="1:29">
      <c r="A28" s="28">
        <v>4</v>
      </c>
      <c r="B28" s="11">
        <v>40</v>
      </c>
      <c r="C28" s="11">
        <v>3</v>
      </c>
      <c r="D28" s="14">
        <v>44713</v>
      </c>
      <c r="E28" s="15">
        <v>3404</v>
      </c>
      <c r="F28" s="15">
        <v>340</v>
      </c>
      <c r="G28" s="15">
        <v>4</v>
      </c>
      <c r="H28" s="16">
        <v>44747.21</v>
      </c>
      <c r="I28" s="11" t="s">
        <v>10</v>
      </c>
      <c r="J28" s="17" t="s">
        <v>25</v>
      </c>
      <c r="K28" s="17" t="s">
        <v>26</v>
      </c>
      <c r="L28" s="17" t="s">
        <v>41</v>
      </c>
      <c r="M28" s="11" t="s">
        <v>11</v>
      </c>
      <c r="N28" s="17" t="s">
        <v>86</v>
      </c>
      <c r="O28" s="11" t="s">
        <v>18</v>
      </c>
      <c r="P28" s="18">
        <v>34</v>
      </c>
      <c r="Q28" s="11" t="s">
        <v>349</v>
      </c>
      <c r="R28" s="11">
        <v>36</v>
      </c>
      <c r="S28" s="11">
        <v>2022</v>
      </c>
      <c r="W28" t="s">
        <v>353</v>
      </c>
      <c r="X28" t="s">
        <v>18</v>
      </c>
      <c r="Y28" s="3">
        <v>44727</v>
      </c>
      <c r="Z28" s="3">
        <v>45182.8</v>
      </c>
      <c r="AA28">
        <v>455</v>
      </c>
      <c r="AB28">
        <v>2023</v>
      </c>
      <c r="AC28" t="s">
        <v>702</v>
      </c>
    </row>
    <row r="29" spans="1:29">
      <c r="A29" s="29">
        <v>4</v>
      </c>
      <c r="B29" s="12">
        <v>41</v>
      </c>
      <c r="C29" s="12">
        <v>2</v>
      </c>
      <c r="D29" s="19">
        <v>44715</v>
      </c>
      <c r="E29" s="20">
        <v>3402</v>
      </c>
      <c r="F29" s="20">
        <v>340</v>
      </c>
      <c r="G29" s="20">
        <v>2</v>
      </c>
      <c r="H29" s="21">
        <v>44719.199999999997</v>
      </c>
      <c r="I29" s="12" t="s">
        <v>10</v>
      </c>
      <c r="J29" s="22" t="s">
        <v>25</v>
      </c>
      <c r="K29" s="22" t="s">
        <v>26</v>
      </c>
      <c r="L29" s="22" t="s">
        <v>39</v>
      </c>
      <c r="M29" s="12" t="s">
        <v>11</v>
      </c>
      <c r="N29" s="22" t="s">
        <v>62</v>
      </c>
      <c r="O29" s="12" t="s">
        <v>18</v>
      </c>
      <c r="P29" s="23">
        <v>4</v>
      </c>
      <c r="Q29" s="12" t="s">
        <v>350</v>
      </c>
      <c r="R29" s="12">
        <v>4</v>
      </c>
      <c r="S29" s="12">
        <v>2022</v>
      </c>
      <c r="W29" t="s">
        <v>354</v>
      </c>
      <c r="X29" t="s">
        <v>18</v>
      </c>
      <c r="Y29" s="3">
        <v>44733</v>
      </c>
      <c r="Z29" s="3">
        <v>44842.1</v>
      </c>
      <c r="AA29">
        <v>109</v>
      </c>
      <c r="AB29">
        <v>2022</v>
      </c>
      <c r="AC29" t="s">
        <v>702</v>
      </c>
    </row>
    <row r="30" spans="1:29">
      <c r="A30" s="28">
        <v>4</v>
      </c>
      <c r="B30" s="11">
        <v>41</v>
      </c>
      <c r="C30" s="11">
        <v>3</v>
      </c>
      <c r="D30" s="14">
        <v>44715</v>
      </c>
      <c r="E30" s="15">
        <v>3400</v>
      </c>
      <c r="F30" s="15">
        <v>340</v>
      </c>
      <c r="G30" s="15">
        <v>0</v>
      </c>
      <c r="H30" s="16">
        <v>44719.82</v>
      </c>
      <c r="I30" s="11" t="s">
        <v>10</v>
      </c>
      <c r="J30" s="17" t="s">
        <v>25</v>
      </c>
      <c r="K30" s="17" t="s">
        <v>26</v>
      </c>
      <c r="L30" s="17" t="s">
        <v>37</v>
      </c>
      <c r="M30" s="11" t="s">
        <v>11</v>
      </c>
      <c r="N30" s="17" t="s">
        <v>55</v>
      </c>
      <c r="O30" s="11" t="s">
        <v>18</v>
      </c>
      <c r="P30" s="18">
        <v>4</v>
      </c>
      <c r="Q30" s="11" t="s">
        <v>350</v>
      </c>
      <c r="R30" s="11">
        <v>4</v>
      </c>
      <c r="S30" s="11">
        <v>2022</v>
      </c>
      <c r="W30" t="s">
        <v>355</v>
      </c>
      <c r="X30" t="s">
        <v>18</v>
      </c>
      <c r="Y30" s="3">
        <v>44742</v>
      </c>
      <c r="Z30" s="3">
        <v>44965.2</v>
      </c>
      <c r="AA30">
        <v>223</v>
      </c>
      <c r="AB30">
        <v>2023</v>
      </c>
      <c r="AC30" t="s">
        <v>702</v>
      </c>
    </row>
    <row r="31" spans="1:29">
      <c r="A31" s="29">
        <v>4</v>
      </c>
      <c r="B31" s="12">
        <v>42</v>
      </c>
      <c r="C31" s="12">
        <v>2</v>
      </c>
      <c r="D31" s="19">
        <v>44715</v>
      </c>
      <c r="E31" s="20">
        <v>3460</v>
      </c>
      <c r="F31" s="20">
        <v>346</v>
      </c>
      <c r="G31" s="20">
        <v>0</v>
      </c>
      <c r="H31" s="21">
        <v>44780.9</v>
      </c>
      <c r="I31" s="12" t="s">
        <v>10</v>
      </c>
      <c r="J31" s="22" t="s">
        <v>27</v>
      </c>
      <c r="K31" s="22" t="s">
        <v>28</v>
      </c>
      <c r="L31" s="22" t="s">
        <v>37</v>
      </c>
      <c r="M31" s="12" t="s">
        <v>11</v>
      </c>
      <c r="N31" s="22" t="s">
        <v>52</v>
      </c>
      <c r="O31" s="12" t="s">
        <v>18</v>
      </c>
      <c r="P31" s="23">
        <v>65</v>
      </c>
      <c r="Q31" s="12" t="s">
        <v>351</v>
      </c>
      <c r="R31" s="12">
        <v>68</v>
      </c>
      <c r="S31" s="12">
        <v>2022</v>
      </c>
      <c r="W31" t="s">
        <v>356</v>
      </c>
      <c r="X31" t="s">
        <v>18</v>
      </c>
      <c r="Y31" s="3">
        <v>44744</v>
      </c>
      <c r="Z31" s="3">
        <v>44804.81</v>
      </c>
      <c r="AA31">
        <v>60</v>
      </c>
      <c r="AB31">
        <v>2022</v>
      </c>
      <c r="AC31" t="s">
        <v>703</v>
      </c>
    </row>
    <row r="32" spans="1:29">
      <c r="A32" s="28">
        <v>4</v>
      </c>
      <c r="B32" s="11">
        <v>42</v>
      </c>
      <c r="C32" s="11">
        <v>1</v>
      </c>
      <c r="D32" s="14">
        <v>44715</v>
      </c>
      <c r="E32" s="15">
        <v>3460</v>
      </c>
      <c r="F32" s="15">
        <v>346</v>
      </c>
      <c r="G32" s="15">
        <v>0</v>
      </c>
      <c r="H32" s="16">
        <v>44782.86</v>
      </c>
      <c r="I32" s="11" t="s">
        <v>10</v>
      </c>
      <c r="J32" s="17" t="s">
        <v>27</v>
      </c>
      <c r="K32" s="17" t="s">
        <v>28</v>
      </c>
      <c r="L32" s="17" t="s">
        <v>37</v>
      </c>
      <c r="M32" s="11" t="s">
        <v>11</v>
      </c>
      <c r="N32" s="17" t="s">
        <v>52</v>
      </c>
      <c r="O32" s="11" t="s">
        <v>18</v>
      </c>
      <c r="P32" s="18">
        <v>67</v>
      </c>
      <c r="Q32" s="11" t="s">
        <v>351</v>
      </c>
      <c r="R32" s="11">
        <v>68</v>
      </c>
      <c r="S32" s="11">
        <v>2022</v>
      </c>
      <c r="W32" t="s">
        <v>357</v>
      </c>
      <c r="X32" t="s">
        <v>18</v>
      </c>
      <c r="Y32" s="3">
        <v>44748</v>
      </c>
      <c r="Z32" s="3">
        <v>45055.6</v>
      </c>
      <c r="AA32">
        <v>307</v>
      </c>
      <c r="AB32">
        <v>2023</v>
      </c>
      <c r="AC32" t="s">
        <v>703</v>
      </c>
    </row>
    <row r="33" spans="1:29">
      <c r="A33" s="29">
        <v>4</v>
      </c>
      <c r="B33" s="12">
        <v>43</v>
      </c>
      <c r="C33" s="12">
        <v>2</v>
      </c>
      <c r="D33" s="19">
        <v>44716</v>
      </c>
      <c r="E33" s="20">
        <v>3460</v>
      </c>
      <c r="F33" s="20">
        <v>346</v>
      </c>
      <c r="G33" s="20">
        <v>0</v>
      </c>
      <c r="H33" s="21">
        <v>44758.97</v>
      </c>
      <c r="I33" s="12" t="s">
        <v>10</v>
      </c>
      <c r="J33" s="22" t="s">
        <v>27</v>
      </c>
      <c r="K33" s="22" t="s">
        <v>28</v>
      </c>
      <c r="L33" s="22" t="s">
        <v>37</v>
      </c>
      <c r="M33" s="12" t="s">
        <v>11</v>
      </c>
      <c r="N33" s="22" t="s">
        <v>52</v>
      </c>
      <c r="O33" s="12" t="s">
        <v>18</v>
      </c>
      <c r="P33" s="23">
        <v>42</v>
      </c>
      <c r="Q33" s="12" t="s">
        <v>352</v>
      </c>
      <c r="R33" s="12">
        <v>49</v>
      </c>
      <c r="S33" s="12">
        <v>2022</v>
      </c>
      <c r="W33" t="s">
        <v>358</v>
      </c>
      <c r="X33" t="s">
        <v>18</v>
      </c>
      <c r="Y33" s="3">
        <v>44749</v>
      </c>
      <c r="Z33" s="3">
        <v>44860.59</v>
      </c>
      <c r="AA33">
        <v>111</v>
      </c>
      <c r="AB33">
        <v>2022</v>
      </c>
      <c r="AC33" t="s">
        <v>703</v>
      </c>
    </row>
    <row r="34" spans="1:29">
      <c r="A34" s="28">
        <v>4</v>
      </c>
      <c r="B34" s="11">
        <v>46</v>
      </c>
      <c r="C34" s="11">
        <v>3</v>
      </c>
      <c r="D34" s="14">
        <v>44727</v>
      </c>
      <c r="E34" s="15">
        <v>3460</v>
      </c>
      <c r="F34" s="15">
        <v>346</v>
      </c>
      <c r="G34" s="15">
        <v>0</v>
      </c>
      <c r="H34" s="16">
        <v>45179.95</v>
      </c>
      <c r="I34" s="11" t="s">
        <v>10</v>
      </c>
      <c r="J34" s="17" t="s">
        <v>27</v>
      </c>
      <c r="K34" s="17" t="s">
        <v>28</v>
      </c>
      <c r="L34" s="17" t="s">
        <v>37</v>
      </c>
      <c r="M34" s="11" t="s">
        <v>11</v>
      </c>
      <c r="N34" s="17" t="s">
        <v>52</v>
      </c>
      <c r="O34" s="11" t="s">
        <v>18</v>
      </c>
      <c r="P34" s="18">
        <v>452</v>
      </c>
      <c r="Q34" s="11" t="s">
        <v>353</v>
      </c>
      <c r="R34" s="11">
        <v>455</v>
      </c>
      <c r="S34" s="11">
        <v>2023</v>
      </c>
      <c r="W34" t="s">
        <v>359</v>
      </c>
      <c r="X34" t="s">
        <v>18</v>
      </c>
      <c r="Y34" s="3">
        <v>44751</v>
      </c>
      <c r="Z34" s="3">
        <v>44799.96</v>
      </c>
      <c r="AA34">
        <v>48</v>
      </c>
      <c r="AB34">
        <v>2022</v>
      </c>
      <c r="AC34" t="s">
        <v>703</v>
      </c>
    </row>
    <row r="35" spans="1:29">
      <c r="A35" s="29">
        <v>4</v>
      </c>
      <c r="B35" s="12">
        <v>46</v>
      </c>
      <c r="C35" s="12">
        <v>4</v>
      </c>
      <c r="D35" s="19">
        <v>44727</v>
      </c>
      <c r="E35" s="20">
        <v>3400</v>
      </c>
      <c r="F35" s="20">
        <v>340</v>
      </c>
      <c r="G35" s="20">
        <v>0</v>
      </c>
      <c r="H35" s="21">
        <v>45182.8</v>
      </c>
      <c r="I35" s="12" t="s">
        <v>10</v>
      </c>
      <c r="J35" s="22" t="s">
        <v>25</v>
      </c>
      <c r="K35" s="22" t="s">
        <v>26</v>
      </c>
      <c r="L35" s="22" t="s">
        <v>37</v>
      </c>
      <c r="M35" s="12" t="s">
        <v>11</v>
      </c>
      <c r="N35" s="22" t="s">
        <v>55</v>
      </c>
      <c r="O35" s="12" t="s">
        <v>18</v>
      </c>
      <c r="P35" s="23">
        <v>455</v>
      </c>
      <c r="Q35" s="12" t="s">
        <v>353</v>
      </c>
      <c r="R35" s="12">
        <v>455</v>
      </c>
      <c r="S35" s="12">
        <v>2023</v>
      </c>
      <c r="W35" t="s">
        <v>360</v>
      </c>
      <c r="X35" t="s">
        <v>18</v>
      </c>
      <c r="Y35" s="3">
        <v>44759</v>
      </c>
      <c r="Z35" s="3">
        <v>44781.37</v>
      </c>
      <c r="AA35">
        <v>22</v>
      </c>
      <c r="AB35">
        <v>2022</v>
      </c>
      <c r="AC35" t="s">
        <v>703</v>
      </c>
    </row>
    <row r="36" spans="1:29">
      <c r="A36" s="28">
        <v>4</v>
      </c>
      <c r="B36" s="11">
        <v>49</v>
      </c>
      <c r="C36" s="11">
        <v>1</v>
      </c>
      <c r="D36" s="14">
        <v>44733</v>
      </c>
      <c r="E36" s="15">
        <v>3400</v>
      </c>
      <c r="F36" s="15">
        <v>340</v>
      </c>
      <c r="G36" s="15">
        <v>0</v>
      </c>
      <c r="H36" s="16">
        <v>44842.1</v>
      </c>
      <c r="I36" s="11" t="s">
        <v>10</v>
      </c>
      <c r="J36" s="17" t="s">
        <v>25</v>
      </c>
      <c r="K36" s="17" t="s">
        <v>26</v>
      </c>
      <c r="L36" s="17" t="s">
        <v>37</v>
      </c>
      <c r="M36" s="11" t="s">
        <v>11</v>
      </c>
      <c r="N36" s="17" t="s">
        <v>55</v>
      </c>
      <c r="O36" s="11" t="s">
        <v>18</v>
      </c>
      <c r="P36" s="18">
        <v>109</v>
      </c>
      <c r="Q36" s="11" t="s">
        <v>354</v>
      </c>
      <c r="R36" s="11">
        <v>109</v>
      </c>
      <c r="S36" s="11">
        <v>2022</v>
      </c>
      <c r="W36" t="s">
        <v>361</v>
      </c>
      <c r="X36" t="s">
        <v>18</v>
      </c>
      <c r="Y36" s="3">
        <v>44761</v>
      </c>
      <c r="Z36" s="3">
        <v>44864.9</v>
      </c>
      <c r="AA36">
        <v>103</v>
      </c>
      <c r="AB36">
        <v>2022</v>
      </c>
      <c r="AC36" t="s">
        <v>703</v>
      </c>
    </row>
    <row r="37" spans="1:29">
      <c r="A37" s="29">
        <v>4</v>
      </c>
      <c r="B37" s="12">
        <v>50</v>
      </c>
      <c r="C37" s="12">
        <v>2</v>
      </c>
      <c r="D37" s="19">
        <v>44742</v>
      </c>
      <c r="E37" s="20">
        <v>3400</v>
      </c>
      <c r="F37" s="20">
        <v>340</v>
      </c>
      <c r="G37" s="20">
        <v>0</v>
      </c>
      <c r="H37" s="21">
        <v>44965.2</v>
      </c>
      <c r="I37" s="12" t="s">
        <v>10</v>
      </c>
      <c r="J37" s="22" t="s">
        <v>25</v>
      </c>
      <c r="K37" s="22" t="s">
        <v>26</v>
      </c>
      <c r="L37" s="22" t="s">
        <v>37</v>
      </c>
      <c r="M37" s="12" t="s">
        <v>11</v>
      </c>
      <c r="N37" s="22" t="s">
        <v>55</v>
      </c>
      <c r="O37" s="12" t="s">
        <v>18</v>
      </c>
      <c r="P37" s="23">
        <v>223</v>
      </c>
      <c r="Q37" s="12" t="s">
        <v>355</v>
      </c>
      <c r="R37" s="12">
        <v>223</v>
      </c>
      <c r="S37" s="12">
        <v>2023</v>
      </c>
      <c r="W37" t="s">
        <v>362</v>
      </c>
      <c r="X37" t="s">
        <v>18</v>
      </c>
      <c r="Y37" s="3">
        <v>44766</v>
      </c>
      <c r="Z37" s="3">
        <v>44849.7</v>
      </c>
      <c r="AA37">
        <v>83</v>
      </c>
      <c r="AB37">
        <v>2022</v>
      </c>
      <c r="AC37" t="s">
        <v>703</v>
      </c>
    </row>
    <row r="38" spans="1:29">
      <c r="A38" s="28">
        <v>4</v>
      </c>
      <c r="B38" s="11">
        <v>51</v>
      </c>
      <c r="C38" s="11">
        <v>1</v>
      </c>
      <c r="D38" s="14">
        <v>44744</v>
      </c>
      <c r="E38" s="15">
        <v>3460</v>
      </c>
      <c r="F38" s="15">
        <v>346</v>
      </c>
      <c r="G38" s="15">
        <v>0</v>
      </c>
      <c r="H38" s="16">
        <v>44804.81</v>
      </c>
      <c r="I38" s="11" t="s">
        <v>10</v>
      </c>
      <c r="J38" s="17" t="s">
        <v>27</v>
      </c>
      <c r="K38" s="17" t="s">
        <v>28</v>
      </c>
      <c r="L38" s="17" t="s">
        <v>37</v>
      </c>
      <c r="M38" s="11" t="s">
        <v>11</v>
      </c>
      <c r="N38" s="17" t="s">
        <v>52</v>
      </c>
      <c r="O38" s="11" t="s">
        <v>18</v>
      </c>
      <c r="P38" s="18">
        <v>60</v>
      </c>
      <c r="Q38" s="11" t="s">
        <v>356</v>
      </c>
      <c r="R38" s="11">
        <v>63</v>
      </c>
      <c r="S38" s="11">
        <v>2022</v>
      </c>
      <c r="W38" t="s">
        <v>363</v>
      </c>
      <c r="X38" t="s">
        <v>18</v>
      </c>
      <c r="Y38" s="3">
        <v>44772</v>
      </c>
      <c r="Z38" s="3">
        <v>44959.3</v>
      </c>
      <c r="AA38">
        <v>187</v>
      </c>
      <c r="AB38">
        <v>2023</v>
      </c>
      <c r="AC38" t="s">
        <v>703</v>
      </c>
    </row>
    <row r="39" spans="1:29">
      <c r="A39" s="29">
        <v>4</v>
      </c>
      <c r="B39" s="12">
        <v>52</v>
      </c>
      <c r="C39" s="12">
        <v>1</v>
      </c>
      <c r="D39" s="19">
        <v>44748</v>
      </c>
      <c r="E39" s="20">
        <v>3400</v>
      </c>
      <c r="F39" s="20">
        <v>340</v>
      </c>
      <c r="G39" s="20">
        <v>0</v>
      </c>
      <c r="H39" s="21">
        <v>45055.6</v>
      </c>
      <c r="I39" s="12" t="s">
        <v>10</v>
      </c>
      <c r="J39" s="22" t="s">
        <v>25</v>
      </c>
      <c r="K39" s="22" t="s">
        <v>26</v>
      </c>
      <c r="L39" s="22" t="s">
        <v>37</v>
      </c>
      <c r="M39" s="12" t="s">
        <v>11</v>
      </c>
      <c r="N39" s="22" t="s">
        <v>55</v>
      </c>
      <c r="O39" s="12" t="s">
        <v>18</v>
      </c>
      <c r="P39" s="23">
        <v>307</v>
      </c>
      <c r="Q39" s="12" t="s">
        <v>357</v>
      </c>
      <c r="R39" s="12">
        <v>307</v>
      </c>
      <c r="S39" s="12">
        <v>2023</v>
      </c>
      <c r="W39" t="s">
        <v>364</v>
      </c>
      <c r="X39" t="s">
        <v>18</v>
      </c>
      <c r="Y39" s="3">
        <v>44772</v>
      </c>
      <c r="Z39" s="3">
        <v>44786.294004629628</v>
      </c>
      <c r="AA39">
        <v>14</v>
      </c>
      <c r="AB39">
        <v>2022</v>
      </c>
      <c r="AC39" t="s">
        <v>703</v>
      </c>
    </row>
    <row r="40" spans="1:29">
      <c r="A40" s="28">
        <v>4</v>
      </c>
      <c r="B40" s="11">
        <v>53</v>
      </c>
      <c r="C40" s="11">
        <v>2</v>
      </c>
      <c r="D40" s="14">
        <v>44749</v>
      </c>
      <c r="E40" s="15">
        <v>3400</v>
      </c>
      <c r="F40" s="15">
        <v>340</v>
      </c>
      <c r="G40" s="15">
        <v>0</v>
      </c>
      <c r="H40" s="16">
        <v>44860.59</v>
      </c>
      <c r="I40" s="11" t="s">
        <v>10</v>
      </c>
      <c r="J40" s="17" t="s">
        <v>25</v>
      </c>
      <c r="K40" s="17" t="s">
        <v>26</v>
      </c>
      <c r="L40" s="17" t="s">
        <v>37</v>
      </c>
      <c r="M40" s="11" t="s">
        <v>11</v>
      </c>
      <c r="N40" s="17" t="s">
        <v>55</v>
      </c>
      <c r="O40" s="11" t="s">
        <v>18</v>
      </c>
      <c r="P40" s="18">
        <v>111</v>
      </c>
      <c r="Q40" s="11" t="s">
        <v>358</v>
      </c>
      <c r="R40" s="11">
        <v>112</v>
      </c>
      <c r="S40" s="11">
        <v>2022</v>
      </c>
      <c r="W40" t="s">
        <v>365</v>
      </c>
      <c r="X40" t="s">
        <v>18</v>
      </c>
      <c r="Y40" s="3">
        <v>44780</v>
      </c>
      <c r="Z40" s="3">
        <v>44810.54</v>
      </c>
      <c r="AA40">
        <v>30</v>
      </c>
      <c r="AB40">
        <v>2022</v>
      </c>
      <c r="AC40" t="s">
        <v>697</v>
      </c>
    </row>
    <row r="41" spans="1:29">
      <c r="A41" s="29">
        <v>4</v>
      </c>
      <c r="B41" s="12">
        <v>54</v>
      </c>
      <c r="C41" s="12">
        <v>2</v>
      </c>
      <c r="D41" s="19">
        <v>44751</v>
      </c>
      <c r="E41" s="20">
        <v>3470</v>
      </c>
      <c r="F41" s="20">
        <v>347</v>
      </c>
      <c r="G41" s="20">
        <v>0</v>
      </c>
      <c r="H41" s="21">
        <v>44799.96</v>
      </c>
      <c r="I41" s="12" t="s">
        <v>10</v>
      </c>
      <c r="J41" s="22" t="s">
        <v>29</v>
      </c>
      <c r="K41" s="22" t="s">
        <v>28</v>
      </c>
      <c r="L41" s="22" t="s">
        <v>37</v>
      </c>
      <c r="M41" s="12" t="s">
        <v>11</v>
      </c>
      <c r="N41" s="22" t="s">
        <v>51</v>
      </c>
      <c r="O41" s="12" t="s">
        <v>18</v>
      </c>
      <c r="P41" s="23">
        <v>48</v>
      </c>
      <c r="Q41" s="12" t="s">
        <v>359</v>
      </c>
      <c r="R41" s="12">
        <v>48</v>
      </c>
      <c r="S41" s="12">
        <v>2022</v>
      </c>
      <c r="W41" t="s">
        <v>366</v>
      </c>
      <c r="X41" t="s">
        <v>18</v>
      </c>
      <c r="Y41" s="3">
        <v>44786</v>
      </c>
      <c r="Z41" s="3">
        <v>44855.22</v>
      </c>
      <c r="AA41">
        <v>69</v>
      </c>
      <c r="AB41">
        <v>2022</v>
      </c>
      <c r="AC41" t="s">
        <v>697</v>
      </c>
    </row>
    <row r="42" spans="1:29">
      <c r="A42" s="28">
        <v>4</v>
      </c>
      <c r="B42" s="11">
        <v>55</v>
      </c>
      <c r="C42" s="11">
        <v>1</v>
      </c>
      <c r="D42" s="14">
        <v>44759</v>
      </c>
      <c r="E42" s="15">
        <v>3400</v>
      </c>
      <c r="F42" s="15">
        <v>340</v>
      </c>
      <c r="G42" s="15">
        <v>0</v>
      </c>
      <c r="H42" s="16">
        <v>44781.37</v>
      </c>
      <c r="I42" s="11" t="s">
        <v>10</v>
      </c>
      <c r="J42" s="17" t="s">
        <v>25</v>
      </c>
      <c r="K42" s="17" t="s">
        <v>26</v>
      </c>
      <c r="L42" s="17" t="s">
        <v>37</v>
      </c>
      <c r="M42" s="11" t="s">
        <v>11</v>
      </c>
      <c r="N42" s="17" t="s">
        <v>55</v>
      </c>
      <c r="O42" s="11" t="s">
        <v>18</v>
      </c>
      <c r="P42" s="18">
        <v>22</v>
      </c>
      <c r="Q42" s="11" t="s">
        <v>360</v>
      </c>
      <c r="R42" s="11">
        <v>22</v>
      </c>
      <c r="S42" s="11">
        <v>2022</v>
      </c>
      <c r="W42" t="s">
        <v>367</v>
      </c>
      <c r="X42" t="s">
        <v>18</v>
      </c>
      <c r="Y42" s="3">
        <v>44791</v>
      </c>
      <c r="Z42" s="3">
        <v>44804.88</v>
      </c>
      <c r="AA42">
        <v>13</v>
      </c>
      <c r="AB42">
        <v>2022</v>
      </c>
      <c r="AC42" t="s">
        <v>697</v>
      </c>
    </row>
    <row r="43" spans="1:29">
      <c r="A43" s="29">
        <v>4</v>
      </c>
      <c r="B43" s="12">
        <v>58</v>
      </c>
      <c r="C43" s="12">
        <v>1</v>
      </c>
      <c r="D43" s="19">
        <v>44761</v>
      </c>
      <c r="E43" s="20">
        <v>3460</v>
      </c>
      <c r="F43" s="20">
        <v>346</v>
      </c>
      <c r="G43" s="20">
        <v>0</v>
      </c>
      <c r="H43" s="21">
        <v>44864.9</v>
      </c>
      <c r="I43" s="12" t="s">
        <v>10</v>
      </c>
      <c r="J43" s="22" t="s">
        <v>27</v>
      </c>
      <c r="K43" s="22" t="s">
        <v>28</v>
      </c>
      <c r="L43" s="22" t="s">
        <v>37</v>
      </c>
      <c r="M43" s="12" t="s">
        <v>11</v>
      </c>
      <c r="N43" s="22" t="s">
        <v>52</v>
      </c>
      <c r="O43" s="12" t="s">
        <v>18</v>
      </c>
      <c r="P43" s="23">
        <v>103</v>
      </c>
      <c r="Q43" s="12" t="s">
        <v>361</v>
      </c>
      <c r="R43" s="12">
        <v>103</v>
      </c>
      <c r="S43" s="12">
        <v>2022</v>
      </c>
      <c r="W43" t="s">
        <v>368</v>
      </c>
      <c r="X43" t="s">
        <v>18</v>
      </c>
      <c r="Y43" s="3">
        <v>44793</v>
      </c>
      <c r="Z43" s="3">
        <v>44811.18</v>
      </c>
      <c r="AA43">
        <v>18</v>
      </c>
      <c r="AB43">
        <v>2022</v>
      </c>
      <c r="AC43" t="s">
        <v>697</v>
      </c>
    </row>
    <row r="44" spans="1:29">
      <c r="A44" s="28">
        <v>4</v>
      </c>
      <c r="B44" s="11">
        <v>59</v>
      </c>
      <c r="C44" s="11">
        <v>1</v>
      </c>
      <c r="D44" s="14">
        <v>44766</v>
      </c>
      <c r="E44" s="15">
        <v>3406</v>
      </c>
      <c r="F44" s="15">
        <v>340</v>
      </c>
      <c r="G44" s="15">
        <v>6</v>
      </c>
      <c r="H44" s="16">
        <v>44849.7</v>
      </c>
      <c r="I44" s="11" t="s">
        <v>10</v>
      </c>
      <c r="J44" s="17" t="s">
        <v>25</v>
      </c>
      <c r="K44" s="17" t="s">
        <v>26</v>
      </c>
      <c r="L44" s="17" t="s">
        <v>43</v>
      </c>
      <c r="M44" s="11" t="s">
        <v>11</v>
      </c>
      <c r="N44" s="17" t="s">
        <v>65</v>
      </c>
      <c r="O44" s="11" t="s">
        <v>18</v>
      </c>
      <c r="P44" s="18">
        <v>83</v>
      </c>
      <c r="Q44" s="11" t="s">
        <v>362</v>
      </c>
      <c r="R44" s="11">
        <v>88</v>
      </c>
      <c r="S44" s="11">
        <v>2022</v>
      </c>
      <c r="W44" t="s">
        <v>369</v>
      </c>
      <c r="X44" t="s">
        <v>18</v>
      </c>
      <c r="Y44" s="3">
        <v>44796</v>
      </c>
      <c r="Z44" s="3">
        <v>44890.6</v>
      </c>
      <c r="AA44">
        <v>94</v>
      </c>
      <c r="AB44">
        <v>2022</v>
      </c>
      <c r="AC44" t="s">
        <v>697</v>
      </c>
    </row>
    <row r="45" spans="1:29">
      <c r="A45" s="29">
        <v>4</v>
      </c>
      <c r="B45" s="12">
        <v>61</v>
      </c>
      <c r="C45" s="12">
        <v>2</v>
      </c>
      <c r="D45" s="19">
        <v>44772</v>
      </c>
      <c r="E45" s="20">
        <v>3400</v>
      </c>
      <c r="F45" s="20">
        <v>340</v>
      </c>
      <c r="G45" s="20">
        <v>0</v>
      </c>
      <c r="H45" s="21">
        <v>44957.1</v>
      </c>
      <c r="I45" s="12" t="s">
        <v>10</v>
      </c>
      <c r="J45" s="22" t="s">
        <v>25</v>
      </c>
      <c r="K45" s="22" t="s">
        <v>26</v>
      </c>
      <c r="L45" s="22" t="s">
        <v>37</v>
      </c>
      <c r="M45" s="12" t="s">
        <v>11</v>
      </c>
      <c r="N45" s="22" t="s">
        <v>55</v>
      </c>
      <c r="O45" s="12" t="s">
        <v>18</v>
      </c>
      <c r="P45" s="23">
        <v>185</v>
      </c>
      <c r="Q45" s="12" t="s">
        <v>363</v>
      </c>
      <c r="R45" s="12">
        <v>187</v>
      </c>
      <c r="S45" s="12">
        <v>2023</v>
      </c>
      <c r="W45" t="s">
        <v>370</v>
      </c>
      <c r="X45" t="s">
        <v>18</v>
      </c>
      <c r="Y45" s="3">
        <v>44798</v>
      </c>
      <c r="Z45" s="3">
        <v>44942.22</v>
      </c>
      <c r="AA45">
        <v>144</v>
      </c>
      <c r="AB45">
        <v>2023</v>
      </c>
      <c r="AC45" t="s">
        <v>697</v>
      </c>
    </row>
    <row r="46" spans="1:29">
      <c r="A46" s="28">
        <v>4</v>
      </c>
      <c r="B46" s="11">
        <v>61</v>
      </c>
      <c r="C46" s="11">
        <v>3</v>
      </c>
      <c r="D46" s="14">
        <v>44772</v>
      </c>
      <c r="E46" s="15">
        <v>3400</v>
      </c>
      <c r="F46" s="15">
        <v>340</v>
      </c>
      <c r="G46" s="15">
        <v>0</v>
      </c>
      <c r="H46" s="16">
        <v>44959.3</v>
      </c>
      <c r="I46" s="11" t="s">
        <v>10</v>
      </c>
      <c r="J46" s="17" t="s">
        <v>25</v>
      </c>
      <c r="K46" s="17" t="s">
        <v>26</v>
      </c>
      <c r="L46" s="17" t="s">
        <v>37</v>
      </c>
      <c r="M46" s="11" t="s">
        <v>11</v>
      </c>
      <c r="N46" s="17" t="s">
        <v>55</v>
      </c>
      <c r="O46" s="11" t="s">
        <v>18</v>
      </c>
      <c r="P46" s="18">
        <v>187</v>
      </c>
      <c r="Q46" s="11" t="s">
        <v>363</v>
      </c>
      <c r="R46" s="11">
        <v>187</v>
      </c>
      <c r="S46" s="11">
        <v>2023</v>
      </c>
      <c r="W46" t="s">
        <v>371</v>
      </c>
      <c r="X46" t="s">
        <v>18</v>
      </c>
      <c r="Y46" s="3">
        <v>44799</v>
      </c>
      <c r="Z46" s="3">
        <v>44849.69</v>
      </c>
      <c r="AA46">
        <v>50</v>
      </c>
      <c r="AB46">
        <v>2022</v>
      </c>
      <c r="AC46" t="s">
        <v>697</v>
      </c>
    </row>
    <row r="47" spans="1:29">
      <c r="A47" s="29">
        <v>4</v>
      </c>
      <c r="B47" s="12">
        <v>62</v>
      </c>
      <c r="C47" s="12">
        <v>3</v>
      </c>
      <c r="D47" s="19">
        <v>44772</v>
      </c>
      <c r="E47" s="20">
        <v>3470</v>
      </c>
      <c r="F47" s="20">
        <v>347</v>
      </c>
      <c r="G47" s="20">
        <v>0</v>
      </c>
      <c r="H47" s="21">
        <v>44786.294004629628</v>
      </c>
      <c r="I47" s="12" t="s">
        <v>10</v>
      </c>
      <c r="J47" s="22" t="s">
        <v>29</v>
      </c>
      <c r="K47" s="22" t="s">
        <v>28</v>
      </c>
      <c r="L47" s="22" t="s">
        <v>37</v>
      </c>
      <c r="M47" s="12" t="s">
        <v>11</v>
      </c>
      <c r="N47" s="22" t="s">
        <v>51</v>
      </c>
      <c r="O47" s="12" t="s">
        <v>18</v>
      </c>
      <c r="P47" s="23">
        <v>14</v>
      </c>
      <c r="Q47" s="12" t="s">
        <v>364</v>
      </c>
      <c r="R47" s="12">
        <v>27</v>
      </c>
      <c r="S47" s="12">
        <v>2022</v>
      </c>
      <c r="W47" t="s">
        <v>372</v>
      </c>
      <c r="X47" t="s">
        <v>18</v>
      </c>
      <c r="Y47" s="3">
        <v>44803</v>
      </c>
      <c r="Z47" s="3">
        <v>44813.1</v>
      </c>
      <c r="AA47">
        <v>10</v>
      </c>
      <c r="AB47">
        <v>2022</v>
      </c>
      <c r="AC47" t="s">
        <v>697</v>
      </c>
    </row>
    <row r="48" spans="1:29">
      <c r="A48" s="28">
        <v>4</v>
      </c>
      <c r="B48" s="11">
        <v>63</v>
      </c>
      <c r="C48" s="11">
        <v>2</v>
      </c>
      <c r="D48" s="14">
        <v>44780</v>
      </c>
      <c r="E48" s="15">
        <v>3460</v>
      </c>
      <c r="F48" s="15">
        <v>346</v>
      </c>
      <c r="G48" s="15">
        <v>0</v>
      </c>
      <c r="H48" s="16">
        <v>44810.54</v>
      </c>
      <c r="I48" s="11" t="s">
        <v>14</v>
      </c>
      <c r="J48" s="17" t="s">
        <v>27</v>
      </c>
      <c r="K48" s="17" t="s">
        <v>28</v>
      </c>
      <c r="L48" s="17" t="s">
        <v>37</v>
      </c>
      <c r="M48" s="11" t="s">
        <v>15</v>
      </c>
      <c r="N48" s="17" t="s">
        <v>52</v>
      </c>
      <c r="O48" s="11" t="s">
        <v>18</v>
      </c>
      <c r="P48" s="18">
        <v>30</v>
      </c>
      <c r="Q48" s="11" t="s">
        <v>365</v>
      </c>
      <c r="R48" s="11">
        <v>30</v>
      </c>
      <c r="S48" s="11">
        <v>2022</v>
      </c>
      <c r="W48" t="s">
        <v>373</v>
      </c>
      <c r="X48" t="s">
        <v>18</v>
      </c>
      <c r="Y48" s="3">
        <v>44819</v>
      </c>
      <c r="Z48" s="3">
        <v>44870.12</v>
      </c>
      <c r="AA48">
        <v>51</v>
      </c>
      <c r="AB48">
        <v>2022</v>
      </c>
      <c r="AC48" t="s">
        <v>704</v>
      </c>
    </row>
    <row r="49" spans="1:29">
      <c r="A49" s="29">
        <v>4</v>
      </c>
      <c r="B49" s="12">
        <v>66</v>
      </c>
      <c r="C49" s="12">
        <v>6</v>
      </c>
      <c r="D49" s="19">
        <v>44786</v>
      </c>
      <c r="E49" s="20">
        <v>3460</v>
      </c>
      <c r="F49" s="20">
        <v>346</v>
      </c>
      <c r="G49" s="20">
        <v>0</v>
      </c>
      <c r="H49" s="21">
        <v>44828.52</v>
      </c>
      <c r="I49" s="12" t="s">
        <v>10</v>
      </c>
      <c r="J49" s="22" t="s">
        <v>27</v>
      </c>
      <c r="K49" s="22" t="s">
        <v>28</v>
      </c>
      <c r="L49" s="22" t="s">
        <v>37</v>
      </c>
      <c r="M49" s="12" t="s">
        <v>11</v>
      </c>
      <c r="N49" s="22" t="s">
        <v>52</v>
      </c>
      <c r="O49" s="12" t="s">
        <v>18</v>
      </c>
      <c r="P49" s="23">
        <v>42</v>
      </c>
      <c r="Q49" s="12" t="s">
        <v>366</v>
      </c>
      <c r="R49" s="12">
        <v>74</v>
      </c>
      <c r="S49" s="12">
        <v>2022</v>
      </c>
      <c r="W49" t="s">
        <v>374</v>
      </c>
      <c r="X49" t="s">
        <v>18</v>
      </c>
      <c r="Y49" s="3">
        <v>44822</v>
      </c>
      <c r="Z49" s="3">
        <v>44883.33</v>
      </c>
      <c r="AA49">
        <v>61</v>
      </c>
      <c r="AB49">
        <v>2022</v>
      </c>
      <c r="AC49" t="s">
        <v>704</v>
      </c>
    </row>
    <row r="50" spans="1:29">
      <c r="A50" s="28">
        <v>4</v>
      </c>
      <c r="B50" s="11">
        <v>66</v>
      </c>
      <c r="C50" s="11">
        <v>3</v>
      </c>
      <c r="D50" s="14">
        <v>44786</v>
      </c>
      <c r="E50" s="15">
        <v>3400</v>
      </c>
      <c r="F50" s="15">
        <v>340</v>
      </c>
      <c r="G50" s="15">
        <v>0</v>
      </c>
      <c r="H50" s="16">
        <v>44853.52</v>
      </c>
      <c r="I50" s="11" t="s">
        <v>10</v>
      </c>
      <c r="J50" s="17" t="s">
        <v>25</v>
      </c>
      <c r="K50" s="17" t="s">
        <v>26</v>
      </c>
      <c r="L50" s="17" t="s">
        <v>37</v>
      </c>
      <c r="M50" s="11" t="s">
        <v>11</v>
      </c>
      <c r="N50" s="17" t="s">
        <v>55</v>
      </c>
      <c r="O50" s="11" t="s">
        <v>18</v>
      </c>
      <c r="P50" s="18">
        <v>67</v>
      </c>
      <c r="Q50" s="11" t="s">
        <v>366</v>
      </c>
      <c r="R50" s="11">
        <v>74</v>
      </c>
      <c r="S50" s="11">
        <v>2022</v>
      </c>
      <c r="W50" t="s">
        <v>375</v>
      </c>
      <c r="X50" t="s">
        <v>18</v>
      </c>
      <c r="Y50" s="3">
        <v>44823</v>
      </c>
      <c r="Z50" s="3">
        <v>44917.57</v>
      </c>
      <c r="AA50">
        <v>94</v>
      </c>
      <c r="AB50">
        <v>2022</v>
      </c>
      <c r="AC50" t="s">
        <v>704</v>
      </c>
    </row>
    <row r="51" spans="1:29">
      <c r="A51" s="29">
        <v>4</v>
      </c>
      <c r="B51" s="12">
        <v>66</v>
      </c>
      <c r="C51" s="12">
        <v>5</v>
      </c>
      <c r="D51" s="19">
        <v>44786</v>
      </c>
      <c r="E51" s="20">
        <v>3400</v>
      </c>
      <c r="F51" s="20">
        <v>340</v>
      </c>
      <c r="G51" s="20">
        <v>0</v>
      </c>
      <c r="H51" s="21">
        <v>44855.22</v>
      </c>
      <c r="I51" s="12" t="s">
        <v>10</v>
      </c>
      <c r="J51" s="22" t="s">
        <v>25</v>
      </c>
      <c r="K51" s="22" t="s">
        <v>26</v>
      </c>
      <c r="L51" s="22" t="s">
        <v>37</v>
      </c>
      <c r="M51" s="12" t="s">
        <v>11</v>
      </c>
      <c r="N51" s="22" t="s">
        <v>55</v>
      </c>
      <c r="O51" s="12" t="s">
        <v>18</v>
      </c>
      <c r="P51" s="23">
        <v>69</v>
      </c>
      <c r="Q51" s="12" t="s">
        <v>366</v>
      </c>
      <c r="R51" s="12">
        <v>74</v>
      </c>
      <c r="S51" s="12">
        <v>2022</v>
      </c>
      <c r="W51" t="s">
        <v>376</v>
      </c>
      <c r="X51" t="s">
        <v>18</v>
      </c>
      <c r="Y51" s="3">
        <v>44827</v>
      </c>
      <c r="Z51" s="3">
        <v>45016.88</v>
      </c>
      <c r="AA51">
        <v>189</v>
      </c>
      <c r="AB51">
        <v>2023</v>
      </c>
      <c r="AC51" t="s">
        <v>704</v>
      </c>
    </row>
    <row r="52" spans="1:29">
      <c r="A52" s="28">
        <v>4</v>
      </c>
      <c r="B52" s="11">
        <v>68</v>
      </c>
      <c r="C52" s="11">
        <v>2</v>
      </c>
      <c r="D52" s="14">
        <v>44791</v>
      </c>
      <c r="E52" s="15">
        <v>3465</v>
      </c>
      <c r="F52" s="15">
        <v>346</v>
      </c>
      <c r="G52" s="15">
        <v>5</v>
      </c>
      <c r="H52" s="16">
        <v>44804.88</v>
      </c>
      <c r="I52" s="11" t="s">
        <v>10</v>
      </c>
      <c r="J52" s="17" t="s">
        <v>27</v>
      </c>
      <c r="K52" s="17" t="s">
        <v>28</v>
      </c>
      <c r="L52" s="17" t="s">
        <v>42</v>
      </c>
      <c r="M52" s="11" t="s">
        <v>11</v>
      </c>
      <c r="N52" s="17" t="s">
        <v>84</v>
      </c>
      <c r="O52" s="11" t="s">
        <v>18</v>
      </c>
      <c r="P52" s="18">
        <v>13</v>
      </c>
      <c r="Q52" s="11" t="s">
        <v>367</v>
      </c>
      <c r="R52" s="11">
        <v>17</v>
      </c>
      <c r="S52" s="11">
        <v>2022</v>
      </c>
      <c r="W52" t="s">
        <v>377</v>
      </c>
      <c r="X52" t="s">
        <v>18</v>
      </c>
      <c r="Y52" s="3">
        <v>44840</v>
      </c>
      <c r="Z52" s="3">
        <v>45307.7</v>
      </c>
      <c r="AA52">
        <v>467</v>
      </c>
      <c r="AB52">
        <v>2024</v>
      </c>
      <c r="AC52" t="s">
        <v>700</v>
      </c>
    </row>
    <row r="53" spans="1:29">
      <c r="A53" s="29">
        <v>4</v>
      </c>
      <c r="B53" s="12">
        <v>69</v>
      </c>
      <c r="C53" s="12">
        <v>1</v>
      </c>
      <c r="D53" s="19">
        <v>44793</v>
      </c>
      <c r="E53" s="20">
        <v>3460</v>
      </c>
      <c r="F53" s="20">
        <v>346</v>
      </c>
      <c r="G53" s="20">
        <v>0</v>
      </c>
      <c r="H53" s="21">
        <v>44811.18</v>
      </c>
      <c r="I53" s="12" t="s">
        <v>10</v>
      </c>
      <c r="J53" s="22" t="s">
        <v>27</v>
      </c>
      <c r="K53" s="22" t="s">
        <v>28</v>
      </c>
      <c r="L53" s="22" t="s">
        <v>37</v>
      </c>
      <c r="M53" s="12" t="s">
        <v>11</v>
      </c>
      <c r="N53" s="22" t="s">
        <v>52</v>
      </c>
      <c r="O53" s="12" t="s">
        <v>18</v>
      </c>
      <c r="P53" s="23">
        <v>18</v>
      </c>
      <c r="Q53" s="12" t="s">
        <v>368</v>
      </c>
      <c r="R53" s="12">
        <v>18</v>
      </c>
      <c r="S53" s="12">
        <v>2022</v>
      </c>
      <c r="W53" t="s">
        <v>378</v>
      </c>
      <c r="X53" t="s">
        <v>18</v>
      </c>
      <c r="Y53" s="3">
        <v>44842</v>
      </c>
      <c r="Z53" s="3">
        <v>44894.86</v>
      </c>
      <c r="AA53">
        <v>52</v>
      </c>
      <c r="AB53">
        <v>2022</v>
      </c>
      <c r="AC53" t="s">
        <v>700</v>
      </c>
    </row>
    <row r="54" spans="1:29">
      <c r="A54" s="28">
        <v>4</v>
      </c>
      <c r="B54" s="11">
        <v>71</v>
      </c>
      <c r="C54" s="11">
        <v>3</v>
      </c>
      <c r="D54" s="14">
        <v>44796</v>
      </c>
      <c r="E54" s="15">
        <v>3460</v>
      </c>
      <c r="F54" s="15">
        <v>346</v>
      </c>
      <c r="G54" s="15">
        <v>0</v>
      </c>
      <c r="H54" s="16">
        <v>44889.74</v>
      </c>
      <c r="I54" s="11" t="s">
        <v>10</v>
      </c>
      <c r="J54" s="17" t="s">
        <v>27</v>
      </c>
      <c r="K54" s="17" t="s">
        <v>28</v>
      </c>
      <c r="L54" s="17" t="s">
        <v>37</v>
      </c>
      <c r="M54" s="11" t="s">
        <v>11</v>
      </c>
      <c r="N54" s="17" t="s">
        <v>52</v>
      </c>
      <c r="O54" s="11" t="s">
        <v>18</v>
      </c>
      <c r="P54" s="18">
        <v>93</v>
      </c>
      <c r="Q54" s="11" t="s">
        <v>369</v>
      </c>
      <c r="R54" s="11">
        <v>94</v>
      </c>
      <c r="S54" s="11">
        <v>2022</v>
      </c>
      <c r="W54" t="s">
        <v>379</v>
      </c>
      <c r="X54" t="s">
        <v>18</v>
      </c>
      <c r="Y54" s="3">
        <v>44845</v>
      </c>
      <c r="Z54" s="3">
        <v>44866.92</v>
      </c>
      <c r="AA54">
        <v>21</v>
      </c>
      <c r="AB54">
        <v>2022</v>
      </c>
      <c r="AC54" t="s">
        <v>700</v>
      </c>
    </row>
    <row r="55" spans="1:29">
      <c r="A55" s="29">
        <v>4</v>
      </c>
      <c r="B55" s="12">
        <v>71</v>
      </c>
      <c r="C55" s="12">
        <v>2</v>
      </c>
      <c r="D55" s="19">
        <v>44796</v>
      </c>
      <c r="E55" s="20">
        <v>3400</v>
      </c>
      <c r="F55" s="20">
        <v>340</v>
      </c>
      <c r="G55" s="20">
        <v>0</v>
      </c>
      <c r="H55" s="21">
        <v>44890.6</v>
      </c>
      <c r="I55" s="12" t="s">
        <v>10</v>
      </c>
      <c r="J55" s="22" t="s">
        <v>25</v>
      </c>
      <c r="K55" s="22" t="s">
        <v>26</v>
      </c>
      <c r="L55" s="22" t="s">
        <v>37</v>
      </c>
      <c r="M55" s="12" t="s">
        <v>11</v>
      </c>
      <c r="N55" s="22" t="s">
        <v>55</v>
      </c>
      <c r="O55" s="12" t="s">
        <v>18</v>
      </c>
      <c r="P55" s="23">
        <v>94</v>
      </c>
      <c r="Q55" s="12" t="s">
        <v>369</v>
      </c>
      <c r="R55" s="12">
        <v>94</v>
      </c>
      <c r="S55" s="12">
        <v>2022</v>
      </c>
      <c r="W55" t="s">
        <v>380</v>
      </c>
      <c r="X55" t="s">
        <v>18</v>
      </c>
      <c r="Y55" s="3">
        <v>44846</v>
      </c>
      <c r="Z55" s="3">
        <v>44850.287997685184</v>
      </c>
      <c r="AA55">
        <v>4</v>
      </c>
      <c r="AB55">
        <v>2022</v>
      </c>
      <c r="AC55" t="s">
        <v>700</v>
      </c>
    </row>
    <row r="56" spans="1:29">
      <c r="A56" s="28">
        <v>4</v>
      </c>
      <c r="B56" s="11">
        <v>72</v>
      </c>
      <c r="C56" s="11">
        <v>1</v>
      </c>
      <c r="D56" s="14">
        <v>44798</v>
      </c>
      <c r="E56" s="15">
        <v>3406</v>
      </c>
      <c r="F56" s="15">
        <v>340</v>
      </c>
      <c r="G56" s="15">
        <v>6</v>
      </c>
      <c r="H56" s="16">
        <v>44940.800000000003</v>
      </c>
      <c r="I56" s="11" t="s">
        <v>10</v>
      </c>
      <c r="J56" s="17" t="s">
        <v>25</v>
      </c>
      <c r="K56" s="17" t="s">
        <v>26</v>
      </c>
      <c r="L56" s="17" t="s">
        <v>43</v>
      </c>
      <c r="M56" s="11" t="s">
        <v>11</v>
      </c>
      <c r="N56" s="17" t="s">
        <v>65</v>
      </c>
      <c r="O56" s="11" t="s">
        <v>18</v>
      </c>
      <c r="P56" s="18">
        <v>142</v>
      </c>
      <c r="Q56" s="11" t="s">
        <v>370</v>
      </c>
      <c r="R56" s="11">
        <v>145</v>
      </c>
      <c r="S56" s="11">
        <v>2023</v>
      </c>
      <c r="W56" t="s">
        <v>381</v>
      </c>
      <c r="X56" t="s">
        <v>18</v>
      </c>
      <c r="Y56" s="3">
        <v>44846</v>
      </c>
      <c r="Z56" s="3">
        <v>44948.4</v>
      </c>
      <c r="AA56">
        <v>102</v>
      </c>
      <c r="AB56">
        <v>2023</v>
      </c>
      <c r="AC56" t="s">
        <v>700</v>
      </c>
    </row>
    <row r="57" spans="1:29">
      <c r="A57" s="29">
        <v>4</v>
      </c>
      <c r="B57" s="12">
        <v>72</v>
      </c>
      <c r="C57" s="12">
        <v>4</v>
      </c>
      <c r="D57" s="19">
        <v>44798</v>
      </c>
      <c r="E57" s="20">
        <v>3400</v>
      </c>
      <c r="F57" s="20">
        <v>340</v>
      </c>
      <c r="G57" s="20">
        <v>0</v>
      </c>
      <c r="H57" s="21">
        <v>44942.22</v>
      </c>
      <c r="I57" s="12" t="s">
        <v>10</v>
      </c>
      <c r="J57" s="22" t="s">
        <v>25</v>
      </c>
      <c r="K57" s="22" t="s">
        <v>26</v>
      </c>
      <c r="L57" s="22" t="s">
        <v>37</v>
      </c>
      <c r="M57" s="12" t="s">
        <v>11</v>
      </c>
      <c r="N57" s="22" t="s">
        <v>55</v>
      </c>
      <c r="O57" s="12" t="s">
        <v>18</v>
      </c>
      <c r="P57" s="23">
        <v>144</v>
      </c>
      <c r="Q57" s="12" t="s">
        <v>370</v>
      </c>
      <c r="R57" s="12">
        <v>145</v>
      </c>
      <c r="S57" s="12">
        <v>2023</v>
      </c>
      <c r="W57" t="s">
        <v>382</v>
      </c>
      <c r="X57" t="s">
        <v>18</v>
      </c>
      <c r="Y57" s="3">
        <v>44850</v>
      </c>
      <c r="Z57" s="3">
        <v>44880.14</v>
      </c>
      <c r="AA57">
        <v>30</v>
      </c>
      <c r="AB57">
        <v>2022</v>
      </c>
      <c r="AC57" t="s">
        <v>700</v>
      </c>
    </row>
    <row r="58" spans="1:29">
      <c r="A58" s="28">
        <v>4</v>
      </c>
      <c r="B58" s="11">
        <v>73</v>
      </c>
      <c r="C58" s="11">
        <v>1</v>
      </c>
      <c r="D58" s="14">
        <v>44799</v>
      </c>
      <c r="E58" s="15">
        <v>3400</v>
      </c>
      <c r="F58" s="15">
        <v>340</v>
      </c>
      <c r="G58" s="15">
        <v>0</v>
      </c>
      <c r="H58" s="16">
        <v>44849.69</v>
      </c>
      <c r="I58" s="11" t="s">
        <v>10</v>
      </c>
      <c r="J58" s="17" t="s">
        <v>25</v>
      </c>
      <c r="K58" s="17" t="s">
        <v>26</v>
      </c>
      <c r="L58" s="17" t="s">
        <v>37</v>
      </c>
      <c r="M58" s="11" t="s">
        <v>11</v>
      </c>
      <c r="N58" s="17" t="s">
        <v>55</v>
      </c>
      <c r="O58" s="11" t="s">
        <v>18</v>
      </c>
      <c r="P58" s="18">
        <v>50</v>
      </c>
      <c r="Q58" s="11" t="s">
        <v>371</v>
      </c>
      <c r="R58" s="11">
        <v>66</v>
      </c>
      <c r="S58" s="11">
        <v>2022</v>
      </c>
      <c r="W58" t="s">
        <v>383</v>
      </c>
      <c r="X58" t="s">
        <v>18</v>
      </c>
      <c r="Y58" s="3">
        <v>44855</v>
      </c>
      <c r="Z58" s="3">
        <v>44869.86</v>
      </c>
      <c r="AA58">
        <v>14</v>
      </c>
      <c r="AB58">
        <v>2022</v>
      </c>
      <c r="AC58" t="s">
        <v>700</v>
      </c>
    </row>
    <row r="59" spans="1:29">
      <c r="A59" s="29">
        <v>4</v>
      </c>
      <c r="B59" s="12">
        <v>75</v>
      </c>
      <c r="C59" s="12">
        <v>2</v>
      </c>
      <c r="D59" s="19">
        <v>44803</v>
      </c>
      <c r="E59" s="20">
        <v>3400</v>
      </c>
      <c r="F59" s="20">
        <v>340</v>
      </c>
      <c r="G59" s="20">
        <v>0</v>
      </c>
      <c r="H59" s="21">
        <v>44813.1</v>
      </c>
      <c r="I59" s="12" t="s">
        <v>10</v>
      </c>
      <c r="J59" s="22" t="s">
        <v>25</v>
      </c>
      <c r="K59" s="22" t="s">
        <v>26</v>
      </c>
      <c r="L59" s="22" t="s">
        <v>37</v>
      </c>
      <c r="M59" s="12" t="s">
        <v>11</v>
      </c>
      <c r="N59" s="22" t="s">
        <v>55</v>
      </c>
      <c r="O59" s="12" t="s">
        <v>18</v>
      </c>
      <c r="P59" s="23">
        <v>10</v>
      </c>
      <c r="Q59" s="12" t="s">
        <v>372</v>
      </c>
      <c r="R59" s="12">
        <v>10</v>
      </c>
      <c r="S59" s="12">
        <v>2022</v>
      </c>
      <c r="W59" t="s">
        <v>384</v>
      </c>
      <c r="X59" t="s">
        <v>18</v>
      </c>
      <c r="Y59" s="3">
        <v>44857</v>
      </c>
      <c r="Z59" s="3">
        <v>45251.199999999997</v>
      </c>
      <c r="AA59">
        <v>394</v>
      </c>
      <c r="AB59">
        <v>2023</v>
      </c>
      <c r="AC59" t="s">
        <v>700</v>
      </c>
    </row>
    <row r="60" spans="1:29">
      <c r="A60" s="28">
        <v>4</v>
      </c>
      <c r="B60" s="11">
        <v>76</v>
      </c>
      <c r="C60" s="11">
        <v>2</v>
      </c>
      <c r="D60" s="14">
        <v>44819</v>
      </c>
      <c r="E60" s="15">
        <v>3471</v>
      </c>
      <c r="F60" s="15">
        <v>347</v>
      </c>
      <c r="G60" s="15">
        <v>1</v>
      </c>
      <c r="H60" s="16">
        <v>44869.82</v>
      </c>
      <c r="I60" s="11" t="s">
        <v>10</v>
      </c>
      <c r="J60" s="17" t="s">
        <v>29</v>
      </c>
      <c r="K60" s="17" t="s">
        <v>28</v>
      </c>
      <c r="L60" s="17" t="s">
        <v>38</v>
      </c>
      <c r="M60" s="11" t="s">
        <v>11</v>
      </c>
      <c r="N60" s="17" t="s">
        <v>101</v>
      </c>
      <c r="O60" s="11" t="s">
        <v>18</v>
      </c>
      <c r="P60" s="18">
        <v>50</v>
      </c>
      <c r="Q60" s="11" t="s">
        <v>373</v>
      </c>
      <c r="R60" s="11">
        <v>51</v>
      </c>
      <c r="S60" s="11">
        <v>2022</v>
      </c>
      <c r="W60" t="s">
        <v>385</v>
      </c>
      <c r="X60" t="s">
        <v>18</v>
      </c>
      <c r="Y60" s="3">
        <v>44862</v>
      </c>
      <c r="Z60" s="3">
        <v>44915.39</v>
      </c>
      <c r="AA60">
        <v>53</v>
      </c>
      <c r="AB60">
        <v>2022</v>
      </c>
      <c r="AC60" t="s">
        <v>700</v>
      </c>
    </row>
    <row r="61" spans="1:29">
      <c r="A61" s="29">
        <v>4</v>
      </c>
      <c r="B61" s="12">
        <v>76</v>
      </c>
      <c r="C61" s="12">
        <v>1</v>
      </c>
      <c r="D61" s="19">
        <v>44819</v>
      </c>
      <c r="E61" s="20">
        <v>3460</v>
      </c>
      <c r="F61" s="20">
        <v>346</v>
      </c>
      <c r="G61" s="20">
        <v>0</v>
      </c>
      <c r="H61" s="21">
        <v>44870.12</v>
      </c>
      <c r="I61" s="12" t="s">
        <v>10</v>
      </c>
      <c r="J61" s="22" t="s">
        <v>27</v>
      </c>
      <c r="K61" s="22" t="s">
        <v>28</v>
      </c>
      <c r="L61" s="22" t="s">
        <v>37</v>
      </c>
      <c r="M61" s="12" t="s">
        <v>11</v>
      </c>
      <c r="N61" s="22" t="s">
        <v>52</v>
      </c>
      <c r="O61" s="12" t="s">
        <v>18</v>
      </c>
      <c r="P61" s="23">
        <v>51</v>
      </c>
      <c r="Q61" s="12" t="s">
        <v>373</v>
      </c>
      <c r="R61" s="12">
        <v>51</v>
      </c>
      <c r="S61" s="12">
        <v>2022</v>
      </c>
      <c r="W61" t="s">
        <v>386</v>
      </c>
      <c r="X61" t="s">
        <v>18</v>
      </c>
      <c r="Y61" s="3">
        <v>44862</v>
      </c>
      <c r="Z61" s="3">
        <v>44869.05</v>
      </c>
      <c r="AA61">
        <v>7</v>
      </c>
      <c r="AB61">
        <v>2022</v>
      </c>
      <c r="AC61" t="s">
        <v>700</v>
      </c>
    </row>
    <row r="62" spans="1:29">
      <c r="A62" s="28">
        <v>4</v>
      </c>
      <c r="B62" s="11">
        <v>77</v>
      </c>
      <c r="C62" s="11">
        <v>1</v>
      </c>
      <c r="D62" s="14">
        <v>44822</v>
      </c>
      <c r="E62" s="15">
        <v>3402</v>
      </c>
      <c r="F62" s="15">
        <v>340</v>
      </c>
      <c r="G62" s="15">
        <v>2</v>
      </c>
      <c r="H62" s="16">
        <v>44883.33</v>
      </c>
      <c r="I62" s="11" t="s">
        <v>10</v>
      </c>
      <c r="J62" s="17" t="s">
        <v>25</v>
      </c>
      <c r="K62" s="17" t="s">
        <v>26</v>
      </c>
      <c r="L62" s="17" t="s">
        <v>39</v>
      </c>
      <c r="M62" s="11" t="s">
        <v>11</v>
      </c>
      <c r="N62" s="17" t="s">
        <v>62</v>
      </c>
      <c r="O62" s="11" t="s">
        <v>18</v>
      </c>
      <c r="P62" s="18">
        <v>61</v>
      </c>
      <c r="Q62" s="11" t="s">
        <v>374</v>
      </c>
      <c r="R62" s="11">
        <v>61</v>
      </c>
      <c r="S62" s="11">
        <v>2022</v>
      </c>
      <c r="W62" t="s">
        <v>387</v>
      </c>
      <c r="X62" t="s">
        <v>18</v>
      </c>
      <c r="Y62" s="3">
        <v>44875</v>
      </c>
      <c r="Z62" s="3">
        <v>44930.59</v>
      </c>
      <c r="AA62">
        <v>55</v>
      </c>
      <c r="AB62">
        <v>2023</v>
      </c>
      <c r="AC62" t="s">
        <v>699</v>
      </c>
    </row>
    <row r="63" spans="1:29">
      <c r="A63" s="29">
        <v>4</v>
      </c>
      <c r="B63" s="12">
        <v>78</v>
      </c>
      <c r="C63" s="12">
        <v>1</v>
      </c>
      <c r="D63" s="19">
        <v>44823</v>
      </c>
      <c r="E63" s="20">
        <v>3401</v>
      </c>
      <c r="F63" s="20">
        <v>340</v>
      </c>
      <c r="G63" s="20">
        <v>1</v>
      </c>
      <c r="H63" s="21">
        <v>44917.57</v>
      </c>
      <c r="I63" s="12" t="s">
        <v>10</v>
      </c>
      <c r="J63" s="22" t="s">
        <v>25</v>
      </c>
      <c r="K63" s="22" t="s">
        <v>26</v>
      </c>
      <c r="L63" s="22" t="s">
        <v>38</v>
      </c>
      <c r="M63" s="12" t="s">
        <v>11</v>
      </c>
      <c r="N63" s="22" t="s">
        <v>56</v>
      </c>
      <c r="O63" s="12" t="s">
        <v>18</v>
      </c>
      <c r="P63" s="23">
        <v>94</v>
      </c>
      <c r="Q63" s="12" t="s">
        <v>375</v>
      </c>
      <c r="R63" s="12">
        <v>96</v>
      </c>
      <c r="S63" s="12">
        <v>2022</v>
      </c>
      <c r="W63" t="s">
        <v>388</v>
      </c>
      <c r="X63" t="s">
        <v>18</v>
      </c>
      <c r="Y63" s="3">
        <v>44886</v>
      </c>
      <c r="Z63" s="3">
        <v>44918.04</v>
      </c>
      <c r="AA63">
        <v>32</v>
      </c>
      <c r="AB63">
        <v>2022</v>
      </c>
      <c r="AC63" t="s">
        <v>699</v>
      </c>
    </row>
    <row r="64" spans="1:29">
      <c r="A64" s="28">
        <v>4</v>
      </c>
      <c r="B64" s="11">
        <v>79</v>
      </c>
      <c r="C64" s="11">
        <v>4</v>
      </c>
      <c r="D64" s="14">
        <v>44827</v>
      </c>
      <c r="E64" s="15">
        <v>3460</v>
      </c>
      <c r="F64" s="15">
        <v>346</v>
      </c>
      <c r="G64" s="15">
        <v>0</v>
      </c>
      <c r="H64" s="16">
        <v>45015.61</v>
      </c>
      <c r="I64" s="11" t="s">
        <v>10</v>
      </c>
      <c r="J64" s="17" t="s">
        <v>27</v>
      </c>
      <c r="K64" s="17" t="s">
        <v>28</v>
      </c>
      <c r="L64" s="17" t="s">
        <v>37</v>
      </c>
      <c r="M64" s="11" t="s">
        <v>11</v>
      </c>
      <c r="N64" s="17" t="s">
        <v>52</v>
      </c>
      <c r="O64" s="11" t="s">
        <v>18</v>
      </c>
      <c r="P64" s="18">
        <v>188</v>
      </c>
      <c r="Q64" s="11" t="s">
        <v>376</v>
      </c>
      <c r="R64" s="11">
        <v>206</v>
      </c>
      <c r="S64" s="11">
        <v>2023</v>
      </c>
      <c r="W64" t="s">
        <v>389</v>
      </c>
      <c r="X64" t="s">
        <v>18</v>
      </c>
      <c r="Y64" s="3">
        <v>44890</v>
      </c>
      <c r="Z64" s="3">
        <v>45049.3</v>
      </c>
      <c r="AA64">
        <v>159</v>
      </c>
      <c r="AB64">
        <v>2023</v>
      </c>
      <c r="AC64" t="s">
        <v>699</v>
      </c>
    </row>
    <row r="65" spans="1:29">
      <c r="A65" s="29">
        <v>4</v>
      </c>
      <c r="B65" s="12">
        <v>79</v>
      </c>
      <c r="C65" s="12">
        <v>2</v>
      </c>
      <c r="D65" s="19">
        <v>44827</v>
      </c>
      <c r="E65" s="20">
        <v>3406</v>
      </c>
      <c r="F65" s="20">
        <v>340</v>
      </c>
      <c r="G65" s="20">
        <v>6</v>
      </c>
      <c r="H65" s="21">
        <v>45016.88</v>
      </c>
      <c r="I65" s="12" t="s">
        <v>10</v>
      </c>
      <c r="J65" s="22" t="s">
        <v>25</v>
      </c>
      <c r="K65" s="22" t="s">
        <v>26</v>
      </c>
      <c r="L65" s="22" t="s">
        <v>43</v>
      </c>
      <c r="M65" s="12" t="s">
        <v>11</v>
      </c>
      <c r="N65" s="22" t="s">
        <v>65</v>
      </c>
      <c r="O65" s="12" t="s">
        <v>18</v>
      </c>
      <c r="P65" s="23">
        <v>189</v>
      </c>
      <c r="Q65" s="12" t="s">
        <v>376</v>
      </c>
      <c r="R65" s="12">
        <v>206</v>
      </c>
      <c r="S65" s="12">
        <v>2023</v>
      </c>
      <c r="W65" t="s">
        <v>390</v>
      </c>
      <c r="X65" t="s">
        <v>18</v>
      </c>
      <c r="Y65" s="3">
        <v>44895</v>
      </c>
      <c r="Z65" s="3">
        <v>45060.57</v>
      </c>
      <c r="AA65">
        <v>165</v>
      </c>
      <c r="AB65">
        <v>2023</v>
      </c>
      <c r="AC65" t="s">
        <v>699</v>
      </c>
    </row>
    <row r="66" spans="1:29">
      <c r="A66" s="28">
        <v>4</v>
      </c>
      <c r="B66" s="11">
        <v>82</v>
      </c>
      <c r="C66" s="11">
        <v>3</v>
      </c>
      <c r="D66" s="14">
        <v>44840</v>
      </c>
      <c r="E66" s="15">
        <v>3400</v>
      </c>
      <c r="F66" s="15">
        <v>340</v>
      </c>
      <c r="G66" s="15">
        <v>0</v>
      </c>
      <c r="H66" s="16">
        <v>45307.7</v>
      </c>
      <c r="I66" s="11" t="s">
        <v>10</v>
      </c>
      <c r="J66" s="17" t="s">
        <v>25</v>
      </c>
      <c r="K66" s="17" t="s">
        <v>26</v>
      </c>
      <c r="L66" s="17" t="s">
        <v>37</v>
      </c>
      <c r="M66" s="11" t="s">
        <v>11</v>
      </c>
      <c r="N66" s="17" t="s">
        <v>55</v>
      </c>
      <c r="O66" s="11" t="s">
        <v>18</v>
      </c>
      <c r="P66" s="18">
        <v>467</v>
      </c>
      <c r="Q66" s="11" t="s">
        <v>377</v>
      </c>
      <c r="R66" s="11">
        <v>469</v>
      </c>
      <c r="S66" s="11">
        <v>2024</v>
      </c>
      <c r="W66" t="s">
        <v>391</v>
      </c>
      <c r="X66" t="s">
        <v>18</v>
      </c>
      <c r="Y66" s="3">
        <v>44902</v>
      </c>
      <c r="Z66" s="3">
        <v>45522.8</v>
      </c>
      <c r="AA66">
        <v>620</v>
      </c>
      <c r="AB66">
        <v>2024</v>
      </c>
      <c r="AC66" t="s">
        <v>701</v>
      </c>
    </row>
    <row r="67" spans="1:29">
      <c r="A67" s="29">
        <v>4</v>
      </c>
      <c r="B67" s="12">
        <v>84</v>
      </c>
      <c r="C67" s="12">
        <v>1</v>
      </c>
      <c r="D67" s="19">
        <v>44842</v>
      </c>
      <c r="E67" s="20">
        <v>3400</v>
      </c>
      <c r="F67" s="20">
        <v>340</v>
      </c>
      <c r="G67" s="20">
        <v>0</v>
      </c>
      <c r="H67" s="21">
        <v>44894.86</v>
      </c>
      <c r="I67" s="12" t="s">
        <v>10</v>
      </c>
      <c r="J67" s="22" t="s">
        <v>25</v>
      </c>
      <c r="K67" s="22" t="s">
        <v>26</v>
      </c>
      <c r="L67" s="22" t="s">
        <v>37</v>
      </c>
      <c r="M67" s="12" t="s">
        <v>11</v>
      </c>
      <c r="N67" s="22" t="s">
        <v>55</v>
      </c>
      <c r="O67" s="12" t="s">
        <v>18</v>
      </c>
      <c r="P67" s="23">
        <v>52</v>
      </c>
      <c r="Q67" s="12" t="s">
        <v>378</v>
      </c>
      <c r="R67" s="12">
        <v>52</v>
      </c>
      <c r="S67" s="12">
        <v>2022</v>
      </c>
      <c r="W67" t="s">
        <v>392</v>
      </c>
      <c r="X67" t="s">
        <v>18</v>
      </c>
      <c r="Y67" s="3">
        <v>44905</v>
      </c>
      <c r="Z67" s="3">
        <v>44920.26</v>
      </c>
      <c r="AA67">
        <v>15</v>
      </c>
      <c r="AB67">
        <v>2022</v>
      </c>
      <c r="AC67" t="s">
        <v>701</v>
      </c>
    </row>
    <row r="68" spans="1:29">
      <c r="A68" s="28">
        <v>4</v>
      </c>
      <c r="B68" s="11">
        <v>85</v>
      </c>
      <c r="C68" s="11">
        <v>1</v>
      </c>
      <c r="D68" s="14">
        <v>44845</v>
      </c>
      <c r="E68" s="15">
        <v>3470</v>
      </c>
      <c r="F68" s="15">
        <v>347</v>
      </c>
      <c r="G68" s="15">
        <v>0</v>
      </c>
      <c r="H68" s="16">
        <v>44864.95</v>
      </c>
      <c r="I68" s="11" t="s">
        <v>10</v>
      </c>
      <c r="J68" s="17" t="s">
        <v>29</v>
      </c>
      <c r="K68" s="17" t="s">
        <v>28</v>
      </c>
      <c r="L68" s="17" t="s">
        <v>37</v>
      </c>
      <c r="M68" s="11" t="s">
        <v>11</v>
      </c>
      <c r="N68" s="17" t="s">
        <v>51</v>
      </c>
      <c r="O68" s="11" t="s">
        <v>18</v>
      </c>
      <c r="P68" s="18">
        <v>19</v>
      </c>
      <c r="Q68" s="11" t="s">
        <v>379</v>
      </c>
      <c r="R68" s="11">
        <v>21</v>
      </c>
      <c r="S68" s="11">
        <v>2022</v>
      </c>
      <c r="W68" t="s">
        <v>393</v>
      </c>
      <c r="X68" t="s">
        <v>18</v>
      </c>
      <c r="Y68" s="3">
        <v>44906</v>
      </c>
      <c r="Z68" s="3">
        <v>44937.8</v>
      </c>
      <c r="AA68">
        <v>31</v>
      </c>
      <c r="AB68">
        <v>2023</v>
      </c>
      <c r="AC68" t="s">
        <v>701</v>
      </c>
    </row>
    <row r="69" spans="1:29">
      <c r="A69" s="29">
        <v>4</v>
      </c>
      <c r="B69" s="12">
        <v>85</v>
      </c>
      <c r="C69" s="12">
        <v>3</v>
      </c>
      <c r="D69" s="19">
        <v>44845</v>
      </c>
      <c r="E69" s="20">
        <v>3400</v>
      </c>
      <c r="F69" s="20">
        <v>340</v>
      </c>
      <c r="G69" s="20">
        <v>0</v>
      </c>
      <c r="H69" s="21">
        <v>44866.92</v>
      </c>
      <c r="I69" s="12" t="s">
        <v>10</v>
      </c>
      <c r="J69" s="22" t="s">
        <v>25</v>
      </c>
      <c r="K69" s="22" t="s">
        <v>26</v>
      </c>
      <c r="L69" s="22" t="s">
        <v>37</v>
      </c>
      <c r="M69" s="12" t="s">
        <v>11</v>
      </c>
      <c r="N69" s="22" t="s">
        <v>55</v>
      </c>
      <c r="O69" s="12" t="s">
        <v>18</v>
      </c>
      <c r="P69" s="23">
        <v>21</v>
      </c>
      <c r="Q69" s="12" t="s">
        <v>379</v>
      </c>
      <c r="R69" s="12">
        <v>21</v>
      </c>
      <c r="S69" s="12">
        <v>2022</v>
      </c>
      <c r="W69" t="s">
        <v>394</v>
      </c>
      <c r="X69" t="s">
        <v>18</v>
      </c>
      <c r="Y69" s="3">
        <v>44907</v>
      </c>
      <c r="Z69" s="3">
        <v>44955.5</v>
      </c>
      <c r="AA69">
        <v>48</v>
      </c>
      <c r="AB69">
        <v>2023</v>
      </c>
      <c r="AC69" t="s">
        <v>701</v>
      </c>
    </row>
    <row r="70" spans="1:29">
      <c r="A70" s="28">
        <v>4</v>
      </c>
      <c r="B70" s="11">
        <v>86</v>
      </c>
      <c r="C70" s="11">
        <v>4</v>
      </c>
      <c r="D70" s="14">
        <v>44846</v>
      </c>
      <c r="E70" s="15">
        <v>3460</v>
      </c>
      <c r="F70" s="15">
        <v>346</v>
      </c>
      <c r="G70" s="15">
        <v>0</v>
      </c>
      <c r="H70" s="16">
        <v>44850.287997685184</v>
      </c>
      <c r="I70" s="11" t="s">
        <v>10</v>
      </c>
      <c r="J70" s="17" t="s">
        <v>27</v>
      </c>
      <c r="K70" s="17" t="s">
        <v>28</v>
      </c>
      <c r="L70" s="17" t="s">
        <v>37</v>
      </c>
      <c r="M70" s="11" t="s">
        <v>11</v>
      </c>
      <c r="N70" s="17" t="s">
        <v>52</v>
      </c>
      <c r="O70" s="11" t="s">
        <v>18</v>
      </c>
      <c r="P70" s="18">
        <v>4</v>
      </c>
      <c r="Q70" s="11" t="s">
        <v>380</v>
      </c>
      <c r="R70" s="11">
        <v>5</v>
      </c>
      <c r="S70" s="11">
        <v>2022</v>
      </c>
      <c r="W70" t="s">
        <v>395</v>
      </c>
      <c r="X70" t="s">
        <v>18</v>
      </c>
      <c r="Y70" s="3">
        <v>44908</v>
      </c>
      <c r="Z70" s="3">
        <v>45047.6</v>
      </c>
      <c r="AA70">
        <v>139</v>
      </c>
      <c r="AB70">
        <v>2023</v>
      </c>
      <c r="AC70" t="s">
        <v>701</v>
      </c>
    </row>
    <row r="71" spans="1:29">
      <c r="A71" s="29">
        <v>4</v>
      </c>
      <c r="B71" s="12">
        <v>87</v>
      </c>
      <c r="C71" s="12">
        <v>2</v>
      </c>
      <c r="D71" s="19">
        <v>44846</v>
      </c>
      <c r="E71" s="20">
        <v>3400</v>
      </c>
      <c r="F71" s="20">
        <v>340</v>
      </c>
      <c r="G71" s="20">
        <v>0</v>
      </c>
      <c r="H71" s="21">
        <v>44948.4</v>
      </c>
      <c r="I71" s="12" t="s">
        <v>10</v>
      </c>
      <c r="J71" s="22" t="s">
        <v>25</v>
      </c>
      <c r="K71" s="22" t="s">
        <v>26</v>
      </c>
      <c r="L71" s="22" t="s">
        <v>37</v>
      </c>
      <c r="M71" s="12" t="s">
        <v>11</v>
      </c>
      <c r="N71" s="22" t="s">
        <v>55</v>
      </c>
      <c r="O71" s="12" t="s">
        <v>18</v>
      </c>
      <c r="P71" s="23">
        <v>102</v>
      </c>
      <c r="Q71" s="12" t="s">
        <v>381</v>
      </c>
      <c r="R71" s="12">
        <v>107</v>
      </c>
      <c r="S71" s="12">
        <v>2023</v>
      </c>
      <c r="W71" t="s">
        <v>396</v>
      </c>
      <c r="X71" t="s">
        <v>18</v>
      </c>
      <c r="Y71" s="3">
        <v>44914</v>
      </c>
      <c r="Z71" s="3">
        <v>44974.16</v>
      </c>
      <c r="AA71">
        <v>60</v>
      </c>
      <c r="AB71">
        <v>2023</v>
      </c>
      <c r="AC71" t="s">
        <v>701</v>
      </c>
    </row>
    <row r="72" spans="1:29">
      <c r="A72" s="28">
        <v>4</v>
      </c>
      <c r="B72" s="11">
        <v>87</v>
      </c>
      <c r="C72" s="11">
        <v>5</v>
      </c>
      <c r="D72" s="14">
        <v>44846</v>
      </c>
      <c r="E72" s="15">
        <v>3400</v>
      </c>
      <c r="F72" s="15">
        <v>340</v>
      </c>
      <c r="G72" s="15">
        <v>0</v>
      </c>
      <c r="H72" s="16">
        <v>44948.3</v>
      </c>
      <c r="I72" s="11" t="s">
        <v>10</v>
      </c>
      <c r="J72" s="17" t="s">
        <v>25</v>
      </c>
      <c r="K72" s="17" t="s">
        <v>26</v>
      </c>
      <c r="L72" s="17" t="s">
        <v>37</v>
      </c>
      <c r="M72" s="11" t="s">
        <v>11</v>
      </c>
      <c r="N72" s="17" t="s">
        <v>55</v>
      </c>
      <c r="O72" s="11" t="s">
        <v>18</v>
      </c>
      <c r="P72" s="18">
        <v>102</v>
      </c>
      <c r="Q72" s="11" t="s">
        <v>381</v>
      </c>
      <c r="R72" s="11">
        <v>107</v>
      </c>
      <c r="S72" s="11">
        <v>2023</v>
      </c>
      <c r="W72" t="s">
        <v>397</v>
      </c>
      <c r="X72" t="s">
        <v>18</v>
      </c>
      <c r="Y72" s="3">
        <v>44915</v>
      </c>
      <c r="Z72" s="3">
        <v>44971.3</v>
      </c>
      <c r="AA72">
        <v>56</v>
      </c>
      <c r="AB72">
        <v>2023</v>
      </c>
      <c r="AC72" t="s">
        <v>701</v>
      </c>
    </row>
    <row r="73" spans="1:29">
      <c r="A73" s="29">
        <v>4</v>
      </c>
      <c r="B73" s="12">
        <v>88</v>
      </c>
      <c r="C73" s="12">
        <v>1</v>
      </c>
      <c r="D73" s="19">
        <v>44850</v>
      </c>
      <c r="E73" s="20">
        <v>3473</v>
      </c>
      <c r="F73" s="20">
        <v>347</v>
      </c>
      <c r="G73" s="20">
        <v>3</v>
      </c>
      <c r="H73" s="21">
        <v>44880.14</v>
      </c>
      <c r="I73" s="12" t="s">
        <v>10</v>
      </c>
      <c r="J73" s="22" t="s">
        <v>29</v>
      </c>
      <c r="K73" s="22" t="s">
        <v>28</v>
      </c>
      <c r="L73" s="22" t="s">
        <v>40</v>
      </c>
      <c r="M73" s="12" t="s">
        <v>11</v>
      </c>
      <c r="N73" s="22" t="s">
        <v>95</v>
      </c>
      <c r="O73" s="12" t="s">
        <v>18</v>
      </c>
      <c r="P73" s="23">
        <v>30</v>
      </c>
      <c r="Q73" s="12" t="s">
        <v>382</v>
      </c>
      <c r="R73" s="12">
        <v>30</v>
      </c>
      <c r="S73" s="12">
        <v>2022</v>
      </c>
      <c r="W73" t="s">
        <v>398</v>
      </c>
      <c r="X73" t="s">
        <v>18</v>
      </c>
      <c r="Y73" s="3">
        <v>44923</v>
      </c>
      <c r="Z73" s="3">
        <v>45011.09</v>
      </c>
      <c r="AA73">
        <v>88</v>
      </c>
      <c r="AB73">
        <v>2023</v>
      </c>
      <c r="AC73" t="s">
        <v>701</v>
      </c>
    </row>
    <row r="74" spans="1:29">
      <c r="A74" s="28">
        <v>4</v>
      </c>
      <c r="B74" s="11">
        <v>89</v>
      </c>
      <c r="C74" s="11">
        <v>1</v>
      </c>
      <c r="D74" s="14">
        <v>44855</v>
      </c>
      <c r="E74" s="15">
        <v>3400</v>
      </c>
      <c r="F74" s="15">
        <v>340</v>
      </c>
      <c r="G74" s="15">
        <v>0</v>
      </c>
      <c r="H74" s="16">
        <v>44869.86</v>
      </c>
      <c r="I74" s="11" t="s">
        <v>10</v>
      </c>
      <c r="J74" s="17" t="s">
        <v>25</v>
      </c>
      <c r="K74" s="17" t="s">
        <v>26</v>
      </c>
      <c r="L74" s="17" t="s">
        <v>37</v>
      </c>
      <c r="M74" s="11" t="s">
        <v>11</v>
      </c>
      <c r="N74" s="17" t="s">
        <v>55</v>
      </c>
      <c r="O74" s="11" t="s">
        <v>18</v>
      </c>
      <c r="P74" s="18">
        <v>14</v>
      </c>
      <c r="Q74" s="11" t="s">
        <v>383</v>
      </c>
      <c r="R74" s="11">
        <v>14</v>
      </c>
      <c r="S74" s="11">
        <v>2022</v>
      </c>
      <c r="W74" t="s">
        <v>399</v>
      </c>
      <c r="X74" t="s">
        <v>18</v>
      </c>
      <c r="Y74" s="3">
        <v>44924</v>
      </c>
      <c r="Z74" s="3">
        <v>44935.785000000003</v>
      </c>
      <c r="AA74">
        <v>11</v>
      </c>
      <c r="AB74">
        <v>2023</v>
      </c>
      <c r="AC74" t="s">
        <v>701</v>
      </c>
    </row>
    <row r="75" spans="1:29">
      <c r="A75" s="29">
        <v>4</v>
      </c>
      <c r="B75" s="12">
        <v>90</v>
      </c>
      <c r="C75" s="12">
        <v>3</v>
      </c>
      <c r="D75" s="19">
        <v>44857</v>
      </c>
      <c r="E75" s="20">
        <v>3461</v>
      </c>
      <c r="F75" s="20">
        <v>346</v>
      </c>
      <c r="G75" s="20">
        <v>1</v>
      </c>
      <c r="H75" s="21">
        <v>45247.3</v>
      </c>
      <c r="I75" s="12" t="s">
        <v>10</v>
      </c>
      <c r="J75" s="22" t="s">
        <v>27</v>
      </c>
      <c r="K75" s="22" t="s">
        <v>28</v>
      </c>
      <c r="L75" s="22" t="s">
        <v>38</v>
      </c>
      <c r="M75" s="12" t="s">
        <v>11</v>
      </c>
      <c r="N75" s="22" t="s">
        <v>90</v>
      </c>
      <c r="O75" s="12" t="s">
        <v>18</v>
      </c>
      <c r="P75" s="23">
        <v>390</v>
      </c>
      <c r="Q75" s="12" t="s">
        <v>384</v>
      </c>
      <c r="R75" s="12">
        <v>394</v>
      </c>
      <c r="S75" s="12">
        <v>2023</v>
      </c>
      <c r="Y75" s="3"/>
      <c r="Z75" s="3"/>
    </row>
    <row r="76" spans="1:29">
      <c r="A76" s="28">
        <v>4</v>
      </c>
      <c r="B76" s="11">
        <v>90</v>
      </c>
      <c r="C76" s="11">
        <v>4</v>
      </c>
      <c r="D76" s="14">
        <v>44857</v>
      </c>
      <c r="E76" s="15">
        <v>3460</v>
      </c>
      <c r="F76" s="15">
        <v>346</v>
      </c>
      <c r="G76" s="15">
        <v>0</v>
      </c>
      <c r="H76" s="16">
        <v>45250.79</v>
      </c>
      <c r="I76" s="11" t="s">
        <v>14</v>
      </c>
      <c r="J76" s="17" t="s">
        <v>27</v>
      </c>
      <c r="K76" s="17" t="s">
        <v>28</v>
      </c>
      <c r="L76" s="17" t="s">
        <v>37</v>
      </c>
      <c r="M76" s="11" t="s">
        <v>15</v>
      </c>
      <c r="N76" s="17" t="s">
        <v>52</v>
      </c>
      <c r="O76" s="11" t="s">
        <v>18</v>
      </c>
      <c r="P76" s="18">
        <v>393</v>
      </c>
      <c r="Q76" s="11" t="s">
        <v>384</v>
      </c>
      <c r="R76" s="11">
        <v>394</v>
      </c>
      <c r="S76" s="11">
        <v>2023</v>
      </c>
    </row>
    <row r="77" spans="1:29">
      <c r="A77" s="29">
        <v>4</v>
      </c>
      <c r="B77" s="12">
        <v>90</v>
      </c>
      <c r="C77" s="12">
        <v>1</v>
      </c>
      <c r="D77" s="19">
        <v>44857</v>
      </c>
      <c r="E77" s="20">
        <v>3403</v>
      </c>
      <c r="F77" s="20">
        <v>340</v>
      </c>
      <c r="G77" s="20">
        <v>3</v>
      </c>
      <c r="H77" s="21">
        <v>45251.199999999997</v>
      </c>
      <c r="I77" s="12" t="s">
        <v>10</v>
      </c>
      <c r="J77" s="22" t="s">
        <v>25</v>
      </c>
      <c r="K77" s="22" t="s">
        <v>26</v>
      </c>
      <c r="L77" s="22" t="s">
        <v>40</v>
      </c>
      <c r="M77" s="12" t="s">
        <v>11</v>
      </c>
      <c r="N77" s="22" t="s">
        <v>68</v>
      </c>
      <c r="O77" s="12" t="s">
        <v>18</v>
      </c>
      <c r="P77" s="23">
        <v>394</v>
      </c>
      <c r="Q77" s="12" t="s">
        <v>384</v>
      </c>
      <c r="R77" s="12">
        <v>394</v>
      </c>
      <c r="S77" s="12">
        <v>2023</v>
      </c>
      <c r="W77" s="25" t="s">
        <v>680</v>
      </c>
      <c r="X77" t="s">
        <v>681</v>
      </c>
    </row>
    <row r="78" spans="1:29">
      <c r="A78" s="28">
        <v>4</v>
      </c>
      <c r="B78" s="11">
        <v>93</v>
      </c>
      <c r="C78" s="11">
        <v>1</v>
      </c>
      <c r="D78" s="14">
        <v>44862</v>
      </c>
      <c r="E78" s="15">
        <v>3400</v>
      </c>
      <c r="F78" s="15">
        <v>340</v>
      </c>
      <c r="G78" s="15">
        <v>0</v>
      </c>
      <c r="H78" s="16">
        <v>44915.39</v>
      </c>
      <c r="I78" s="11" t="s">
        <v>10</v>
      </c>
      <c r="J78" s="17" t="s">
        <v>25</v>
      </c>
      <c r="K78" s="17" t="s">
        <v>26</v>
      </c>
      <c r="L78" s="17" t="s">
        <v>37</v>
      </c>
      <c r="M78" s="11" t="s">
        <v>11</v>
      </c>
      <c r="N78" s="17" t="s">
        <v>55</v>
      </c>
      <c r="O78" s="11" t="s">
        <v>18</v>
      </c>
      <c r="P78" s="18">
        <v>53</v>
      </c>
      <c r="Q78" s="11" t="s">
        <v>385</v>
      </c>
      <c r="R78" s="11">
        <v>57</v>
      </c>
      <c r="S78" s="11">
        <v>2022</v>
      </c>
      <c r="W78" s="26" t="s">
        <v>692</v>
      </c>
      <c r="X78" s="4">
        <v>39.857142857142854</v>
      </c>
    </row>
    <row r="79" spans="1:29">
      <c r="A79" s="29">
        <v>4</v>
      </c>
      <c r="B79" s="12">
        <v>94</v>
      </c>
      <c r="C79" s="12">
        <v>1</v>
      </c>
      <c r="D79" s="19">
        <v>44862</v>
      </c>
      <c r="E79" s="20">
        <v>3400</v>
      </c>
      <c r="F79" s="20">
        <v>340</v>
      </c>
      <c r="G79" s="20">
        <v>0</v>
      </c>
      <c r="H79" s="21">
        <v>44867.95</v>
      </c>
      <c r="I79" s="12" t="s">
        <v>10</v>
      </c>
      <c r="J79" s="22" t="s">
        <v>25</v>
      </c>
      <c r="K79" s="22" t="s">
        <v>26</v>
      </c>
      <c r="L79" s="22" t="s">
        <v>37</v>
      </c>
      <c r="M79" s="12" t="s">
        <v>11</v>
      </c>
      <c r="N79" s="22" t="s">
        <v>55</v>
      </c>
      <c r="O79" s="12" t="s">
        <v>18</v>
      </c>
      <c r="P79" s="23">
        <v>5</v>
      </c>
      <c r="Q79" s="12" t="s">
        <v>386</v>
      </c>
      <c r="R79" s="12">
        <v>7</v>
      </c>
      <c r="S79" s="12">
        <v>2022</v>
      </c>
      <c r="W79" s="26" t="s">
        <v>693</v>
      </c>
      <c r="X79" s="4">
        <v>64</v>
      </c>
    </row>
    <row r="80" spans="1:29">
      <c r="A80" s="28">
        <v>4</v>
      </c>
      <c r="B80" s="11">
        <v>94</v>
      </c>
      <c r="C80" s="11">
        <v>2</v>
      </c>
      <c r="D80" s="14">
        <v>44862</v>
      </c>
      <c r="E80" s="15">
        <v>3401</v>
      </c>
      <c r="F80" s="15">
        <v>340</v>
      </c>
      <c r="G80" s="15">
        <v>1</v>
      </c>
      <c r="H80" s="16">
        <v>44869.05</v>
      </c>
      <c r="I80" s="11" t="s">
        <v>10</v>
      </c>
      <c r="J80" s="17" t="s">
        <v>25</v>
      </c>
      <c r="K80" s="17" t="s">
        <v>26</v>
      </c>
      <c r="L80" s="17" t="s">
        <v>38</v>
      </c>
      <c r="M80" s="11" t="s">
        <v>11</v>
      </c>
      <c r="N80" s="17" t="s">
        <v>56</v>
      </c>
      <c r="O80" s="11" t="s">
        <v>18</v>
      </c>
      <c r="P80" s="18">
        <v>7</v>
      </c>
      <c r="Q80" s="11" t="s">
        <v>386</v>
      </c>
      <c r="R80" s="11">
        <v>7</v>
      </c>
      <c r="S80" s="11">
        <v>2022</v>
      </c>
      <c r="W80" s="26" t="s">
        <v>694</v>
      </c>
      <c r="X80" s="4">
        <v>28.5</v>
      </c>
    </row>
    <row r="81" spans="1:24">
      <c r="A81" s="29">
        <v>4</v>
      </c>
      <c r="B81" s="12">
        <v>95</v>
      </c>
      <c r="C81" s="12">
        <v>4</v>
      </c>
      <c r="D81" s="19">
        <v>44875</v>
      </c>
      <c r="E81" s="20">
        <v>3400</v>
      </c>
      <c r="F81" s="20">
        <v>340</v>
      </c>
      <c r="G81" s="20">
        <v>0</v>
      </c>
      <c r="H81" s="21">
        <v>44929.5</v>
      </c>
      <c r="I81" s="12" t="s">
        <v>10</v>
      </c>
      <c r="J81" s="22" t="s">
        <v>25</v>
      </c>
      <c r="K81" s="22" t="s">
        <v>26</v>
      </c>
      <c r="L81" s="22" t="s">
        <v>37</v>
      </c>
      <c r="M81" s="12" t="s">
        <v>11</v>
      </c>
      <c r="N81" s="22" t="s">
        <v>55</v>
      </c>
      <c r="O81" s="12" t="s">
        <v>18</v>
      </c>
      <c r="P81" s="23">
        <v>54</v>
      </c>
      <c r="Q81" s="12" t="s">
        <v>387</v>
      </c>
      <c r="R81" s="12">
        <v>55</v>
      </c>
      <c r="S81" s="12">
        <v>2023</v>
      </c>
      <c r="W81" s="26" t="s">
        <v>695</v>
      </c>
      <c r="X81" s="4">
        <v>146.25</v>
      </c>
    </row>
    <row r="82" spans="1:24">
      <c r="A82" s="28">
        <v>4</v>
      </c>
      <c r="B82" s="11">
        <v>95</v>
      </c>
      <c r="C82" s="11">
        <v>2</v>
      </c>
      <c r="D82" s="14">
        <v>44875</v>
      </c>
      <c r="E82" s="15">
        <v>3400</v>
      </c>
      <c r="F82" s="15">
        <v>340</v>
      </c>
      <c r="G82" s="15">
        <v>0</v>
      </c>
      <c r="H82" s="16">
        <v>44930.59</v>
      </c>
      <c r="I82" s="11" t="s">
        <v>10</v>
      </c>
      <c r="J82" s="17" t="s">
        <v>25</v>
      </c>
      <c r="K82" s="17" t="s">
        <v>26</v>
      </c>
      <c r="L82" s="17" t="s">
        <v>37</v>
      </c>
      <c r="M82" s="11" t="s">
        <v>11</v>
      </c>
      <c r="N82" s="17" t="s">
        <v>55</v>
      </c>
      <c r="O82" s="11" t="s">
        <v>18</v>
      </c>
      <c r="P82" s="18">
        <v>55</v>
      </c>
      <c r="Q82" s="11" t="s">
        <v>387</v>
      </c>
      <c r="R82" s="11">
        <v>55</v>
      </c>
      <c r="S82" s="11">
        <v>2023</v>
      </c>
      <c r="W82" s="26" t="s">
        <v>696</v>
      </c>
      <c r="X82" s="4">
        <v>214.66666666666666</v>
      </c>
    </row>
    <row r="83" spans="1:24">
      <c r="A83" s="29">
        <v>4</v>
      </c>
      <c r="B83" s="12">
        <v>97</v>
      </c>
      <c r="C83" s="12">
        <v>1</v>
      </c>
      <c r="D83" s="19">
        <v>44886</v>
      </c>
      <c r="E83" s="20">
        <v>3400</v>
      </c>
      <c r="F83" s="20">
        <v>340</v>
      </c>
      <c r="G83" s="20">
        <v>0</v>
      </c>
      <c r="H83" s="21">
        <v>44916.41</v>
      </c>
      <c r="I83" s="12" t="s">
        <v>10</v>
      </c>
      <c r="J83" s="22" t="s">
        <v>25</v>
      </c>
      <c r="K83" s="22" t="s">
        <v>26</v>
      </c>
      <c r="L83" s="22" t="s">
        <v>37</v>
      </c>
      <c r="M83" s="12" t="s">
        <v>11</v>
      </c>
      <c r="N83" s="22" t="s">
        <v>55</v>
      </c>
      <c r="O83" s="12" t="s">
        <v>18</v>
      </c>
      <c r="P83" s="23">
        <v>30</v>
      </c>
      <c r="Q83" s="12" t="s">
        <v>388</v>
      </c>
      <c r="R83" s="12">
        <v>32</v>
      </c>
      <c r="S83" s="12">
        <v>2022</v>
      </c>
      <c r="W83" s="26" t="s">
        <v>702</v>
      </c>
      <c r="X83" s="4">
        <v>133.42857142857142</v>
      </c>
    </row>
    <row r="84" spans="1:24">
      <c r="A84" s="28">
        <v>4</v>
      </c>
      <c r="B84" s="11">
        <v>97</v>
      </c>
      <c r="C84" s="11">
        <v>4</v>
      </c>
      <c r="D84" s="14">
        <v>44886</v>
      </c>
      <c r="E84" s="15">
        <v>3400</v>
      </c>
      <c r="F84" s="15">
        <v>340</v>
      </c>
      <c r="G84" s="15">
        <v>0</v>
      </c>
      <c r="H84" s="16">
        <v>44918.04</v>
      </c>
      <c r="I84" s="11" t="s">
        <v>10</v>
      </c>
      <c r="J84" s="17" t="s">
        <v>25</v>
      </c>
      <c r="K84" s="17" t="s">
        <v>26</v>
      </c>
      <c r="L84" s="17" t="s">
        <v>37</v>
      </c>
      <c r="M84" s="11" t="s">
        <v>11</v>
      </c>
      <c r="N84" s="17" t="s">
        <v>55</v>
      </c>
      <c r="O84" s="11" t="s">
        <v>18</v>
      </c>
      <c r="P84" s="18">
        <v>32</v>
      </c>
      <c r="Q84" s="11" t="s">
        <v>388</v>
      </c>
      <c r="R84" s="11">
        <v>32</v>
      </c>
      <c r="S84" s="11">
        <v>2022</v>
      </c>
      <c r="W84" s="26" t="s">
        <v>703</v>
      </c>
      <c r="X84" s="4">
        <v>103.88888888888889</v>
      </c>
    </row>
    <row r="85" spans="1:24">
      <c r="A85" s="29">
        <v>4</v>
      </c>
      <c r="B85" s="12">
        <v>98</v>
      </c>
      <c r="C85" s="12">
        <v>2</v>
      </c>
      <c r="D85" s="19">
        <v>44890</v>
      </c>
      <c r="E85" s="20">
        <v>3400</v>
      </c>
      <c r="F85" s="20">
        <v>340</v>
      </c>
      <c r="G85" s="20">
        <v>0</v>
      </c>
      <c r="H85" s="21">
        <v>45049.3</v>
      </c>
      <c r="I85" s="12" t="s">
        <v>10</v>
      </c>
      <c r="J85" s="22" t="s">
        <v>25</v>
      </c>
      <c r="K85" s="22" t="s">
        <v>26</v>
      </c>
      <c r="L85" s="22" t="s">
        <v>37</v>
      </c>
      <c r="M85" s="12" t="s">
        <v>11</v>
      </c>
      <c r="N85" s="22" t="s">
        <v>55</v>
      </c>
      <c r="O85" s="12" t="s">
        <v>18</v>
      </c>
      <c r="P85" s="23">
        <v>159</v>
      </c>
      <c r="Q85" s="12" t="s">
        <v>389</v>
      </c>
      <c r="R85" s="12">
        <v>159</v>
      </c>
      <c r="S85" s="12">
        <v>2023</v>
      </c>
      <c r="W85" s="26" t="s">
        <v>697</v>
      </c>
      <c r="X85" s="4">
        <v>53.5</v>
      </c>
    </row>
    <row r="86" spans="1:24">
      <c r="A86" s="28">
        <v>4</v>
      </c>
      <c r="B86" s="11">
        <v>99</v>
      </c>
      <c r="C86" s="11">
        <v>2</v>
      </c>
      <c r="D86" s="14">
        <v>44895</v>
      </c>
      <c r="E86" s="15">
        <v>3400</v>
      </c>
      <c r="F86" s="15">
        <v>340</v>
      </c>
      <c r="G86" s="15">
        <v>0</v>
      </c>
      <c r="H86" s="16">
        <v>45060.57</v>
      </c>
      <c r="I86" s="11" t="s">
        <v>10</v>
      </c>
      <c r="J86" s="17" t="s">
        <v>25</v>
      </c>
      <c r="K86" s="17" t="s">
        <v>26</v>
      </c>
      <c r="L86" s="17" t="s">
        <v>37</v>
      </c>
      <c r="M86" s="11" t="s">
        <v>11</v>
      </c>
      <c r="N86" s="17" t="s">
        <v>55</v>
      </c>
      <c r="O86" s="11" t="s">
        <v>18</v>
      </c>
      <c r="P86" s="18">
        <v>165</v>
      </c>
      <c r="Q86" s="11" t="s">
        <v>390</v>
      </c>
      <c r="R86" s="11">
        <v>165</v>
      </c>
      <c r="S86" s="11">
        <v>2023</v>
      </c>
      <c r="W86" s="26" t="s">
        <v>704</v>
      </c>
      <c r="X86" s="4">
        <v>98.75</v>
      </c>
    </row>
    <row r="87" spans="1:24">
      <c r="A87" s="29">
        <v>4</v>
      </c>
      <c r="B87" s="12">
        <v>100</v>
      </c>
      <c r="C87" s="12">
        <v>1</v>
      </c>
      <c r="D87" s="19">
        <v>44902</v>
      </c>
      <c r="E87" s="20">
        <v>3464</v>
      </c>
      <c r="F87" s="20">
        <v>346</v>
      </c>
      <c r="G87" s="20">
        <v>4</v>
      </c>
      <c r="H87" s="21">
        <v>45522.8</v>
      </c>
      <c r="I87" s="12" t="s">
        <v>10</v>
      </c>
      <c r="J87" s="22" t="s">
        <v>27</v>
      </c>
      <c r="K87" s="22" t="s">
        <v>28</v>
      </c>
      <c r="L87" s="22" t="s">
        <v>41</v>
      </c>
      <c r="M87" s="12" t="s">
        <v>11</v>
      </c>
      <c r="N87" s="22" t="s">
        <v>83</v>
      </c>
      <c r="O87" s="12" t="s">
        <v>18</v>
      </c>
      <c r="P87" s="23">
        <v>620</v>
      </c>
      <c r="Q87" s="12" t="s">
        <v>391</v>
      </c>
      <c r="R87" s="12">
        <v>622</v>
      </c>
      <c r="S87" s="12">
        <v>2024</v>
      </c>
      <c r="W87" s="26" t="s">
        <v>700</v>
      </c>
      <c r="X87" s="4">
        <v>114.4</v>
      </c>
    </row>
    <row r="88" spans="1:24">
      <c r="A88" s="28">
        <v>4</v>
      </c>
      <c r="B88" s="11">
        <v>101</v>
      </c>
      <c r="C88" s="11">
        <v>4</v>
      </c>
      <c r="D88" s="14">
        <v>44905</v>
      </c>
      <c r="E88" s="15">
        <v>3460</v>
      </c>
      <c r="F88" s="15">
        <v>346</v>
      </c>
      <c r="G88" s="15">
        <v>0</v>
      </c>
      <c r="H88" s="16">
        <v>44920.26</v>
      </c>
      <c r="I88" s="11" t="s">
        <v>10</v>
      </c>
      <c r="J88" s="17" t="s">
        <v>27</v>
      </c>
      <c r="K88" s="17" t="s">
        <v>28</v>
      </c>
      <c r="L88" s="17" t="s">
        <v>37</v>
      </c>
      <c r="M88" s="11" t="s">
        <v>11</v>
      </c>
      <c r="N88" s="17" t="s">
        <v>52</v>
      </c>
      <c r="O88" s="11" t="s">
        <v>18</v>
      </c>
      <c r="P88" s="18">
        <v>15</v>
      </c>
      <c r="Q88" s="11" t="s">
        <v>392</v>
      </c>
      <c r="R88" s="11">
        <v>15</v>
      </c>
      <c r="S88" s="11">
        <v>2022</v>
      </c>
      <c r="W88" s="26" t="s">
        <v>699</v>
      </c>
      <c r="X88" s="4">
        <v>102.75</v>
      </c>
    </row>
    <row r="89" spans="1:24">
      <c r="A89" s="29">
        <v>4</v>
      </c>
      <c r="B89" s="12">
        <v>102</v>
      </c>
      <c r="C89" s="12">
        <v>2</v>
      </c>
      <c r="D89" s="19">
        <v>44906</v>
      </c>
      <c r="E89" s="20">
        <v>3400</v>
      </c>
      <c r="F89" s="20">
        <v>340</v>
      </c>
      <c r="G89" s="20">
        <v>0</v>
      </c>
      <c r="H89" s="21">
        <v>44937.8</v>
      </c>
      <c r="I89" s="12" t="s">
        <v>10</v>
      </c>
      <c r="J89" s="22" t="s">
        <v>25</v>
      </c>
      <c r="K89" s="22" t="s">
        <v>26</v>
      </c>
      <c r="L89" s="22" t="s">
        <v>37</v>
      </c>
      <c r="M89" s="12" t="s">
        <v>11</v>
      </c>
      <c r="N89" s="22" t="s">
        <v>55</v>
      </c>
      <c r="O89" s="12" t="s">
        <v>18</v>
      </c>
      <c r="P89" s="23">
        <v>31</v>
      </c>
      <c r="Q89" s="12" t="s">
        <v>393</v>
      </c>
      <c r="R89" s="12">
        <v>48</v>
      </c>
      <c r="S89" s="12">
        <v>2023</v>
      </c>
      <c r="W89" s="26" t="s">
        <v>701</v>
      </c>
      <c r="X89" s="4">
        <v>118.66666666666667</v>
      </c>
    </row>
    <row r="90" spans="1:24">
      <c r="A90" s="28">
        <v>4</v>
      </c>
      <c r="B90" s="11">
        <v>103</v>
      </c>
      <c r="C90" s="11">
        <v>6</v>
      </c>
      <c r="D90" s="14">
        <v>44907</v>
      </c>
      <c r="E90" s="15">
        <v>3400</v>
      </c>
      <c r="F90" s="15">
        <v>340</v>
      </c>
      <c r="G90" s="15">
        <v>0</v>
      </c>
      <c r="H90" s="16">
        <v>44939.8</v>
      </c>
      <c r="I90" s="11" t="s">
        <v>10</v>
      </c>
      <c r="J90" s="17" t="s">
        <v>25</v>
      </c>
      <c r="K90" s="17" t="s">
        <v>26</v>
      </c>
      <c r="L90" s="17" t="s">
        <v>37</v>
      </c>
      <c r="M90" s="11" t="s">
        <v>11</v>
      </c>
      <c r="N90" s="17" t="s">
        <v>55</v>
      </c>
      <c r="O90" s="11" t="s">
        <v>18</v>
      </c>
      <c r="P90" s="18">
        <v>32</v>
      </c>
      <c r="Q90" s="11" t="s">
        <v>394</v>
      </c>
      <c r="R90" s="11">
        <v>53</v>
      </c>
      <c r="S90" s="11">
        <v>2023</v>
      </c>
    </row>
    <row r="91" spans="1:24">
      <c r="A91" s="29">
        <v>4</v>
      </c>
      <c r="B91" s="12">
        <v>103</v>
      </c>
      <c r="C91" s="12">
        <v>5</v>
      </c>
      <c r="D91" s="19">
        <v>44907</v>
      </c>
      <c r="E91" s="20">
        <v>3460</v>
      </c>
      <c r="F91" s="20">
        <v>346</v>
      </c>
      <c r="G91" s="20">
        <v>0</v>
      </c>
      <c r="H91" s="21">
        <v>44955.5</v>
      </c>
      <c r="I91" s="12" t="s">
        <v>14</v>
      </c>
      <c r="J91" s="22" t="s">
        <v>27</v>
      </c>
      <c r="K91" s="22" t="s">
        <v>28</v>
      </c>
      <c r="L91" s="22" t="s">
        <v>37</v>
      </c>
      <c r="M91" s="12" t="s">
        <v>15</v>
      </c>
      <c r="N91" s="22" t="s">
        <v>52</v>
      </c>
      <c r="O91" s="12" t="s">
        <v>18</v>
      </c>
      <c r="P91" s="23">
        <v>48</v>
      </c>
      <c r="Q91" s="12" t="s">
        <v>394</v>
      </c>
      <c r="R91" s="12">
        <v>53</v>
      </c>
      <c r="S91" s="12">
        <v>2023</v>
      </c>
    </row>
    <row r="92" spans="1:24">
      <c r="A92" s="28">
        <v>4</v>
      </c>
      <c r="B92" s="11">
        <v>104</v>
      </c>
      <c r="C92" s="11">
        <v>3</v>
      </c>
      <c r="D92" s="14">
        <v>44908</v>
      </c>
      <c r="E92" s="15">
        <v>3400</v>
      </c>
      <c r="F92" s="15">
        <v>340</v>
      </c>
      <c r="G92" s="15">
        <v>0</v>
      </c>
      <c r="H92" s="16">
        <v>45047.6</v>
      </c>
      <c r="I92" s="11" t="s">
        <v>10</v>
      </c>
      <c r="J92" s="17" t="s">
        <v>25</v>
      </c>
      <c r="K92" s="17" t="s">
        <v>26</v>
      </c>
      <c r="L92" s="17" t="s">
        <v>37</v>
      </c>
      <c r="M92" s="11" t="s">
        <v>11</v>
      </c>
      <c r="N92" s="17" t="s">
        <v>55</v>
      </c>
      <c r="O92" s="11" t="s">
        <v>18</v>
      </c>
      <c r="P92" s="18">
        <v>139</v>
      </c>
      <c r="Q92" s="11" t="s">
        <v>395</v>
      </c>
      <c r="R92" s="11">
        <v>139</v>
      </c>
      <c r="S92" s="11">
        <v>2023</v>
      </c>
    </row>
    <row r="93" spans="1:24">
      <c r="A93" s="29">
        <v>4</v>
      </c>
      <c r="B93" s="12">
        <v>108</v>
      </c>
      <c r="C93" s="12">
        <v>5</v>
      </c>
      <c r="D93" s="19">
        <v>44914</v>
      </c>
      <c r="E93" s="20">
        <v>3464</v>
      </c>
      <c r="F93" s="20">
        <v>346</v>
      </c>
      <c r="G93" s="20">
        <v>4</v>
      </c>
      <c r="H93" s="21">
        <v>44972.26</v>
      </c>
      <c r="I93" s="12" t="s">
        <v>10</v>
      </c>
      <c r="J93" s="22" t="s">
        <v>27</v>
      </c>
      <c r="K93" s="22" t="s">
        <v>28</v>
      </c>
      <c r="L93" s="22" t="s">
        <v>41</v>
      </c>
      <c r="M93" s="12" t="s">
        <v>11</v>
      </c>
      <c r="N93" s="22" t="s">
        <v>83</v>
      </c>
      <c r="O93" s="12" t="s">
        <v>18</v>
      </c>
      <c r="P93" s="23">
        <v>58</v>
      </c>
      <c r="Q93" s="12" t="s">
        <v>396</v>
      </c>
      <c r="R93" s="12">
        <v>60</v>
      </c>
      <c r="S93" s="12">
        <v>2023</v>
      </c>
    </row>
    <row r="94" spans="1:24">
      <c r="A94" s="28">
        <v>4</v>
      </c>
      <c r="B94" s="11">
        <v>108</v>
      </c>
      <c r="C94" s="11">
        <v>1</v>
      </c>
      <c r="D94" s="14">
        <v>44914</v>
      </c>
      <c r="E94" s="15">
        <v>3460</v>
      </c>
      <c r="F94" s="15">
        <v>346</v>
      </c>
      <c r="G94" s="15">
        <v>0</v>
      </c>
      <c r="H94" s="16">
        <v>44974.16</v>
      </c>
      <c r="I94" s="11" t="s">
        <v>10</v>
      </c>
      <c r="J94" s="17" t="s">
        <v>27</v>
      </c>
      <c r="K94" s="17" t="s">
        <v>28</v>
      </c>
      <c r="L94" s="17" t="s">
        <v>37</v>
      </c>
      <c r="M94" s="11" t="s">
        <v>11</v>
      </c>
      <c r="N94" s="17" t="s">
        <v>52</v>
      </c>
      <c r="O94" s="11" t="s">
        <v>18</v>
      </c>
      <c r="P94" s="18">
        <v>60</v>
      </c>
      <c r="Q94" s="11" t="s">
        <v>396</v>
      </c>
      <c r="R94" s="11">
        <v>60</v>
      </c>
      <c r="S94" s="11">
        <v>2023</v>
      </c>
    </row>
    <row r="95" spans="1:24">
      <c r="A95" s="29">
        <v>4</v>
      </c>
      <c r="B95" s="12">
        <v>109</v>
      </c>
      <c r="C95" s="12">
        <v>1</v>
      </c>
      <c r="D95" s="19">
        <v>44915</v>
      </c>
      <c r="E95" s="20">
        <v>3400</v>
      </c>
      <c r="F95" s="20">
        <v>340</v>
      </c>
      <c r="G95" s="20">
        <v>0</v>
      </c>
      <c r="H95" s="21">
        <v>44970.92</v>
      </c>
      <c r="I95" s="12" t="s">
        <v>10</v>
      </c>
      <c r="J95" s="22" t="s">
        <v>25</v>
      </c>
      <c r="K95" s="22" t="s">
        <v>26</v>
      </c>
      <c r="L95" s="22" t="s">
        <v>37</v>
      </c>
      <c r="M95" s="12" t="s">
        <v>11</v>
      </c>
      <c r="N95" s="22" t="s">
        <v>55</v>
      </c>
      <c r="O95" s="12" t="s">
        <v>18</v>
      </c>
      <c r="P95" s="23">
        <v>55</v>
      </c>
      <c r="Q95" s="12" t="s">
        <v>397</v>
      </c>
      <c r="R95" s="12">
        <v>56</v>
      </c>
      <c r="S95" s="12">
        <v>2023</v>
      </c>
    </row>
    <row r="96" spans="1:24">
      <c r="A96" s="28">
        <v>4</v>
      </c>
      <c r="B96" s="11">
        <v>109</v>
      </c>
      <c r="C96" s="11">
        <v>3</v>
      </c>
      <c r="D96" s="14">
        <v>44915</v>
      </c>
      <c r="E96" s="15">
        <v>3400</v>
      </c>
      <c r="F96" s="15">
        <v>340</v>
      </c>
      <c r="G96" s="15">
        <v>0</v>
      </c>
      <c r="H96" s="16">
        <v>44971.3</v>
      </c>
      <c r="I96" s="11" t="s">
        <v>10</v>
      </c>
      <c r="J96" s="17" t="s">
        <v>25</v>
      </c>
      <c r="K96" s="17" t="s">
        <v>26</v>
      </c>
      <c r="L96" s="17" t="s">
        <v>37</v>
      </c>
      <c r="M96" s="11" t="s">
        <v>11</v>
      </c>
      <c r="N96" s="17" t="s">
        <v>55</v>
      </c>
      <c r="O96" s="11" t="s">
        <v>18</v>
      </c>
      <c r="P96" s="18">
        <v>56</v>
      </c>
      <c r="Q96" s="11" t="s">
        <v>397</v>
      </c>
      <c r="R96" s="11">
        <v>56</v>
      </c>
      <c r="S96" s="11">
        <v>2023</v>
      </c>
    </row>
    <row r="97" spans="1:19">
      <c r="A97" s="29">
        <v>4</v>
      </c>
      <c r="B97" s="12">
        <v>110</v>
      </c>
      <c r="C97" s="12">
        <v>5</v>
      </c>
      <c r="D97" s="19">
        <v>44923</v>
      </c>
      <c r="E97" s="20">
        <v>3400</v>
      </c>
      <c r="F97" s="20">
        <v>340</v>
      </c>
      <c r="G97" s="20">
        <v>0</v>
      </c>
      <c r="H97" s="21">
        <v>45011.09</v>
      </c>
      <c r="I97" s="12" t="s">
        <v>10</v>
      </c>
      <c r="J97" s="22" t="s">
        <v>25</v>
      </c>
      <c r="K97" s="22" t="s">
        <v>26</v>
      </c>
      <c r="L97" s="22" t="s">
        <v>37</v>
      </c>
      <c r="M97" s="12" t="s">
        <v>11</v>
      </c>
      <c r="N97" s="22" t="s">
        <v>55</v>
      </c>
      <c r="O97" s="12" t="s">
        <v>18</v>
      </c>
      <c r="P97" s="23">
        <v>88</v>
      </c>
      <c r="Q97" s="12" t="s">
        <v>398</v>
      </c>
      <c r="R97" s="12">
        <v>90</v>
      </c>
      <c r="S97" s="12">
        <v>2023</v>
      </c>
    </row>
    <row r="98" spans="1:19">
      <c r="A98" s="34">
        <v>4</v>
      </c>
      <c r="B98" s="35">
        <v>111</v>
      </c>
      <c r="C98" s="35">
        <v>3</v>
      </c>
      <c r="D98" s="36">
        <v>44924</v>
      </c>
      <c r="E98" s="37">
        <v>3470</v>
      </c>
      <c r="F98" s="37">
        <v>347</v>
      </c>
      <c r="G98" s="37">
        <v>0</v>
      </c>
      <c r="H98" s="38">
        <v>44935.785000000003</v>
      </c>
      <c r="I98" s="35" t="s">
        <v>10</v>
      </c>
      <c r="J98" s="39" t="s">
        <v>29</v>
      </c>
      <c r="K98" s="39" t="s">
        <v>28</v>
      </c>
      <c r="L98" s="39" t="s">
        <v>37</v>
      </c>
      <c r="M98" s="35" t="s">
        <v>11</v>
      </c>
      <c r="N98" s="39" t="s">
        <v>51</v>
      </c>
      <c r="O98" s="35" t="s">
        <v>18</v>
      </c>
      <c r="P98" s="40">
        <v>11</v>
      </c>
      <c r="Q98" s="35" t="s">
        <v>399</v>
      </c>
      <c r="R98" s="35">
        <v>12</v>
      </c>
      <c r="S98" s="35">
        <v>2023</v>
      </c>
    </row>
  </sheetData>
  <mergeCells count="1">
    <mergeCell ref="W1:AC1"/>
  </mergeCells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8E18-D371-4BE8-A69E-CCFD8C3BB9FF}">
  <dimension ref="A1:AC212"/>
  <sheetViews>
    <sheetView workbookViewId="0">
      <selection activeCell="D1" activeCellId="1" sqref="H1:H1048576 D1:D1048576"/>
    </sheetView>
  </sheetViews>
  <sheetFormatPr defaultRowHeight="14.5"/>
  <cols>
    <col min="1" max="1" width="20.08984375" customWidth="1"/>
    <col min="2" max="2" width="24.08984375" bestFit="1" customWidth="1"/>
    <col min="3" max="3" width="22.08984375" customWidth="1"/>
    <col min="4" max="4" width="12.26953125" customWidth="1"/>
    <col min="5" max="5" width="17.6328125" customWidth="1"/>
    <col min="6" max="6" width="17.08984375" customWidth="1"/>
    <col min="7" max="7" width="12.81640625" customWidth="1"/>
    <col min="8" max="8" width="17.1796875" customWidth="1"/>
    <col min="9" max="9" width="22.90625" customWidth="1"/>
    <col min="10" max="10" width="38.54296875" bestFit="1" customWidth="1"/>
    <col min="11" max="11" width="22" customWidth="1"/>
    <col min="12" max="12" width="19" customWidth="1"/>
    <col min="13" max="13" width="28.08984375" customWidth="1"/>
    <col min="14" max="14" width="60.26953125" bestFit="1" customWidth="1"/>
    <col min="15" max="15" width="14.08984375" customWidth="1"/>
    <col min="16" max="16" width="12" customWidth="1"/>
    <col min="17" max="17" width="13" customWidth="1"/>
    <col min="18" max="18" width="16.26953125" customWidth="1"/>
    <col min="19" max="19" width="11.6328125" customWidth="1"/>
    <col min="23" max="23" width="12.90625" bestFit="1" customWidth="1"/>
    <col min="24" max="24" width="24.08984375" bestFit="1" customWidth="1"/>
    <col min="25" max="25" width="18" bestFit="1" customWidth="1"/>
    <col min="26" max="26" width="16.7265625" bestFit="1" customWidth="1"/>
    <col min="27" max="27" width="14.453125" bestFit="1" customWidth="1"/>
    <col min="28" max="28" width="9.6328125" bestFit="1" customWidth="1"/>
  </cols>
  <sheetData>
    <row r="1" spans="1:29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2" t="s">
        <v>44</v>
      </c>
      <c r="G1" s="32" t="s">
        <v>45</v>
      </c>
      <c r="H1" s="31" t="s">
        <v>5</v>
      </c>
      <c r="I1" s="31" t="s">
        <v>6</v>
      </c>
      <c r="J1" s="33" t="s">
        <v>46</v>
      </c>
      <c r="K1" s="33" t="s">
        <v>48</v>
      </c>
      <c r="L1" s="33" t="s">
        <v>47</v>
      </c>
      <c r="M1" s="33" t="s">
        <v>121</v>
      </c>
      <c r="N1" s="33" t="s">
        <v>49</v>
      </c>
      <c r="O1" s="33" t="s">
        <v>124</v>
      </c>
      <c r="P1" s="33" t="s">
        <v>122</v>
      </c>
      <c r="Q1" s="33" t="s">
        <v>125</v>
      </c>
      <c r="R1" s="33" t="s">
        <v>126</v>
      </c>
      <c r="S1" s="33" t="s">
        <v>682</v>
      </c>
      <c r="W1" s="62" t="s">
        <v>688</v>
      </c>
      <c r="X1" s="62"/>
      <c r="Y1" s="62"/>
      <c r="Z1" s="62"/>
      <c r="AA1" s="62"/>
      <c r="AB1" s="62"/>
      <c r="AC1" s="62"/>
    </row>
    <row r="2" spans="1:29">
      <c r="A2">
        <v>5</v>
      </c>
      <c r="B2">
        <v>1</v>
      </c>
      <c r="C2">
        <v>1</v>
      </c>
      <c r="D2">
        <v>44563</v>
      </c>
      <c r="E2">
        <v>3404</v>
      </c>
      <c r="F2">
        <v>340</v>
      </c>
      <c r="G2">
        <v>4</v>
      </c>
      <c r="H2">
        <v>44603.199999999997</v>
      </c>
      <c r="I2" t="s">
        <v>10</v>
      </c>
      <c r="J2" t="s">
        <v>25</v>
      </c>
      <c r="K2" t="s">
        <v>26</v>
      </c>
      <c r="L2" t="s">
        <v>41</v>
      </c>
      <c r="M2" t="s">
        <v>11</v>
      </c>
      <c r="N2" t="s">
        <v>86</v>
      </c>
      <c r="O2" t="s">
        <v>19</v>
      </c>
      <c r="P2">
        <v>40</v>
      </c>
      <c r="Q2" t="s">
        <v>400</v>
      </c>
      <c r="R2">
        <v>43</v>
      </c>
      <c r="S2">
        <v>2022</v>
      </c>
      <c r="W2" s="13" t="s">
        <v>125</v>
      </c>
      <c r="X2" s="13" t="s">
        <v>128</v>
      </c>
      <c r="Y2" s="48" t="s">
        <v>683</v>
      </c>
      <c r="Z2" s="48" t="s">
        <v>684</v>
      </c>
      <c r="AA2" s="13" t="s">
        <v>126</v>
      </c>
      <c r="AB2" s="49" t="s">
        <v>682</v>
      </c>
      <c r="AC2" s="49" t="s">
        <v>691</v>
      </c>
    </row>
    <row r="3" spans="1:29">
      <c r="A3">
        <v>5</v>
      </c>
      <c r="B3">
        <v>3</v>
      </c>
      <c r="C3">
        <v>5</v>
      </c>
      <c r="D3">
        <v>44564</v>
      </c>
      <c r="E3">
        <v>3400</v>
      </c>
      <c r="F3">
        <v>340</v>
      </c>
      <c r="G3">
        <v>0</v>
      </c>
      <c r="H3">
        <v>44724.800000000003</v>
      </c>
      <c r="I3" t="s">
        <v>10</v>
      </c>
      <c r="J3" t="s">
        <v>25</v>
      </c>
      <c r="K3" t="s">
        <v>26</v>
      </c>
      <c r="L3" t="s">
        <v>37</v>
      </c>
      <c r="M3" t="s">
        <v>11</v>
      </c>
      <c r="N3" t="s">
        <v>55</v>
      </c>
      <c r="O3" t="s">
        <v>19</v>
      </c>
      <c r="P3">
        <v>160</v>
      </c>
      <c r="Q3" t="s">
        <v>401</v>
      </c>
      <c r="R3">
        <v>163</v>
      </c>
      <c r="S3">
        <v>2022</v>
      </c>
      <c r="W3" t="s">
        <v>400</v>
      </c>
      <c r="X3" t="s">
        <v>19</v>
      </c>
      <c r="Y3" s="3">
        <v>44563</v>
      </c>
      <c r="Z3" s="3">
        <v>44603.199999999997</v>
      </c>
      <c r="AA3">
        <v>40</v>
      </c>
      <c r="AB3">
        <v>2022</v>
      </c>
      <c r="AC3" t="s">
        <v>692</v>
      </c>
    </row>
    <row r="4" spans="1:29">
      <c r="A4">
        <v>5</v>
      </c>
      <c r="B4">
        <v>3</v>
      </c>
      <c r="C4">
        <v>4</v>
      </c>
      <c r="D4">
        <v>44564</v>
      </c>
      <c r="E4">
        <v>3400</v>
      </c>
      <c r="F4">
        <v>340</v>
      </c>
      <c r="G4">
        <v>0</v>
      </c>
      <c r="H4">
        <v>44727.38</v>
      </c>
      <c r="I4" t="s">
        <v>10</v>
      </c>
      <c r="J4" t="s">
        <v>25</v>
      </c>
      <c r="K4" t="s">
        <v>26</v>
      </c>
      <c r="L4" t="s">
        <v>37</v>
      </c>
      <c r="M4" t="s">
        <v>11</v>
      </c>
      <c r="N4" t="s">
        <v>55</v>
      </c>
      <c r="O4" t="s">
        <v>19</v>
      </c>
      <c r="P4">
        <v>163</v>
      </c>
      <c r="Q4" t="s">
        <v>401</v>
      </c>
      <c r="R4">
        <v>163</v>
      </c>
      <c r="S4">
        <v>2022</v>
      </c>
      <c r="W4" t="s">
        <v>401</v>
      </c>
      <c r="X4" t="s">
        <v>19</v>
      </c>
      <c r="Y4" s="3">
        <v>44564</v>
      </c>
      <c r="Z4" s="3">
        <v>44727.38</v>
      </c>
      <c r="AA4">
        <v>163</v>
      </c>
      <c r="AB4">
        <v>2022</v>
      </c>
      <c r="AC4" t="s">
        <v>692</v>
      </c>
    </row>
    <row r="5" spans="1:29">
      <c r="A5">
        <v>5</v>
      </c>
      <c r="B5">
        <v>5</v>
      </c>
      <c r="C5">
        <v>2</v>
      </c>
      <c r="D5">
        <v>44568</v>
      </c>
      <c r="E5">
        <v>3400</v>
      </c>
      <c r="F5">
        <v>340</v>
      </c>
      <c r="G5">
        <v>0</v>
      </c>
      <c r="H5">
        <v>44919.6</v>
      </c>
      <c r="I5" t="s">
        <v>10</v>
      </c>
      <c r="J5" t="s">
        <v>25</v>
      </c>
      <c r="K5" t="s">
        <v>26</v>
      </c>
      <c r="L5" t="s">
        <v>37</v>
      </c>
      <c r="M5" t="s">
        <v>11</v>
      </c>
      <c r="N5" t="s">
        <v>55</v>
      </c>
      <c r="O5" t="s">
        <v>19</v>
      </c>
      <c r="P5">
        <v>351</v>
      </c>
      <c r="Q5" t="s">
        <v>402</v>
      </c>
      <c r="R5">
        <v>352</v>
      </c>
      <c r="S5">
        <v>2022</v>
      </c>
      <c r="W5" t="s">
        <v>402</v>
      </c>
      <c r="X5" t="s">
        <v>19</v>
      </c>
      <c r="Y5" s="3">
        <v>44568</v>
      </c>
      <c r="Z5" s="3">
        <v>44919.6</v>
      </c>
      <c r="AA5">
        <v>351</v>
      </c>
      <c r="AB5">
        <v>2022</v>
      </c>
      <c r="AC5" t="s">
        <v>692</v>
      </c>
    </row>
    <row r="6" spans="1:29">
      <c r="A6">
        <v>5</v>
      </c>
      <c r="B6">
        <v>9</v>
      </c>
      <c r="C6">
        <v>1</v>
      </c>
      <c r="D6">
        <v>44574</v>
      </c>
      <c r="E6">
        <v>3403</v>
      </c>
      <c r="F6">
        <v>340</v>
      </c>
      <c r="G6">
        <v>3</v>
      </c>
      <c r="H6">
        <v>44580.905995370369</v>
      </c>
      <c r="I6" t="s">
        <v>10</v>
      </c>
      <c r="J6" t="s">
        <v>25</v>
      </c>
      <c r="K6" t="s">
        <v>26</v>
      </c>
      <c r="L6" t="s">
        <v>40</v>
      </c>
      <c r="M6" t="s">
        <v>11</v>
      </c>
      <c r="N6" t="s">
        <v>68</v>
      </c>
      <c r="O6" t="s">
        <v>19</v>
      </c>
      <c r="P6">
        <v>6</v>
      </c>
      <c r="Q6" t="s">
        <v>403</v>
      </c>
      <c r="R6">
        <v>6</v>
      </c>
      <c r="S6">
        <v>2022</v>
      </c>
      <c r="W6" t="s">
        <v>403</v>
      </c>
      <c r="X6" t="s">
        <v>19</v>
      </c>
      <c r="Y6" s="3">
        <v>44574</v>
      </c>
      <c r="Z6" s="3">
        <v>44580.905995370369</v>
      </c>
      <c r="AA6">
        <v>6</v>
      </c>
      <c r="AB6">
        <v>2022</v>
      </c>
      <c r="AC6" t="s">
        <v>692</v>
      </c>
    </row>
    <row r="7" spans="1:29">
      <c r="A7">
        <v>5</v>
      </c>
      <c r="B7">
        <v>10</v>
      </c>
      <c r="C7">
        <v>1</v>
      </c>
      <c r="D7">
        <v>44575</v>
      </c>
      <c r="E7">
        <v>3466</v>
      </c>
      <c r="F7">
        <v>346</v>
      </c>
      <c r="G7">
        <v>6</v>
      </c>
      <c r="H7">
        <v>44939.8</v>
      </c>
      <c r="I7" t="s">
        <v>10</v>
      </c>
      <c r="J7" t="s">
        <v>27</v>
      </c>
      <c r="K7" t="s">
        <v>28</v>
      </c>
      <c r="L7" t="s">
        <v>43</v>
      </c>
      <c r="M7" t="s">
        <v>11</v>
      </c>
      <c r="N7" t="s">
        <v>66</v>
      </c>
      <c r="O7" t="s">
        <v>19</v>
      </c>
      <c r="P7">
        <v>364</v>
      </c>
      <c r="Q7" t="s">
        <v>404</v>
      </c>
      <c r="R7">
        <v>364</v>
      </c>
      <c r="S7">
        <v>2023</v>
      </c>
      <c r="W7" t="s">
        <v>404</v>
      </c>
      <c r="X7" t="s">
        <v>19</v>
      </c>
      <c r="Y7" s="3">
        <v>44575</v>
      </c>
      <c r="Z7" s="3">
        <v>44939.8</v>
      </c>
      <c r="AA7">
        <v>364</v>
      </c>
      <c r="AB7">
        <v>2023</v>
      </c>
      <c r="AC7" t="s">
        <v>692</v>
      </c>
    </row>
    <row r="8" spans="1:29">
      <c r="A8">
        <v>5</v>
      </c>
      <c r="B8">
        <v>13</v>
      </c>
      <c r="C8">
        <v>2</v>
      </c>
      <c r="D8">
        <v>44579</v>
      </c>
      <c r="E8">
        <v>3400</v>
      </c>
      <c r="F8">
        <v>340</v>
      </c>
      <c r="G8">
        <v>0</v>
      </c>
      <c r="H8">
        <v>44657.82</v>
      </c>
      <c r="I8" t="s">
        <v>10</v>
      </c>
      <c r="J8" t="s">
        <v>25</v>
      </c>
      <c r="K8" t="s">
        <v>26</v>
      </c>
      <c r="L8" t="s">
        <v>37</v>
      </c>
      <c r="M8" t="s">
        <v>11</v>
      </c>
      <c r="N8" t="s">
        <v>55</v>
      </c>
      <c r="O8" t="s">
        <v>19</v>
      </c>
      <c r="P8">
        <v>78</v>
      </c>
      <c r="Q8" t="s">
        <v>405</v>
      </c>
      <c r="R8">
        <v>79</v>
      </c>
      <c r="S8">
        <v>2022</v>
      </c>
      <c r="W8" t="s">
        <v>405</v>
      </c>
      <c r="X8" t="s">
        <v>19</v>
      </c>
      <c r="Y8" s="3">
        <v>44579</v>
      </c>
      <c r="Z8" s="3">
        <v>44658.5</v>
      </c>
      <c r="AA8">
        <v>79</v>
      </c>
      <c r="AB8">
        <v>2022</v>
      </c>
      <c r="AC8" t="s">
        <v>692</v>
      </c>
    </row>
    <row r="9" spans="1:29">
      <c r="A9">
        <v>5</v>
      </c>
      <c r="B9">
        <v>13</v>
      </c>
      <c r="C9">
        <v>4</v>
      </c>
      <c r="D9">
        <v>44579</v>
      </c>
      <c r="E9">
        <v>3470</v>
      </c>
      <c r="F9">
        <v>347</v>
      </c>
      <c r="G9">
        <v>0</v>
      </c>
      <c r="H9">
        <v>44658.5</v>
      </c>
      <c r="I9" t="s">
        <v>10</v>
      </c>
      <c r="J9" t="s">
        <v>29</v>
      </c>
      <c r="K9" t="s">
        <v>28</v>
      </c>
      <c r="L9" t="s">
        <v>37</v>
      </c>
      <c r="M9" t="s">
        <v>11</v>
      </c>
      <c r="N9" t="s">
        <v>51</v>
      </c>
      <c r="O9" t="s">
        <v>19</v>
      </c>
      <c r="P9">
        <v>79</v>
      </c>
      <c r="Q9" t="s">
        <v>405</v>
      </c>
      <c r="R9">
        <v>79</v>
      </c>
      <c r="S9">
        <v>2022</v>
      </c>
      <c r="W9" t="s">
        <v>406</v>
      </c>
      <c r="X9" t="s">
        <v>19</v>
      </c>
      <c r="Y9" s="3">
        <v>44580</v>
      </c>
      <c r="Z9" s="3">
        <v>44610.772997685184</v>
      </c>
      <c r="AA9">
        <v>30</v>
      </c>
      <c r="AB9">
        <v>2022</v>
      </c>
      <c r="AC9" t="s">
        <v>692</v>
      </c>
    </row>
    <row r="10" spans="1:29">
      <c r="A10">
        <v>5</v>
      </c>
      <c r="B10">
        <v>14</v>
      </c>
      <c r="C10">
        <v>1</v>
      </c>
      <c r="D10">
        <v>44580</v>
      </c>
      <c r="E10">
        <v>3460</v>
      </c>
      <c r="F10">
        <v>346</v>
      </c>
      <c r="G10">
        <v>0</v>
      </c>
      <c r="H10">
        <v>44610.772997685184</v>
      </c>
      <c r="I10" t="s">
        <v>10</v>
      </c>
      <c r="J10" t="s">
        <v>27</v>
      </c>
      <c r="K10" t="s">
        <v>28</v>
      </c>
      <c r="L10" t="s">
        <v>37</v>
      </c>
      <c r="M10" t="s">
        <v>11</v>
      </c>
      <c r="N10" t="s">
        <v>52</v>
      </c>
      <c r="O10" t="s">
        <v>19</v>
      </c>
      <c r="P10">
        <v>30</v>
      </c>
      <c r="Q10" t="s">
        <v>406</v>
      </c>
      <c r="R10">
        <v>48</v>
      </c>
      <c r="S10">
        <v>2022</v>
      </c>
      <c r="W10" t="s">
        <v>407</v>
      </c>
      <c r="X10" t="s">
        <v>19</v>
      </c>
      <c r="Y10" s="3">
        <v>44582</v>
      </c>
      <c r="Z10" s="3">
        <v>44718.89</v>
      </c>
      <c r="AA10">
        <v>136</v>
      </c>
      <c r="AB10">
        <v>2022</v>
      </c>
      <c r="AC10" t="s">
        <v>692</v>
      </c>
    </row>
    <row r="11" spans="1:29">
      <c r="A11">
        <v>5</v>
      </c>
      <c r="B11">
        <v>15</v>
      </c>
      <c r="C11">
        <v>2</v>
      </c>
      <c r="D11">
        <v>44582</v>
      </c>
      <c r="E11">
        <v>3400</v>
      </c>
      <c r="F11">
        <v>340</v>
      </c>
      <c r="G11">
        <v>0</v>
      </c>
      <c r="H11">
        <v>44718.89</v>
      </c>
      <c r="I11" t="s">
        <v>10</v>
      </c>
      <c r="J11" t="s">
        <v>25</v>
      </c>
      <c r="K11" t="s">
        <v>26</v>
      </c>
      <c r="L11" t="s">
        <v>37</v>
      </c>
      <c r="M11" t="s">
        <v>11</v>
      </c>
      <c r="N11" t="s">
        <v>55</v>
      </c>
      <c r="O11" t="s">
        <v>19</v>
      </c>
      <c r="P11">
        <v>136</v>
      </c>
      <c r="Q11" t="s">
        <v>407</v>
      </c>
      <c r="R11">
        <v>138</v>
      </c>
      <c r="S11">
        <v>2022</v>
      </c>
      <c r="W11" t="s">
        <v>408</v>
      </c>
      <c r="X11" t="s">
        <v>19</v>
      </c>
      <c r="Y11" s="3">
        <v>44588</v>
      </c>
      <c r="Z11" s="3">
        <v>44779.9</v>
      </c>
      <c r="AA11">
        <v>191</v>
      </c>
      <c r="AB11">
        <v>2022</v>
      </c>
      <c r="AC11" t="s">
        <v>692</v>
      </c>
    </row>
    <row r="12" spans="1:29">
      <c r="A12">
        <v>5</v>
      </c>
      <c r="B12">
        <v>20</v>
      </c>
      <c r="C12">
        <v>1</v>
      </c>
      <c r="D12">
        <v>44588</v>
      </c>
      <c r="E12">
        <v>3460</v>
      </c>
      <c r="F12">
        <v>346</v>
      </c>
      <c r="G12">
        <v>0</v>
      </c>
      <c r="H12">
        <v>44779.9</v>
      </c>
      <c r="I12" t="s">
        <v>10</v>
      </c>
      <c r="J12" t="s">
        <v>27</v>
      </c>
      <c r="K12" t="s">
        <v>28</v>
      </c>
      <c r="L12" t="s">
        <v>37</v>
      </c>
      <c r="M12" t="s">
        <v>11</v>
      </c>
      <c r="N12" t="s">
        <v>52</v>
      </c>
      <c r="O12" t="s">
        <v>19</v>
      </c>
      <c r="P12">
        <v>191</v>
      </c>
      <c r="Q12" t="s">
        <v>408</v>
      </c>
      <c r="R12">
        <v>191</v>
      </c>
      <c r="S12">
        <v>2022</v>
      </c>
      <c r="W12" t="s">
        <v>409</v>
      </c>
      <c r="X12" t="s">
        <v>19</v>
      </c>
      <c r="Y12" s="3">
        <v>44592</v>
      </c>
      <c r="Z12" s="3">
        <v>44643.434004629627</v>
      </c>
      <c r="AA12">
        <v>51</v>
      </c>
      <c r="AB12">
        <v>2022</v>
      </c>
      <c r="AC12" t="s">
        <v>692</v>
      </c>
    </row>
    <row r="13" spans="1:29">
      <c r="A13">
        <v>5</v>
      </c>
      <c r="B13">
        <v>21</v>
      </c>
      <c r="C13">
        <v>1</v>
      </c>
      <c r="D13">
        <v>44592</v>
      </c>
      <c r="E13">
        <v>3460</v>
      </c>
      <c r="F13">
        <v>346</v>
      </c>
      <c r="G13">
        <v>0</v>
      </c>
      <c r="H13">
        <v>44643.434004629627</v>
      </c>
      <c r="I13" t="s">
        <v>10</v>
      </c>
      <c r="J13" t="s">
        <v>27</v>
      </c>
      <c r="K13" t="s">
        <v>28</v>
      </c>
      <c r="L13" t="s">
        <v>37</v>
      </c>
      <c r="M13" t="s">
        <v>11</v>
      </c>
      <c r="N13" t="s">
        <v>52</v>
      </c>
      <c r="O13" t="s">
        <v>19</v>
      </c>
      <c r="P13">
        <v>51</v>
      </c>
      <c r="Q13" t="s">
        <v>409</v>
      </c>
      <c r="R13">
        <v>51</v>
      </c>
      <c r="S13">
        <v>2022</v>
      </c>
      <c r="W13" t="s">
        <v>410</v>
      </c>
      <c r="X13" t="s">
        <v>19</v>
      </c>
      <c r="Y13" s="3">
        <v>44596</v>
      </c>
      <c r="Z13" s="3">
        <v>44602.224004629628</v>
      </c>
      <c r="AA13">
        <v>6</v>
      </c>
      <c r="AB13">
        <v>2022</v>
      </c>
      <c r="AC13" t="s">
        <v>693</v>
      </c>
    </row>
    <row r="14" spans="1:29">
      <c r="A14">
        <v>5</v>
      </c>
      <c r="B14">
        <v>23</v>
      </c>
      <c r="C14">
        <v>2</v>
      </c>
      <c r="D14">
        <v>44596</v>
      </c>
      <c r="E14">
        <v>3400</v>
      </c>
      <c r="F14">
        <v>340</v>
      </c>
      <c r="G14">
        <v>0</v>
      </c>
      <c r="H14">
        <v>44600.834004629629</v>
      </c>
      <c r="I14" t="s">
        <v>10</v>
      </c>
      <c r="J14" t="s">
        <v>25</v>
      </c>
      <c r="K14" t="s">
        <v>26</v>
      </c>
      <c r="L14" t="s">
        <v>37</v>
      </c>
      <c r="M14" t="s">
        <v>11</v>
      </c>
      <c r="N14" t="s">
        <v>55</v>
      </c>
      <c r="O14" t="s">
        <v>19</v>
      </c>
      <c r="P14">
        <v>4</v>
      </c>
      <c r="Q14" t="s">
        <v>410</v>
      </c>
      <c r="R14">
        <v>6</v>
      </c>
      <c r="S14">
        <v>2022</v>
      </c>
      <c r="W14" t="s">
        <v>411</v>
      </c>
      <c r="X14" t="s">
        <v>19</v>
      </c>
      <c r="Y14" s="3">
        <v>44597</v>
      </c>
      <c r="Z14" s="3">
        <v>44601.13</v>
      </c>
      <c r="AA14">
        <v>4</v>
      </c>
      <c r="AB14">
        <v>2022</v>
      </c>
      <c r="AC14" t="s">
        <v>693</v>
      </c>
    </row>
    <row r="15" spans="1:29">
      <c r="A15">
        <v>5</v>
      </c>
      <c r="B15">
        <v>23</v>
      </c>
      <c r="C15">
        <v>4</v>
      </c>
      <c r="D15">
        <v>44596</v>
      </c>
      <c r="E15">
        <v>3460</v>
      </c>
      <c r="F15">
        <v>346</v>
      </c>
      <c r="G15">
        <v>0</v>
      </c>
      <c r="H15">
        <v>44602.224004629628</v>
      </c>
      <c r="I15" t="s">
        <v>10</v>
      </c>
      <c r="J15" t="s">
        <v>27</v>
      </c>
      <c r="K15" t="s">
        <v>28</v>
      </c>
      <c r="L15" t="s">
        <v>37</v>
      </c>
      <c r="M15" t="s">
        <v>11</v>
      </c>
      <c r="N15" t="s">
        <v>52</v>
      </c>
      <c r="O15" t="s">
        <v>19</v>
      </c>
      <c r="P15">
        <v>6</v>
      </c>
      <c r="Q15" t="s">
        <v>410</v>
      </c>
      <c r="R15">
        <v>6</v>
      </c>
      <c r="S15">
        <v>2022</v>
      </c>
      <c r="W15" t="s">
        <v>412</v>
      </c>
      <c r="X15" t="s">
        <v>19</v>
      </c>
      <c r="Y15" s="3">
        <v>44600</v>
      </c>
      <c r="Z15" s="3">
        <v>44663.44</v>
      </c>
      <c r="AA15">
        <v>63</v>
      </c>
      <c r="AB15">
        <v>2022</v>
      </c>
      <c r="AC15" t="s">
        <v>693</v>
      </c>
    </row>
    <row r="16" spans="1:29">
      <c r="A16">
        <v>5</v>
      </c>
      <c r="B16">
        <v>25</v>
      </c>
      <c r="C16">
        <v>1</v>
      </c>
      <c r="D16">
        <v>44597</v>
      </c>
      <c r="E16">
        <v>3470</v>
      </c>
      <c r="F16">
        <v>347</v>
      </c>
      <c r="G16">
        <v>0</v>
      </c>
      <c r="H16">
        <v>44601.13</v>
      </c>
      <c r="I16" t="s">
        <v>10</v>
      </c>
      <c r="J16" t="s">
        <v>29</v>
      </c>
      <c r="K16" t="s">
        <v>28</v>
      </c>
      <c r="L16" t="s">
        <v>37</v>
      </c>
      <c r="M16" t="s">
        <v>11</v>
      </c>
      <c r="N16" t="s">
        <v>51</v>
      </c>
      <c r="O16" t="s">
        <v>19</v>
      </c>
      <c r="P16">
        <v>4</v>
      </c>
      <c r="Q16" t="s">
        <v>411</v>
      </c>
      <c r="R16">
        <v>4</v>
      </c>
      <c r="S16">
        <v>2022</v>
      </c>
      <c r="W16" t="s">
        <v>413</v>
      </c>
      <c r="X16" t="s">
        <v>19</v>
      </c>
      <c r="Y16" s="3">
        <v>44603</v>
      </c>
      <c r="Z16" s="3">
        <v>44669.4</v>
      </c>
      <c r="AA16">
        <v>66</v>
      </c>
      <c r="AB16">
        <v>2022</v>
      </c>
      <c r="AC16" t="s">
        <v>693</v>
      </c>
    </row>
    <row r="17" spans="1:29">
      <c r="A17">
        <v>5</v>
      </c>
      <c r="B17">
        <v>29</v>
      </c>
      <c r="C17">
        <v>1</v>
      </c>
      <c r="D17">
        <v>44600</v>
      </c>
      <c r="E17">
        <v>3400</v>
      </c>
      <c r="F17">
        <v>340</v>
      </c>
      <c r="G17">
        <v>0</v>
      </c>
      <c r="H17">
        <v>44663.44</v>
      </c>
      <c r="I17" t="s">
        <v>10</v>
      </c>
      <c r="J17" t="s">
        <v>25</v>
      </c>
      <c r="K17" t="s">
        <v>26</v>
      </c>
      <c r="L17" t="s">
        <v>37</v>
      </c>
      <c r="M17" t="s">
        <v>11</v>
      </c>
      <c r="N17" t="s">
        <v>55</v>
      </c>
      <c r="O17" t="s">
        <v>19</v>
      </c>
      <c r="P17">
        <v>63</v>
      </c>
      <c r="Q17" t="s">
        <v>412</v>
      </c>
      <c r="R17">
        <v>66</v>
      </c>
      <c r="S17">
        <v>2022</v>
      </c>
      <c r="W17" t="s">
        <v>414</v>
      </c>
      <c r="X17" t="s">
        <v>19</v>
      </c>
      <c r="Y17" s="3">
        <v>44603</v>
      </c>
      <c r="Z17" s="3">
        <v>45331.8</v>
      </c>
      <c r="AA17">
        <v>728</v>
      </c>
      <c r="AB17">
        <v>2024</v>
      </c>
      <c r="AC17" t="s">
        <v>693</v>
      </c>
    </row>
    <row r="18" spans="1:29">
      <c r="A18">
        <v>5</v>
      </c>
      <c r="B18">
        <v>31</v>
      </c>
      <c r="C18">
        <v>2</v>
      </c>
      <c r="D18">
        <v>44603</v>
      </c>
      <c r="E18">
        <v>3400</v>
      </c>
      <c r="F18">
        <v>340</v>
      </c>
      <c r="G18">
        <v>0</v>
      </c>
      <c r="H18">
        <v>44665.5</v>
      </c>
      <c r="I18" t="s">
        <v>10</v>
      </c>
      <c r="J18" t="s">
        <v>25</v>
      </c>
      <c r="K18" t="s">
        <v>26</v>
      </c>
      <c r="L18" t="s">
        <v>37</v>
      </c>
      <c r="M18" t="s">
        <v>11</v>
      </c>
      <c r="N18" t="s">
        <v>55</v>
      </c>
      <c r="O18" t="s">
        <v>19</v>
      </c>
      <c r="P18">
        <v>62</v>
      </c>
      <c r="Q18" t="s">
        <v>413</v>
      </c>
      <c r="R18">
        <v>66</v>
      </c>
      <c r="S18">
        <v>2022</v>
      </c>
      <c r="W18" t="s">
        <v>415</v>
      </c>
      <c r="X18" t="s">
        <v>19</v>
      </c>
      <c r="Y18" s="3">
        <v>44606</v>
      </c>
      <c r="Z18" s="3">
        <v>44653.9</v>
      </c>
      <c r="AA18">
        <v>47</v>
      </c>
      <c r="AB18">
        <v>2022</v>
      </c>
      <c r="AC18" t="s">
        <v>693</v>
      </c>
    </row>
    <row r="19" spans="1:29">
      <c r="A19">
        <v>5</v>
      </c>
      <c r="B19">
        <v>31</v>
      </c>
      <c r="C19">
        <v>4</v>
      </c>
      <c r="D19">
        <v>44603</v>
      </c>
      <c r="E19">
        <v>3402</v>
      </c>
      <c r="F19">
        <v>340</v>
      </c>
      <c r="G19">
        <v>2</v>
      </c>
      <c r="H19">
        <v>44669.4</v>
      </c>
      <c r="I19" t="s">
        <v>10</v>
      </c>
      <c r="J19" t="s">
        <v>25</v>
      </c>
      <c r="K19" t="s">
        <v>26</v>
      </c>
      <c r="L19" t="s">
        <v>39</v>
      </c>
      <c r="M19" t="s">
        <v>11</v>
      </c>
      <c r="N19" t="s">
        <v>62</v>
      </c>
      <c r="O19" t="s">
        <v>19</v>
      </c>
      <c r="P19">
        <v>66</v>
      </c>
      <c r="Q19" t="s">
        <v>413</v>
      </c>
      <c r="R19">
        <v>66</v>
      </c>
      <c r="S19">
        <v>2022</v>
      </c>
      <c r="W19" t="s">
        <v>416</v>
      </c>
      <c r="X19" t="s">
        <v>19</v>
      </c>
      <c r="Y19" s="3">
        <v>44618</v>
      </c>
      <c r="Z19" s="3">
        <v>44631.92</v>
      </c>
      <c r="AA19">
        <v>13</v>
      </c>
      <c r="AB19">
        <v>2022</v>
      </c>
      <c r="AC19" t="s">
        <v>693</v>
      </c>
    </row>
    <row r="20" spans="1:29">
      <c r="A20">
        <v>5</v>
      </c>
      <c r="B20">
        <v>32</v>
      </c>
      <c r="C20">
        <v>1</v>
      </c>
      <c r="D20">
        <v>44603</v>
      </c>
      <c r="E20">
        <v>3400</v>
      </c>
      <c r="F20">
        <v>340</v>
      </c>
      <c r="G20">
        <v>0</v>
      </c>
      <c r="H20">
        <v>45330.37</v>
      </c>
      <c r="I20" t="s">
        <v>10</v>
      </c>
      <c r="J20" t="s">
        <v>25</v>
      </c>
      <c r="K20" t="s">
        <v>26</v>
      </c>
      <c r="L20" t="s">
        <v>37</v>
      </c>
      <c r="M20" t="s">
        <v>11</v>
      </c>
      <c r="N20" t="s">
        <v>55</v>
      </c>
      <c r="O20" t="s">
        <v>19</v>
      </c>
      <c r="P20">
        <v>727</v>
      </c>
      <c r="Q20" t="s">
        <v>414</v>
      </c>
      <c r="R20">
        <v>728</v>
      </c>
      <c r="S20">
        <v>2024</v>
      </c>
      <c r="W20" t="s">
        <v>417</v>
      </c>
      <c r="X20" t="s">
        <v>19</v>
      </c>
      <c r="Y20" s="3">
        <v>44618</v>
      </c>
      <c r="Z20" s="3">
        <v>44909.66</v>
      </c>
      <c r="AA20">
        <v>291</v>
      </c>
      <c r="AB20">
        <v>2022</v>
      </c>
      <c r="AC20" t="s">
        <v>693</v>
      </c>
    </row>
    <row r="21" spans="1:29">
      <c r="A21">
        <v>5</v>
      </c>
      <c r="B21">
        <v>32</v>
      </c>
      <c r="C21">
        <v>4</v>
      </c>
      <c r="D21">
        <v>44603</v>
      </c>
      <c r="E21">
        <v>3400</v>
      </c>
      <c r="F21">
        <v>340</v>
      </c>
      <c r="G21">
        <v>0</v>
      </c>
      <c r="H21">
        <v>45331.8</v>
      </c>
      <c r="I21" t="s">
        <v>10</v>
      </c>
      <c r="J21" t="s">
        <v>25</v>
      </c>
      <c r="K21" t="s">
        <v>26</v>
      </c>
      <c r="L21" t="s">
        <v>37</v>
      </c>
      <c r="M21" t="s">
        <v>11</v>
      </c>
      <c r="N21" t="s">
        <v>55</v>
      </c>
      <c r="O21" t="s">
        <v>19</v>
      </c>
      <c r="P21">
        <v>728</v>
      </c>
      <c r="Q21" t="s">
        <v>414</v>
      </c>
      <c r="R21">
        <v>728</v>
      </c>
      <c r="S21">
        <v>2024</v>
      </c>
      <c r="W21" t="s">
        <v>418</v>
      </c>
      <c r="X21" t="s">
        <v>19</v>
      </c>
      <c r="Y21" s="3">
        <v>44620</v>
      </c>
      <c r="Z21" s="3">
        <v>44696.94</v>
      </c>
      <c r="AA21">
        <v>76</v>
      </c>
      <c r="AB21">
        <v>2022</v>
      </c>
      <c r="AC21" t="s">
        <v>693</v>
      </c>
    </row>
    <row r="22" spans="1:29">
      <c r="A22">
        <v>5</v>
      </c>
      <c r="B22">
        <v>35</v>
      </c>
      <c r="C22">
        <v>1</v>
      </c>
      <c r="D22">
        <v>44606</v>
      </c>
      <c r="E22">
        <v>3400</v>
      </c>
      <c r="F22">
        <v>340</v>
      </c>
      <c r="G22">
        <v>0</v>
      </c>
      <c r="H22">
        <v>44653.9</v>
      </c>
      <c r="I22" t="s">
        <v>10</v>
      </c>
      <c r="J22" t="s">
        <v>25</v>
      </c>
      <c r="K22" t="s">
        <v>26</v>
      </c>
      <c r="L22" t="s">
        <v>37</v>
      </c>
      <c r="M22" t="s">
        <v>11</v>
      </c>
      <c r="N22" t="s">
        <v>55</v>
      </c>
      <c r="O22" t="s">
        <v>19</v>
      </c>
      <c r="P22">
        <v>47</v>
      </c>
      <c r="Q22" t="s">
        <v>415</v>
      </c>
      <c r="R22">
        <v>47</v>
      </c>
      <c r="S22">
        <v>2022</v>
      </c>
      <c r="W22" t="s">
        <v>419</v>
      </c>
      <c r="X22" t="s">
        <v>19</v>
      </c>
      <c r="Y22" s="3">
        <v>44621</v>
      </c>
      <c r="Z22" s="3">
        <v>44721</v>
      </c>
      <c r="AA22">
        <v>100</v>
      </c>
      <c r="AB22">
        <v>2022</v>
      </c>
      <c r="AC22" t="s">
        <v>694</v>
      </c>
    </row>
    <row r="23" spans="1:29">
      <c r="A23">
        <v>5</v>
      </c>
      <c r="B23">
        <v>41</v>
      </c>
      <c r="C23">
        <v>2</v>
      </c>
      <c r="D23">
        <v>44618</v>
      </c>
      <c r="E23">
        <v>3470</v>
      </c>
      <c r="F23">
        <v>347</v>
      </c>
      <c r="G23">
        <v>0</v>
      </c>
      <c r="H23">
        <v>44629.72</v>
      </c>
      <c r="I23" t="s">
        <v>10</v>
      </c>
      <c r="J23" t="s">
        <v>29</v>
      </c>
      <c r="K23" t="s">
        <v>28</v>
      </c>
      <c r="L23" t="s">
        <v>37</v>
      </c>
      <c r="M23" t="s">
        <v>11</v>
      </c>
      <c r="N23" t="s">
        <v>51</v>
      </c>
      <c r="O23" t="s">
        <v>19</v>
      </c>
      <c r="P23">
        <v>11</v>
      </c>
      <c r="Q23" t="s">
        <v>416</v>
      </c>
      <c r="R23">
        <v>13</v>
      </c>
      <c r="S23">
        <v>2022</v>
      </c>
      <c r="W23" t="s">
        <v>420</v>
      </c>
      <c r="X23" t="s">
        <v>19</v>
      </c>
      <c r="Y23" s="3">
        <v>44621</v>
      </c>
      <c r="Z23" s="3">
        <v>44657.279999999999</v>
      </c>
      <c r="AA23">
        <v>36</v>
      </c>
      <c r="AB23">
        <v>2022</v>
      </c>
      <c r="AC23" t="s">
        <v>694</v>
      </c>
    </row>
    <row r="24" spans="1:29">
      <c r="A24">
        <v>5</v>
      </c>
      <c r="B24">
        <v>41</v>
      </c>
      <c r="C24">
        <v>4</v>
      </c>
      <c r="D24">
        <v>44618</v>
      </c>
      <c r="E24">
        <v>3400</v>
      </c>
      <c r="F24">
        <v>340</v>
      </c>
      <c r="G24">
        <v>0</v>
      </c>
      <c r="H24">
        <v>44631.92</v>
      </c>
      <c r="I24" t="s">
        <v>10</v>
      </c>
      <c r="J24" t="s">
        <v>25</v>
      </c>
      <c r="K24" t="s">
        <v>26</v>
      </c>
      <c r="L24" t="s">
        <v>37</v>
      </c>
      <c r="M24" t="s">
        <v>11</v>
      </c>
      <c r="N24" t="s">
        <v>55</v>
      </c>
      <c r="O24" t="s">
        <v>19</v>
      </c>
      <c r="P24">
        <v>13</v>
      </c>
      <c r="Q24" t="s">
        <v>416</v>
      </c>
      <c r="R24">
        <v>13</v>
      </c>
      <c r="S24">
        <v>2022</v>
      </c>
      <c r="W24" t="s">
        <v>421</v>
      </c>
      <c r="X24" t="s">
        <v>19</v>
      </c>
      <c r="Y24" s="3">
        <v>44622</v>
      </c>
      <c r="Z24" s="3">
        <v>44644.18</v>
      </c>
      <c r="AA24">
        <v>22</v>
      </c>
      <c r="AB24">
        <v>2022</v>
      </c>
      <c r="AC24" t="s">
        <v>694</v>
      </c>
    </row>
    <row r="25" spans="1:29">
      <c r="A25">
        <v>5</v>
      </c>
      <c r="B25">
        <v>42</v>
      </c>
      <c r="C25">
        <v>2</v>
      </c>
      <c r="D25">
        <v>44618</v>
      </c>
      <c r="E25">
        <v>3460</v>
      </c>
      <c r="F25">
        <v>346</v>
      </c>
      <c r="G25">
        <v>0</v>
      </c>
      <c r="H25">
        <v>44909.07</v>
      </c>
      <c r="I25" t="s">
        <v>10</v>
      </c>
      <c r="J25" t="s">
        <v>27</v>
      </c>
      <c r="K25" t="s">
        <v>28</v>
      </c>
      <c r="L25" t="s">
        <v>37</v>
      </c>
      <c r="M25" t="s">
        <v>11</v>
      </c>
      <c r="N25" t="s">
        <v>52</v>
      </c>
      <c r="O25" t="s">
        <v>19</v>
      </c>
      <c r="P25">
        <v>291</v>
      </c>
      <c r="Q25" t="s">
        <v>417</v>
      </c>
      <c r="R25">
        <v>293</v>
      </c>
      <c r="S25">
        <v>2022</v>
      </c>
      <c r="W25" t="s">
        <v>422</v>
      </c>
      <c r="X25" t="s">
        <v>19</v>
      </c>
      <c r="Y25" s="3">
        <v>44623</v>
      </c>
      <c r="Z25" s="3">
        <v>44827.7</v>
      </c>
      <c r="AA25">
        <v>204</v>
      </c>
      <c r="AB25">
        <v>2022</v>
      </c>
      <c r="AC25" t="s">
        <v>694</v>
      </c>
    </row>
    <row r="26" spans="1:29">
      <c r="A26">
        <v>5</v>
      </c>
      <c r="B26">
        <v>42</v>
      </c>
      <c r="C26">
        <v>3</v>
      </c>
      <c r="D26">
        <v>44618</v>
      </c>
      <c r="E26">
        <v>3400</v>
      </c>
      <c r="F26">
        <v>340</v>
      </c>
      <c r="G26">
        <v>0</v>
      </c>
      <c r="H26">
        <v>44909.66</v>
      </c>
      <c r="I26" t="s">
        <v>10</v>
      </c>
      <c r="J26" t="s">
        <v>25</v>
      </c>
      <c r="K26" t="s">
        <v>26</v>
      </c>
      <c r="L26" t="s">
        <v>37</v>
      </c>
      <c r="M26" t="s">
        <v>11</v>
      </c>
      <c r="N26" t="s">
        <v>55</v>
      </c>
      <c r="O26" t="s">
        <v>19</v>
      </c>
      <c r="P26">
        <v>291</v>
      </c>
      <c r="Q26" t="s">
        <v>417</v>
      </c>
      <c r="R26">
        <v>293</v>
      </c>
      <c r="S26">
        <v>2022</v>
      </c>
      <c r="W26" t="s">
        <v>423</v>
      </c>
      <c r="X26" t="s">
        <v>19</v>
      </c>
      <c r="Y26" s="3">
        <v>44627</v>
      </c>
      <c r="Z26" s="3">
        <v>44633.177002314813</v>
      </c>
      <c r="AA26">
        <v>6</v>
      </c>
      <c r="AB26">
        <v>2022</v>
      </c>
      <c r="AC26" t="s">
        <v>694</v>
      </c>
    </row>
    <row r="27" spans="1:29">
      <c r="A27">
        <v>5</v>
      </c>
      <c r="B27">
        <v>43</v>
      </c>
      <c r="C27">
        <v>1</v>
      </c>
      <c r="D27">
        <v>44620</v>
      </c>
      <c r="E27">
        <v>3470</v>
      </c>
      <c r="F27">
        <v>347</v>
      </c>
      <c r="G27">
        <v>0</v>
      </c>
      <c r="H27">
        <v>44696.94</v>
      </c>
      <c r="I27" t="s">
        <v>10</v>
      </c>
      <c r="J27" t="s">
        <v>29</v>
      </c>
      <c r="K27" t="s">
        <v>28</v>
      </c>
      <c r="L27" t="s">
        <v>37</v>
      </c>
      <c r="M27" t="s">
        <v>11</v>
      </c>
      <c r="N27" t="s">
        <v>51</v>
      </c>
      <c r="O27" t="s">
        <v>19</v>
      </c>
      <c r="P27">
        <v>76</v>
      </c>
      <c r="Q27" t="s">
        <v>418</v>
      </c>
      <c r="R27">
        <v>76</v>
      </c>
      <c r="S27">
        <v>2022</v>
      </c>
      <c r="W27" t="s">
        <v>424</v>
      </c>
      <c r="X27" t="s">
        <v>19</v>
      </c>
      <c r="Y27" s="3">
        <v>44630</v>
      </c>
      <c r="Z27" s="3">
        <v>44690.21</v>
      </c>
      <c r="AA27">
        <v>60</v>
      </c>
      <c r="AB27">
        <v>2022</v>
      </c>
      <c r="AC27" t="s">
        <v>694</v>
      </c>
    </row>
    <row r="28" spans="1:29">
      <c r="A28">
        <v>5</v>
      </c>
      <c r="B28">
        <v>45</v>
      </c>
      <c r="C28">
        <v>6</v>
      </c>
      <c r="D28">
        <v>44621</v>
      </c>
      <c r="E28">
        <v>3406</v>
      </c>
      <c r="F28">
        <v>340</v>
      </c>
      <c r="G28">
        <v>6</v>
      </c>
      <c r="H28">
        <v>44721</v>
      </c>
      <c r="I28" t="s">
        <v>10</v>
      </c>
      <c r="J28" t="s">
        <v>25</v>
      </c>
      <c r="K28" t="s">
        <v>26</v>
      </c>
      <c r="L28" t="s">
        <v>43</v>
      </c>
      <c r="M28" t="s">
        <v>11</v>
      </c>
      <c r="N28" t="s">
        <v>65</v>
      </c>
      <c r="O28" t="s">
        <v>19</v>
      </c>
      <c r="P28">
        <v>100</v>
      </c>
      <c r="Q28" t="s">
        <v>419</v>
      </c>
      <c r="R28">
        <v>131</v>
      </c>
      <c r="S28">
        <v>2022</v>
      </c>
      <c r="W28" t="s">
        <v>425</v>
      </c>
      <c r="X28" t="s">
        <v>19</v>
      </c>
      <c r="Y28" s="3">
        <v>44630</v>
      </c>
      <c r="Z28" s="3">
        <v>44882.9</v>
      </c>
      <c r="AA28">
        <v>252</v>
      </c>
      <c r="AB28">
        <v>2022</v>
      </c>
      <c r="AC28" t="s">
        <v>694</v>
      </c>
    </row>
    <row r="29" spans="1:29">
      <c r="A29">
        <v>5</v>
      </c>
      <c r="B29">
        <v>47</v>
      </c>
      <c r="C29">
        <v>1</v>
      </c>
      <c r="D29">
        <v>44621</v>
      </c>
      <c r="E29">
        <v>3401</v>
      </c>
      <c r="F29">
        <v>340</v>
      </c>
      <c r="G29">
        <v>1</v>
      </c>
      <c r="H29">
        <v>44657.279999999999</v>
      </c>
      <c r="I29" t="s">
        <v>10</v>
      </c>
      <c r="J29" t="s">
        <v>25</v>
      </c>
      <c r="K29" t="s">
        <v>26</v>
      </c>
      <c r="L29" t="s">
        <v>38</v>
      </c>
      <c r="M29" t="s">
        <v>11</v>
      </c>
      <c r="N29" t="s">
        <v>56</v>
      </c>
      <c r="O29" t="s">
        <v>19</v>
      </c>
      <c r="P29">
        <v>36</v>
      </c>
      <c r="Q29" t="s">
        <v>420</v>
      </c>
      <c r="R29">
        <v>36</v>
      </c>
      <c r="S29">
        <v>2022</v>
      </c>
      <c r="W29" t="s">
        <v>426</v>
      </c>
      <c r="X29" t="s">
        <v>19</v>
      </c>
      <c r="Y29" s="3">
        <v>44632</v>
      </c>
      <c r="Z29" s="3">
        <v>44650.89</v>
      </c>
      <c r="AA29">
        <v>18</v>
      </c>
      <c r="AB29">
        <v>2022</v>
      </c>
      <c r="AC29" t="s">
        <v>694</v>
      </c>
    </row>
    <row r="30" spans="1:29">
      <c r="A30">
        <v>5</v>
      </c>
      <c r="B30">
        <v>48</v>
      </c>
      <c r="C30">
        <v>2</v>
      </c>
      <c r="D30">
        <v>44622</v>
      </c>
      <c r="E30">
        <v>3400</v>
      </c>
      <c r="F30">
        <v>340</v>
      </c>
      <c r="G30">
        <v>0</v>
      </c>
      <c r="H30">
        <v>44644.18</v>
      </c>
      <c r="I30" t="s">
        <v>10</v>
      </c>
      <c r="J30" t="s">
        <v>25</v>
      </c>
      <c r="K30" t="s">
        <v>26</v>
      </c>
      <c r="L30" t="s">
        <v>37</v>
      </c>
      <c r="M30" t="s">
        <v>11</v>
      </c>
      <c r="N30" t="s">
        <v>55</v>
      </c>
      <c r="O30" t="s">
        <v>19</v>
      </c>
      <c r="P30">
        <v>22</v>
      </c>
      <c r="Q30" t="s">
        <v>421</v>
      </c>
      <c r="R30">
        <v>29</v>
      </c>
      <c r="S30">
        <v>2022</v>
      </c>
      <c r="W30" t="s">
        <v>427</v>
      </c>
      <c r="X30" t="s">
        <v>19</v>
      </c>
      <c r="Y30" s="3">
        <v>44634</v>
      </c>
      <c r="Z30" s="3">
        <v>44648.45</v>
      </c>
      <c r="AA30">
        <v>14</v>
      </c>
      <c r="AB30">
        <v>2022</v>
      </c>
      <c r="AC30" t="s">
        <v>694</v>
      </c>
    </row>
    <row r="31" spans="1:29">
      <c r="A31">
        <v>5</v>
      </c>
      <c r="B31">
        <v>49</v>
      </c>
      <c r="C31">
        <v>4</v>
      </c>
      <c r="D31">
        <v>44623</v>
      </c>
      <c r="E31">
        <v>3400</v>
      </c>
      <c r="F31">
        <v>340</v>
      </c>
      <c r="G31">
        <v>0</v>
      </c>
      <c r="H31">
        <v>44825.89</v>
      </c>
      <c r="I31" t="s">
        <v>10</v>
      </c>
      <c r="J31" t="s">
        <v>25</v>
      </c>
      <c r="K31" t="s">
        <v>26</v>
      </c>
      <c r="L31" t="s">
        <v>37</v>
      </c>
      <c r="M31" t="s">
        <v>11</v>
      </c>
      <c r="N31" t="s">
        <v>55</v>
      </c>
      <c r="O31" t="s">
        <v>19</v>
      </c>
      <c r="P31">
        <v>202</v>
      </c>
      <c r="Q31" t="s">
        <v>422</v>
      </c>
      <c r="R31">
        <v>205</v>
      </c>
      <c r="S31">
        <v>2022</v>
      </c>
      <c r="W31" t="s">
        <v>428</v>
      </c>
      <c r="X31" t="s">
        <v>19</v>
      </c>
      <c r="Y31" s="3">
        <v>44634</v>
      </c>
      <c r="Z31" s="3">
        <v>44714</v>
      </c>
      <c r="AA31">
        <v>80</v>
      </c>
      <c r="AB31">
        <v>2022</v>
      </c>
      <c r="AC31" t="s">
        <v>694</v>
      </c>
    </row>
    <row r="32" spans="1:29">
      <c r="A32">
        <v>5</v>
      </c>
      <c r="B32">
        <v>49</v>
      </c>
      <c r="C32">
        <v>5</v>
      </c>
      <c r="D32">
        <v>44623</v>
      </c>
      <c r="E32">
        <v>3400</v>
      </c>
      <c r="F32">
        <v>340</v>
      </c>
      <c r="G32">
        <v>0</v>
      </c>
      <c r="H32">
        <v>44827.7</v>
      </c>
      <c r="I32" t="s">
        <v>10</v>
      </c>
      <c r="J32" t="s">
        <v>25</v>
      </c>
      <c r="K32" t="s">
        <v>26</v>
      </c>
      <c r="L32" t="s">
        <v>37</v>
      </c>
      <c r="M32" t="s">
        <v>11</v>
      </c>
      <c r="N32" t="s">
        <v>55</v>
      </c>
      <c r="O32" t="s">
        <v>19</v>
      </c>
      <c r="P32">
        <v>204</v>
      </c>
      <c r="Q32" t="s">
        <v>422</v>
      </c>
      <c r="R32">
        <v>205</v>
      </c>
      <c r="S32">
        <v>2022</v>
      </c>
      <c r="W32" t="s">
        <v>429</v>
      </c>
      <c r="X32" t="s">
        <v>19</v>
      </c>
      <c r="Y32" s="3">
        <v>44634</v>
      </c>
      <c r="Z32" s="3">
        <v>44663.54</v>
      </c>
      <c r="AA32">
        <v>29</v>
      </c>
      <c r="AB32">
        <v>2022</v>
      </c>
      <c r="AC32" t="s">
        <v>694</v>
      </c>
    </row>
    <row r="33" spans="1:29">
      <c r="A33">
        <v>5</v>
      </c>
      <c r="B33">
        <v>51</v>
      </c>
      <c r="C33">
        <v>1</v>
      </c>
      <c r="D33">
        <v>44627</v>
      </c>
      <c r="E33">
        <v>3460</v>
      </c>
      <c r="F33">
        <v>346</v>
      </c>
      <c r="G33">
        <v>0</v>
      </c>
      <c r="H33">
        <v>44633.177002314813</v>
      </c>
      <c r="I33" t="s">
        <v>10</v>
      </c>
      <c r="J33" t="s">
        <v>27</v>
      </c>
      <c r="K33" t="s">
        <v>28</v>
      </c>
      <c r="L33" t="s">
        <v>37</v>
      </c>
      <c r="M33" t="s">
        <v>11</v>
      </c>
      <c r="N33" t="s">
        <v>52</v>
      </c>
      <c r="O33" t="s">
        <v>19</v>
      </c>
      <c r="P33">
        <v>6</v>
      </c>
      <c r="Q33" t="s">
        <v>423</v>
      </c>
      <c r="R33">
        <v>6</v>
      </c>
      <c r="S33">
        <v>2022</v>
      </c>
      <c r="W33" t="s">
        <v>430</v>
      </c>
      <c r="X33" t="s">
        <v>19</v>
      </c>
      <c r="Y33" s="3">
        <v>44634</v>
      </c>
      <c r="Z33" s="3">
        <v>44641.11</v>
      </c>
      <c r="AA33">
        <v>7</v>
      </c>
      <c r="AB33">
        <v>2022</v>
      </c>
      <c r="AC33" t="s">
        <v>694</v>
      </c>
    </row>
    <row r="34" spans="1:29">
      <c r="A34">
        <v>5</v>
      </c>
      <c r="B34">
        <v>52</v>
      </c>
      <c r="C34">
        <v>5</v>
      </c>
      <c r="D34">
        <v>44630</v>
      </c>
      <c r="E34">
        <v>3400</v>
      </c>
      <c r="F34">
        <v>340</v>
      </c>
      <c r="G34">
        <v>0</v>
      </c>
      <c r="H34">
        <v>44690.21</v>
      </c>
      <c r="I34" t="s">
        <v>10</v>
      </c>
      <c r="J34" t="s">
        <v>25</v>
      </c>
      <c r="K34" t="s">
        <v>26</v>
      </c>
      <c r="L34" t="s">
        <v>37</v>
      </c>
      <c r="M34" t="s">
        <v>11</v>
      </c>
      <c r="N34" t="s">
        <v>55</v>
      </c>
      <c r="O34" t="s">
        <v>19</v>
      </c>
      <c r="P34">
        <v>60</v>
      </c>
      <c r="Q34" t="s">
        <v>424</v>
      </c>
      <c r="R34">
        <v>60</v>
      </c>
      <c r="S34">
        <v>2022</v>
      </c>
      <c r="W34" t="s">
        <v>431</v>
      </c>
      <c r="X34" t="s">
        <v>19</v>
      </c>
      <c r="Y34" s="3">
        <v>44635</v>
      </c>
      <c r="Z34" s="3">
        <v>44792</v>
      </c>
      <c r="AA34">
        <v>157</v>
      </c>
      <c r="AB34">
        <v>2022</v>
      </c>
      <c r="AC34" t="s">
        <v>694</v>
      </c>
    </row>
    <row r="35" spans="1:29">
      <c r="A35">
        <v>5</v>
      </c>
      <c r="B35">
        <v>53</v>
      </c>
      <c r="C35">
        <v>2</v>
      </c>
      <c r="D35">
        <v>44630</v>
      </c>
      <c r="E35">
        <v>3466</v>
      </c>
      <c r="F35">
        <v>346</v>
      </c>
      <c r="G35">
        <v>6</v>
      </c>
      <c r="H35">
        <v>44882.9</v>
      </c>
      <c r="I35" t="s">
        <v>10</v>
      </c>
      <c r="J35" t="s">
        <v>27</v>
      </c>
      <c r="K35" t="s">
        <v>28</v>
      </c>
      <c r="L35" t="s">
        <v>43</v>
      </c>
      <c r="M35" t="s">
        <v>11</v>
      </c>
      <c r="N35" t="s">
        <v>66</v>
      </c>
      <c r="O35" t="s">
        <v>19</v>
      </c>
      <c r="P35">
        <v>252</v>
      </c>
      <c r="Q35" t="s">
        <v>425</v>
      </c>
      <c r="R35">
        <v>257</v>
      </c>
      <c r="S35">
        <v>2022</v>
      </c>
      <c r="W35" t="s">
        <v>432</v>
      </c>
      <c r="X35" t="s">
        <v>19</v>
      </c>
      <c r="Y35" s="3">
        <v>44635</v>
      </c>
      <c r="Z35" s="3">
        <v>44961.052997685183</v>
      </c>
      <c r="AA35">
        <v>326</v>
      </c>
      <c r="AB35">
        <v>2023</v>
      </c>
      <c r="AC35" t="s">
        <v>694</v>
      </c>
    </row>
    <row r="36" spans="1:29">
      <c r="A36">
        <v>5</v>
      </c>
      <c r="B36">
        <v>54</v>
      </c>
      <c r="C36">
        <v>1</v>
      </c>
      <c r="D36">
        <v>44632</v>
      </c>
      <c r="E36">
        <v>3400</v>
      </c>
      <c r="F36">
        <v>340</v>
      </c>
      <c r="G36">
        <v>0</v>
      </c>
      <c r="H36">
        <v>44650.89</v>
      </c>
      <c r="I36" t="s">
        <v>10</v>
      </c>
      <c r="J36" t="s">
        <v>25</v>
      </c>
      <c r="K36" t="s">
        <v>26</v>
      </c>
      <c r="L36" t="s">
        <v>37</v>
      </c>
      <c r="M36" t="s">
        <v>11</v>
      </c>
      <c r="N36" t="s">
        <v>55</v>
      </c>
      <c r="O36" t="s">
        <v>19</v>
      </c>
      <c r="P36">
        <v>18</v>
      </c>
      <c r="Q36" t="s">
        <v>426</v>
      </c>
      <c r="R36">
        <v>18</v>
      </c>
      <c r="S36">
        <v>2022</v>
      </c>
      <c r="W36" t="s">
        <v>433</v>
      </c>
      <c r="X36" t="s">
        <v>19</v>
      </c>
      <c r="Y36" s="3">
        <v>44637</v>
      </c>
      <c r="Z36" s="3">
        <v>44708.1</v>
      </c>
      <c r="AA36">
        <v>71</v>
      </c>
      <c r="AB36">
        <v>2022</v>
      </c>
      <c r="AC36" t="s">
        <v>694</v>
      </c>
    </row>
    <row r="37" spans="1:29">
      <c r="A37">
        <v>5</v>
      </c>
      <c r="B37">
        <v>56</v>
      </c>
      <c r="C37">
        <v>3</v>
      </c>
      <c r="D37">
        <v>44634</v>
      </c>
      <c r="E37">
        <v>3402</v>
      </c>
      <c r="F37">
        <v>340</v>
      </c>
      <c r="G37">
        <v>2</v>
      </c>
      <c r="H37">
        <v>44648.45</v>
      </c>
      <c r="I37" t="s">
        <v>10</v>
      </c>
      <c r="J37" t="s">
        <v>25</v>
      </c>
      <c r="K37" t="s">
        <v>26</v>
      </c>
      <c r="L37" t="s">
        <v>39</v>
      </c>
      <c r="M37" t="s">
        <v>11</v>
      </c>
      <c r="N37" t="s">
        <v>62</v>
      </c>
      <c r="O37" t="s">
        <v>19</v>
      </c>
      <c r="P37">
        <v>14</v>
      </c>
      <c r="Q37" t="s">
        <v>427</v>
      </c>
      <c r="R37">
        <v>14</v>
      </c>
      <c r="S37">
        <v>2022</v>
      </c>
      <c r="W37" t="s">
        <v>434</v>
      </c>
      <c r="X37" t="s">
        <v>19</v>
      </c>
      <c r="Y37" s="3">
        <v>44639</v>
      </c>
      <c r="Z37" s="3">
        <v>44880.3</v>
      </c>
      <c r="AA37">
        <v>241</v>
      </c>
      <c r="AB37">
        <v>2022</v>
      </c>
      <c r="AC37" t="s">
        <v>694</v>
      </c>
    </row>
    <row r="38" spans="1:29">
      <c r="A38">
        <v>5</v>
      </c>
      <c r="B38">
        <v>57</v>
      </c>
      <c r="C38">
        <v>1</v>
      </c>
      <c r="D38">
        <v>44634</v>
      </c>
      <c r="E38">
        <v>3460</v>
      </c>
      <c r="F38">
        <v>346</v>
      </c>
      <c r="G38">
        <v>0</v>
      </c>
      <c r="H38">
        <v>44714</v>
      </c>
      <c r="I38" t="s">
        <v>10</v>
      </c>
      <c r="J38" t="s">
        <v>27</v>
      </c>
      <c r="K38" t="s">
        <v>28</v>
      </c>
      <c r="L38" t="s">
        <v>37</v>
      </c>
      <c r="M38" t="s">
        <v>11</v>
      </c>
      <c r="N38" t="s">
        <v>52</v>
      </c>
      <c r="O38" t="s">
        <v>19</v>
      </c>
      <c r="P38">
        <v>80</v>
      </c>
      <c r="Q38" t="s">
        <v>428</v>
      </c>
      <c r="R38">
        <v>80</v>
      </c>
      <c r="S38">
        <v>2022</v>
      </c>
      <c r="W38" t="s">
        <v>435</v>
      </c>
      <c r="X38" t="s">
        <v>19</v>
      </c>
      <c r="Y38" s="3">
        <v>44639</v>
      </c>
      <c r="Z38" s="3">
        <v>44695.11</v>
      </c>
      <c r="AA38">
        <v>56</v>
      </c>
      <c r="AB38">
        <v>2022</v>
      </c>
      <c r="AC38" t="s">
        <v>694</v>
      </c>
    </row>
    <row r="39" spans="1:29">
      <c r="A39">
        <v>5</v>
      </c>
      <c r="B39">
        <v>58</v>
      </c>
      <c r="C39">
        <v>2</v>
      </c>
      <c r="D39">
        <v>44634</v>
      </c>
      <c r="E39">
        <v>3400</v>
      </c>
      <c r="F39">
        <v>340</v>
      </c>
      <c r="G39">
        <v>0</v>
      </c>
      <c r="H39">
        <v>44663.54</v>
      </c>
      <c r="I39" t="s">
        <v>10</v>
      </c>
      <c r="J39" t="s">
        <v>25</v>
      </c>
      <c r="K39" t="s">
        <v>26</v>
      </c>
      <c r="L39" t="s">
        <v>37</v>
      </c>
      <c r="M39" t="s">
        <v>11</v>
      </c>
      <c r="N39" t="s">
        <v>55</v>
      </c>
      <c r="O39" t="s">
        <v>19</v>
      </c>
      <c r="P39">
        <v>29</v>
      </c>
      <c r="Q39" t="s">
        <v>429</v>
      </c>
      <c r="R39">
        <v>29</v>
      </c>
      <c r="S39">
        <v>2022</v>
      </c>
      <c r="W39" t="s">
        <v>436</v>
      </c>
      <c r="X39" t="s">
        <v>19</v>
      </c>
      <c r="Y39" s="3">
        <v>44641</v>
      </c>
      <c r="Z39" s="3">
        <v>44691.45</v>
      </c>
      <c r="AA39">
        <v>50</v>
      </c>
      <c r="AB39">
        <v>2022</v>
      </c>
      <c r="AC39" t="s">
        <v>694</v>
      </c>
    </row>
    <row r="40" spans="1:29">
      <c r="A40">
        <v>5</v>
      </c>
      <c r="B40">
        <v>59</v>
      </c>
      <c r="C40">
        <v>1</v>
      </c>
      <c r="D40">
        <v>44634</v>
      </c>
      <c r="E40">
        <v>3460</v>
      </c>
      <c r="F40">
        <v>346</v>
      </c>
      <c r="G40">
        <v>0</v>
      </c>
      <c r="H40">
        <v>44641.11</v>
      </c>
      <c r="I40" t="s">
        <v>10</v>
      </c>
      <c r="J40" t="s">
        <v>27</v>
      </c>
      <c r="K40" t="s">
        <v>28</v>
      </c>
      <c r="L40" t="s">
        <v>37</v>
      </c>
      <c r="M40" t="s">
        <v>11</v>
      </c>
      <c r="N40" t="s">
        <v>52</v>
      </c>
      <c r="O40" t="s">
        <v>19</v>
      </c>
      <c r="P40">
        <v>7</v>
      </c>
      <c r="Q40" t="s">
        <v>430</v>
      </c>
      <c r="R40">
        <v>7</v>
      </c>
      <c r="S40">
        <v>2022</v>
      </c>
      <c r="W40" t="s">
        <v>437</v>
      </c>
      <c r="X40" t="s">
        <v>19</v>
      </c>
      <c r="Y40" s="3">
        <v>44646</v>
      </c>
      <c r="Z40" s="3">
        <v>44749.03</v>
      </c>
      <c r="AA40">
        <v>103</v>
      </c>
      <c r="AB40">
        <v>2022</v>
      </c>
      <c r="AC40" t="s">
        <v>694</v>
      </c>
    </row>
    <row r="41" spans="1:29">
      <c r="A41">
        <v>5</v>
      </c>
      <c r="B41">
        <v>60</v>
      </c>
      <c r="C41">
        <v>1</v>
      </c>
      <c r="D41">
        <v>44635</v>
      </c>
      <c r="E41">
        <v>3405</v>
      </c>
      <c r="F41">
        <v>340</v>
      </c>
      <c r="G41">
        <v>5</v>
      </c>
      <c r="H41">
        <v>44792</v>
      </c>
      <c r="I41" t="s">
        <v>10</v>
      </c>
      <c r="J41" t="s">
        <v>25</v>
      </c>
      <c r="K41" t="s">
        <v>26</v>
      </c>
      <c r="L41" t="s">
        <v>42</v>
      </c>
      <c r="M41" t="s">
        <v>11</v>
      </c>
      <c r="N41" t="s">
        <v>63</v>
      </c>
      <c r="O41" t="s">
        <v>19</v>
      </c>
      <c r="P41">
        <v>157</v>
      </c>
      <c r="Q41" t="s">
        <v>431</v>
      </c>
      <c r="R41">
        <v>157</v>
      </c>
      <c r="S41">
        <v>2022</v>
      </c>
      <c r="W41" t="s">
        <v>438</v>
      </c>
      <c r="X41" t="s">
        <v>19</v>
      </c>
      <c r="Y41" s="3">
        <v>44647</v>
      </c>
      <c r="Z41" s="3">
        <v>44699.34</v>
      </c>
      <c r="AA41">
        <v>52</v>
      </c>
      <c r="AB41">
        <v>2022</v>
      </c>
      <c r="AC41" t="s">
        <v>694</v>
      </c>
    </row>
    <row r="42" spans="1:29">
      <c r="A42">
        <v>5</v>
      </c>
      <c r="B42">
        <v>61</v>
      </c>
      <c r="C42">
        <v>2</v>
      </c>
      <c r="D42">
        <v>44635</v>
      </c>
      <c r="E42">
        <v>3400</v>
      </c>
      <c r="F42">
        <v>340</v>
      </c>
      <c r="G42">
        <v>0</v>
      </c>
      <c r="H42">
        <v>44961.052997685183</v>
      </c>
      <c r="I42" t="s">
        <v>10</v>
      </c>
      <c r="J42" t="s">
        <v>25</v>
      </c>
      <c r="K42" t="s">
        <v>26</v>
      </c>
      <c r="L42" t="s">
        <v>37</v>
      </c>
      <c r="M42" t="s">
        <v>11</v>
      </c>
      <c r="N42" t="s">
        <v>55</v>
      </c>
      <c r="O42" t="s">
        <v>19</v>
      </c>
      <c r="P42">
        <v>326</v>
      </c>
      <c r="Q42" t="s">
        <v>432</v>
      </c>
      <c r="R42">
        <v>328</v>
      </c>
      <c r="S42">
        <v>2023</v>
      </c>
      <c r="W42" t="s">
        <v>439</v>
      </c>
      <c r="X42" t="s">
        <v>19</v>
      </c>
      <c r="Y42" s="3">
        <v>44647</v>
      </c>
      <c r="Z42" s="3">
        <v>44834.77</v>
      </c>
      <c r="AA42">
        <v>187</v>
      </c>
      <c r="AB42">
        <v>2022</v>
      </c>
      <c r="AC42" t="s">
        <v>694</v>
      </c>
    </row>
    <row r="43" spans="1:29">
      <c r="A43">
        <v>5</v>
      </c>
      <c r="B43">
        <v>62</v>
      </c>
      <c r="C43">
        <v>3</v>
      </c>
      <c r="D43">
        <v>44637</v>
      </c>
      <c r="E43">
        <v>3470</v>
      </c>
      <c r="F43">
        <v>347</v>
      </c>
      <c r="G43">
        <v>0</v>
      </c>
      <c r="H43">
        <v>44708.1</v>
      </c>
      <c r="I43" t="s">
        <v>10</v>
      </c>
      <c r="J43" t="s">
        <v>29</v>
      </c>
      <c r="K43" t="s">
        <v>28</v>
      </c>
      <c r="L43" t="s">
        <v>37</v>
      </c>
      <c r="M43" t="s">
        <v>11</v>
      </c>
      <c r="N43" t="s">
        <v>51</v>
      </c>
      <c r="O43" t="s">
        <v>19</v>
      </c>
      <c r="P43">
        <v>71</v>
      </c>
      <c r="Q43" t="s">
        <v>433</v>
      </c>
      <c r="R43">
        <v>74</v>
      </c>
      <c r="S43">
        <v>2022</v>
      </c>
      <c r="W43" t="s">
        <v>440</v>
      </c>
      <c r="X43" t="s">
        <v>19</v>
      </c>
      <c r="Y43" s="3">
        <v>44648</v>
      </c>
      <c r="Z43" s="3">
        <v>44965.7</v>
      </c>
      <c r="AA43">
        <v>317</v>
      </c>
      <c r="AB43">
        <v>2023</v>
      </c>
      <c r="AC43" t="s">
        <v>694</v>
      </c>
    </row>
    <row r="44" spans="1:29">
      <c r="A44">
        <v>5</v>
      </c>
      <c r="B44">
        <v>63</v>
      </c>
      <c r="C44">
        <v>4</v>
      </c>
      <c r="D44">
        <v>44639</v>
      </c>
      <c r="E44">
        <v>3400</v>
      </c>
      <c r="F44">
        <v>340</v>
      </c>
      <c r="G44">
        <v>0</v>
      </c>
      <c r="H44">
        <v>44880.3</v>
      </c>
      <c r="I44" t="s">
        <v>10</v>
      </c>
      <c r="J44" t="s">
        <v>25</v>
      </c>
      <c r="K44" t="s">
        <v>26</v>
      </c>
      <c r="L44" t="s">
        <v>37</v>
      </c>
      <c r="M44" t="s">
        <v>11</v>
      </c>
      <c r="N44" t="s">
        <v>55</v>
      </c>
      <c r="O44" t="s">
        <v>19</v>
      </c>
      <c r="P44">
        <v>241</v>
      </c>
      <c r="Q44" t="s">
        <v>434</v>
      </c>
      <c r="R44">
        <v>246</v>
      </c>
      <c r="S44">
        <v>2022</v>
      </c>
      <c r="W44" t="s">
        <v>441</v>
      </c>
      <c r="X44" t="s">
        <v>19</v>
      </c>
      <c r="Y44" s="3">
        <v>44648</v>
      </c>
      <c r="Z44" s="3">
        <v>44691.99</v>
      </c>
      <c r="AA44">
        <v>43</v>
      </c>
      <c r="AB44">
        <v>2022</v>
      </c>
      <c r="AC44" t="s">
        <v>694</v>
      </c>
    </row>
    <row r="45" spans="1:29">
      <c r="A45">
        <v>5</v>
      </c>
      <c r="B45">
        <v>64</v>
      </c>
      <c r="C45">
        <v>1</v>
      </c>
      <c r="D45">
        <v>44639</v>
      </c>
      <c r="E45">
        <v>3400</v>
      </c>
      <c r="F45">
        <v>340</v>
      </c>
      <c r="G45">
        <v>0</v>
      </c>
      <c r="H45">
        <v>44695.11</v>
      </c>
      <c r="I45" t="s">
        <v>10</v>
      </c>
      <c r="J45" t="s">
        <v>25</v>
      </c>
      <c r="K45" t="s">
        <v>26</v>
      </c>
      <c r="L45" t="s">
        <v>37</v>
      </c>
      <c r="M45" t="s">
        <v>11</v>
      </c>
      <c r="N45" t="s">
        <v>55</v>
      </c>
      <c r="O45" t="s">
        <v>19</v>
      </c>
      <c r="P45">
        <v>56</v>
      </c>
      <c r="Q45" t="s">
        <v>435</v>
      </c>
      <c r="R45">
        <v>58</v>
      </c>
      <c r="S45">
        <v>2022</v>
      </c>
      <c r="W45" t="s">
        <v>442</v>
      </c>
      <c r="X45" t="s">
        <v>19</v>
      </c>
      <c r="Y45" s="3">
        <v>44650</v>
      </c>
      <c r="Z45" s="3">
        <v>44921.83</v>
      </c>
      <c r="AA45">
        <v>271</v>
      </c>
      <c r="AB45">
        <v>2022</v>
      </c>
      <c r="AC45" t="s">
        <v>694</v>
      </c>
    </row>
    <row r="46" spans="1:29">
      <c r="A46">
        <v>5</v>
      </c>
      <c r="B46">
        <v>66</v>
      </c>
      <c r="C46">
        <v>1</v>
      </c>
      <c r="D46">
        <v>44641</v>
      </c>
      <c r="E46">
        <v>3460</v>
      </c>
      <c r="F46">
        <v>346</v>
      </c>
      <c r="G46">
        <v>0</v>
      </c>
      <c r="H46">
        <v>44688.27</v>
      </c>
      <c r="I46" t="s">
        <v>10</v>
      </c>
      <c r="J46" t="s">
        <v>27</v>
      </c>
      <c r="K46" t="s">
        <v>28</v>
      </c>
      <c r="L46" t="s">
        <v>37</v>
      </c>
      <c r="M46" t="s">
        <v>11</v>
      </c>
      <c r="N46" t="s">
        <v>52</v>
      </c>
      <c r="O46" t="s">
        <v>19</v>
      </c>
      <c r="P46">
        <v>47</v>
      </c>
      <c r="Q46" t="s">
        <v>436</v>
      </c>
      <c r="R46">
        <v>66</v>
      </c>
      <c r="S46">
        <v>2022</v>
      </c>
      <c r="W46" t="s">
        <v>443</v>
      </c>
      <c r="X46" t="s">
        <v>19</v>
      </c>
      <c r="Y46" s="3">
        <v>44652</v>
      </c>
      <c r="Z46" s="3">
        <v>44967</v>
      </c>
      <c r="AA46">
        <v>315</v>
      </c>
      <c r="AB46">
        <v>2023</v>
      </c>
      <c r="AC46" t="s">
        <v>695</v>
      </c>
    </row>
    <row r="47" spans="1:29">
      <c r="A47">
        <v>5</v>
      </c>
      <c r="B47">
        <v>66</v>
      </c>
      <c r="C47">
        <v>2</v>
      </c>
      <c r="D47">
        <v>44641</v>
      </c>
      <c r="E47">
        <v>3406</v>
      </c>
      <c r="F47">
        <v>340</v>
      </c>
      <c r="G47">
        <v>6</v>
      </c>
      <c r="H47">
        <v>44691.45</v>
      </c>
      <c r="I47" t="s">
        <v>10</v>
      </c>
      <c r="J47" t="s">
        <v>25</v>
      </c>
      <c r="K47" t="s">
        <v>26</v>
      </c>
      <c r="L47" t="s">
        <v>43</v>
      </c>
      <c r="M47" t="s">
        <v>11</v>
      </c>
      <c r="N47" t="s">
        <v>65</v>
      </c>
      <c r="O47" t="s">
        <v>19</v>
      </c>
      <c r="P47">
        <v>50</v>
      </c>
      <c r="Q47" t="s">
        <v>436</v>
      </c>
      <c r="R47">
        <v>66</v>
      </c>
      <c r="S47">
        <v>2022</v>
      </c>
      <c r="W47" t="s">
        <v>444</v>
      </c>
      <c r="X47" t="s">
        <v>19</v>
      </c>
      <c r="Y47" s="3">
        <v>44656</v>
      </c>
      <c r="Z47" s="3">
        <v>45399</v>
      </c>
      <c r="AA47">
        <v>743</v>
      </c>
      <c r="AB47">
        <v>2024</v>
      </c>
      <c r="AC47" t="s">
        <v>695</v>
      </c>
    </row>
    <row r="48" spans="1:29">
      <c r="A48">
        <v>5</v>
      </c>
      <c r="B48">
        <v>69</v>
      </c>
      <c r="C48">
        <v>2</v>
      </c>
      <c r="D48">
        <v>44646</v>
      </c>
      <c r="E48">
        <v>3460</v>
      </c>
      <c r="F48">
        <v>346</v>
      </c>
      <c r="G48">
        <v>0</v>
      </c>
      <c r="H48">
        <v>44749.03</v>
      </c>
      <c r="I48" t="s">
        <v>10</v>
      </c>
      <c r="J48" t="s">
        <v>27</v>
      </c>
      <c r="K48" t="s">
        <v>28</v>
      </c>
      <c r="L48" t="s">
        <v>37</v>
      </c>
      <c r="M48" t="s">
        <v>11</v>
      </c>
      <c r="N48" t="s">
        <v>52</v>
      </c>
      <c r="O48" t="s">
        <v>19</v>
      </c>
      <c r="P48">
        <v>103</v>
      </c>
      <c r="Q48" t="s">
        <v>437</v>
      </c>
      <c r="R48">
        <v>103</v>
      </c>
      <c r="S48">
        <v>2022</v>
      </c>
      <c r="W48" t="s">
        <v>445</v>
      </c>
      <c r="X48" t="s">
        <v>19</v>
      </c>
      <c r="Y48" s="3">
        <v>44657</v>
      </c>
      <c r="Z48" s="3">
        <v>44709.56</v>
      </c>
      <c r="AA48">
        <v>52</v>
      </c>
      <c r="AB48">
        <v>2022</v>
      </c>
      <c r="AC48" t="s">
        <v>695</v>
      </c>
    </row>
    <row r="49" spans="1:29">
      <c r="A49">
        <v>5</v>
      </c>
      <c r="B49">
        <v>70</v>
      </c>
      <c r="C49">
        <v>2</v>
      </c>
      <c r="D49">
        <v>44647</v>
      </c>
      <c r="E49">
        <v>3400</v>
      </c>
      <c r="F49">
        <v>340</v>
      </c>
      <c r="G49">
        <v>0</v>
      </c>
      <c r="H49">
        <v>44699.34</v>
      </c>
      <c r="I49" t="s">
        <v>10</v>
      </c>
      <c r="J49" t="s">
        <v>25</v>
      </c>
      <c r="K49" t="s">
        <v>26</v>
      </c>
      <c r="L49" t="s">
        <v>37</v>
      </c>
      <c r="M49" t="s">
        <v>11</v>
      </c>
      <c r="N49" t="s">
        <v>55</v>
      </c>
      <c r="O49" t="s">
        <v>19</v>
      </c>
      <c r="P49">
        <v>52</v>
      </c>
      <c r="Q49" t="s">
        <v>438</v>
      </c>
      <c r="R49">
        <v>58</v>
      </c>
      <c r="S49">
        <v>2022</v>
      </c>
      <c r="W49" t="s">
        <v>446</v>
      </c>
      <c r="X49" t="s">
        <v>19</v>
      </c>
      <c r="Y49" s="3">
        <v>44659</v>
      </c>
      <c r="Z49" s="3">
        <v>44827.69</v>
      </c>
      <c r="AA49">
        <v>168</v>
      </c>
      <c r="AB49">
        <v>2022</v>
      </c>
      <c r="AC49" t="s">
        <v>695</v>
      </c>
    </row>
    <row r="50" spans="1:29">
      <c r="A50">
        <v>5</v>
      </c>
      <c r="B50">
        <v>71</v>
      </c>
      <c r="C50">
        <v>3</v>
      </c>
      <c r="D50">
        <v>44647</v>
      </c>
      <c r="E50">
        <v>3402</v>
      </c>
      <c r="F50">
        <v>340</v>
      </c>
      <c r="G50">
        <v>2</v>
      </c>
      <c r="H50">
        <v>44834.77</v>
      </c>
      <c r="I50" t="s">
        <v>10</v>
      </c>
      <c r="J50" t="s">
        <v>25</v>
      </c>
      <c r="K50" t="s">
        <v>26</v>
      </c>
      <c r="L50" t="s">
        <v>39</v>
      </c>
      <c r="M50" t="s">
        <v>11</v>
      </c>
      <c r="N50" t="s">
        <v>62</v>
      </c>
      <c r="O50" t="s">
        <v>19</v>
      </c>
      <c r="P50">
        <v>187</v>
      </c>
      <c r="Q50" t="s">
        <v>439</v>
      </c>
      <c r="R50">
        <v>192</v>
      </c>
      <c r="S50">
        <v>2022</v>
      </c>
      <c r="W50" t="s">
        <v>447</v>
      </c>
      <c r="X50" t="s">
        <v>19</v>
      </c>
      <c r="Y50" s="3">
        <v>44664</v>
      </c>
      <c r="Z50" s="3">
        <v>45095.7</v>
      </c>
      <c r="AA50">
        <v>431</v>
      </c>
      <c r="AB50">
        <v>2023</v>
      </c>
      <c r="AC50" t="s">
        <v>695</v>
      </c>
    </row>
    <row r="51" spans="1:29">
      <c r="A51">
        <v>5</v>
      </c>
      <c r="B51">
        <v>72</v>
      </c>
      <c r="C51">
        <v>3</v>
      </c>
      <c r="D51">
        <v>44648</v>
      </c>
      <c r="E51">
        <v>3460</v>
      </c>
      <c r="F51">
        <v>346</v>
      </c>
      <c r="G51">
        <v>0</v>
      </c>
      <c r="H51">
        <v>44965.7</v>
      </c>
      <c r="I51" t="s">
        <v>10</v>
      </c>
      <c r="J51" t="s">
        <v>27</v>
      </c>
      <c r="K51" t="s">
        <v>28</v>
      </c>
      <c r="L51" t="s">
        <v>37</v>
      </c>
      <c r="M51" t="s">
        <v>11</v>
      </c>
      <c r="N51" t="s">
        <v>52</v>
      </c>
      <c r="O51" t="s">
        <v>19</v>
      </c>
      <c r="P51">
        <v>317</v>
      </c>
      <c r="Q51" t="s">
        <v>440</v>
      </c>
      <c r="R51">
        <v>317</v>
      </c>
      <c r="S51">
        <v>2023</v>
      </c>
      <c r="W51" t="s">
        <v>448</v>
      </c>
      <c r="X51" t="s">
        <v>19</v>
      </c>
      <c r="Y51" s="3">
        <v>44665</v>
      </c>
      <c r="Z51" s="3">
        <v>44932.7</v>
      </c>
      <c r="AA51">
        <v>267</v>
      </c>
      <c r="AB51">
        <v>2023</v>
      </c>
      <c r="AC51" t="s">
        <v>695</v>
      </c>
    </row>
    <row r="52" spans="1:29">
      <c r="A52">
        <v>5</v>
      </c>
      <c r="B52">
        <v>73</v>
      </c>
      <c r="C52">
        <v>2</v>
      </c>
      <c r="D52">
        <v>44648</v>
      </c>
      <c r="E52">
        <v>3461</v>
      </c>
      <c r="F52">
        <v>346</v>
      </c>
      <c r="G52">
        <v>1</v>
      </c>
      <c r="H52">
        <v>44691.99</v>
      </c>
      <c r="I52" t="s">
        <v>10</v>
      </c>
      <c r="J52" t="s">
        <v>27</v>
      </c>
      <c r="K52" t="s">
        <v>28</v>
      </c>
      <c r="L52" t="s">
        <v>38</v>
      </c>
      <c r="M52" t="s">
        <v>11</v>
      </c>
      <c r="N52" t="s">
        <v>90</v>
      </c>
      <c r="O52" t="s">
        <v>19</v>
      </c>
      <c r="P52">
        <v>43</v>
      </c>
      <c r="Q52" t="s">
        <v>441</v>
      </c>
      <c r="R52">
        <v>43</v>
      </c>
      <c r="S52">
        <v>2022</v>
      </c>
      <c r="W52" t="s">
        <v>449</v>
      </c>
      <c r="X52" t="s">
        <v>19</v>
      </c>
      <c r="Y52" s="3">
        <v>44666</v>
      </c>
      <c r="Z52" s="3">
        <v>44696.432002314818</v>
      </c>
      <c r="AA52">
        <v>30</v>
      </c>
      <c r="AB52">
        <v>2022</v>
      </c>
      <c r="AC52" t="s">
        <v>695</v>
      </c>
    </row>
    <row r="53" spans="1:29">
      <c r="A53">
        <v>5</v>
      </c>
      <c r="B53">
        <v>76</v>
      </c>
      <c r="C53">
        <v>3</v>
      </c>
      <c r="D53">
        <v>44650</v>
      </c>
      <c r="E53">
        <v>3400</v>
      </c>
      <c r="F53">
        <v>340</v>
      </c>
      <c r="G53">
        <v>0</v>
      </c>
      <c r="H53">
        <v>44921.83</v>
      </c>
      <c r="I53" t="s">
        <v>10</v>
      </c>
      <c r="J53" t="s">
        <v>25</v>
      </c>
      <c r="K53" t="s">
        <v>26</v>
      </c>
      <c r="L53" t="s">
        <v>37</v>
      </c>
      <c r="M53" t="s">
        <v>11</v>
      </c>
      <c r="N53" t="s">
        <v>55</v>
      </c>
      <c r="O53" t="s">
        <v>19</v>
      </c>
      <c r="P53">
        <v>271</v>
      </c>
      <c r="Q53" t="s">
        <v>442</v>
      </c>
      <c r="R53">
        <v>273</v>
      </c>
      <c r="S53">
        <v>2022</v>
      </c>
      <c r="W53" t="s">
        <v>450</v>
      </c>
      <c r="X53" t="s">
        <v>19</v>
      </c>
      <c r="Y53" s="3">
        <v>44669</v>
      </c>
      <c r="Z53" s="3">
        <v>44711.28</v>
      </c>
      <c r="AA53">
        <v>42</v>
      </c>
      <c r="AB53">
        <v>2022</v>
      </c>
      <c r="AC53" t="s">
        <v>695</v>
      </c>
    </row>
    <row r="54" spans="1:29">
      <c r="A54">
        <v>5</v>
      </c>
      <c r="B54">
        <v>77</v>
      </c>
      <c r="C54">
        <v>1</v>
      </c>
      <c r="D54">
        <v>44652</v>
      </c>
      <c r="E54">
        <v>3462</v>
      </c>
      <c r="F54">
        <v>346</v>
      </c>
      <c r="G54">
        <v>2</v>
      </c>
      <c r="H54">
        <v>44967</v>
      </c>
      <c r="I54" t="s">
        <v>10</v>
      </c>
      <c r="J54" t="s">
        <v>27</v>
      </c>
      <c r="K54" t="s">
        <v>28</v>
      </c>
      <c r="L54" t="s">
        <v>39</v>
      </c>
      <c r="M54" t="s">
        <v>11</v>
      </c>
      <c r="N54" t="s">
        <v>73</v>
      </c>
      <c r="O54" t="s">
        <v>19</v>
      </c>
      <c r="P54">
        <v>315</v>
      </c>
      <c r="Q54" t="s">
        <v>443</v>
      </c>
      <c r="R54">
        <v>315</v>
      </c>
      <c r="S54">
        <v>2023</v>
      </c>
      <c r="W54" t="s">
        <v>451</v>
      </c>
      <c r="X54" t="s">
        <v>19</v>
      </c>
      <c r="Y54" s="3">
        <v>44669</v>
      </c>
      <c r="Z54" s="3">
        <v>44721.7</v>
      </c>
      <c r="AA54">
        <v>52</v>
      </c>
      <c r="AB54">
        <v>2022</v>
      </c>
      <c r="AC54" t="s">
        <v>695</v>
      </c>
    </row>
    <row r="55" spans="1:29">
      <c r="A55">
        <v>5</v>
      </c>
      <c r="B55">
        <v>80</v>
      </c>
      <c r="C55">
        <v>4</v>
      </c>
      <c r="D55">
        <v>44656</v>
      </c>
      <c r="E55">
        <v>3400</v>
      </c>
      <c r="F55">
        <v>340</v>
      </c>
      <c r="G55">
        <v>0</v>
      </c>
      <c r="H55">
        <v>44669.599999999999</v>
      </c>
      <c r="I55" t="s">
        <v>10</v>
      </c>
      <c r="J55" t="s">
        <v>25</v>
      </c>
      <c r="K55" t="s">
        <v>26</v>
      </c>
      <c r="L55" t="s">
        <v>37</v>
      </c>
      <c r="M55" t="s">
        <v>11</v>
      </c>
      <c r="N55" t="s">
        <v>55</v>
      </c>
      <c r="O55" t="s">
        <v>19</v>
      </c>
      <c r="P55">
        <v>13</v>
      </c>
      <c r="Q55" t="s">
        <v>444</v>
      </c>
      <c r="R55">
        <v>743</v>
      </c>
      <c r="S55">
        <v>2022</v>
      </c>
      <c r="W55" t="s">
        <v>452</v>
      </c>
      <c r="X55" t="s">
        <v>19</v>
      </c>
      <c r="Y55" s="3">
        <v>44672</v>
      </c>
      <c r="Z55" s="3">
        <v>44770.06</v>
      </c>
      <c r="AA55">
        <v>98</v>
      </c>
      <c r="AB55">
        <v>2022</v>
      </c>
      <c r="AC55" t="s">
        <v>695</v>
      </c>
    </row>
    <row r="56" spans="1:29">
      <c r="A56">
        <v>5</v>
      </c>
      <c r="B56">
        <v>80</v>
      </c>
      <c r="C56">
        <v>5</v>
      </c>
      <c r="D56">
        <v>44656</v>
      </c>
      <c r="E56">
        <v>3400</v>
      </c>
      <c r="F56">
        <v>340</v>
      </c>
      <c r="G56">
        <v>0</v>
      </c>
      <c r="H56">
        <v>45399</v>
      </c>
      <c r="I56" t="s">
        <v>10</v>
      </c>
      <c r="J56" t="s">
        <v>25</v>
      </c>
      <c r="K56" t="s">
        <v>26</v>
      </c>
      <c r="L56" t="s">
        <v>37</v>
      </c>
      <c r="M56" t="s">
        <v>11</v>
      </c>
      <c r="N56" t="s">
        <v>55</v>
      </c>
      <c r="O56" t="s">
        <v>19</v>
      </c>
      <c r="P56">
        <v>743</v>
      </c>
      <c r="Q56" t="s">
        <v>444</v>
      </c>
      <c r="R56">
        <v>743</v>
      </c>
      <c r="S56">
        <v>2024</v>
      </c>
      <c r="W56" t="s">
        <v>453</v>
      </c>
      <c r="X56" t="s">
        <v>19</v>
      </c>
      <c r="Y56" s="3">
        <v>44674</v>
      </c>
      <c r="Z56" s="3">
        <v>44703.65</v>
      </c>
      <c r="AA56">
        <v>29</v>
      </c>
      <c r="AB56">
        <v>2022</v>
      </c>
      <c r="AC56" t="s">
        <v>695</v>
      </c>
    </row>
    <row r="57" spans="1:29">
      <c r="A57">
        <v>5</v>
      </c>
      <c r="B57">
        <v>81</v>
      </c>
      <c r="C57">
        <v>2</v>
      </c>
      <c r="D57">
        <v>44657</v>
      </c>
      <c r="E57">
        <v>3400</v>
      </c>
      <c r="F57">
        <v>340</v>
      </c>
      <c r="G57">
        <v>0</v>
      </c>
      <c r="H57">
        <v>44709.56</v>
      </c>
      <c r="I57" t="s">
        <v>10</v>
      </c>
      <c r="J57" t="s">
        <v>25</v>
      </c>
      <c r="K57" t="s">
        <v>26</v>
      </c>
      <c r="L57" t="s">
        <v>37</v>
      </c>
      <c r="M57" t="s">
        <v>11</v>
      </c>
      <c r="N57" t="s">
        <v>55</v>
      </c>
      <c r="O57" t="s">
        <v>19</v>
      </c>
      <c r="P57">
        <v>52</v>
      </c>
      <c r="Q57" t="s">
        <v>445</v>
      </c>
      <c r="R57">
        <v>53</v>
      </c>
      <c r="S57">
        <v>2022</v>
      </c>
      <c r="W57" t="s">
        <v>454</v>
      </c>
      <c r="X57" t="s">
        <v>19</v>
      </c>
      <c r="Y57" s="3">
        <v>44675</v>
      </c>
      <c r="Z57" s="3">
        <v>44843.74</v>
      </c>
      <c r="AA57">
        <v>168</v>
      </c>
      <c r="AB57">
        <v>2022</v>
      </c>
      <c r="AC57" t="s">
        <v>695</v>
      </c>
    </row>
    <row r="58" spans="1:29">
      <c r="A58">
        <v>5</v>
      </c>
      <c r="B58">
        <v>83</v>
      </c>
      <c r="C58">
        <v>2</v>
      </c>
      <c r="D58">
        <v>44659</v>
      </c>
      <c r="E58">
        <v>3461</v>
      </c>
      <c r="F58">
        <v>346</v>
      </c>
      <c r="G58">
        <v>1</v>
      </c>
      <c r="H58">
        <v>44827.69</v>
      </c>
      <c r="I58" t="s">
        <v>10</v>
      </c>
      <c r="J58" t="s">
        <v>27</v>
      </c>
      <c r="K58" t="s">
        <v>28</v>
      </c>
      <c r="L58" t="s">
        <v>38</v>
      </c>
      <c r="M58" t="s">
        <v>11</v>
      </c>
      <c r="N58" t="s">
        <v>90</v>
      </c>
      <c r="O58" t="s">
        <v>19</v>
      </c>
      <c r="P58">
        <v>168</v>
      </c>
      <c r="Q58" t="s">
        <v>446</v>
      </c>
      <c r="R58">
        <v>168</v>
      </c>
      <c r="S58">
        <v>2022</v>
      </c>
      <c r="W58" t="s">
        <v>455</v>
      </c>
      <c r="X58" t="s">
        <v>19</v>
      </c>
      <c r="Y58" s="3">
        <v>44677</v>
      </c>
      <c r="Z58" s="3">
        <v>44701.3</v>
      </c>
      <c r="AA58">
        <v>24</v>
      </c>
      <c r="AB58">
        <v>2022</v>
      </c>
      <c r="AC58" t="s">
        <v>695</v>
      </c>
    </row>
    <row r="59" spans="1:29">
      <c r="A59">
        <v>5</v>
      </c>
      <c r="B59">
        <v>84</v>
      </c>
      <c r="C59">
        <v>2</v>
      </c>
      <c r="D59">
        <v>44664</v>
      </c>
      <c r="E59">
        <v>3470</v>
      </c>
      <c r="F59">
        <v>347</v>
      </c>
      <c r="G59">
        <v>0</v>
      </c>
      <c r="H59">
        <v>45095.7</v>
      </c>
      <c r="I59" t="s">
        <v>10</v>
      </c>
      <c r="J59" t="s">
        <v>29</v>
      </c>
      <c r="K59" t="s">
        <v>28</v>
      </c>
      <c r="L59" t="s">
        <v>37</v>
      </c>
      <c r="M59" t="s">
        <v>11</v>
      </c>
      <c r="N59" t="s">
        <v>51</v>
      </c>
      <c r="O59" t="s">
        <v>19</v>
      </c>
      <c r="P59">
        <v>431</v>
      </c>
      <c r="Q59" t="s">
        <v>447</v>
      </c>
      <c r="R59">
        <v>435</v>
      </c>
      <c r="S59">
        <v>2023</v>
      </c>
      <c r="W59" t="s">
        <v>456</v>
      </c>
      <c r="X59" t="s">
        <v>19</v>
      </c>
      <c r="Y59" s="3">
        <v>44681</v>
      </c>
      <c r="Z59" s="3">
        <v>44687.9</v>
      </c>
      <c r="AA59">
        <v>6</v>
      </c>
      <c r="AB59">
        <v>2022</v>
      </c>
      <c r="AC59" t="s">
        <v>695</v>
      </c>
    </row>
    <row r="60" spans="1:29">
      <c r="A60">
        <v>5</v>
      </c>
      <c r="B60">
        <v>85</v>
      </c>
      <c r="C60">
        <v>2</v>
      </c>
      <c r="D60">
        <v>44665</v>
      </c>
      <c r="E60">
        <v>3400</v>
      </c>
      <c r="F60">
        <v>340</v>
      </c>
      <c r="G60">
        <v>0</v>
      </c>
      <c r="H60">
        <v>44932.7</v>
      </c>
      <c r="I60" t="s">
        <v>10</v>
      </c>
      <c r="J60" t="s">
        <v>25</v>
      </c>
      <c r="K60" t="s">
        <v>26</v>
      </c>
      <c r="L60" t="s">
        <v>37</v>
      </c>
      <c r="M60" t="s">
        <v>11</v>
      </c>
      <c r="N60" t="s">
        <v>55</v>
      </c>
      <c r="O60" t="s">
        <v>19</v>
      </c>
      <c r="P60">
        <v>267</v>
      </c>
      <c r="Q60" t="s">
        <v>448</v>
      </c>
      <c r="R60">
        <v>271</v>
      </c>
      <c r="S60">
        <v>2023</v>
      </c>
      <c r="W60" t="s">
        <v>457</v>
      </c>
      <c r="X60" t="s">
        <v>19</v>
      </c>
      <c r="Y60" s="3">
        <v>44682</v>
      </c>
      <c r="Z60" s="3">
        <v>44684.485995370371</v>
      </c>
      <c r="AA60">
        <v>2</v>
      </c>
      <c r="AB60">
        <v>2022</v>
      </c>
      <c r="AC60" t="s">
        <v>696</v>
      </c>
    </row>
    <row r="61" spans="1:29">
      <c r="A61">
        <v>5</v>
      </c>
      <c r="B61">
        <v>86</v>
      </c>
      <c r="C61">
        <v>2</v>
      </c>
      <c r="D61">
        <v>44666</v>
      </c>
      <c r="E61">
        <v>3400</v>
      </c>
      <c r="F61">
        <v>340</v>
      </c>
      <c r="G61">
        <v>0</v>
      </c>
      <c r="H61">
        <v>44695.5</v>
      </c>
      <c r="I61" t="s">
        <v>10</v>
      </c>
      <c r="J61" t="s">
        <v>25</v>
      </c>
      <c r="K61" t="s">
        <v>26</v>
      </c>
      <c r="L61" t="s">
        <v>37</v>
      </c>
      <c r="M61" t="s">
        <v>11</v>
      </c>
      <c r="N61" t="s">
        <v>55</v>
      </c>
      <c r="O61" t="s">
        <v>19</v>
      </c>
      <c r="P61">
        <v>29</v>
      </c>
      <c r="Q61" t="s">
        <v>449</v>
      </c>
      <c r="R61">
        <v>30</v>
      </c>
      <c r="S61">
        <v>2022</v>
      </c>
      <c r="W61" t="s">
        <v>458</v>
      </c>
      <c r="X61" t="s">
        <v>19</v>
      </c>
      <c r="Y61" s="3">
        <v>44683</v>
      </c>
      <c r="Z61" s="3">
        <v>44768.4</v>
      </c>
      <c r="AA61">
        <v>85</v>
      </c>
      <c r="AB61">
        <v>2022</v>
      </c>
      <c r="AC61" t="s">
        <v>696</v>
      </c>
    </row>
    <row r="62" spans="1:29">
      <c r="A62">
        <v>5</v>
      </c>
      <c r="B62">
        <v>86</v>
      </c>
      <c r="C62">
        <v>1</v>
      </c>
      <c r="D62">
        <v>44666</v>
      </c>
      <c r="E62">
        <v>3403</v>
      </c>
      <c r="F62">
        <v>340</v>
      </c>
      <c r="G62">
        <v>3</v>
      </c>
      <c r="H62">
        <v>44696.432002314818</v>
      </c>
      <c r="I62" t="s">
        <v>10</v>
      </c>
      <c r="J62" t="s">
        <v>25</v>
      </c>
      <c r="K62" t="s">
        <v>26</v>
      </c>
      <c r="L62" t="s">
        <v>40</v>
      </c>
      <c r="M62" t="s">
        <v>11</v>
      </c>
      <c r="N62" t="s">
        <v>68</v>
      </c>
      <c r="O62" t="s">
        <v>19</v>
      </c>
      <c r="P62">
        <v>30</v>
      </c>
      <c r="Q62" t="s">
        <v>449</v>
      </c>
      <c r="R62">
        <v>30</v>
      </c>
      <c r="S62">
        <v>2022</v>
      </c>
      <c r="W62" t="s">
        <v>459</v>
      </c>
      <c r="X62" t="s">
        <v>19</v>
      </c>
      <c r="Y62" s="3">
        <v>44688</v>
      </c>
      <c r="Z62" s="3">
        <v>44695.05</v>
      </c>
      <c r="AA62">
        <v>7</v>
      </c>
      <c r="AB62">
        <v>2022</v>
      </c>
      <c r="AC62" t="s">
        <v>696</v>
      </c>
    </row>
    <row r="63" spans="1:29">
      <c r="A63">
        <v>5</v>
      </c>
      <c r="B63">
        <v>90</v>
      </c>
      <c r="C63">
        <v>2</v>
      </c>
      <c r="D63">
        <v>44669</v>
      </c>
      <c r="E63">
        <v>3460</v>
      </c>
      <c r="F63">
        <v>346</v>
      </c>
      <c r="G63">
        <v>0</v>
      </c>
      <c r="H63">
        <v>44710.85</v>
      </c>
      <c r="I63" t="s">
        <v>10</v>
      </c>
      <c r="J63" t="s">
        <v>27</v>
      </c>
      <c r="K63" t="s">
        <v>28</v>
      </c>
      <c r="L63" t="s">
        <v>37</v>
      </c>
      <c r="M63" t="s">
        <v>11</v>
      </c>
      <c r="N63" t="s">
        <v>52</v>
      </c>
      <c r="O63" t="s">
        <v>19</v>
      </c>
      <c r="P63">
        <v>41</v>
      </c>
      <c r="Q63" t="s">
        <v>450</v>
      </c>
      <c r="R63">
        <v>42</v>
      </c>
      <c r="S63">
        <v>2022</v>
      </c>
      <c r="W63" t="s">
        <v>460</v>
      </c>
      <c r="X63" t="s">
        <v>19</v>
      </c>
      <c r="Y63" s="3">
        <v>44692</v>
      </c>
      <c r="Z63" s="3">
        <v>44746.19</v>
      </c>
      <c r="AA63">
        <v>54</v>
      </c>
      <c r="AB63">
        <v>2022</v>
      </c>
      <c r="AC63" t="s">
        <v>696</v>
      </c>
    </row>
    <row r="64" spans="1:29">
      <c r="A64">
        <v>5</v>
      </c>
      <c r="B64">
        <v>90</v>
      </c>
      <c r="C64">
        <v>3</v>
      </c>
      <c r="D64">
        <v>44669</v>
      </c>
      <c r="E64">
        <v>3470</v>
      </c>
      <c r="F64">
        <v>347</v>
      </c>
      <c r="G64">
        <v>0</v>
      </c>
      <c r="H64">
        <v>44711.28</v>
      </c>
      <c r="I64" t="s">
        <v>10</v>
      </c>
      <c r="J64" t="s">
        <v>29</v>
      </c>
      <c r="K64" t="s">
        <v>28</v>
      </c>
      <c r="L64" t="s">
        <v>37</v>
      </c>
      <c r="M64" t="s">
        <v>11</v>
      </c>
      <c r="N64" t="s">
        <v>51</v>
      </c>
      <c r="O64" t="s">
        <v>19</v>
      </c>
      <c r="P64">
        <v>42</v>
      </c>
      <c r="Q64" t="s">
        <v>450</v>
      </c>
      <c r="R64">
        <v>42</v>
      </c>
      <c r="S64">
        <v>2022</v>
      </c>
      <c r="W64" t="s">
        <v>461</v>
      </c>
      <c r="X64" t="s">
        <v>19</v>
      </c>
      <c r="Y64" s="3">
        <v>44693</v>
      </c>
      <c r="Z64" s="3">
        <v>44745.53</v>
      </c>
      <c r="AA64">
        <v>52</v>
      </c>
      <c r="AB64">
        <v>2022</v>
      </c>
      <c r="AC64" t="s">
        <v>696</v>
      </c>
    </row>
    <row r="65" spans="1:29">
      <c r="A65">
        <v>5</v>
      </c>
      <c r="B65">
        <v>92</v>
      </c>
      <c r="C65">
        <v>2</v>
      </c>
      <c r="D65">
        <v>44669</v>
      </c>
      <c r="E65">
        <v>3461</v>
      </c>
      <c r="F65">
        <v>346</v>
      </c>
      <c r="G65">
        <v>1</v>
      </c>
      <c r="H65">
        <v>44721.7</v>
      </c>
      <c r="I65" t="s">
        <v>10</v>
      </c>
      <c r="J65" t="s">
        <v>27</v>
      </c>
      <c r="K65" t="s">
        <v>28</v>
      </c>
      <c r="L65" t="s">
        <v>38</v>
      </c>
      <c r="M65" t="s">
        <v>11</v>
      </c>
      <c r="N65" t="s">
        <v>90</v>
      </c>
      <c r="O65" t="s">
        <v>19</v>
      </c>
      <c r="P65">
        <v>52</v>
      </c>
      <c r="Q65" t="s">
        <v>451</v>
      </c>
      <c r="R65">
        <v>53</v>
      </c>
      <c r="S65">
        <v>2022</v>
      </c>
      <c r="W65" t="s">
        <v>462</v>
      </c>
      <c r="X65" t="s">
        <v>19</v>
      </c>
      <c r="Y65" s="3">
        <v>44694</v>
      </c>
      <c r="Z65" s="3">
        <v>44959.199999999997</v>
      </c>
      <c r="AA65">
        <v>265</v>
      </c>
      <c r="AB65">
        <v>2023</v>
      </c>
      <c r="AC65" t="s">
        <v>696</v>
      </c>
    </row>
    <row r="66" spans="1:29">
      <c r="A66">
        <v>5</v>
      </c>
      <c r="B66">
        <v>93</v>
      </c>
      <c r="C66">
        <v>2</v>
      </c>
      <c r="D66">
        <v>44672</v>
      </c>
      <c r="E66">
        <v>3400</v>
      </c>
      <c r="F66">
        <v>340</v>
      </c>
      <c r="G66">
        <v>0</v>
      </c>
      <c r="H66">
        <v>44769.894999999997</v>
      </c>
      <c r="I66" t="s">
        <v>10</v>
      </c>
      <c r="J66" t="s">
        <v>25</v>
      </c>
      <c r="K66" t="s">
        <v>26</v>
      </c>
      <c r="L66" t="s">
        <v>37</v>
      </c>
      <c r="M66" t="s">
        <v>11</v>
      </c>
      <c r="N66" t="s">
        <v>55</v>
      </c>
      <c r="O66" t="s">
        <v>19</v>
      </c>
      <c r="P66">
        <v>97</v>
      </c>
      <c r="Q66" t="s">
        <v>452</v>
      </c>
      <c r="R66">
        <v>98</v>
      </c>
      <c r="S66">
        <v>2022</v>
      </c>
      <c r="W66" t="s">
        <v>463</v>
      </c>
      <c r="X66" t="s">
        <v>19</v>
      </c>
      <c r="Y66" s="3">
        <v>44696</v>
      </c>
      <c r="Z66" s="3">
        <v>44712.56</v>
      </c>
      <c r="AA66">
        <v>16</v>
      </c>
      <c r="AB66">
        <v>2022</v>
      </c>
      <c r="AC66" t="s">
        <v>696</v>
      </c>
    </row>
    <row r="67" spans="1:29">
      <c r="A67">
        <v>5</v>
      </c>
      <c r="B67">
        <v>93</v>
      </c>
      <c r="C67">
        <v>3</v>
      </c>
      <c r="D67">
        <v>44672</v>
      </c>
      <c r="E67">
        <v>3460</v>
      </c>
      <c r="F67">
        <v>346</v>
      </c>
      <c r="G67">
        <v>0</v>
      </c>
      <c r="H67">
        <v>44770.06</v>
      </c>
      <c r="I67" t="s">
        <v>10</v>
      </c>
      <c r="J67" t="s">
        <v>27</v>
      </c>
      <c r="K67" t="s">
        <v>28</v>
      </c>
      <c r="L67" t="s">
        <v>37</v>
      </c>
      <c r="M67" t="s">
        <v>11</v>
      </c>
      <c r="N67" t="s">
        <v>52</v>
      </c>
      <c r="O67" t="s">
        <v>19</v>
      </c>
      <c r="P67">
        <v>98</v>
      </c>
      <c r="Q67" t="s">
        <v>452</v>
      </c>
      <c r="R67">
        <v>98</v>
      </c>
      <c r="S67">
        <v>2022</v>
      </c>
      <c r="W67" t="s">
        <v>464</v>
      </c>
      <c r="X67" t="s">
        <v>19</v>
      </c>
      <c r="Y67" s="3">
        <v>44698</v>
      </c>
      <c r="Z67" s="3">
        <v>44768.1</v>
      </c>
      <c r="AA67">
        <v>70</v>
      </c>
      <c r="AB67">
        <v>2022</v>
      </c>
      <c r="AC67" t="s">
        <v>696</v>
      </c>
    </row>
    <row r="68" spans="1:29">
      <c r="A68">
        <v>5</v>
      </c>
      <c r="B68">
        <v>96</v>
      </c>
      <c r="C68">
        <v>2</v>
      </c>
      <c r="D68">
        <v>44674</v>
      </c>
      <c r="E68">
        <v>3400</v>
      </c>
      <c r="F68">
        <v>340</v>
      </c>
      <c r="G68">
        <v>0</v>
      </c>
      <c r="H68">
        <v>44703.65</v>
      </c>
      <c r="I68" t="s">
        <v>10</v>
      </c>
      <c r="J68" t="s">
        <v>25</v>
      </c>
      <c r="K68" t="s">
        <v>26</v>
      </c>
      <c r="L68" t="s">
        <v>37</v>
      </c>
      <c r="M68" t="s">
        <v>11</v>
      </c>
      <c r="N68" t="s">
        <v>55</v>
      </c>
      <c r="O68" t="s">
        <v>19</v>
      </c>
      <c r="P68">
        <v>29</v>
      </c>
      <c r="Q68" t="s">
        <v>453</v>
      </c>
      <c r="R68">
        <v>29</v>
      </c>
      <c r="S68">
        <v>2022</v>
      </c>
      <c r="W68" t="s">
        <v>465</v>
      </c>
      <c r="X68" t="s">
        <v>19</v>
      </c>
      <c r="Y68" s="3">
        <v>44698</v>
      </c>
      <c r="Z68" s="3">
        <v>44739.199999999997</v>
      </c>
      <c r="AA68">
        <v>41</v>
      </c>
      <c r="AB68">
        <v>2022</v>
      </c>
      <c r="AC68" t="s">
        <v>696</v>
      </c>
    </row>
    <row r="69" spans="1:29">
      <c r="A69">
        <v>5</v>
      </c>
      <c r="B69">
        <v>97</v>
      </c>
      <c r="C69">
        <v>2</v>
      </c>
      <c r="D69">
        <v>44675</v>
      </c>
      <c r="E69">
        <v>3460</v>
      </c>
      <c r="F69">
        <v>346</v>
      </c>
      <c r="G69">
        <v>0</v>
      </c>
      <c r="H69">
        <v>44842.1</v>
      </c>
      <c r="I69" t="s">
        <v>10</v>
      </c>
      <c r="J69" t="s">
        <v>27</v>
      </c>
      <c r="K69" t="s">
        <v>28</v>
      </c>
      <c r="L69" t="s">
        <v>37</v>
      </c>
      <c r="M69" t="s">
        <v>11</v>
      </c>
      <c r="N69" t="s">
        <v>52</v>
      </c>
      <c r="O69" t="s">
        <v>19</v>
      </c>
      <c r="P69">
        <v>167</v>
      </c>
      <c r="Q69" t="s">
        <v>454</v>
      </c>
      <c r="R69">
        <v>168</v>
      </c>
      <c r="S69">
        <v>2022</v>
      </c>
      <c r="W69" t="s">
        <v>466</v>
      </c>
      <c r="X69" t="s">
        <v>19</v>
      </c>
      <c r="Y69" s="3">
        <v>44698</v>
      </c>
      <c r="Z69" s="3">
        <v>44707.81</v>
      </c>
      <c r="AA69">
        <v>9</v>
      </c>
      <c r="AB69">
        <v>2022</v>
      </c>
      <c r="AC69" t="s">
        <v>696</v>
      </c>
    </row>
    <row r="70" spans="1:29">
      <c r="A70">
        <v>5</v>
      </c>
      <c r="B70">
        <v>97</v>
      </c>
      <c r="C70">
        <v>1</v>
      </c>
      <c r="D70">
        <v>44675</v>
      </c>
      <c r="E70">
        <v>3460</v>
      </c>
      <c r="F70">
        <v>346</v>
      </c>
      <c r="G70">
        <v>0</v>
      </c>
      <c r="H70">
        <v>44843.74</v>
      </c>
      <c r="I70" t="s">
        <v>10</v>
      </c>
      <c r="J70" t="s">
        <v>27</v>
      </c>
      <c r="K70" t="s">
        <v>28</v>
      </c>
      <c r="L70" t="s">
        <v>37</v>
      </c>
      <c r="M70" t="s">
        <v>11</v>
      </c>
      <c r="N70" t="s">
        <v>52</v>
      </c>
      <c r="O70" t="s">
        <v>19</v>
      </c>
      <c r="P70">
        <v>168</v>
      </c>
      <c r="Q70" t="s">
        <v>454</v>
      </c>
      <c r="R70">
        <v>168</v>
      </c>
      <c r="S70">
        <v>2022</v>
      </c>
      <c r="W70" t="s">
        <v>467</v>
      </c>
      <c r="X70" t="s">
        <v>19</v>
      </c>
      <c r="Y70" s="3">
        <v>44701</v>
      </c>
      <c r="Z70" s="3">
        <v>44729.440000000002</v>
      </c>
      <c r="AA70">
        <v>28</v>
      </c>
      <c r="AB70">
        <v>2022</v>
      </c>
      <c r="AC70" t="s">
        <v>696</v>
      </c>
    </row>
    <row r="71" spans="1:29">
      <c r="A71">
        <v>5</v>
      </c>
      <c r="B71">
        <v>99</v>
      </c>
      <c r="C71">
        <v>1</v>
      </c>
      <c r="D71">
        <v>44677</v>
      </c>
      <c r="E71">
        <v>3400</v>
      </c>
      <c r="F71">
        <v>340</v>
      </c>
      <c r="G71">
        <v>0</v>
      </c>
      <c r="H71">
        <v>44701.3</v>
      </c>
      <c r="I71" t="s">
        <v>10</v>
      </c>
      <c r="J71" t="s">
        <v>25</v>
      </c>
      <c r="K71" t="s">
        <v>26</v>
      </c>
      <c r="L71" t="s">
        <v>37</v>
      </c>
      <c r="M71" t="s">
        <v>11</v>
      </c>
      <c r="N71" t="s">
        <v>55</v>
      </c>
      <c r="O71" t="s">
        <v>19</v>
      </c>
      <c r="P71">
        <v>24</v>
      </c>
      <c r="Q71" t="s">
        <v>455</v>
      </c>
      <c r="R71">
        <v>24</v>
      </c>
      <c r="S71">
        <v>2022</v>
      </c>
      <c r="W71" t="s">
        <v>468</v>
      </c>
      <c r="X71" t="s">
        <v>19</v>
      </c>
      <c r="Y71" s="3">
        <v>44702</v>
      </c>
      <c r="Z71" s="3">
        <v>44851.5</v>
      </c>
      <c r="AA71">
        <v>149</v>
      </c>
      <c r="AB71">
        <v>2022</v>
      </c>
      <c r="AC71" t="s">
        <v>696</v>
      </c>
    </row>
    <row r="72" spans="1:29">
      <c r="A72">
        <v>5</v>
      </c>
      <c r="B72">
        <v>99</v>
      </c>
      <c r="C72">
        <v>3</v>
      </c>
      <c r="D72">
        <v>44677</v>
      </c>
      <c r="E72">
        <v>3400</v>
      </c>
      <c r="F72">
        <v>340</v>
      </c>
      <c r="G72">
        <v>0</v>
      </c>
      <c r="H72">
        <v>44701.13</v>
      </c>
      <c r="I72" t="s">
        <v>10</v>
      </c>
      <c r="J72" t="s">
        <v>25</v>
      </c>
      <c r="K72" t="s">
        <v>26</v>
      </c>
      <c r="L72" t="s">
        <v>37</v>
      </c>
      <c r="M72" t="s">
        <v>11</v>
      </c>
      <c r="N72" t="s">
        <v>55</v>
      </c>
      <c r="O72" t="s">
        <v>19</v>
      </c>
      <c r="P72">
        <v>24</v>
      </c>
      <c r="Q72" t="s">
        <v>455</v>
      </c>
      <c r="R72">
        <v>24</v>
      </c>
      <c r="S72">
        <v>2022</v>
      </c>
      <c r="W72" t="s">
        <v>469</v>
      </c>
      <c r="X72" t="s">
        <v>19</v>
      </c>
      <c r="Y72" s="3">
        <v>44703</v>
      </c>
      <c r="Z72" s="3">
        <v>44836.1</v>
      </c>
      <c r="AA72">
        <v>133</v>
      </c>
      <c r="AB72">
        <v>2022</v>
      </c>
      <c r="AC72" t="s">
        <v>696</v>
      </c>
    </row>
    <row r="73" spans="1:29">
      <c r="A73">
        <v>5</v>
      </c>
      <c r="B73">
        <v>101</v>
      </c>
      <c r="C73">
        <v>4</v>
      </c>
      <c r="D73">
        <v>44681</v>
      </c>
      <c r="E73">
        <v>3460</v>
      </c>
      <c r="F73">
        <v>346</v>
      </c>
      <c r="G73">
        <v>0</v>
      </c>
      <c r="H73">
        <v>44687.9</v>
      </c>
      <c r="I73" t="s">
        <v>10</v>
      </c>
      <c r="J73" t="s">
        <v>27</v>
      </c>
      <c r="K73" t="s">
        <v>28</v>
      </c>
      <c r="L73" t="s">
        <v>37</v>
      </c>
      <c r="M73" t="s">
        <v>11</v>
      </c>
      <c r="N73" t="s">
        <v>52</v>
      </c>
      <c r="O73" t="s">
        <v>19</v>
      </c>
      <c r="P73">
        <v>6</v>
      </c>
      <c r="Q73" t="s">
        <v>456</v>
      </c>
      <c r="R73">
        <v>6</v>
      </c>
      <c r="S73">
        <v>2022</v>
      </c>
      <c r="W73" t="s">
        <v>470</v>
      </c>
      <c r="X73" t="s">
        <v>19</v>
      </c>
      <c r="Y73" s="3">
        <v>44704</v>
      </c>
      <c r="Z73" s="3">
        <v>44741.91</v>
      </c>
      <c r="AA73">
        <v>37</v>
      </c>
      <c r="AB73">
        <v>2022</v>
      </c>
      <c r="AC73" t="s">
        <v>696</v>
      </c>
    </row>
    <row r="74" spans="1:29">
      <c r="A74">
        <v>5</v>
      </c>
      <c r="B74">
        <v>105</v>
      </c>
      <c r="C74">
        <v>2</v>
      </c>
      <c r="D74">
        <v>44682</v>
      </c>
      <c r="E74">
        <v>3400</v>
      </c>
      <c r="F74">
        <v>340</v>
      </c>
      <c r="G74">
        <v>0</v>
      </c>
      <c r="H74">
        <v>44682.285995370374</v>
      </c>
      <c r="I74" t="s">
        <v>10</v>
      </c>
      <c r="J74" t="s">
        <v>25</v>
      </c>
      <c r="K74" t="s">
        <v>26</v>
      </c>
      <c r="L74" t="s">
        <v>37</v>
      </c>
      <c r="M74" t="s">
        <v>11</v>
      </c>
      <c r="N74" t="s">
        <v>55</v>
      </c>
      <c r="O74" t="s">
        <v>19</v>
      </c>
      <c r="P74">
        <v>0</v>
      </c>
      <c r="Q74" t="s">
        <v>457</v>
      </c>
      <c r="R74">
        <v>2</v>
      </c>
      <c r="S74">
        <v>2022</v>
      </c>
      <c r="W74" t="s">
        <v>471</v>
      </c>
      <c r="X74" t="s">
        <v>19</v>
      </c>
      <c r="Y74" s="3">
        <v>44707</v>
      </c>
      <c r="Z74" s="3">
        <v>45065.25</v>
      </c>
      <c r="AA74">
        <v>358</v>
      </c>
      <c r="AB74">
        <v>2023</v>
      </c>
      <c r="AC74" t="s">
        <v>696</v>
      </c>
    </row>
    <row r="75" spans="1:29">
      <c r="A75">
        <v>5</v>
      </c>
      <c r="B75">
        <v>105</v>
      </c>
      <c r="C75">
        <v>6</v>
      </c>
      <c r="D75">
        <v>44682</v>
      </c>
      <c r="E75">
        <v>3400</v>
      </c>
      <c r="F75">
        <v>340</v>
      </c>
      <c r="G75">
        <v>0</v>
      </c>
      <c r="H75">
        <v>44683.475995370369</v>
      </c>
      <c r="I75" t="s">
        <v>10</v>
      </c>
      <c r="J75" t="s">
        <v>25</v>
      </c>
      <c r="K75" t="s">
        <v>26</v>
      </c>
      <c r="L75" t="s">
        <v>37</v>
      </c>
      <c r="M75" t="s">
        <v>11</v>
      </c>
      <c r="N75" t="s">
        <v>55</v>
      </c>
      <c r="O75" t="s">
        <v>19</v>
      </c>
      <c r="P75">
        <v>1</v>
      </c>
      <c r="Q75" t="s">
        <v>457</v>
      </c>
      <c r="R75">
        <v>2</v>
      </c>
      <c r="S75">
        <v>2022</v>
      </c>
      <c r="W75" t="s">
        <v>472</v>
      </c>
      <c r="X75" t="s">
        <v>19</v>
      </c>
      <c r="Y75" s="3">
        <v>44708</v>
      </c>
      <c r="Z75" s="3">
        <v>44723.8</v>
      </c>
      <c r="AA75">
        <v>15</v>
      </c>
      <c r="AB75">
        <v>2022</v>
      </c>
      <c r="AC75" t="s">
        <v>696</v>
      </c>
    </row>
    <row r="76" spans="1:29">
      <c r="A76">
        <v>5</v>
      </c>
      <c r="B76">
        <v>105</v>
      </c>
      <c r="C76">
        <v>1</v>
      </c>
      <c r="D76">
        <v>44682</v>
      </c>
      <c r="E76">
        <v>3470</v>
      </c>
      <c r="F76">
        <v>347</v>
      </c>
      <c r="G76">
        <v>0</v>
      </c>
      <c r="H76">
        <v>44684.485995370371</v>
      </c>
      <c r="I76" t="s">
        <v>10</v>
      </c>
      <c r="J76" t="s">
        <v>29</v>
      </c>
      <c r="K76" t="s">
        <v>28</v>
      </c>
      <c r="L76" t="s">
        <v>37</v>
      </c>
      <c r="M76" t="s">
        <v>11</v>
      </c>
      <c r="N76" t="s">
        <v>51</v>
      </c>
      <c r="O76" t="s">
        <v>19</v>
      </c>
      <c r="P76">
        <v>2</v>
      </c>
      <c r="Q76" t="s">
        <v>457</v>
      </c>
      <c r="R76">
        <v>2</v>
      </c>
      <c r="S76">
        <v>2022</v>
      </c>
      <c r="W76" t="s">
        <v>473</v>
      </c>
      <c r="X76" t="s">
        <v>19</v>
      </c>
      <c r="Y76" s="3">
        <v>44711</v>
      </c>
      <c r="Z76" s="3">
        <v>44717.45</v>
      </c>
      <c r="AA76">
        <v>6</v>
      </c>
      <c r="AB76">
        <v>2022</v>
      </c>
      <c r="AC76" t="s">
        <v>696</v>
      </c>
    </row>
    <row r="77" spans="1:29">
      <c r="A77">
        <v>5</v>
      </c>
      <c r="B77">
        <v>106</v>
      </c>
      <c r="C77">
        <v>2</v>
      </c>
      <c r="D77">
        <v>44683</v>
      </c>
      <c r="E77">
        <v>3400</v>
      </c>
      <c r="F77">
        <v>340</v>
      </c>
      <c r="G77">
        <v>0</v>
      </c>
      <c r="H77">
        <v>44768.4</v>
      </c>
      <c r="I77" t="s">
        <v>10</v>
      </c>
      <c r="J77" t="s">
        <v>25</v>
      </c>
      <c r="K77" t="s">
        <v>26</v>
      </c>
      <c r="L77" t="s">
        <v>37</v>
      </c>
      <c r="M77" t="s">
        <v>11</v>
      </c>
      <c r="N77" t="s">
        <v>55</v>
      </c>
      <c r="O77" t="s">
        <v>19</v>
      </c>
      <c r="P77">
        <v>85</v>
      </c>
      <c r="Q77" t="s">
        <v>458</v>
      </c>
      <c r="R77">
        <v>85</v>
      </c>
      <c r="S77">
        <v>2022</v>
      </c>
      <c r="W77" t="s">
        <v>474</v>
      </c>
      <c r="X77" t="s">
        <v>19</v>
      </c>
      <c r="Y77" s="3">
        <v>44714</v>
      </c>
      <c r="Z77" s="3">
        <v>44753.73</v>
      </c>
      <c r="AA77">
        <v>39</v>
      </c>
      <c r="AB77">
        <v>2022</v>
      </c>
      <c r="AC77" t="s">
        <v>702</v>
      </c>
    </row>
    <row r="78" spans="1:29">
      <c r="A78">
        <v>5</v>
      </c>
      <c r="B78">
        <v>109</v>
      </c>
      <c r="C78">
        <v>3</v>
      </c>
      <c r="D78">
        <v>44688</v>
      </c>
      <c r="E78">
        <v>3400</v>
      </c>
      <c r="F78">
        <v>340</v>
      </c>
      <c r="G78">
        <v>0</v>
      </c>
      <c r="H78">
        <v>44692.85</v>
      </c>
      <c r="I78" t="s">
        <v>10</v>
      </c>
      <c r="J78" t="s">
        <v>25</v>
      </c>
      <c r="K78" t="s">
        <v>26</v>
      </c>
      <c r="L78" t="s">
        <v>37</v>
      </c>
      <c r="M78" t="s">
        <v>11</v>
      </c>
      <c r="N78" t="s">
        <v>55</v>
      </c>
      <c r="O78" t="s">
        <v>19</v>
      </c>
      <c r="P78">
        <v>4</v>
      </c>
      <c r="Q78" t="s">
        <v>459</v>
      </c>
      <c r="R78">
        <v>7</v>
      </c>
      <c r="S78">
        <v>2022</v>
      </c>
      <c r="W78" t="s">
        <v>475</v>
      </c>
      <c r="X78" t="s">
        <v>19</v>
      </c>
      <c r="Y78" s="3">
        <v>44716</v>
      </c>
      <c r="Z78" s="3">
        <v>44742.84</v>
      </c>
      <c r="AA78">
        <v>26</v>
      </c>
      <c r="AB78">
        <v>2022</v>
      </c>
      <c r="AC78" t="s">
        <v>702</v>
      </c>
    </row>
    <row r="79" spans="1:29">
      <c r="A79">
        <v>5</v>
      </c>
      <c r="B79">
        <v>109</v>
      </c>
      <c r="C79">
        <v>1</v>
      </c>
      <c r="D79">
        <v>44688</v>
      </c>
      <c r="E79">
        <v>3400</v>
      </c>
      <c r="F79">
        <v>340</v>
      </c>
      <c r="G79">
        <v>0</v>
      </c>
      <c r="H79">
        <v>44695.05</v>
      </c>
      <c r="I79" t="s">
        <v>10</v>
      </c>
      <c r="J79" t="s">
        <v>25</v>
      </c>
      <c r="K79" t="s">
        <v>26</v>
      </c>
      <c r="L79" t="s">
        <v>37</v>
      </c>
      <c r="M79" t="s">
        <v>11</v>
      </c>
      <c r="N79" t="s">
        <v>55</v>
      </c>
      <c r="O79" t="s">
        <v>19</v>
      </c>
      <c r="P79">
        <v>7</v>
      </c>
      <c r="Q79" t="s">
        <v>459</v>
      </c>
      <c r="R79">
        <v>7</v>
      </c>
      <c r="S79">
        <v>2022</v>
      </c>
      <c r="W79" t="s">
        <v>476</v>
      </c>
      <c r="X79" t="s">
        <v>19</v>
      </c>
      <c r="Y79" s="3">
        <v>44717</v>
      </c>
      <c r="Z79" s="3">
        <v>44731.98</v>
      </c>
      <c r="AA79">
        <v>14</v>
      </c>
      <c r="AB79">
        <v>2022</v>
      </c>
      <c r="AC79" t="s">
        <v>702</v>
      </c>
    </row>
    <row r="80" spans="1:29">
      <c r="A80">
        <v>5</v>
      </c>
      <c r="B80">
        <v>111</v>
      </c>
      <c r="C80">
        <v>2</v>
      </c>
      <c r="D80">
        <v>44692</v>
      </c>
      <c r="E80">
        <v>3400</v>
      </c>
      <c r="F80">
        <v>340</v>
      </c>
      <c r="G80">
        <v>0</v>
      </c>
      <c r="H80">
        <v>44746.19</v>
      </c>
      <c r="I80" t="s">
        <v>10</v>
      </c>
      <c r="J80" t="s">
        <v>25</v>
      </c>
      <c r="K80" t="s">
        <v>26</v>
      </c>
      <c r="L80" t="s">
        <v>37</v>
      </c>
      <c r="M80" t="s">
        <v>11</v>
      </c>
      <c r="N80" t="s">
        <v>55</v>
      </c>
      <c r="O80" t="s">
        <v>19</v>
      </c>
      <c r="P80">
        <v>54</v>
      </c>
      <c r="Q80" t="s">
        <v>460</v>
      </c>
      <c r="R80">
        <v>54</v>
      </c>
      <c r="S80">
        <v>2022</v>
      </c>
      <c r="W80" t="s">
        <v>477</v>
      </c>
      <c r="X80" t="s">
        <v>19</v>
      </c>
      <c r="Y80" s="3">
        <v>44717</v>
      </c>
      <c r="Z80" s="3">
        <v>44730.14</v>
      </c>
      <c r="AA80">
        <v>13</v>
      </c>
      <c r="AB80">
        <v>2022</v>
      </c>
      <c r="AC80" t="s">
        <v>702</v>
      </c>
    </row>
    <row r="81" spans="1:29">
      <c r="A81">
        <v>5</v>
      </c>
      <c r="B81">
        <v>113</v>
      </c>
      <c r="C81">
        <v>2</v>
      </c>
      <c r="D81">
        <v>44693</v>
      </c>
      <c r="E81">
        <v>3401</v>
      </c>
      <c r="F81">
        <v>340</v>
      </c>
      <c r="G81">
        <v>1</v>
      </c>
      <c r="H81">
        <v>44745.53</v>
      </c>
      <c r="I81" t="s">
        <v>10</v>
      </c>
      <c r="J81" t="s">
        <v>25</v>
      </c>
      <c r="K81" t="s">
        <v>26</v>
      </c>
      <c r="L81" t="s">
        <v>38</v>
      </c>
      <c r="M81" t="s">
        <v>11</v>
      </c>
      <c r="N81" t="s">
        <v>56</v>
      </c>
      <c r="O81" t="s">
        <v>19</v>
      </c>
      <c r="P81">
        <v>52</v>
      </c>
      <c r="Q81" t="s">
        <v>461</v>
      </c>
      <c r="R81">
        <v>52</v>
      </c>
      <c r="S81">
        <v>2022</v>
      </c>
      <c r="W81" t="s">
        <v>478</v>
      </c>
      <c r="X81" t="s">
        <v>19</v>
      </c>
      <c r="Y81" s="3">
        <v>44717</v>
      </c>
      <c r="Z81" s="3">
        <v>44726.67359953704</v>
      </c>
      <c r="AA81">
        <v>9</v>
      </c>
      <c r="AB81">
        <v>2022</v>
      </c>
      <c r="AC81" t="s">
        <v>702</v>
      </c>
    </row>
    <row r="82" spans="1:29">
      <c r="A82">
        <v>5</v>
      </c>
      <c r="B82">
        <v>115</v>
      </c>
      <c r="C82">
        <v>2</v>
      </c>
      <c r="D82">
        <v>44694</v>
      </c>
      <c r="E82">
        <v>3400</v>
      </c>
      <c r="F82">
        <v>340</v>
      </c>
      <c r="G82">
        <v>0</v>
      </c>
      <c r="H82">
        <v>44957.447002314817</v>
      </c>
      <c r="I82" t="s">
        <v>10</v>
      </c>
      <c r="J82" t="s">
        <v>25</v>
      </c>
      <c r="K82" t="s">
        <v>26</v>
      </c>
      <c r="L82" t="s">
        <v>37</v>
      </c>
      <c r="M82" t="s">
        <v>11</v>
      </c>
      <c r="N82" t="s">
        <v>55</v>
      </c>
      <c r="O82" t="s">
        <v>19</v>
      </c>
      <c r="P82">
        <v>263</v>
      </c>
      <c r="Q82" t="s">
        <v>462</v>
      </c>
      <c r="R82">
        <v>265</v>
      </c>
      <c r="S82">
        <v>2023</v>
      </c>
      <c r="W82" t="s">
        <v>479</v>
      </c>
      <c r="X82" t="s">
        <v>19</v>
      </c>
      <c r="Y82" s="3">
        <v>44719</v>
      </c>
      <c r="Z82" s="3">
        <v>44819</v>
      </c>
      <c r="AA82">
        <v>100</v>
      </c>
      <c r="AB82">
        <v>2022</v>
      </c>
      <c r="AC82" t="s">
        <v>702</v>
      </c>
    </row>
    <row r="83" spans="1:29">
      <c r="A83">
        <v>5</v>
      </c>
      <c r="B83">
        <v>115</v>
      </c>
      <c r="C83">
        <v>1</v>
      </c>
      <c r="D83">
        <v>44694</v>
      </c>
      <c r="E83">
        <v>3400</v>
      </c>
      <c r="F83">
        <v>340</v>
      </c>
      <c r="G83">
        <v>0</v>
      </c>
      <c r="H83">
        <v>44959.199999999997</v>
      </c>
      <c r="I83" t="s">
        <v>10</v>
      </c>
      <c r="J83" t="s">
        <v>25</v>
      </c>
      <c r="K83" t="s">
        <v>26</v>
      </c>
      <c r="L83" t="s">
        <v>37</v>
      </c>
      <c r="M83" t="s">
        <v>11</v>
      </c>
      <c r="N83" t="s">
        <v>55</v>
      </c>
      <c r="O83" t="s">
        <v>19</v>
      </c>
      <c r="P83">
        <v>265</v>
      </c>
      <c r="Q83" t="s">
        <v>462</v>
      </c>
      <c r="R83">
        <v>265</v>
      </c>
      <c r="S83">
        <v>2023</v>
      </c>
      <c r="W83" t="s">
        <v>480</v>
      </c>
      <c r="X83" t="s">
        <v>19</v>
      </c>
      <c r="Y83" s="3">
        <v>44723</v>
      </c>
      <c r="Z83" s="3">
        <v>44988.1</v>
      </c>
      <c r="AA83">
        <v>265</v>
      </c>
      <c r="AB83">
        <v>2023</v>
      </c>
      <c r="AC83" t="s">
        <v>702</v>
      </c>
    </row>
    <row r="84" spans="1:29">
      <c r="A84">
        <v>5</v>
      </c>
      <c r="B84">
        <v>118</v>
      </c>
      <c r="C84">
        <v>3</v>
      </c>
      <c r="D84">
        <v>44696</v>
      </c>
      <c r="E84">
        <v>3401</v>
      </c>
      <c r="F84">
        <v>340</v>
      </c>
      <c r="G84">
        <v>1</v>
      </c>
      <c r="H84">
        <v>44712.56</v>
      </c>
      <c r="I84" t="s">
        <v>10</v>
      </c>
      <c r="J84" t="s">
        <v>25</v>
      </c>
      <c r="K84" t="s">
        <v>26</v>
      </c>
      <c r="L84" t="s">
        <v>38</v>
      </c>
      <c r="M84" t="s">
        <v>11</v>
      </c>
      <c r="N84" t="s">
        <v>56</v>
      </c>
      <c r="O84" t="s">
        <v>19</v>
      </c>
      <c r="P84">
        <v>16</v>
      </c>
      <c r="Q84" t="s">
        <v>463</v>
      </c>
      <c r="R84">
        <v>16</v>
      </c>
      <c r="S84">
        <v>2022</v>
      </c>
      <c r="W84" t="s">
        <v>481</v>
      </c>
      <c r="X84" t="s">
        <v>19</v>
      </c>
      <c r="Y84" s="3">
        <v>44724</v>
      </c>
      <c r="Z84" s="3">
        <v>44728.32</v>
      </c>
      <c r="AA84">
        <v>4</v>
      </c>
      <c r="AB84">
        <v>2022</v>
      </c>
      <c r="AC84" t="s">
        <v>702</v>
      </c>
    </row>
    <row r="85" spans="1:29">
      <c r="A85">
        <v>5</v>
      </c>
      <c r="B85">
        <v>120</v>
      </c>
      <c r="C85">
        <v>4</v>
      </c>
      <c r="D85">
        <v>44698</v>
      </c>
      <c r="E85">
        <v>3406</v>
      </c>
      <c r="F85">
        <v>340</v>
      </c>
      <c r="G85">
        <v>6</v>
      </c>
      <c r="H85">
        <v>44768.1</v>
      </c>
      <c r="I85" t="s">
        <v>14</v>
      </c>
      <c r="J85" t="s">
        <v>25</v>
      </c>
      <c r="K85" t="s">
        <v>26</v>
      </c>
      <c r="L85" t="s">
        <v>43</v>
      </c>
      <c r="M85" t="s">
        <v>15</v>
      </c>
      <c r="N85" t="s">
        <v>65</v>
      </c>
      <c r="O85" t="s">
        <v>19</v>
      </c>
      <c r="P85">
        <v>70</v>
      </c>
      <c r="Q85" t="s">
        <v>464</v>
      </c>
      <c r="R85">
        <v>70</v>
      </c>
      <c r="S85">
        <v>2022</v>
      </c>
      <c r="W85" t="s">
        <v>482</v>
      </c>
      <c r="X85" t="s">
        <v>19</v>
      </c>
      <c r="Y85" s="3">
        <v>44726</v>
      </c>
      <c r="Z85" s="3">
        <v>44866.9</v>
      </c>
      <c r="AA85">
        <v>140</v>
      </c>
      <c r="AB85">
        <v>2022</v>
      </c>
      <c r="AC85" t="s">
        <v>702</v>
      </c>
    </row>
    <row r="86" spans="1:29">
      <c r="A86">
        <v>5</v>
      </c>
      <c r="B86">
        <v>121</v>
      </c>
      <c r="C86">
        <v>2</v>
      </c>
      <c r="D86">
        <v>44698</v>
      </c>
      <c r="E86">
        <v>3400</v>
      </c>
      <c r="F86">
        <v>340</v>
      </c>
      <c r="G86">
        <v>0</v>
      </c>
      <c r="H86">
        <v>44737.86</v>
      </c>
      <c r="I86" t="s">
        <v>10</v>
      </c>
      <c r="J86" t="s">
        <v>25</v>
      </c>
      <c r="K86" t="s">
        <v>26</v>
      </c>
      <c r="L86" t="s">
        <v>37</v>
      </c>
      <c r="M86" t="s">
        <v>11</v>
      </c>
      <c r="N86" t="s">
        <v>55</v>
      </c>
      <c r="O86" t="s">
        <v>19</v>
      </c>
      <c r="P86">
        <v>39</v>
      </c>
      <c r="Q86" t="s">
        <v>465</v>
      </c>
      <c r="R86">
        <v>41</v>
      </c>
      <c r="S86">
        <v>2022</v>
      </c>
      <c r="W86" t="s">
        <v>483</v>
      </c>
      <c r="X86" t="s">
        <v>19</v>
      </c>
      <c r="Y86" s="3">
        <v>44734</v>
      </c>
      <c r="Z86" s="3">
        <v>44788.9</v>
      </c>
      <c r="AA86">
        <v>54</v>
      </c>
      <c r="AB86">
        <v>2022</v>
      </c>
      <c r="AC86" t="s">
        <v>702</v>
      </c>
    </row>
    <row r="87" spans="1:29">
      <c r="A87">
        <v>5</v>
      </c>
      <c r="B87">
        <v>121</v>
      </c>
      <c r="C87">
        <v>3</v>
      </c>
      <c r="D87">
        <v>44698</v>
      </c>
      <c r="E87">
        <v>3400</v>
      </c>
      <c r="F87">
        <v>340</v>
      </c>
      <c r="G87">
        <v>0</v>
      </c>
      <c r="H87">
        <v>44737.31</v>
      </c>
      <c r="I87" t="s">
        <v>10</v>
      </c>
      <c r="J87" t="s">
        <v>25</v>
      </c>
      <c r="K87" t="s">
        <v>26</v>
      </c>
      <c r="L87" t="s">
        <v>37</v>
      </c>
      <c r="M87" t="s">
        <v>11</v>
      </c>
      <c r="N87" t="s">
        <v>55</v>
      </c>
      <c r="O87" t="s">
        <v>19</v>
      </c>
      <c r="P87">
        <v>39</v>
      </c>
      <c r="Q87" t="s">
        <v>465</v>
      </c>
      <c r="R87">
        <v>41</v>
      </c>
      <c r="S87">
        <v>2022</v>
      </c>
      <c r="W87" t="s">
        <v>484</v>
      </c>
      <c r="X87" t="s">
        <v>19</v>
      </c>
      <c r="Y87" s="3">
        <v>44735</v>
      </c>
      <c r="Z87" s="3">
        <v>44800.66</v>
      </c>
      <c r="AA87">
        <v>65</v>
      </c>
      <c r="AB87">
        <v>2022</v>
      </c>
      <c r="AC87" t="s">
        <v>702</v>
      </c>
    </row>
    <row r="88" spans="1:29">
      <c r="A88">
        <v>5</v>
      </c>
      <c r="B88">
        <v>121</v>
      </c>
      <c r="C88">
        <v>1</v>
      </c>
      <c r="D88">
        <v>44698</v>
      </c>
      <c r="E88">
        <v>3460</v>
      </c>
      <c r="F88">
        <v>346</v>
      </c>
      <c r="G88">
        <v>0</v>
      </c>
      <c r="H88">
        <v>44739.199999999997</v>
      </c>
      <c r="I88" t="s">
        <v>10</v>
      </c>
      <c r="J88" t="s">
        <v>27</v>
      </c>
      <c r="K88" t="s">
        <v>28</v>
      </c>
      <c r="L88" t="s">
        <v>37</v>
      </c>
      <c r="M88" t="s">
        <v>11</v>
      </c>
      <c r="N88" t="s">
        <v>52</v>
      </c>
      <c r="O88" t="s">
        <v>19</v>
      </c>
      <c r="P88">
        <v>41</v>
      </c>
      <c r="Q88" t="s">
        <v>465</v>
      </c>
      <c r="R88">
        <v>41</v>
      </c>
      <c r="S88">
        <v>2022</v>
      </c>
      <c r="W88" t="s">
        <v>485</v>
      </c>
      <c r="X88" t="s">
        <v>19</v>
      </c>
      <c r="Y88" s="3">
        <v>44737</v>
      </c>
      <c r="Z88" s="3">
        <v>44744.36</v>
      </c>
      <c r="AA88">
        <v>7</v>
      </c>
      <c r="AB88">
        <v>2022</v>
      </c>
      <c r="AC88" t="s">
        <v>702</v>
      </c>
    </row>
    <row r="89" spans="1:29">
      <c r="A89">
        <v>5</v>
      </c>
      <c r="B89">
        <v>122</v>
      </c>
      <c r="C89">
        <v>1</v>
      </c>
      <c r="D89">
        <v>44698</v>
      </c>
      <c r="E89">
        <v>3470</v>
      </c>
      <c r="F89">
        <v>347</v>
      </c>
      <c r="G89">
        <v>0</v>
      </c>
      <c r="H89">
        <v>44707.81</v>
      </c>
      <c r="I89" t="s">
        <v>10</v>
      </c>
      <c r="J89" t="s">
        <v>29</v>
      </c>
      <c r="K89" t="s">
        <v>28</v>
      </c>
      <c r="L89" t="s">
        <v>37</v>
      </c>
      <c r="M89" t="s">
        <v>11</v>
      </c>
      <c r="N89" t="s">
        <v>51</v>
      </c>
      <c r="O89" t="s">
        <v>19</v>
      </c>
      <c r="P89">
        <v>9</v>
      </c>
      <c r="Q89" t="s">
        <v>466</v>
      </c>
      <c r="R89">
        <v>11</v>
      </c>
      <c r="S89">
        <v>2022</v>
      </c>
      <c r="W89" t="s">
        <v>486</v>
      </c>
      <c r="X89" t="s">
        <v>19</v>
      </c>
      <c r="Y89" s="3">
        <v>44740</v>
      </c>
      <c r="Z89" s="3">
        <v>45060.17</v>
      </c>
      <c r="AA89">
        <v>320</v>
      </c>
      <c r="AB89">
        <v>2023</v>
      </c>
      <c r="AC89" t="s">
        <v>702</v>
      </c>
    </row>
    <row r="90" spans="1:29">
      <c r="A90">
        <v>5</v>
      </c>
      <c r="B90">
        <v>124</v>
      </c>
      <c r="C90">
        <v>4</v>
      </c>
      <c r="D90">
        <v>44701</v>
      </c>
      <c r="E90">
        <v>3400</v>
      </c>
      <c r="F90">
        <v>340</v>
      </c>
      <c r="G90">
        <v>0</v>
      </c>
      <c r="H90">
        <v>44729.440000000002</v>
      </c>
      <c r="I90" t="s">
        <v>10</v>
      </c>
      <c r="J90" t="s">
        <v>25</v>
      </c>
      <c r="K90" t="s">
        <v>26</v>
      </c>
      <c r="L90" t="s">
        <v>37</v>
      </c>
      <c r="M90" t="s">
        <v>11</v>
      </c>
      <c r="N90" t="s">
        <v>55</v>
      </c>
      <c r="O90" t="s">
        <v>19</v>
      </c>
      <c r="P90">
        <v>28</v>
      </c>
      <c r="Q90" t="s">
        <v>467</v>
      </c>
      <c r="R90">
        <v>31</v>
      </c>
      <c r="S90">
        <v>2022</v>
      </c>
      <c r="W90" t="s">
        <v>487</v>
      </c>
      <c r="X90" t="s">
        <v>19</v>
      </c>
      <c r="Y90" s="3">
        <v>44743</v>
      </c>
      <c r="Z90" s="3">
        <v>44795.18</v>
      </c>
      <c r="AA90">
        <v>52</v>
      </c>
      <c r="AB90">
        <v>2022</v>
      </c>
      <c r="AC90" t="s">
        <v>703</v>
      </c>
    </row>
    <row r="91" spans="1:29">
      <c r="A91">
        <v>5</v>
      </c>
      <c r="B91">
        <v>125</v>
      </c>
      <c r="C91">
        <v>1</v>
      </c>
      <c r="D91">
        <v>44702</v>
      </c>
      <c r="E91">
        <v>3461</v>
      </c>
      <c r="F91">
        <v>346</v>
      </c>
      <c r="G91">
        <v>1</v>
      </c>
      <c r="H91">
        <v>44851.5</v>
      </c>
      <c r="I91" t="s">
        <v>10</v>
      </c>
      <c r="J91" t="s">
        <v>27</v>
      </c>
      <c r="K91" t="s">
        <v>28</v>
      </c>
      <c r="L91" t="s">
        <v>38</v>
      </c>
      <c r="M91" t="s">
        <v>11</v>
      </c>
      <c r="N91" t="s">
        <v>90</v>
      </c>
      <c r="O91" t="s">
        <v>19</v>
      </c>
      <c r="P91">
        <v>149</v>
      </c>
      <c r="Q91" t="s">
        <v>468</v>
      </c>
      <c r="R91">
        <v>149</v>
      </c>
      <c r="S91">
        <v>2022</v>
      </c>
      <c r="W91" t="s">
        <v>488</v>
      </c>
      <c r="X91" t="s">
        <v>19</v>
      </c>
      <c r="Y91" s="3">
        <v>44743</v>
      </c>
      <c r="Z91" s="3">
        <v>44760</v>
      </c>
      <c r="AA91">
        <v>17</v>
      </c>
      <c r="AB91">
        <v>2022</v>
      </c>
      <c r="AC91" t="s">
        <v>703</v>
      </c>
    </row>
    <row r="92" spans="1:29">
      <c r="A92">
        <v>5</v>
      </c>
      <c r="B92">
        <v>126</v>
      </c>
      <c r="C92">
        <v>2</v>
      </c>
      <c r="D92">
        <v>44703</v>
      </c>
      <c r="E92">
        <v>3460</v>
      </c>
      <c r="F92">
        <v>346</v>
      </c>
      <c r="G92">
        <v>0</v>
      </c>
      <c r="H92">
        <v>44836.1</v>
      </c>
      <c r="I92" t="s">
        <v>10</v>
      </c>
      <c r="J92" t="s">
        <v>27</v>
      </c>
      <c r="K92" t="s">
        <v>28</v>
      </c>
      <c r="L92" t="s">
        <v>37</v>
      </c>
      <c r="M92" t="s">
        <v>11</v>
      </c>
      <c r="N92" t="s">
        <v>52</v>
      </c>
      <c r="O92" t="s">
        <v>19</v>
      </c>
      <c r="P92">
        <v>133</v>
      </c>
      <c r="Q92" t="s">
        <v>469</v>
      </c>
      <c r="R92">
        <v>133</v>
      </c>
      <c r="S92">
        <v>2022</v>
      </c>
      <c r="W92" t="s">
        <v>489</v>
      </c>
      <c r="X92" t="s">
        <v>19</v>
      </c>
      <c r="Y92" s="3">
        <v>44744</v>
      </c>
      <c r="Z92" s="3">
        <v>45233.23</v>
      </c>
      <c r="AA92">
        <v>489</v>
      </c>
      <c r="AB92">
        <v>2023</v>
      </c>
      <c r="AC92" t="s">
        <v>703</v>
      </c>
    </row>
    <row r="93" spans="1:29">
      <c r="A93">
        <v>5</v>
      </c>
      <c r="B93">
        <v>127</v>
      </c>
      <c r="C93">
        <v>2</v>
      </c>
      <c r="D93">
        <v>44704</v>
      </c>
      <c r="E93">
        <v>3465</v>
      </c>
      <c r="F93">
        <v>346</v>
      </c>
      <c r="G93">
        <v>5</v>
      </c>
      <c r="H93">
        <v>44741.65</v>
      </c>
      <c r="I93" t="s">
        <v>10</v>
      </c>
      <c r="J93" t="s">
        <v>27</v>
      </c>
      <c r="K93" t="s">
        <v>28</v>
      </c>
      <c r="L93" t="s">
        <v>42</v>
      </c>
      <c r="M93" t="s">
        <v>11</v>
      </c>
      <c r="N93" t="s">
        <v>84</v>
      </c>
      <c r="O93" t="s">
        <v>19</v>
      </c>
      <c r="P93">
        <v>37</v>
      </c>
      <c r="Q93" t="s">
        <v>470</v>
      </c>
      <c r="R93">
        <v>37</v>
      </c>
      <c r="S93">
        <v>2022</v>
      </c>
      <c r="W93" t="s">
        <v>490</v>
      </c>
      <c r="X93" t="s">
        <v>19</v>
      </c>
      <c r="Y93" s="3">
        <v>44745</v>
      </c>
      <c r="Z93" s="3">
        <v>44835.199999999997</v>
      </c>
      <c r="AA93">
        <v>90</v>
      </c>
      <c r="AB93">
        <v>2022</v>
      </c>
      <c r="AC93" t="s">
        <v>703</v>
      </c>
    </row>
    <row r="94" spans="1:29">
      <c r="A94">
        <v>5</v>
      </c>
      <c r="B94">
        <v>127</v>
      </c>
      <c r="C94">
        <v>3</v>
      </c>
      <c r="D94">
        <v>44704</v>
      </c>
      <c r="E94">
        <v>3405</v>
      </c>
      <c r="F94">
        <v>340</v>
      </c>
      <c r="G94">
        <v>5</v>
      </c>
      <c r="H94">
        <v>44741.91</v>
      </c>
      <c r="I94" t="s">
        <v>10</v>
      </c>
      <c r="J94" t="s">
        <v>25</v>
      </c>
      <c r="K94" t="s">
        <v>26</v>
      </c>
      <c r="L94" t="s">
        <v>42</v>
      </c>
      <c r="M94" t="s">
        <v>11</v>
      </c>
      <c r="N94" t="s">
        <v>63</v>
      </c>
      <c r="O94" t="s">
        <v>19</v>
      </c>
      <c r="P94">
        <v>37</v>
      </c>
      <c r="Q94" t="s">
        <v>470</v>
      </c>
      <c r="R94">
        <v>37</v>
      </c>
      <c r="S94">
        <v>2022</v>
      </c>
      <c r="W94" t="s">
        <v>491</v>
      </c>
      <c r="X94" t="s">
        <v>19</v>
      </c>
      <c r="Y94" s="3">
        <v>44749</v>
      </c>
      <c r="Z94" s="3">
        <v>44772.15</v>
      </c>
      <c r="AA94">
        <v>23</v>
      </c>
      <c r="AB94">
        <v>2022</v>
      </c>
      <c r="AC94" t="s">
        <v>703</v>
      </c>
    </row>
    <row r="95" spans="1:29">
      <c r="A95">
        <v>5</v>
      </c>
      <c r="B95">
        <v>130</v>
      </c>
      <c r="C95">
        <v>3</v>
      </c>
      <c r="D95">
        <v>44707</v>
      </c>
      <c r="E95">
        <v>3400</v>
      </c>
      <c r="F95">
        <v>340</v>
      </c>
      <c r="G95">
        <v>0</v>
      </c>
      <c r="H95">
        <v>45065.25</v>
      </c>
      <c r="I95" t="s">
        <v>10</v>
      </c>
      <c r="J95" t="s">
        <v>25</v>
      </c>
      <c r="K95" t="s">
        <v>26</v>
      </c>
      <c r="L95" t="s">
        <v>37</v>
      </c>
      <c r="M95" t="s">
        <v>11</v>
      </c>
      <c r="N95" t="s">
        <v>55</v>
      </c>
      <c r="O95" t="s">
        <v>19</v>
      </c>
      <c r="P95">
        <v>358</v>
      </c>
      <c r="Q95" t="s">
        <v>471</v>
      </c>
      <c r="R95">
        <v>379</v>
      </c>
      <c r="S95">
        <v>2023</v>
      </c>
      <c r="W95" t="s">
        <v>492</v>
      </c>
      <c r="X95" t="s">
        <v>19</v>
      </c>
      <c r="Y95" s="3">
        <v>44750</v>
      </c>
      <c r="Z95" s="3">
        <v>44768.480000000003</v>
      </c>
      <c r="AA95">
        <v>18</v>
      </c>
      <c r="AB95">
        <v>2022</v>
      </c>
      <c r="AC95" t="s">
        <v>703</v>
      </c>
    </row>
    <row r="96" spans="1:29">
      <c r="A96">
        <v>5</v>
      </c>
      <c r="B96">
        <v>132</v>
      </c>
      <c r="C96">
        <v>2</v>
      </c>
      <c r="D96">
        <v>44708</v>
      </c>
      <c r="E96">
        <v>3460</v>
      </c>
      <c r="F96">
        <v>346</v>
      </c>
      <c r="G96">
        <v>0</v>
      </c>
      <c r="H96">
        <v>44723.8</v>
      </c>
      <c r="I96" t="s">
        <v>10</v>
      </c>
      <c r="J96" t="s">
        <v>27</v>
      </c>
      <c r="K96" t="s">
        <v>28</v>
      </c>
      <c r="L96" t="s">
        <v>37</v>
      </c>
      <c r="M96" t="s">
        <v>11</v>
      </c>
      <c r="N96" t="s">
        <v>52</v>
      </c>
      <c r="O96" t="s">
        <v>19</v>
      </c>
      <c r="P96">
        <v>15</v>
      </c>
      <c r="Q96" t="s">
        <v>472</v>
      </c>
      <c r="R96">
        <v>15</v>
      </c>
      <c r="S96">
        <v>2022</v>
      </c>
      <c r="W96" t="s">
        <v>493</v>
      </c>
      <c r="X96" t="s">
        <v>19</v>
      </c>
      <c r="Y96" s="3">
        <v>44755</v>
      </c>
      <c r="Z96" s="3">
        <v>44802.26</v>
      </c>
      <c r="AA96">
        <v>47</v>
      </c>
      <c r="AB96">
        <v>2022</v>
      </c>
      <c r="AC96" t="s">
        <v>703</v>
      </c>
    </row>
    <row r="97" spans="1:29">
      <c r="A97">
        <v>5</v>
      </c>
      <c r="B97">
        <v>136</v>
      </c>
      <c r="C97">
        <v>2</v>
      </c>
      <c r="D97">
        <v>44711</v>
      </c>
      <c r="E97">
        <v>3400</v>
      </c>
      <c r="F97">
        <v>340</v>
      </c>
      <c r="G97">
        <v>0</v>
      </c>
      <c r="H97">
        <v>44716.35</v>
      </c>
      <c r="I97" t="s">
        <v>10</v>
      </c>
      <c r="J97" t="s">
        <v>25</v>
      </c>
      <c r="K97" t="s">
        <v>26</v>
      </c>
      <c r="L97" t="s">
        <v>37</v>
      </c>
      <c r="M97" t="s">
        <v>11</v>
      </c>
      <c r="N97" t="s">
        <v>55</v>
      </c>
      <c r="O97" t="s">
        <v>19</v>
      </c>
      <c r="P97">
        <v>5</v>
      </c>
      <c r="Q97" t="s">
        <v>473</v>
      </c>
      <c r="R97">
        <v>6</v>
      </c>
      <c r="S97">
        <v>2022</v>
      </c>
      <c r="W97" t="s">
        <v>494</v>
      </c>
      <c r="X97" t="s">
        <v>19</v>
      </c>
      <c r="Y97" s="3">
        <v>44756</v>
      </c>
      <c r="Z97" s="3">
        <v>44886.09</v>
      </c>
      <c r="AA97">
        <v>130</v>
      </c>
      <c r="AB97">
        <v>2022</v>
      </c>
      <c r="AC97" t="s">
        <v>703</v>
      </c>
    </row>
    <row r="98" spans="1:29">
      <c r="A98">
        <v>5</v>
      </c>
      <c r="B98">
        <v>136</v>
      </c>
      <c r="C98">
        <v>1</v>
      </c>
      <c r="D98">
        <v>44711</v>
      </c>
      <c r="E98">
        <v>3405</v>
      </c>
      <c r="F98">
        <v>340</v>
      </c>
      <c r="G98">
        <v>5</v>
      </c>
      <c r="H98">
        <v>44717.45</v>
      </c>
      <c r="I98" t="s">
        <v>10</v>
      </c>
      <c r="J98" t="s">
        <v>25</v>
      </c>
      <c r="K98" t="s">
        <v>26</v>
      </c>
      <c r="L98" t="s">
        <v>42</v>
      </c>
      <c r="M98" t="s">
        <v>11</v>
      </c>
      <c r="N98" t="s">
        <v>63</v>
      </c>
      <c r="O98" t="s">
        <v>19</v>
      </c>
      <c r="P98">
        <v>6</v>
      </c>
      <c r="Q98" t="s">
        <v>473</v>
      </c>
      <c r="R98">
        <v>6</v>
      </c>
      <c r="S98">
        <v>2022</v>
      </c>
      <c r="W98" t="s">
        <v>495</v>
      </c>
      <c r="X98" t="s">
        <v>19</v>
      </c>
      <c r="Y98" s="3">
        <v>44760</v>
      </c>
      <c r="Z98" s="3">
        <v>44825.8</v>
      </c>
      <c r="AA98">
        <v>65</v>
      </c>
      <c r="AB98">
        <v>2022</v>
      </c>
      <c r="AC98" t="s">
        <v>703</v>
      </c>
    </row>
    <row r="99" spans="1:29">
      <c r="A99">
        <v>5</v>
      </c>
      <c r="B99">
        <v>142</v>
      </c>
      <c r="C99">
        <v>2</v>
      </c>
      <c r="D99">
        <v>44714</v>
      </c>
      <c r="E99">
        <v>3464</v>
      </c>
      <c r="F99">
        <v>346</v>
      </c>
      <c r="G99">
        <v>4</v>
      </c>
      <c r="H99">
        <v>44753.73</v>
      </c>
      <c r="I99" t="s">
        <v>10</v>
      </c>
      <c r="J99" t="s">
        <v>27</v>
      </c>
      <c r="K99" t="s">
        <v>28</v>
      </c>
      <c r="L99" t="s">
        <v>41</v>
      </c>
      <c r="M99" t="s">
        <v>11</v>
      </c>
      <c r="N99" t="s">
        <v>83</v>
      </c>
      <c r="O99" t="s">
        <v>19</v>
      </c>
      <c r="P99">
        <v>39</v>
      </c>
      <c r="Q99" t="s">
        <v>474</v>
      </c>
      <c r="R99">
        <v>41</v>
      </c>
      <c r="S99">
        <v>2022</v>
      </c>
      <c r="W99" t="s">
        <v>496</v>
      </c>
      <c r="X99" t="s">
        <v>19</v>
      </c>
      <c r="Y99" s="3">
        <v>44765</v>
      </c>
      <c r="Z99" s="3">
        <v>44784.224999999999</v>
      </c>
      <c r="AA99">
        <v>19</v>
      </c>
      <c r="AB99">
        <v>2022</v>
      </c>
      <c r="AC99" t="s">
        <v>703</v>
      </c>
    </row>
    <row r="100" spans="1:29">
      <c r="A100">
        <v>5</v>
      </c>
      <c r="B100">
        <v>144</v>
      </c>
      <c r="C100">
        <v>4</v>
      </c>
      <c r="D100">
        <v>44716</v>
      </c>
      <c r="E100">
        <v>3460</v>
      </c>
      <c r="F100">
        <v>346</v>
      </c>
      <c r="G100">
        <v>0</v>
      </c>
      <c r="H100">
        <v>44742.84</v>
      </c>
      <c r="I100" t="s">
        <v>10</v>
      </c>
      <c r="J100" t="s">
        <v>27</v>
      </c>
      <c r="K100" t="s">
        <v>28</v>
      </c>
      <c r="L100" t="s">
        <v>37</v>
      </c>
      <c r="M100" t="s">
        <v>11</v>
      </c>
      <c r="N100" t="s">
        <v>52</v>
      </c>
      <c r="O100" t="s">
        <v>19</v>
      </c>
      <c r="P100">
        <v>26</v>
      </c>
      <c r="Q100" t="s">
        <v>475</v>
      </c>
      <c r="R100">
        <v>26</v>
      </c>
      <c r="S100">
        <v>2022</v>
      </c>
      <c r="W100" t="s">
        <v>497</v>
      </c>
      <c r="X100" t="s">
        <v>19</v>
      </c>
      <c r="Y100" s="3">
        <v>44769</v>
      </c>
      <c r="Z100" s="3">
        <v>44873.38</v>
      </c>
      <c r="AA100">
        <v>104</v>
      </c>
      <c r="AB100">
        <v>2022</v>
      </c>
      <c r="AC100" t="s">
        <v>703</v>
      </c>
    </row>
    <row r="101" spans="1:29">
      <c r="A101">
        <v>5</v>
      </c>
      <c r="B101">
        <v>145</v>
      </c>
      <c r="C101">
        <v>2</v>
      </c>
      <c r="D101">
        <v>44717</v>
      </c>
      <c r="E101">
        <v>3405</v>
      </c>
      <c r="F101">
        <v>340</v>
      </c>
      <c r="G101">
        <v>5</v>
      </c>
      <c r="H101">
        <v>44731.98</v>
      </c>
      <c r="I101" t="s">
        <v>10</v>
      </c>
      <c r="J101" t="s">
        <v>25</v>
      </c>
      <c r="K101" t="s">
        <v>26</v>
      </c>
      <c r="L101" t="s">
        <v>42</v>
      </c>
      <c r="M101" t="s">
        <v>11</v>
      </c>
      <c r="N101" t="s">
        <v>63</v>
      </c>
      <c r="O101" t="s">
        <v>19</v>
      </c>
      <c r="P101">
        <v>14</v>
      </c>
      <c r="Q101" t="s">
        <v>476</v>
      </c>
      <c r="R101">
        <v>16</v>
      </c>
      <c r="S101">
        <v>2022</v>
      </c>
      <c r="W101" t="s">
        <v>498</v>
      </c>
      <c r="X101" t="s">
        <v>19</v>
      </c>
      <c r="Y101" s="3">
        <v>44774</v>
      </c>
      <c r="Z101" s="3">
        <v>44780.2</v>
      </c>
      <c r="AA101">
        <v>6</v>
      </c>
      <c r="AB101">
        <v>2022</v>
      </c>
      <c r="AC101" t="s">
        <v>697</v>
      </c>
    </row>
    <row r="102" spans="1:29">
      <c r="A102">
        <v>5</v>
      </c>
      <c r="B102">
        <v>146</v>
      </c>
      <c r="C102">
        <v>3</v>
      </c>
      <c r="D102">
        <v>44717</v>
      </c>
      <c r="E102">
        <v>3460</v>
      </c>
      <c r="F102">
        <v>346</v>
      </c>
      <c r="G102">
        <v>0</v>
      </c>
      <c r="H102">
        <v>44730.14</v>
      </c>
      <c r="I102" t="s">
        <v>10</v>
      </c>
      <c r="J102" t="s">
        <v>27</v>
      </c>
      <c r="K102" t="s">
        <v>28</v>
      </c>
      <c r="L102" t="s">
        <v>37</v>
      </c>
      <c r="M102" t="s">
        <v>11</v>
      </c>
      <c r="N102" t="s">
        <v>52</v>
      </c>
      <c r="O102" t="s">
        <v>19</v>
      </c>
      <c r="P102">
        <v>13</v>
      </c>
      <c r="Q102" t="s">
        <v>477</v>
      </c>
      <c r="R102">
        <v>14</v>
      </c>
      <c r="S102">
        <v>2022</v>
      </c>
      <c r="W102" t="s">
        <v>499</v>
      </c>
      <c r="X102" t="s">
        <v>19</v>
      </c>
      <c r="Y102" s="3">
        <v>44776</v>
      </c>
      <c r="Z102" s="3">
        <v>44939.76</v>
      </c>
      <c r="AA102">
        <v>163</v>
      </c>
      <c r="AB102">
        <v>2023</v>
      </c>
      <c r="AC102" t="s">
        <v>697</v>
      </c>
    </row>
    <row r="103" spans="1:29">
      <c r="A103">
        <v>5</v>
      </c>
      <c r="B103">
        <v>147</v>
      </c>
      <c r="C103">
        <v>5</v>
      </c>
      <c r="D103">
        <v>44717</v>
      </c>
      <c r="E103">
        <v>3470</v>
      </c>
      <c r="F103">
        <v>347</v>
      </c>
      <c r="G103">
        <v>0</v>
      </c>
      <c r="H103">
        <v>44726.67359953704</v>
      </c>
      <c r="I103" t="s">
        <v>10</v>
      </c>
      <c r="J103" t="s">
        <v>29</v>
      </c>
      <c r="K103" t="s">
        <v>28</v>
      </c>
      <c r="L103" t="s">
        <v>37</v>
      </c>
      <c r="M103" t="s">
        <v>11</v>
      </c>
      <c r="N103" t="s">
        <v>51</v>
      </c>
      <c r="O103" t="s">
        <v>19</v>
      </c>
      <c r="P103">
        <v>9</v>
      </c>
      <c r="Q103" t="s">
        <v>478</v>
      </c>
      <c r="R103">
        <v>9</v>
      </c>
      <c r="S103">
        <v>2022</v>
      </c>
      <c r="W103" t="s">
        <v>500</v>
      </c>
      <c r="X103" t="s">
        <v>19</v>
      </c>
      <c r="Y103" s="3">
        <v>44778</v>
      </c>
      <c r="Z103" s="3">
        <v>44834.46</v>
      </c>
      <c r="AA103">
        <v>56</v>
      </c>
      <c r="AB103">
        <v>2022</v>
      </c>
      <c r="AC103" t="s">
        <v>697</v>
      </c>
    </row>
    <row r="104" spans="1:29">
      <c r="A104">
        <v>5</v>
      </c>
      <c r="B104">
        <v>150</v>
      </c>
      <c r="C104">
        <v>1</v>
      </c>
      <c r="D104">
        <v>44719</v>
      </c>
      <c r="E104">
        <v>3400</v>
      </c>
      <c r="F104">
        <v>340</v>
      </c>
      <c r="G104">
        <v>0</v>
      </c>
      <c r="H104">
        <v>44819</v>
      </c>
      <c r="I104" t="s">
        <v>10</v>
      </c>
      <c r="J104" t="s">
        <v>25</v>
      </c>
      <c r="K104" t="s">
        <v>26</v>
      </c>
      <c r="L104" t="s">
        <v>37</v>
      </c>
      <c r="M104" t="s">
        <v>11</v>
      </c>
      <c r="N104" t="s">
        <v>55</v>
      </c>
      <c r="O104" t="s">
        <v>19</v>
      </c>
      <c r="P104">
        <v>100</v>
      </c>
      <c r="Q104" t="s">
        <v>479</v>
      </c>
      <c r="R104">
        <v>102</v>
      </c>
      <c r="S104">
        <v>2022</v>
      </c>
      <c r="W104" t="s">
        <v>501</v>
      </c>
      <c r="X104" t="s">
        <v>19</v>
      </c>
      <c r="Y104" s="3">
        <v>44789</v>
      </c>
      <c r="Z104" s="3">
        <v>44825.670995370368</v>
      </c>
      <c r="AA104">
        <v>36</v>
      </c>
      <c r="AB104">
        <v>2022</v>
      </c>
      <c r="AC104" t="s">
        <v>697</v>
      </c>
    </row>
    <row r="105" spans="1:29">
      <c r="A105">
        <v>5</v>
      </c>
      <c r="B105">
        <v>151</v>
      </c>
      <c r="C105">
        <v>3</v>
      </c>
      <c r="D105">
        <v>44723</v>
      </c>
      <c r="E105">
        <v>3460</v>
      </c>
      <c r="F105">
        <v>346</v>
      </c>
      <c r="G105">
        <v>0</v>
      </c>
      <c r="H105">
        <v>44987.9</v>
      </c>
      <c r="I105" t="s">
        <v>10</v>
      </c>
      <c r="J105" t="s">
        <v>27</v>
      </c>
      <c r="K105" t="s">
        <v>28</v>
      </c>
      <c r="L105" t="s">
        <v>37</v>
      </c>
      <c r="M105" t="s">
        <v>11</v>
      </c>
      <c r="N105" t="s">
        <v>52</v>
      </c>
      <c r="O105" t="s">
        <v>19</v>
      </c>
      <c r="P105">
        <v>264</v>
      </c>
      <c r="Q105" t="s">
        <v>480</v>
      </c>
      <c r="R105">
        <v>267</v>
      </c>
      <c r="S105">
        <v>2023</v>
      </c>
      <c r="W105" t="s">
        <v>502</v>
      </c>
      <c r="X105" t="s">
        <v>19</v>
      </c>
      <c r="Y105" s="3">
        <v>44792</v>
      </c>
      <c r="Z105" s="3">
        <v>45070.69</v>
      </c>
      <c r="AA105">
        <v>278</v>
      </c>
      <c r="AB105">
        <v>2023</v>
      </c>
      <c r="AC105" t="s">
        <v>697</v>
      </c>
    </row>
    <row r="106" spans="1:29">
      <c r="A106">
        <v>5</v>
      </c>
      <c r="B106">
        <v>151</v>
      </c>
      <c r="C106">
        <v>1</v>
      </c>
      <c r="D106">
        <v>44723</v>
      </c>
      <c r="E106">
        <v>3460</v>
      </c>
      <c r="F106">
        <v>346</v>
      </c>
      <c r="G106">
        <v>0</v>
      </c>
      <c r="H106">
        <v>44988.1</v>
      </c>
      <c r="I106" t="s">
        <v>10</v>
      </c>
      <c r="J106" t="s">
        <v>27</v>
      </c>
      <c r="K106" t="s">
        <v>28</v>
      </c>
      <c r="L106" t="s">
        <v>37</v>
      </c>
      <c r="M106" t="s">
        <v>11</v>
      </c>
      <c r="N106" t="s">
        <v>52</v>
      </c>
      <c r="O106" t="s">
        <v>19</v>
      </c>
      <c r="P106">
        <v>265</v>
      </c>
      <c r="Q106" t="s">
        <v>480</v>
      </c>
      <c r="R106">
        <v>267</v>
      </c>
      <c r="S106">
        <v>2023</v>
      </c>
      <c r="W106" t="s">
        <v>503</v>
      </c>
      <c r="X106" t="s">
        <v>19</v>
      </c>
      <c r="Y106" s="3">
        <v>44797</v>
      </c>
      <c r="Z106" s="3">
        <v>44819.33</v>
      </c>
      <c r="AA106">
        <v>22</v>
      </c>
      <c r="AB106">
        <v>2022</v>
      </c>
      <c r="AC106" t="s">
        <v>697</v>
      </c>
    </row>
    <row r="107" spans="1:29">
      <c r="A107">
        <v>5</v>
      </c>
      <c r="B107">
        <v>152</v>
      </c>
      <c r="C107">
        <v>2</v>
      </c>
      <c r="D107">
        <v>44724</v>
      </c>
      <c r="E107">
        <v>3470</v>
      </c>
      <c r="F107">
        <v>347</v>
      </c>
      <c r="G107">
        <v>0</v>
      </c>
      <c r="H107">
        <v>44728.32</v>
      </c>
      <c r="I107" t="s">
        <v>10</v>
      </c>
      <c r="J107" t="s">
        <v>29</v>
      </c>
      <c r="K107" t="s">
        <v>28</v>
      </c>
      <c r="L107" t="s">
        <v>37</v>
      </c>
      <c r="M107" t="s">
        <v>11</v>
      </c>
      <c r="N107" t="s">
        <v>51</v>
      </c>
      <c r="O107" t="s">
        <v>19</v>
      </c>
      <c r="P107">
        <v>4</v>
      </c>
      <c r="Q107" t="s">
        <v>481</v>
      </c>
      <c r="R107">
        <v>8</v>
      </c>
      <c r="S107">
        <v>2022</v>
      </c>
      <c r="W107" t="s">
        <v>504</v>
      </c>
      <c r="X107" t="s">
        <v>19</v>
      </c>
      <c r="Y107" s="3">
        <v>44800</v>
      </c>
      <c r="Z107" s="3">
        <v>44868.017997685187</v>
      </c>
      <c r="AA107">
        <v>68</v>
      </c>
      <c r="AB107">
        <v>2022</v>
      </c>
      <c r="AC107" t="s">
        <v>697</v>
      </c>
    </row>
    <row r="108" spans="1:29">
      <c r="A108">
        <v>5</v>
      </c>
      <c r="B108">
        <v>153</v>
      </c>
      <c r="C108">
        <v>3</v>
      </c>
      <c r="D108">
        <v>44726</v>
      </c>
      <c r="E108">
        <v>3466</v>
      </c>
      <c r="F108">
        <v>346</v>
      </c>
      <c r="G108">
        <v>6</v>
      </c>
      <c r="H108">
        <v>44866.9</v>
      </c>
      <c r="I108" t="s">
        <v>10</v>
      </c>
      <c r="J108" t="s">
        <v>27</v>
      </c>
      <c r="K108" t="s">
        <v>28</v>
      </c>
      <c r="L108" t="s">
        <v>43</v>
      </c>
      <c r="M108" t="s">
        <v>11</v>
      </c>
      <c r="N108" t="s">
        <v>66</v>
      </c>
      <c r="O108" t="s">
        <v>19</v>
      </c>
      <c r="P108">
        <v>140</v>
      </c>
      <c r="Q108" t="s">
        <v>482</v>
      </c>
      <c r="R108">
        <v>140</v>
      </c>
      <c r="S108">
        <v>2022</v>
      </c>
      <c r="W108" t="s">
        <v>505</v>
      </c>
      <c r="X108" t="s">
        <v>19</v>
      </c>
      <c r="Y108" s="3">
        <v>44802</v>
      </c>
      <c r="Z108" s="3">
        <v>44862.8</v>
      </c>
      <c r="AA108">
        <v>60</v>
      </c>
      <c r="AB108">
        <v>2022</v>
      </c>
      <c r="AC108" t="s">
        <v>697</v>
      </c>
    </row>
    <row r="109" spans="1:29">
      <c r="A109">
        <v>5</v>
      </c>
      <c r="B109">
        <v>156</v>
      </c>
      <c r="C109">
        <v>4</v>
      </c>
      <c r="D109">
        <v>44734</v>
      </c>
      <c r="E109">
        <v>3463</v>
      </c>
      <c r="F109">
        <v>346</v>
      </c>
      <c r="G109">
        <v>3</v>
      </c>
      <c r="H109">
        <v>44788.9</v>
      </c>
      <c r="I109" t="s">
        <v>10</v>
      </c>
      <c r="J109" t="s">
        <v>27</v>
      </c>
      <c r="K109" t="s">
        <v>28</v>
      </c>
      <c r="L109" t="s">
        <v>40</v>
      </c>
      <c r="M109" t="s">
        <v>11</v>
      </c>
      <c r="N109" t="s">
        <v>80</v>
      </c>
      <c r="O109" t="s">
        <v>19</v>
      </c>
      <c r="P109">
        <v>54</v>
      </c>
      <c r="Q109" t="s">
        <v>483</v>
      </c>
      <c r="R109">
        <v>57</v>
      </c>
      <c r="S109">
        <v>2022</v>
      </c>
      <c r="W109" t="s">
        <v>506</v>
      </c>
      <c r="X109" t="s">
        <v>19</v>
      </c>
      <c r="Y109" s="3">
        <v>44806</v>
      </c>
      <c r="Z109" s="3">
        <v>44830.86</v>
      </c>
      <c r="AA109">
        <v>24</v>
      </c>
      <c r="AB109">
        <v>2022</v>
      </c>
      <c r="AC109" t="s">
        <v>704</v>
      </c>
    </row>
    <row r="110" spans="1:29">
      <c r="A110">
        <v>5</v>
      </c>
      <c r="B110">
        <v>157</v>
      </c>
      <c r="C110">
        <v>2</v>
      </c>
      <c r="D110">
        <v>44735</v>
      </c>
      <c r="E110">
        <v>3400</v>
      </c>
      <c r="F110">
        <v>340</v>
      </c>
      <c r="G110">
        <v>0</v>
      </c>
      <c r="H110">
        <v>44800.66</v>
      </c>
      <c r="I110" t="s">
        <v>10</v>
      </c>
      <c r="J110" t="s">
        <v>25</v>
      </c>
      <c r="K110" t="s">
        <v>26</v>
      </c>
      <c r="L110" t="s">
        <v>37</v>
      </c>
      <c r="M110" t="s">
        <v>11</v>
      </c>
      <c r="N110" t="s">
        <v>55</v>
      </c>
      <c r="O110" t="s">
        <v>19</v>
      </c>
      <c r="P110">
        <v>65</v>
      </c>
      <c r="Q110" t="s">
        <v>484</v>
      </c>
      <c r="R110">
        <v>65</v>
      </c>
      <c r="S110">
        <v>2022</v>
      </c>
      <c r="W110" t="s">
        <v>507</v>
      </c>
      <c r="X110" t="s">
        <v>19</v>
      </c>
      <c r="Y110" s="3">
        <v>44807</v>
      </c>
      <c r="Z110" s="3">
        <v>45418.7</v>
      </c>
      <c r="AA110">
        <v>611</v>
      </c>
      <c r="AB110">
        <v>2024</v>
      </c>
      <c r="AC110" t="s">
        <v>704</v>
      </c>
    </row>
    <row r="111" spans="1:29">
      <c r="A111">
        <v>5</v>
      </c>
      <c r="B111">
        <v>157</v>
      </c>
      <c r="C111">
        <v>3</v>
      </c>
      <c r="D111">
        <v>44735</v>
      </c>
      <c r="E111">
        <v>3460</v>
      </c>
      <c r="F111">
        <v>346</v>
      </c>
      <c r="G111">
        <v>0</v>
      </c>
      <c r="H111">
        <v>44800.22</v>
      </c>
      <c r="I111" t="s">
        <v>10</v>
      </c>
      <c r="J111" t="s">
        <v>27</v>
      </c>
      <c r="K111" t="s">
        <v>28</v>
      </c>
      <c r="L111" t="s">
        <v>37</v>
      </c>
      <c r="M111" t="s">
        <v>11</v>
      </c>
      <c r="N111" t="s">
        <v>52</v>
      </c>
      <c r="O111" t="s">
        <v>19</v>
      </c>
      <c r="P111">
        <v>65</v>
      </c>
      <c r="Q111" t="s">
        <v>484</v>
      </c>
      <c r="R111">
        <v>65</v>
      </c>
      <c r="S111">
        <v>2022</v>
      </c>
      <c r="W111" t="s">
        <v>508</v>
      </c>
      <c r="X111" t="s">
        <v>19</v>
      </c>
      <c r="Y111" s="3">
        <v>44814</v>
      </c>
      <c r="Z111" s="3">
        <v>44821.86</v>
      </c>
      <c r="AA111">
        <v>7</v>
      </c>
      <c r="AB111">
        <v>2022</v>
      </c>
      <c r="AC111" t="s">
        <v>704</v>
      </c>
    </row>
    <row r="112" spans="1:29">
      <c r="A112">
        <v>5</v>
      </c>
      <c r="B112">
        <v>160</v>
      </c>
      <c r="C112">
        <v>2</v>
      </c>
      <c r="D112">
        <v>44737</v>
      </c>
      <c r="E112">
        <v>3400</v>
      </c>
      <c r="F112">
        <v>340</v>
      </c>
      <c r="G112">
        <v>0</v>
      </c>
      <c r="H112">
        <v>44744.36</v>
      </c>
      <c r="I112" t="s">
        <v>10</v>
      </c>
      <c r="J112" t="s">
        <v>25</v>
      </c>
      <c r="K112" t="s">
        <v>26</v>
      </c>
      <c r="L112" t="s">
        <v>37</v>
      </c>
      <c r="M112" t="s">
        <v>11</v>
      </c>
      <c r="N112" t="s">
        <v>55</v>
      </c>
      <c r="O112" t="s">
        <v>19</v>
      </c>
      <c r="P112">
        <v>7</v>
      </c>
      <c r="Q112" t="s">
        <v>485</v>
      </c>
      <c r="R112">
        <v>10</v>
      </c>
      <c r="S112">
        <v>2022</v>
      </c>
      <c r="W112" t="s">
        <v>509</v>
      </c>
      <c r="X112" t="s">
        <v>19</v>
      </c>
      <c r="Y112" s="3">
        <v>44815</v>
      </c>
      <c r="Z112" s="3">
        <v>44931.64</v>
      </c>
      <c r="AA112">
        <v>116</v>
      </c>
      <c r="AB112">
        <v>2023</v>
      </c>
      <c r="AC112" t="s">
        <v>704</v>
      </c>
    </row>
    <row r="113" spans="1:29">
      <c r="A113">
        <v>5</v>
      </c>
      <c r="B113">
        <v>163</v>
      </c>
      <c r="C113">
        <v>2</v>
      </c>
      <c r="D113">
        <v>44740</v>
      </c>
      <c r="E113">
        <v>3400</v>
      </c>
      <c r="F113">
        <v>340</v>
      </c>
      <c r="G113">
        <v>0</v>
      </c>
      <c r="H113">
        <v>45060.17</v>
      </c>
      <c r="I113" t="s">
        <v>10</v>
      </c>
      <c r="J113" t="s">
        <v>25</v>
      </c>
      <c r="K113" t="s">
        <v>26</v>
      </c>
      <c r="L113" t="s">
        <v>37</v>
      </c>
      <c r="M113" t="s">
        <v>11</v>
      </c>
      <c r="N113" t="s">
        <v>55</v>
      </c>
      <c r="O113" t="s">
        <v>19</v>
      </c>
      <c r="P113">
        <v>320</v>
      </c>
      <c r="Q113" t="s">
        <v>486</v>
      </c>
      <c r="R113">
        <v>321</v>
      </c>
      <c r="S113">
        <v>2023</v>
      </c>
      <c r="W113" t="s">
        <v>510</v>
      </c>
      <c r="X113" t="s">
        <v>19</v>
      </c>
      <c r="Y113" s="3">
        <v>44815</v>
      </c>
      <c r="Z113" s="3">
        <v>44821.21</v>
      </c>
      <c r="AA113">
        <v>6</v>
      </c>
      <c r="AB113">
        <v>2022</v>
      </c>
      <c r="AC113" t="s">
        <v>704</v>
      </c>
    </row>
    <row r="114" spans="1:29">
      <c r="A114">
        <v>5</v>
      </c>
      <c r="B114">
        <v>163</v>
      </c>
      <c r="C114">
        <v>3</v>
      </c>
      <c r="D114">
        <v>44740</v>
      </c>
      <c r="E114">
        <v>3460</v>
      </c>
      <c r="F114">
        <v>346</v>
      </c>
      <c r="G114">
        <v>0</v>
      </c>
      <c r="H114">
        <v>45060.14</v>
      </c>
      <c r="I114" t="s">
        <v>10</v>
      </c>
      <c r="J114" t="s">
        <v>27</v>
      </c>
      <c r="K114" t="s">
        <v>28</v>
      </c>
      <c r="L114" t="s">
        <v>37</v>
      </c>
      <c r="M114" t="s">
        <v>11</v>
      </c>
      <c r="N114" t="s">
        <v>52</v>
      </c>
      <c r="O114" t="s">
        <v>19</v>
      </c>
      <c r="P114">
        <v>320</v>
      </c>
      <c r="Q114" t="s">
        <v>486</v>
      </c>
      <c r="R114">
        <v>321</v>
      </c>
      <c r="S114">
        <v>2023</v>
      </c>
      <c r="W114" t="s">
        <v>511</v>
      </c>
      <c r="X114" t="s">
        <v>19</v>
      </c>
      <c r="Y114" s="3">
        <v>44820</v>
      </c>
      <c r="Z114" s="3">
        <v>44921.8</v>
      </c>
      <c r="AA114">
        <v>101</v>
      </c>
      <c r="AB114">
        <v>2022</v>
      </c>
      <c r="AC114" t="s">
        <v>704</v>
      </c>
    </row>
    <row r="115" spans="1:29">
      <c r="A115">
        <v>5</v>
      </c>
      <c r="B115">
        <v>164</v>
      </c>
      <c r="C115">
        <v>5</v>
      </c>
      <c r="D115">
        <v>44743</v>
      </c>
      <c r="E115">
        <v>3470</v>
      </c>
      <c r="F115">
        <v>347</v>
      </c>
      <c r="G115">
        <v>0</v>
      </c>
      <c r="H115">
        <v>44794.54</v>
      </c>
      <c r="I115" t="s">
        <v>10</v>
      </c>
      <c r="J115" t="s">
        <v>29</v>
      </c>
      <c r="K115" t="s">
        <v>28</v>
      </c>
      <c r="L115" t="s">
        <v>37</v>
      </c>
      <c r="M115" t="s">
        <v>11</v>
      </c>
      <c r="N115" t="s">
        <v>51</v>
      </c>
      <c r="O115" t="s">
        <v>19</v>
      </c>
      <c r="P115">
        <v>51</v>
      </c>
      <c r="Q115" t="s">
        <v>487</v>
      </c>
      <c r="R115">
        <v>52</v>
      </c>
      <c r="S115">
        <v>2022</v>
      </c>
      <c r="W115" t="s">
        <v>512</v>
      </c>
      <c r="X115" t="s">
        <v>19</v>
      </c>
      <c r="Y115" s="3">
        <v>44821</v>
      </c>
      <c r="Z115" s="3">
        <v>44824.650995370372</v>
      </c>
      <c r="AA115">
        <v>3</v>
      </c>
      <c r="AB115">
        <v>2022</v>
      </c>
      <c r="AC115" t="s">
        <v>704</v>
      </c>
    </row>
    <row r="116" spans="1:29">
      <c r="A116">
        <v>5</v>
      </c>
      <c r="B116">
        <v>164</v>
      </c>
      <c r="C116">
        <v>3</v>
      </c>
      <c r="D116">
        <v>44743</v>
      </c>
      <c r="E116">
        <v>3400</v>
      </c>
      <c r="F116">
        <v>340</v>
      </c>
      <c r="G116">
        <v>0</v>
      </c>
      <c r="H116">
        <v>44795.18</v>
      </c>
      <c r="I116" t="s">
        <v>10</v>
      </c>
      <c r="J116" t="s">
        <v>25</v>
      </c>
      <c r="K116" t="s">
        <v>26</v>
      </c>
      <c r="L116" t="s">
        <v>37</v>
      </c>
      <c r="M116" t="s">
        <v>11</v>
      </c>
      <c r="N116" t="s">
        <v>55</v>
      </c>
      <c r="O116" t="s">
        <v>19</v>
      </c>
      <c r="P116">
        <v>52</v>
      </c>
      <c r="Q116" t="s">
        <v>487</v>
      </c>
      <c r="R116">
        <v>52</v>
      </c>
      <c r="S116">
        <v>2022</v>
      </c>
      <c r="W116" t="s">
        <v>513</v>
      </c>
      <c r="X116" t="s">
        <v>19</v>
      </c>
      <c r="Y116" s="3">
        <v>44825</v>
      </c>
      <c r="Z116" s="3">
        <v>44858.5</v>
      </c>
      <c r="AA116">
        <v>33</v>
      </c>
      <c r="AB116">
        <v>2022</v>
      </c>
      <c r="AC116" t="s">
        <v>704</v>
      </c>
    </row>
    <row r="117" spans="1:29">
      <c r="A117">
        <v>5</v>
      </c>
      <c r="B117">
        <v>166</v>
      </c>
      <c r="C117">
        <v>2</v>
      </c>
      <c r="D117">
        <v>44743</v>
      </c>
      <c r="E117">
        <v>3461</v>
      </c>
      <c r="F117">
        <v>346</v>
      </c>
      <c r="G117">
        <v>1</v>
      </c>
      <c r="H117">
        <v>44760</v>
      </c>
      <c r="I117" t="s">
        <v>10</v>
      </c>
      <c r="J117" t="s">
        <v>27</v>
      </c>
      <c r="K117" t="s">
        <v>28</v>
      </c>
      <c r="L117" t="s">
        <v>38</v>
      </c>
      <c r="M117" t="s">
        <v>11</v>
      </c>
      <c r="N117" t="s">
        <v>90</v>
      </c>
      <c r="O117" t="s">
        <v>19</v>
      </c>
      <c r="P117">
        <v>17</v>
      </c>
      <c r="Q117" t="s">
        <v>488</v>
      </c>
      <c r="R117">
        <v>18</v>
      </c>
      <c r="S117">
        <v>2022</v>
      </c>
      <c r="W117" t="s">
        <v>514</v>
      </c>
      <c r="X117" t="s">
        <v>19</v>
      </c>
      <c r="Y117" s="3">
        <v>44827</v>
      </c>
      <c r="Z117" s="3">
        <v>44858.12</v>
      </c>
      <c r="AA117">
        <v>31</v>
      </c>
      <c r="AB117">
        <v>2022</v>
      </c>
      <c r="AC117" t="s">
        <v>704</v>
      </c>
    </row>
    <row r="118" spans="1:29">
      <c r="A118">
        <v>5</v>
      </c>
      <c r="B118">
        <v>167</v>
      </c>
      <c r="C118">
        <v>2</v>
      </c>
      <c r="D118">
        <v>44744</v>
      </c>
      <c r="E118">
        <v>3400</v>
      </c>
      <c r="F118">
        <v>340</v>
      </c>
      <c r="G118">
        <v>0</v>
      </c>
      <c r="H118">
        <v>45231</v>
      </c>
      <c r="I118" t="s">
        <v>14</v>
      </c>
      <c r="J118" t="s">
        <v>25</v>
      </c>
      <c r="K118" t="s">
        <v>26</v>
      </c>
      <c r="L118" t="s">
        <v>37</v>
      </c>
      <c r="M118" t="s">
        <v>15</v>
      </c>
      <c r="N118" t="s">
        <v>55</v>
      </c>
      <c r="O118" t="s">
        <v>19</v>
      </c>
      <c r="P118">
        <v>487</v>
      </c>
      <c r="Q118" t="s">
        <v>489</v>
      </c>
      <c r="R118">
        <v>492</v>
      </c>
      <c r="S118">
        <v>2023</v>
      </c>
      <c r="W118" t="s">
        <v>515</v>
      </c>
      <c r="X118" t="s">
        <v>19</v>
      </c>
      <c r="Y118" s="3">
        <v>44828</v>
      </c>
      <c r="Z118" s="3">
        <v>45564.794004629628</v>
      </c>
      <c r="AA118">
        <v>736</v>
      </c>
      <c r="AB118">
        <v>2024</v>
      </c>
      <c r="AC118" t="s">
        <v>704</v>
      </c>
    </row>
    <row r="119" spans="1:29">
      <c r="A119">
        <v>5</v>
      </c>
      <c r="B119">
        <v>167</v>
      </c>
      <c r="C119">
        <v>1</v>
      </c>
      <c r="D119">
        <v>44744</v>
      </c>
      <c r="E119">
        <v>3400</v>
      </c>
      <c r="F119">
        <v>340</v>
      </c>
      <c r="G119">
        <v>0</v>
      </c>
      <c r="H119">
        <v>45233.23</v>
      </c>
      <c r="I119" t="s">
        <v>10</v>
      </c>
      <c r="J119" t="s">
        <v>25</v>
      </c>
      <c r="K119" t="s">
        <v>26</v>
      </c>
      <c r="L119" t="s">
        <v>37</v>
      </c>
      <c r="M119" t="s">
        <v>11</v>
      </c>
      <c r="N119" t="s">
        <v>55</v>
      </c>
      <c r="O119" t="s">
        <v>19</v>
      </c>
      <c r="P119">
        <v>489</v>
      </c>
      <c r="Q119" t="s">
        <v>489</v>
      </c>
      <c r="R119">
        <v>492</v>
      </c>
      <c r="S119">
        <v>2023</v>
      </c>
      <c r="W119" t="s">
        <v>516</v>
      </c>
      <c r="X119" t="s">
        <v>19</v>
      </c>
      <c r="Y119" s="3">
        <v>44829</v>
      </c>
      <c r="Z119" s="3">
        <v>45013.79</v>
      </c>
      <c r="AA119">
        <v>184</v>
      </c>
      <c r="AB119">
        <v>2023</v>
      </c>
      <c r="AC119" t="s">
        <v>704</v>
      </c>
    </row>
    <row r="120" spans="1:29">
      <c r="A120">
        <v>5</v>
      </c>
      <c r="B120">
        <v>168</v>
      </c>
      <c r="C120">
        <v>1</v>
      </c>
      <c r="D120">
        <v>44745</v>
      </c>
      <c r="E120">
        <v>3406</v>
      </c>
      <c r="F120">
        <v>340</v>
      </c>
      <c r="G120">
        <v>6</v>
      </c>
      <c r="H120">
        <v>44835.199999999997</v>
      </c>
      <c r="I120" t="s">
        <v>14</v>
      </c>
      <c r="J120" t="s">
        <v>25</v>
      </c>
      <c r="K120" t="s">
        <v>26</v>
      </c>
      <c r="L120" t="s">
        <v>43</v>
      </c>
      <c r="M120" t="s">
        <v>15</v>
      </c>
      <c r="N120" t="s">
        <v>65</v>
      </c>
      <c r="O120" t="s">
        <v>19</v>
      </c>
      <c r="P120">
        <v>90</v>
      </c>
      <c r="Q120" t="s">
        <v>490</v>
      </c>
      <c r="R120">
        <v>94</v>
      </c>
      <c r="S120">
        <v>2022</v>
      </c>
      <c r="W120" t="s">
        <v>517</v>
      </c>
      <c r="X120" t="s">
        <v>19</v>
      </c>
      <c r="Y120" s="3">
        <v>44829</v>
      </c>
      <c r="Z120" s="3">
        <v>44918.84</v>
      </c>
      <c r="AA120">
        <v>89</v>
      </c>
      <c r="AB120">
        <v>2022</v>
      </c>
      <c r="AC120" t="s">
        <v>704</v>
      </c>
    </row>
    <row r="121" spans="1:29">
      <c r="A121">
        <v>5</v>
      </c>
      <c r="B121">
        <v>169</v>
      </c>
      <c r="C121">
        <v>1</v>
      </c>
      <c r="D121">
        <v>44749</v>
      </c>
      <c r="E121">
        <v>3400</v>
      </c>
      <c r="F121">
        <v>340</v>
      </c>
      <c r="G121">
        <v>0</v>
      </c>
      <c r="H121">
        <v>44772.15</v>
      </c>
      <c r="I121" t="s">
        <v>10</v>
      </c>
      <c r="J121" t="s">
        <v>25</v>
      </c>
      <c r="K121" t="s">
        <v>26</v>
      </c>
      <c r="L121" t="s">
        <v>37</v>
      </c>
      <c r="M121" t="s">
        <v>11</v>
      </c>
      <c r="N121" t="s">
        <v>55</v>
      </c>
      <c r="O121" t="s">
        <v>19</v>
      </c>
      <c r="P121">
        <v>23</v>
      </c>
      <c r="Q121" t="s">
        <v>491</v>
      </c>
      <c r="R121">
        <v>24</v>
      </c>
      <c r="S121">
        <v>2022</v>
      </c>
      <c r="W121" t="s">
        <v>518</v>
      </c>
      <c r="X121" t="s">
        <v>19</v>
      </c>
      <c r="Y121" s="3">
        <v>44829</v>
      </c>
      <c r="Z121" s="3">
        <v>44890.400000000001</v>
      </c>
      <c r="AA121">
        <v>61</v>
      </c>
      <c r="AB121">
        <v>2022</v>
      </c>
      <c r="AC121" t="s">
        <v>704</v>
      </c>
    </row>
    <row r="122" spans="1:29">
      <c r="A122">
        <v>5</v>
      </c>
      <c r="B122">
        <v>170</v>
      </c>
      <c r="C122">
        <v>6</v>
      </c>
      <c r="D122">
        <v>44750</v>
      </c>
      <c r="E122">
        <v>3460</v>
      </c>
      <c r="F122">
        <v>346</v>
      </c>
      <c r="G122">
        <v>0</v>
      </c>
      <c r="H122">
        <v>44767.86</v>
      </c>
      <c r="I122" t="s">
        <v>10</v>
      </c>
      <c r="J122" t="s">
        <v>27</v>
      </c>
      <c r="K122" t="s">
        <v>28</v>
      </c>
      <c r="L122" t="s">
        <v>37</v>
      </c>
      <c r="M122" t="s">
        <v>11</v>
      </c>
      <c r="N122" t="s">
        <v>52</v>
      </c>
      <c r="O122" t="s">
        <v>19</v>
      </c>
      <c r="P122">
        <v>17</v>
      </c>
      <c r="Q122" t="s">
        <v>492</v>
      </c>
      <c r="R122">
        <v>20</v>
      </c>
      <c r="S122">
        <v>2022</v>
      </c>
      <c r="W122" t="s">
        <v>519</v>
      </c>
      <c r="X122" t="s">
        <v>19</v>
      </c>
      <c r="Y122" s="3">
        <v>44831</v>
      </c>
      <c r="Z122" s="3">
        <v>44916.2</v>
      </c>
      <c r="AA122">
        <v>85</v>
      </c>
      <c r="AB122">
        <v>2022</v>
      </c>
      <c r="AC122" t="s">
        <v>704</v>
      </c>
    </row>
    <row r="123" spans="1:29">
      <c r="A123">
        <v>5</v>
      </c>
      <c r="B123">
        <v>170</v>
      </c>
      <c r="C123">
        <v>4</v>
      </c>
      <c r="D123">
        <v>44750</v>
      </c>
      <c r="E123">
        <v>3460</v>
      </c>
      <c r="F123">
        <v>346</v>
      </c>
      <c r="G123">
        <v>0</v>
      </c>
      <c r="H123">
        <v>44768.480000000003</v>
      </c>
      <c r="I123" t="s">
        <v>10</v>
      </c>
      <c r="J123" t="s">
        <v>27</v>
      </c>
      <c r="K123" t="s">
        <v>28</v>
      </c>
      <c r="L123" t="s">
        <v>37</v>
      </c>
      <c r="M123" t="s">
        <v>11</v>
      </c>
      <c r="N123" t="s">
        <v>52</v>
      </c>
      <c r="O123" t="s">
        <v>19</v>
      </c>
      <c r="P123">
        <v>18</v>
      </c>
      <c r="Q123" t="s">
        <v>492</v>
      </c>
      <c r="R123">
        <v>20</v>
      </c>
      <c r="S123">
        <v>2022</v>
      </c>
      <c r="W123" t="s">
        <v>520</v>
      </c>
      <c r="X123" t="s">
        <v>19</v>
      </c>
      <c r="Y123" s="3">
        <v>44833</v>
      </c>
      <c r="Z123" s="3">
        <v>44887.7</v>
      </c>
      <c r="AA123">
        <v>54</v>
      </c>
      <c r="AB123">
        <v>2022</v>
      </c>
      <c r="AC123" t="s">
        <v>704</v>
      </c>
    </row>
    <row r="124" spans="1:29">
      <c r="A124">
        <v>5</v>
      </c>
      <c r="B124">
        <v>171</v>
      </c>
      <c r="C124">
        <v>2</v>
      </c>
      <c r="D124">
        <v>44755</v>
      </c>
      <c r="E124">
        <v>3400</v>
      </c>
      <c r="F124">
        <v>340</v>
      </c>
      <c r="G124">
        <v>0</v>
      </c>
      <c r="H124">
        <v>44802.26</v>
      </c>
      <c r="I124" t="s">
        <v>10</v>
      </c>
      <c r="J124" t="s">
        <v>25</v>
      </c>
      <c r="K124" t="s">
        <v>26</v>
      </c>
      <c r="L124" t="s">
        <v>37</v>
      </c>
      <c r="M124" t="s">
        <v>11</v>
      </c>
      <c r="N124" t="s">
        <v>55</v>
      </c>
      <c r="O124" t="s">
        <v>19</v>
      </c>
      <c r="P124">
        <v>47</v>
      </c>
      <c r="Q124" t="s">
        <v>493</v>
      </c>
      <c r="R124">
        <v>47</v>
      </c>
      <c r="S124">
        <v>2022</v>
      </c>
      <c r="W124" t="s">
        <v>521</v>
      </c>
      <c r="X124" t="s">
        <v>19</v>
      </c>
      <c r="Y124" s="3">
        <v>44836</v>
      </c>
      <c r="Z124" s="3">
        <v>44868.56</v>
      </c>
      <c r="AA124">
        <v>32</v>
      </c>
      <c r="AB124">
        <v>2022</v>
      </c>
      <c r="AC124" t="s">
        <v>700</v>
      </c>
    </row>
    <row r="125" spans="1:29">
      <c r="A125">
        <v>5</v>
      </c>
      <c r="B125">
        <v>173</v>
      </c>
      <c r="C125">
        <v>1</v>
      </c>
      <c r="D125">
        <v>44756</v>
      </c>
      <c r="E125">
        <v>3400</v>
      </c>
      <c r="F125">
        <v>340</v>
      </c>
      <c r="G125">
        <v>0</v>
      </c>
      <c r="H125">
        <v>44886.09</v>
      </c>
      <c r="I125" t="s">
        <v>10</v>
      </c>
      <c r="J125" t="s">
        <v>25</v>
      </c>
      <c r="K125" t="s">
        <v>26</v>
      </c>
      <c r="L125" t="s">
        <v>37</v>
      </c>
      <c r="M125" t="s">
        <v>11</v>
      </c>
      <c r="N125" t="s">
        <v>55</v>
      </c>
      <c r="O125" t="s">
        <v>19</v>
      </c>
      <c r="P125">
        <v>130</v>
      </c>
      <c r="Q125" t="s">
        <v>494</v>
      </c>
      <c r="R125">
        <v>130</v>
      </c>
      <c r="S125">
        <v>2022</v>
      </c>
      <c r="W125" t="s">
        <v>522</v>
      </c>
      <c r="X125" t="s">
        <v>19</v>
      </c>
      <c r="Y125" s="3">
        <v>44837</v>
      </c>
      <c r="Z125" s="3">
        <v>44860.24</v>
      </c>
      <c r="AA125">
        <v>23</v>
      </c>
      <c r="AB125">
        <v>2022</v>
      </c>
      <c r="AC125" t="s">
        <v>700</v>
      </c>
    </row>
    <row r="126" spans="1:29">
      <c r="A126">
        <v>5</v>
      </c>
      <c r="B126">
        <v>177</v>
      </c>
      <c r="C126">
        <v>2</v>
      </c>
      <c r="D126">
        <v>44760</v>
      </c>
      <c r="E126">
        <v>3460</v>
      </c>
      <c r="F126">
        <v>346</v>
      </c>
      <c r="G126">
        <v>0</v>
      </c>
      <c r="H126">
        <v>44825.8</v>
      </c>
      <c r="I126" t="s">
        <v>10</v>
      </c>
      <c r="J126" t="s">
        <v>27</v>
      </c>
      <c r="K126" t="s">
        <v>28</v>
      </c>
      <c r="L126" t="s">
        <v>37</v>
      </c>
      <c r="M126" t="s">
        <v>11</v>
      </c>
      <c r="N126" t="s">
        <v>52</v>
      </c>
      <c r="O126" t="s">
        <v>19</v>
      </c>
      <c r="P126">
        <v>65</v>
      </c>
      <c r="Q126" t="s">
        <v>495</v>
      </c>
      <c r="R126">
        <v>65</v>
      </c>
      <c r="S126">
        <v>2022</v>
      </c>
      <c r="W126" t="s">
        <v>523</v>
      </c>
      <c r="X126" t="s">
        <v>19</v>
      </c>
      <c r="Y126" s="3">
        <v>44837</v>
      </c>
      <c r="Z126" s="3">
        <v>44874.96</v>
      </c>
      <c r="AA126">
        <v>37</v>
      </c>
      <c r="AB126">
        <v>2022</v>
      </c>
      <c r="AC126" t="s">
        <v>700</v>
      </c>
    </row>
    <row r="127" spans="1:29">
      <c r="A127">
        <v>5</v>
      </c>
      <c r="B127">
        <v>177</v>
      </c>
      <c r="C127">
        <v>3</v>
      </c>
      <c r="D127">
        <v>44760</v>
      </c>
      <c r="E127">
        <v>3400</v>
      </c>
      <c r="F127">
        <v>340</v>
      </c>
      <c r="G127">
        <v>0</v>
      </c>
      <c r="H127">
        <v>44825</v>
      </c>
      <c r="I127" t="s">
        <v>10</v>
      </c>
      <c r="J127" t="s">
        <v>25</v>
      </c>
      <c r="K127" t="s">
        <v>26</v>
      </c>
      <c r="L127" t="s">
        <v>37</v>
      </c>
      <c r="M127" t="s">
        <v>11</v>
      </c>
      <c r="N127" t="s">
        <v>55</v>
      </c>
      <c r="O127" t="s">
        <v>19</v>
      </c>
      <c r="P127">
        <v>65</v>
      </c>
      <c r="Q127" t="s">
        <v>495</v>
      </c>
      <c r="R127">
        <v>65</v>
      </c>
      <c r="S127">
        <v>2022</v>
      </c>
      <c r="W127" t="s">
        <v>524</v>
      </c>
      <c r="X127" t="s">
        <v>19</v>
      </c>
      <c r="Y127" s="3">
        <v>44839</v>
      </c>
      <c r="Z127" s="3">
        <v>44936.3</v>
      </c>
      <c r="AA127">
        <v>97</v>
      </c>
      <c r="AB127">
        <v>2023</v>
      </c>
      <c r="AC127" t="s">
        <v>700</v>
      </c>
    </row>
    <row r="128" spans="1:29">
      <c r="A128">
        <v>5</v>
      </c>
      <c r="B128">
        <v>180</v>
      </c>
      <c r="C128">
        <v>1</v>
      </c>
      <c r="D128">
        <v>44765</v>
      </c>
      <c r="E128">
        <v>3400</v>
      </c>
      <c r="F128">
        <v>340</v>
      </c>
      <c r="G128">
        <v>0</v>
      </c>
      <c r="H128">
        <v>44784.224999999999</v>
      </c>
      <c r="I128" t="s">
        <v>10</v>
      </c>
      <c r="J128" t="s">
        <v>25</v>
      </c>
      <c r="K128" t="s">
        <v>26</v>
      </c>
      <c r="L128" t="s">
        <v>37</v>
      </c>
      <c r="M128" t="s">
        <v>11</v>
      </c>
      <c r="N128" t="s">
        <v>55</v>
      </c>
      <c r="O128" t="s">
        <v>19</v>
      </c>
      <c r="P128">
        <v>19</v>
      </c>
      <c r="Q128" t="s">
        <v>496</v>
      </c>
      <c r="R128">
        <v>19</v>
      </c>
      <c r="S128">
        <v>2022</v>
      </c>
      <c r="W128" t="s">
        <v>525</v>
      </c>
      <c r="X128" t="s">
        <v>19</v>
      </c>
      <c r="Y128" s="3">
        <v>44846</v>
      </c>
      <c r="Z128" s="3">
        <v>44871.5</v>
      </c>
      <c r="AA128">
        <v>25</v>
      </c>
      <c r="AB128">
        <v>2022</v>
      </c>
      <c r="AC128" t="s">
        <v>700</v>
      </c>
    </row>
    <row r="129" spans="1:29">
      <c r="A129">
        <v>5</v>
      </c>
      <c r="B129">
        <v>181</v>
      </c>
      <c r="C129">
        <v>2</v>
      </c>
      <c r="D129">
        <v>44769</v>
      </c>
      <c r="E129">
        <v>3400</v>
      </c>
      <c r="F129">
        <v>340</v>
      </c>
      <c r="G129">
        <v>0</v>
      </c>
      <c r="H129">
        <v>44873.38</v>
      </c>
      <c r="I129" t="s">
        <v>10</v>
      </c>
      <c r="J129" t="s">
        <v>25</v>
      </c>
      <c r="K129" t="s">
        <v>26</v>
      </c>
      <c r="L129" t="s">
        <v>37</v>
      </c>
      <c r="M129" t="s">
        <v>11</v>
      </c>
      <c r="N129" t="s">
        <v>55</v>
      </c>
      <c r="O129" t="s">
        <v>19</v>
      </c>
      <c r="P129">
        <v>104</v>
      </c>
      <c r="Q129" t="s">
        <v>497</v>
      </c>
      <c r="R129">
        <v>104</v>
      </c>
      <c r="S129">
        <v>2022</v>
      </c>
      <c r="W129" t="s">
        <v>526</v>
      </c>
      <c r="X129" t="s">
        <v>19</v>
      </c>
      <c r="Y129" s="3">
        <v>44850</v>
      </c>
      <c r="Z129" s="3">
        <v>44877.86</v>
      </c>
      <c r="AA129">
        <v>27</v>
      </c>
      <c r="AB129">
        <v>2022</v>
      </c>
      <c r="AC129" t="s">
        <v>700</v>
      </c>
    </row>
    <row r="130" spans="1:29">
      <c r="A130">
        <v>5</v>
      </c>
      <c r="B130">
        <v>183</v>
      </c>
      <c r="C130">
        <v>1</v>
      </c>
      <c r="D130">
        <v>44774</v>
      </c>
      <c r="E130">
        <v>3461</v>
      </c>
      <c r="F130">
        <v>346</v>
      </c>
      <c r="G130">
        <v>1</v>
      </c>
      <c r="H130">
        <v>44780.2</v>
      </c>
      <c r="I130" t="s">
        <v>10</v>
      </c>
      <c r="J130" t="s">
        <v>27</v>
      </c>
      <c r="K130" t="s">
        <v>28</v>
      </c>
      <c r="L130" t="s">
        <v>38</v>
      </c>
      <c r="M130" t="s">
        <v>11</v>
      </c>
      <c r="N130" t="s">
        <v>90</v>
      </c>
      <c r="O130" t="s">
        <v>19</v>
      </c>
      <c r="P130">
        <v>6</v>
      </c>
      <c r="Q130" t="s">
        <v>498</v>
      </c>
      <c r="R130">
        <v>6</v>
      </c>
      <c r="S130">
        <v>2022</v>
      </c>
      <c r="W130" t="s">
        <v>527</v>
      </c>
      <c r="X130" t="s">
        <v>19</v>
      </c>
      <c r="Y130" s="3">
        <v>44850</v>
      </c>
      <c r="Z130" s="3">
        <v>44902.45</v>
      </c>
      <c r="AA130">
        <v>52</v>
      </c>
      <c r="AB130">
        <v>2022</v>
      </c>
      <c r="AC130" t="s">
        <v>700</v>
      </c>
    </row>
    <row r="131" spans="1:29">
      <c r="A131">
        <v>5</v>
      </c>
      <c r="B131">
        <v>185</v>
      </c>
      <c r="C131">
        <v>2</v>
      </c>
      <c r="D131">
        <v>44776</v>
      </c>
      <c r="E131">
        <v>3400</v>
      </c>
      <c r="F131">
        <v>340</v>
      </c>
      <c r="G131">
        <v>0</v>
      </c>
      <c r="H131">
        <v>44939.76</v>
      </c>
      <c r="I131" t="s">
        <v>10</v>
      </c>
      <c r="J131" t="s">
        <v>25</v>
      </c>
      <c r="K131" t="s">
        <v>26</v>
      </c>
      <c r="L131" t="s">
        <v>37</v>
      </c>
      <c r="M131" t="s">
        <v>11</v>
      </c>
      <c r="N131" t="s">
        <v>55</v>
      </c>
      <c r="O131" t="s">
        <v>19</v>
      </c>
      <c r="P131">
        <v>163</v>
      </c>
      <c r="Q131" t="s">
        <v>499</v>
      </c>
      <c r="R131">
        <v>167</v>
      </c>
      <c r="S131">
        <v>2023</v>
      </c>
      <c r="W131" t="s">
        <v>528</v>
      </c>
      <c r="X131" t="s">
        <v>19</v>
      </c>
      <c r="Y131" s="3">
        <v>44853</v>
      </c>
      <c r="Z131" s="3">
        <v>44869.1</v>
      </c>
      <c r="AA131">
        <v>16</v>
      </c>
      <c r="AB131">
        <v>2022</v>
      </c>
      <c r="AC131" t="s">
        <v>700</v>
      </c>
    </row>
    <row r="132" spans="1:29">
      <c r="A132">
        <v>5</v>
      </c>
      <c r="B132">
        <v>186</v>
      </c>
      <c r="C132">
        <v>2</v>
      </c>
      <c r="D132">
        <v>44778</v>
      </c>
      <c r="E132">
        <v>3400</v>
      </c>
      <c r="F132">
        <v>340</v>
      </c>
      <c r="G132">
        <v>0</v>
      </c>
      <c r="H132">
        <v>44833.9</v>
      </c>
      <c r="I132" t="s">
        <v>10</v>
      </c>
      <c r="J132" t="s">
        <v>25</v>
      </c>
      <c r="K132" t="s">
        <v>26</v>
      </c>
      <c r="L132" t="s">
        <v>37</v>
      </c>
      <c r="M132" t="s">
        <v>11</v>
      </c>
      <c r="N132" t="s">
        <v>55</v>
      </c>
      <c r="O132" t="s">
        <v>19</v>
      </c>
      <c r="P132">
        <v>55</v>
      </c>
      <c r="Q132" t="s">
        <v>500</v>
      </c>
      <c r="R132">
        <v>57</v>
      </c>
      <c r="S132">
        <v>2022</v>
      </c>
      <c r="W132" t="s">
        <v>529</v>
      </c>
      <c r="X132" t="s">
        <v>19</v>
      </c>
      <c r="Y132" s="3">
        <v>44853</v>
      </c>
      <c r="Z132" s="3">
        <v>44865.495000000003</v>
      </c>
      <c r="AA132">
        <v>12</v>
      </c>
      <c r="AB132">
        <v>2022</v>
      </c>
      <c r="AC132" t="s">
        <v>700</v>
      </c>
    </row>
    <row r="133" spans="1:29">
      <c r="A133">
        <v>5</v>
      </c>
      <c r="B133">
        <v>186</v>
      </c>
      <c r="C133">
        <v>1</v>
      </c>
      <c r="D133">
        <v>44778</v>
      </c>
      <c r="E133">
        <v>3400</v>
      </c>
      <c r="F133">
        <v>340</v>
      </c>
      <c r="G133">
        <v>0</v>
      </c>
      <c r="H133">
        <v>44834.46</v>
      </c>
      <c r="I133" t="s">
        <v>10</v>
      </c>
      <c r="J133" t="s">
        <v>25</v>
      </c>
      <c r="K133" t="s">
        <v>26</v>
      </c>
      <c r="L133" t="s">
        <v>37</v>
      </c>
      <c r="M133" t="s">
        <v>11</v>
      </c>
      <c r="N133" t="s">
        <v>55</v>
      </c>
      <c r="O133" t="s">
        <v>19</v>
      </c>
      <c r="P133">
        <v>56</v>
      </c>
      <c r="Q133" t="s">
        <v>500</v>
      </c>
      <c r="R133">
        <v>57</v>
      </c>
      <c r="S133">
        <v>2022</v>
      </c>
      <c r="W133" t="s">
        <v>530</v>
      </c>
      <c r="X133" t="s">
        <v>19</v>
      </c>
      <c r="Y133" s="3">
        <v>44856</v>
      </c>
      <c r="Z133" s="3">
        <v>45261.2</v>
      </c>
      <c r="AA133">
        <v>405</v>
      </c>
      <c r="AB133">
        <v>2023</v>
      </c>
      <c r="AC133" t="s">
        <v>700</v>
      </c>
    </row>
    <row r="134" spans="1:29">
      <c r="A134">
        <v>5</v>
      </c>
      <c r="B134">
        <v>190</v>
      </c>
      <c r="C134">
        <v>3</v>
      </c>
      <c r="D134">
        <v>44789</v>
      </c>
      <c r="E134">
        <v>3400</v>
      </c>
      <c r="F134">
        <v>340</v>
      </c>
      <c r="G134">
        <v>0</v>
      </c>
      <c r="H134">
        <v>44825.670995370368</v>
      </c>
      <c r="I134" t="s">
        <v>10</v>
      </c>
      <c r="J134" t="s">
        <v>25</v>
      </c>
      <c r="K134" t="s">
        <v>26</v>
      </c>
      <c r="L134" t="s">
        <v>37</v>
      </c>
      <c r="M134" t="s">
        <v>11</v>
      </c>
      <c r="N134" t="s">
        <v>55</v>
      </c>
      <c r="O134" t="s">
        <v>19</v>
      </c>
      <c r="P134">
        <v>36</v>
      </c>
      <c r="Q134" t="s">
        <v>501</v>
      </c>
      <c r="R134">
        <v>38</v>
      </c>
      <c r="S134">
        <v>2022</v>
      </c>
      <c r="W134" t="s">
        <v>531</v>
      </c>
      <c r="X134" t="s">
        <v>19</v>
      </c>
      <c r="Y134" s="3">
        <v>44857</v>
      </c>
      <c r="Z134" s="3">
        <v>44859.73</v>
      </c>
      <c r="AA134">
        <v>2</v>
      </c>
      <c r="AB134">
        <v>2022</v>
      </c>
      <c r="AC134" t="s">
        <v>700</v>
      </c>
    </row>
    <row r="135" spans="1:29">
      <c r="A135">
        <v>5</v>
      </c>
      <c r="B135">
        <v>193</v>
      </c>
      <c r="C135">
        <v>1</v>
      </c>
      <c r="D135">
        <v>44792</v>
      </c>
      <c r="E135">
        <v>3400</v>
      </c>
      <c r="F135">
        <v>340</v>
      </c>
      <c r="G135">
        <v>0</v>
      </c>
      <c r="H135">
        <v>45070.69</v>
      </c>
      <c r="I135" t="s">
        <v>10</v>
      </c>
      <c r="J135" t="s">
        <v>25</v>
      </c>
      <c r="K135" t="s">
        <v>26</v>
      </c>
      <c r="L135" t="s">
        <v>37</v>
      </c>
      <c r="M135" t="s">
        <v>11</v>
      </c>
      <c r="N135" t="s">
        <v>55</v>
      </c>
      <c r="O135" t="s">
        <v>19</v>
      </c>
      <c r="P135">
        <v>278</v>
      </c>
      <c r="Q135" t="s">
        <v>502</v>
      </c>
      <c r="R135">
        <v>278</v>
      </c>
      <c r="S135">
        <v>2023</v>
      </c>
      <c r="W135" t="s">
        <v>532</v>
      </c>
      <c r="X135" t="s">
        <v>19</v>
      </c>
      <c r="Y135" s="3">
        <v>44859</v>
      </c>
      <c r="Z135" s="3">
        <v>44860.892997685187</v>
      </c>
      <c r="AA135">
        <v>1</v>
      </c>
      <c r="AB135">
        <v>2022</v>
      </c>
      <c r="AC135" t="s">
        <v>700</v>
      </c>
    </row>
    <row r="136" spans="1:29">
      <c r="A136">
        <v>5</v>
      </c>
      <c r="B136">
        <v>193</v>
      </c>
      <c r="C136">
        <v>3</v>
      </c>
      <c r="D136">
        <v>44792</v>
      </c>
      <c r="E136">
        <v>3400</v>
      </c>
      <c r="F136">
        <v>340</v>
      </c>
      <c r="G136">
        <v>0</v>
      </c>
      <c r="H136">
        <v>45070.26</v>
      </c>
      <c r="I136" t="s">
        <v>10</v>
      </c>
      <c r="J136" t="s">
        <v>25</v>
      </c>
      <c r="K136" t="s">
        <v>26</v>
      </c>
      <c r="L136" t="s">
        <v>37</v>
      </c>
      <c r="M136" t="s">
        <v>11</v>
      </c>
      <c r="N136" t="s">
        <v>55</v>
      </c>
      <c r="O136" t="s">
        <v>19</v>
      </c>
      <c r="P136">
        <v>278</v>
      </c>
      <c r="Q136" t="s">
        <v>502</v>
      </c>
      <c r="R136">
        <v>278</v>
      </c>
      <c r="S136">
        <v>2023</v>
      </c>
      <c r="W136" t="s">
        <v>533</v>
      </c>
      <c r="X136" t="s">
        <v>19</v>
      </c>
      <c r="Y136" s="3">
        <v>44865</v>
      </c>
      <c r="Z136" s="3">
        <v>44874.87</v>
      </c>
      <c r="AA136">
        <v>9</v>
      </c>
      <c r="AB136">
        <v>2022</v>
      </c>
      <c r="AC136" t="s">
        <v>700</v>
      </c>
    </row>
    <row r="137" spans="1:29">
      <c r="A137">
        <v>5</v>
      </c>
      <c r="B137">
        <v>196</v>
      </c>
      <c r="C137">
        <v>2</v>
      </c>
      <c r="D137">
        <v>44797</v>
      </c>
      <c r="E137">
        <v>3400</v>
      </c>
      <c r="F137">
        <v>340</v>
      </c>
      <c r="G137">
        <v>0</v>
      </c>
      <c r="H137">
        <v>44818.68</v>
      </c>
      <c r="I137" t="s">
        <v>10</v>
      </c>
      <c r="J137" t="s">
        <v>25</v>
      </c>
      <c r="K137" t="s">
        <v>26</v>
      </c>
      <c r="L137" t="s">
        <v>37</v>
      </c>
      <c r="M137" t="s">
        <v>11</v>
      </c>
      <c r="N137" t="s">
        <v>55</v>
      </c>
      <c r="O137" t="s">
        <v>19</v>
      </c>
      <c r="P137">
        <v>21</v>
      </c>
      <c r="Q137" t="s">
        <v>503</v>
      </c>
      <c r="R137">
        <v>23</v>
      </c>
      <c r="S137">
        <v>2022</v>
      </c>
      <c r="W137" t="s">
        <v>534</v>
      </c>
      <c r="X137" t="s">
        <v>19</v>
      </c>
      <c r="Y137" s="3">
        <v>44865</v>
      </c>
      <c r="Z137" s="3">
        <v>44934.66</v>
      </c>
      <c r="AA137">
        <v>69</v>
      </c>
      <c r="AB137">
        <v>2023</v>
      </c>
      <c r="AC137" t="s">
        <v>700</v>
      </c>
    </row>
    <row r="138" spans="1:29">
      <c r="A138">
        <v>5</v>
      </c>
      <c r="B138">
        <v>196</v>
      </c>
      <c r="C138">
        <v>5</v>
      </c>
      <c r="D138">
        <v>44797</v>
      </c>
      <c r="E138">
        <v>3400</v>
      </c>
      <c r="F138">
        <v>340</v>
      </c>
      <c r="G138">
        <v>0</v>
      </c>
      <c r="H138">
        <v>44819.33</v>
      </c>
      <c r="I138" t="s">
        <v>10</v>
      </c>
      <c r="J138" t="s">
        <v>25</v>
      </c>
      <c r="K138" t="s">
        <v>26</v>
      </c>
      <c r="L138" t="s">
        <v>37</v>
      </c>
      <c r="M138" t="s">
        <v>11</v>
      </c>
      <c r="N138" t="s">
        <v>55</v>
      </c>
      <c r="O138" t="s">
        <v>19</v>
      </c>
      <c r="P138">
        <v>22</v>
      </c>
      <c r="Q138" t="s">
        <v>503</v>
      </c>
      <c r="R138">
        <v>23</v>
      </c>
      <c r="S138">
        <v>2022</v>
      </c>
      <c r="W138" t="s">
        <v>535</v>
      </c>
      <c r="X138" t="s">
        <v>19</v>
      </c>
      <c r="Y138" s="3">
        <v>44866</v>
      </c>
      <c r="Z138" s="3">
        <v>44900.56</v>
      </c>
      <c r="AA138">
        <v>34</v>
      </c>
      <c r="AB138">
        <v>2022</v>
      </c>
      <c r="AC138" t="s">
        <v>699</v>
      </c>
    </row>
    <row r="139" spans="1:29">
      <c r="A139">
        <v>5</v>
      </c>
      <c r="B139">
        <v>199</v>
      </c>
      <c r="C139">
        <v>1</v>
      </c>
      <c r="D139">
        <v>44800</v>
      </c>
      <c r="E139">
        <v>3401</v>
      </c>
      <c r="F139">
        <v>340</v>
      </c>
      <c r="G139">
        <v>1</v>
      </c>
      <c r="H139">
        <v>44868.017997685187</v>
      </c>
      <c r="I139" t="s">
        <v>10</v>
      </c>
      <c r="J139" t="s">
        <v>25</v>
      </c>
      <c r="K139" t="s">
        <v>26</v>
      </c>
      <c r="L139" t="s">
        <v>38</v>
      </c>
      <c r="M139" t="s">
        <v>11</v>
      </c>
      <c r="N139" t="s">
        <v>56</v>
      </c>
      <c r="O139" t="s">
        <v>19</v>
      </c>
      <c r="P139">
        <v>68</v>
      </c>
      <c r="Q139" t="s">
        <v>504</v>
      </c>
      <c r="R139">
        <v>68</v>
      </c>
      <c r="S139">
        <v>2022</v>
      </c>
      <c r="W139" t="s">
        <v>536</v>
      </c>
      <c r="X139" t="s">
        <v>19</v>
      </c>
      <c r="Y139" s="3">
        <v>44868</v>
      </c>
      <c r="Z139" s="3">
        <v>44884.06</v>
      </c>
      <c r="AA139">
        <v>16</v>
      </c>
      <c r="AB139">
        <v>2022</v>
      </c>
      <c r="AC139" t="s">
        <v>699</v>
      </c>
    </row>
    <row r="140" spans="1:29">
      <c r="A140">
        <v>5</v>
      </c>
      <c r="B140">
        <v>200</v>
      </c>
      <c r="C140">
        <v>1</v>
      </c>
      <c r="D140">
        <v>44802</v>
      </c>
      <c r="E140">
        <v>3400</v>
      </c>
      <c r="F140">
        <v>340</v>
      </c>
      <c r="G140">
        <v>0</v>
      </c>
      <c r="H140">
        <v>44862.8</v>
      </c>
      <c r="I140" t="s">
        <v>10</v>
      </c>
      <c r="J140" t="s">
        <v>25</v>
      </c>
      <c r="K140" t="s">
        <v>26</v>
      </c>
      <c r="L140" t="s">
        <v>37</v>
      </c>
      <c r="M140" t="s">
        <v>11</v>
      </c>
      <c r="N140" t="s">
        <v>55</v>
      </c>
      <c r="O140" t="s">
        <v>19</v>
      </c>
      <c r="P140">
        <v>60</v>
      </c>
      <c r="Q140" t="s">
        <v>505</v>
      </c>
      <c r="R140">
        <v>63</v>
      </c>
      <c r="S140">
        <v>2022</v>
      </c>
      <c r="W140" t="s">
        <v>537</v>
      </c>
      <c r="X140" t="s">
        <v>19</v>
      </c>
      <c r="Y140" s="3">
        <v>44870</v>
      </c>
      <c r="Z140" s="3">
        <v>44901.33</v>
      </c>
      <c r="AA140">
        <v>31</v>
      </c>
      <c r="AB140">
        <v>2022</v>
      </c>
      <c r="AC140" t="s">
        <v>699</v>
      </c>
    </row>
    <row r="141" spans="1:29">
      <c r="A141">
        <v>5</v>
      </c>
      <c r="B141">
        <v>201</v>
      </c>
      <c r="C141">
        <v>2</v>
      </c>
      <c r="D141">
        <v>44806</v>
      </c>
      <c r="E141">
        <v>3405</v>
      </c>
      <c r="F141">
        <v>340</v>
      </c>
      <c r="G141">
        <v>5</v>
      </c>
      <c r="H141">
        <v>44830.86</v>
      </c>
      <c r="I141" t="s">
        <v>10</v>
      </c>
      <c r="J141" t="s">
        <v>25</v>
      </c>
      <c r="K141" t="s">
        <v>26</v>
      </c>
      <c r="L141" t="s">
        <v>42</v>
      </c>
      <c r="M141" t="s">
        <v>11</v>
      </c>
      <c r="N141" t="s">
        <v>63</v>
      </c>
      <c r="O141" t="s">
        <v>19</v>
      </c>
      <c r="P141">
        <v>24</v>
      </c>
      <c r="Q141" t="s">
        <v>506</v>
      </c>
      <c r="R141">
        <v>26</v>
      </c>
      <c r="S141">
        <v>2022</v>
      </c>
      <c r="W141" t="s">
        <v>538</v>
      </c>
      <c r="X141" t="s">
        <v>19</v>
      </c>
      <c r="Y141" s="3">
        <v>44871</v>
      </c>
      <c r="Z141" s="3">
        <v>44920</v>
      </c>
      <c r="AA141">
        <v>49</v>
      </c>
      <c r="AB141">
        <v>2022</v>
      </c>
      <c r="AC141" t="s">
        <v>699</v>
      </c>
    </row>
    <row r="142" spans="1:29">
      <c r="A142">
        <v>5</v>
      </c>
      <c r="B142">
        <v>203</v>
      </c>
      <c r="C142">
        <v>1</v>
      </c>
      <c r="D142">
        <v>44807</v>
      </c>
      <c r="E142">
        <v>3400</v>
      </c>
      <c r="F142">
        <v>340</v>
      </c>
      <c r="G142">
        <v>0</v>
      </c>
      <c r="H142">
        <v>45418.7</v>
      </c>
      <c r="I142" t="s">
        <v>10</v>
      </c>
      <c r="J142" t="s">
        <v>25</v>
      </c>
      <c r="K142" t="s">
        <v>26</v>
      </c>
      <c r="L142" t="s">
        <v>37</v>
      </c>
      <c r="M142" t="s">
        <v>11</v>
      </c>
      <c r="N142" t="s">
        <v>55</v>
      </c>
      <c r="O142" t="s">
        <v>19</v>
      </c>
      <c r="P142">
        <v>611</v>
      </c>
      <c r="Q142" t="s">
        <v>507</v>
      </c>
      <c r="R142">
        <v>611</v>
      </c>
      <c r="S142">
        <v>2024</v>
      </c>
      <c r="W142" t="s">
        <v>539</v>
      </c>
      <c r="X142" t="s">
        <v>19</v>
      </c>
      <c r="Y142" s="3">
        <v>44873</v>
      </c>
      <c r="Z142" s="3">
        <v>44941.87</v>
      </c>
      <c r="AA142">
        <v>68</v>
      </c>
      <c r="AB142">
        <v>2023</v>
      </c>
      <c r="AC142" t="s">
        <v>699</v>
      </c>
    </row>
    <row r="143" spans="1:29">
      <c r="A143">
        <v>5</v>
      </c>
      <c r="B143">
        <v>209</v>
      </c>
      <c r="C143">
        <v>1</v>
      </c>
      <c r="D143">
        <v>44814</v>
      </c>
      <c r="E143">
        <v>3470</v>
      </c>
      <c r="F143">
        <v>347</v>
      </c>
      <c r="G143">
        <v>0</v>
      </c>
      <c r="H143">
        <v>44821.86</v>
      </c>
      <c r="I143" t="s">
        <v>10</v>
      </c>
      <c r="J143" t="s">
        <v>29</v>
      </c>
      <c r="K143" t="s">
        <v>28</v>
      </c>
      <c r="L143" t="s">
        <v>37</v>
      </c>
      <c r="M143" t="s">
        <v>11</v>
      </c>
      <c r="N143" t="s">
        <v>51</v>
      </c>
      <c r="O143" t="s">
        <v>19</v>
      </c>
      <c r="P143">
        <v>7</v>
      </c>
      <c r="Q143" t="s">
        <v>508</v>
      </c>
      <c r="R143">
        <v>7</v>
      </c>
      <c r="S143">
        <v>2022</v>
      </c>
      <c r="W143" t="s">
        <v>540</v>
      </c>
      <c r="X143" t="s">
        <v>19</v>
      </c>
      <c r="Y143" s="3">
        <v>44873</v>
      </c>
      <c r="Z143" s="3">
        <v>45030.07</v>
      </c>
      <c r="AA143">
        <v>157</v>
      </c>
      <c r="AB143">
        <v>2023</v>
      </c>
      <c r="AC143" t="s">
        <v>699</v>
      </c>
    </row>
    <row r="144" spans="1:29">
      <c r="A144">
        <v>5</v>
      </c>
      <c r="B144">
        <v>210</v>
      </c>
      <c r="C144">
        <v>3</v>
      </c>
      <c r="D144">
        <v>44815</v>
      </c>
      <c r="E144">
        <v>3400</v>
      </c>
      <c r="F144">
        <v>340</v>
      </c>
      <c r="G144">
        <v>0</v>
      </c>
      <c r="H144">
        <v>44931.64</v>
      </c>
      <c r="I144" t="s">
        <v>10</v>
      </c>
      <c r="J144" t="s">
        <v>25</v>
      </c>
      <c r="K144" t="s">
        <v>26</v>
      </c>
      <c r="L144" t="s">
        <v>37</v>
      </c>
      <c r="M144" t="s">
        <v>11</v>
      </c>
      <c r="N144" t="s">
        <v>55</v>
      </c>
      <c r="O144" t="s">
        <v>19</v>
      </c>
      <c r="P144">
        <v>116</v>
      </c>
      <c r="Q144" t="s">
        <v>509</v>
      </c>
      <c r="R144">
        <v>118</v>
      </c>
      <c r="S144">
        <v>2023</v>
      </c>
      <c r="W144" t="s">
        <v>541</v>
      </c>
      <c r="X144" t="s">
        <v>19</v>
      </c>
      <c r="Y144" s="3">
        <v>44876</v>
      </c>
      <c r="Z144" s="3">
        <v>44932.642997685187</v>
      </c>
      <c r="AA144">
        <v>56</v>
      </c>
      <c r="AB144">
        <v>2023</v>
      </c>
      <c r="AC144" t="s">
        <v>699</v>
      </c>
    </row>
    <row r="145" spans="1:29">
      <c r="A145">
        <v>5</v>
      </c>
      <c r="B145">
        <v>212</v>
      </c>
      <c r="C145">
        <v>3</v>
      </c>
      <c r="D145">
        <v>44815</v>
      </c>
      <c r="E145">
        <v>3400</v>
      </c>
      <c r="F145">
        <v>340</v>
      </c>
      <c r="G145">
        <v>0</v>
      </c>
      <c r="H145">
        <v>44818.98</v>
      </c>
      <c r="I145" t="s">
        <v>10</v>
      </c>
      <c r="J145" t="s">
        <v>25</v>
      </c>
      <c r="K145" t="s">
        <v>26</v>
      </c>
      <c r="L145" t="s">
        <v>37</v>
      </c>
      <c r="M145" t="s">
        <v>11</v>
      </c>
      <c r="N145" t="s">
        <v>55</v>
      </c>
      <c r="O145" t="s">
        <v>19</v>
      </c>
      <c r="P145">
        <v>3</v>
      </c>
      <c r="Q145" t="s">
        <v>510</v>
      </c>
      <c r="R145">
        <v>6</v>
      </c>
      <c r="S145">
        <v>2022</v>
      </c>
      <c r="W145" t="s">
        <v>542</v>
      </c>
      <c r="X145" t="s">
        <v>19</v>
      </c>
      <c r="Y145" s="3">
        <v>44879</v>
      </c>
      <c r="Z145" s="3">
        <v>44881.187997685185</v>
      </c>
      <c r="AA145">
        <v>2</v>
      </c>
      <c r="AB145">
        <v>2022</v>
      </c>
      <c r="AC145" t="s">
        <v>699</v>
      </c>
    </row>
    <row r="146" spans="1:29">
      <c r="A146">
        <v>5</v>
      </c>
      <c r="B146">
        <v>212</v>
      </c>
      <c r="C146">
        <v>1</v>
      </c>
      <c r="D146">
        <v>44815</v>
      </c>
      <c r="E146">
        <v>3400</v>
      </c>
      <c r="F146">
        <v>340</v>
      </c>
      <c r="G146">
        <v>0</v>
      </c>
      <c r="H146">
        <v>44821.21</v>
      </c>
      <c r="I146" t="s">
        <v>10</v>
      </c>
      <c r="J146" t="s">
        <v>25</v>
      </c>
      <c r="K146" t="s">
        <v>26</v>
      </c>
      <c r="L146" t="s">
        <v>37</v>
      </c>
      <c r="M146" t="s">
        <v>11</v>
      </c>
      <c r="N146" t="s">
        <v>55</v>
      </c>
      <c r="O146" t="s">
        <v>19</v>
      </c>
      <c r="P146">
        <v>6</v>
      </c>
      <c r="Q146" t="s">
        <v>510</v>
      </c>
      <c r="R146">
        <v>6</v>
      </c>
      <c r="S146">
        <v>2022</v>
      </c>
      <c r="W146" t="s">
        <v>543</v>
      </c>
      <c r="X146" t="s">
        <v>19</v>
      </c>
      <c r="Y146" s="3">
        <v>44885</v>
      </c>
      <c r="Z146" s="3">
        <v>44907.54</v>
      </c>
      <c r="AA146">
        <v>22</v>
      </c>
      <c r="AB146">
        <v>2022</v>
      </c>
      <c r="AC146" t="s">
        <v>699</v>
      </c>
    </row>
    <row r="147" spans="1:29">
      <c r="A147">
        <v>5</v>
      </c>
      <c r="B147">
        <v>214</v>
      </c>
      <c r="C147">
        <v>1</v>
      </c>
      <c r="D147">
        <v>44820</v>
      </c>
      <c r="E147">
        <v>3400</v>
      </c>
      <c r="F147">
        <v>340</v>
      </c>
      <c r="G147">
        <v>0</v>
      </c>
      <c r="H147">
        <v>44921.8</v>
      </c>
      <c r="I147" t="s">
        <v>10</v>
      </c>
      <c r="J147" t="s">
        <v>25</v>
      </c>
      <c r="K147" t="s">
        <v>26</v>
      </c>
      <c r="L147" t="s">
        <v>37</v>
      </c>
      <c r="M147" t="s">
        <v>11</v>
      </c>
      <c r="N147" t="s">
        <v>55</v>
      </c>
      <c r="O147" t="s">
        <v>19</v>
      </c>
      <c r="P147">
        <v>101</v>
      </c>
      <c r="Q147" t="s">
        <v>511</v>
      </c>
      <c r="R147">
        <v>106</v>
      </c>
      <c r="S147">
        <v>2022</v>
      </c>
      <c r="W147" t="s">
        <v>544</v>
      </c>
      <c r="X147" t="s">
        <v>19</v>
      </c>
      <c r="Y147" s="3">
        <v>44887</v>
      </c>
      <c r="Z147" s="3">
        <v>44919.37</v>
      </c>
      <c r="AA147">
        <v>32</v>
      </c>
      <c r="AB147">
        <v>2022</v>
      </c>
      <c r="AC147" t="s">
        <v>699</v>
      </c>
    </row>
    <row r="148" spans="1:29">
      <c r="A148">
        <v>5</v>
      </c>
      <c r="B148">
        <v>216</v>
      </c>
      <c r="C148">
        <v>2</v>
      </c>
      <c r="D148">
        <v>44821</v>
      </c>
      <c r="E148">
        <v>3464</v>
      </c>
      <c r="F148">
        <v>346</v>
      </c>
      <c r="G148">
        <v>4</v>
      </c>
      <c r="H148">
        <v>44824.650995370372</v>
      </c>
      <c r="I148" t="s">
        <v>10</v>
      </c>
      <c r="J148" t="s">
        <v>27</v>
      </c>
      <c r="K148" t="s">
        <v>28</v>
      </c>
      <c r="L148" t="s">
        <v>41</v>
      </c>
      <c r="M148" t="s">
        <v>11</v>
      </c>
      <c r="N148" t="s">
        <v>83</v>
      </c>
      <c r="O148" t="s">
        <v>19</v>
      </c>
      <c r="P148">
        <v>3</v>
      </c>
      <c r="Q148" t="s">
        <v>512</v>
      </c>
      <c r="R148">
        <v>3</v>
      </c>
      <c r="S148">
        <v>2022</v>
      </c>
      <c r="W148" t="s">
        <v>545</v>
      </c>
      <c r="X148" t="s">
        <v>19</v>
      </c>
      <c r="Y148" s="3">
        <v>44888</v>
      </c>
      <c r="Z148" s="3">
        <v>45061</v>
      </c>
      <c r="AA148">
        <v>173</v>
      </c>
      <c r="AB148">
        <v>2023</v>
      </c>
      <c r="AC148" t="s">
        <v>699</v>
      </c>
    </row>
    <row r="149" spans="1:29">
      <c r="A149">
        <v>5</v>
      </c>
      <c r="B149">
        <v>217</v>
      </c>
      <c r="C149">
        <v>2</v>
      </c>
      <c r="D149">
        <v>44825</v>
      </c>
      <c r="E149">
        <v>3400</v>
      </c>
      <c r="F149">
        <v>340</v>
      </c>
      <c r="G149">
        <v>0</v>
      </c>
      <c r="H149">
        <v>44858.5</v>
      </c>
      <c r="I149" t="s">
        <v>10</v>
      </c>
      <c r="J149" t="s">
        <v>25</v>
      </c>
      <c r="K149" t="s">
        <v>26</v>
      </c>
      <c r="L149" t="s">
        <v>37</v>
      </c>
      <c r="M149" t="s">
        <v>11</v>
      </c>
      <c r="N149" t="s">
        <v>55</v>
      </c>
      <c r="O149" t="s">
        <v>19</v>
      </c>
      <c r="P149">
        <v>33</v>
      </c>
      <c r="Q149" t="s">
        <v>513</v>
      </c>
      <c r="R149">
        <v>33</v>
      </c>
      <c r="S149">
        <v>2022</v>
      </c>
      <c r="W149" t="s">
        <v>546</v>
      </c>
      <c r="X149" t="s">
        <v>19</v>
      </c>
      <c r="Y149" s="3">
        <v>44892</v>
      </c>
      <c r="Z149" s="3">
        <v>44906.37</v>
      </c>
      <c r="AA149">
        <v>14</v>
      </c>
      <c r="AB149">
        <v>2022</v>
      </c>
      <c r="AC149" t="s">
        <v>699</v>
      </c>
    </row>
    <row r="150" spans="1:29">
      <c r="A150">
        <v>5</v>
      </c>
      <c r="B150">
        <v>219</v>
      </c>
      <c r="C150">
        <v>4</v>
      </c>
      <c r="D150">
        <v>44827</v>
      </c>
      <c r="E150">
        <v>3400</v>
      </c>
      <c r="F150">
        <v>340</v>
      </c>
      <c r="G150">
        <v>0</v>
      </c>
      <c r="H150">
        <v>44858.12</v>
      </c>
      <c r="I150" t="s">
        <v>10</v>
      </c>
      <c r="J150" t="s">
        <v>25</v>
      </c>
      <c r="K150" t="s">
        <v>26</v>
      </c>
      <c r="L150" t="s">
        <v>37</v>
      </c>
      <c r="M150" t="s">
        <v>11</v>
      </c>
      <c r="N150" t="s">
        <v>55</v>
      </c>
      <c r="O150" t="s">
        <v>19</v>
      </c>
      <c r="P150">
        <v>31</v>
      </c>
      <c r="Q150" t="s">
        <v>514</v>
      </c>
      <c r="R150">
        <v>31</v>
      </c>
      <c r="S150">
        <v>2022</v>
      </c>
      <c r="W150" t="s">
        <v>547</v>
      </c>
      <c r="X150" t="s">
        <v>19</v>
      </c>
      <c r="Y150" s="3">
        <v>44893</v>
      </c>
      <c r="Z150" s="3">
        <v>45437.85</v>
      </c>
      <c r="AA150">
        <v>544</v>
      </c>
      <c r="AB150">
        <v>2024</v>
      </c>
      <c r="AC150" t="s">
        <v>699</v>
      </c>
    </row>
    <row r="151" spans="1:29">
      <c r="A151">
        <v>5</v>
      </c>
      <c r="B151">
        <v>220</v>
      </c>
      <c r="C151">
        <v>5</v>
      </c>
      <c r="D151">
        <v>44828</v>
      </c>
      <c r="E151">
        <v>3400</v>
      </c>
      <c r="F151">
        <v>340</v>
      </c>
      <c r="G151">
        <v>0</v>
      </c>
      <c r="H151">
        <v>44830.794004629628</v>
      </c>
      <c r="I151" t="s">
        <v>10</v>
      </c>
      <c r="J151" t="s">
        <v>25</v>
      </c>
      <c r="K151" t="s">
        <v>26</v>
      </c>
      <c r="L151" t="s">
        <v>37</v>
      </c>
      <c r="M151" t="s">
        <v>11</v>
      </c>
      <c r="N151" t="s">
        <v>55</v>
      </c>
      <c r="O151" t="s">
        <v>19</v>
      </c>
      <c r="P151">
        <v>2</v>
      </c>
      <c r="Q151" t="s">
        <v>515</v>
      </c>
      <c r="R151">
        <v>736</v>
      </c>
      <c r="S151">
        <v>2022</v>
      </c>
      <c r="W151" t="s">
        <v>548</v>
      </c>
      <c r="X151" t="s">
        <v>19</v>
      </c>
      <c r="Y151" s="3">
        <v>44893</v>
      </c>
      <c r="Z151" s="3">
        <v>44900.94</v>
      </c>
      <c r="AA151">
        <v>7</v>
      </c>
      <c r="AB151">
        <v>2022</v>
      </c>
      <c r="AC151" t="s">
        <v>699</v>
      </c>
    </row>
    <row r="152" spans="1:29">
      <c r="A152">
        <v>5</v>
      </c>
      <c r="B152">
        <v>220</v>
      </c>
      <c r="C152">
        <v>7</v>
      </c>
      <c r="D152">
        <v>44828</v>
      </c>
      <c r="E152">
        <v>3406</v>
      </c>
      <c r="F152">
        <v>340</v>
      </c>
      <c r="G152">
        <v>6</v>
      </c>
      <c r="H152">
        <v>45564.794004629628</v>
      </c>
      <c r="I152" t="s">
        <v>10</v>
      </c>
      <c r="J152" t="s">
        <v>25</v>
      </c>
      <c r="K152" t="s">
        <v>26</v>
      </c>
      <c r="L152" t="s">
        <v>43</v>
      </c>
      <c r="M152" t="s">
        <v>11</v>
      </c>
      <c r="N152" t="s">
        <v>65</v>
      </c>
      <c r="O152" t="s">
        <v>19</v>
      </c>
      <c r="P152">
        <v>736</v>
      </c>
      <c r="Q152" t="s">
        <v>515</v>
      </c>
      <c r="R152">
        <v>736</v>
      </c>
      <c r="S152">
        <v>2024</v>
      </c>
      <c r="W152" t="s">
        <v>549</v>
      </c>
      <c r="X152" t="s">
        <v>19</v>
      </c>
      <c r="Y152" s="3">
        <v>44895</v>
      </c>
      <c r="Z152" s="3">
        <v>45145</v>
      </c>
      <c r="AA152">
        <v>250</v>
      </c>
      <c r="AB152">
        <v>2023</v>
      </c>
      <c r="AC152" t="s">
        <v>699</v>
      </c>
    </row>
    <row r="153" spans="1:29">
      <c r="A153">
        <v>5</v>
      </c>
      <c r="B153">
        <v>222</v>
      </c>
      <c r="C153">
        <v>1</v>
      </c>
      <c r="D153">
        <v>44829</v>
      </c>
      <c r="E153">
        <v>3401</v>
      </c>
      <c r="F153">
        <v>340</v>
      </c>
      <c r="G153">
        <v>1</v>
      </c>
      <c r="H153">
        <v>45013.79</v>
      </c>
      <c r="I153" t="s">
        <v>10</v>
      </c>
      <c r="J153" t="s">
        <v>25</v>
      </c>
      <c r="K153" t="s">
        <v>26</v>
      </c>
      <c r="L153" t="s">
        <v>38</v>
      </c>
      <c r="M153" t="s">
        <v>11</v>
      </c>
      <c r="N153" t="s">
        <v>56</v>
      </c>
      <c r="O153" t="s">
        <v>19</v>
      </c>
      <c r="P153">
        <v>184</v>
      </c>
      <c r="Q153" t="s">
        <v>516</v>
      </c>
      <c r="R153">
        <v>184</v>
      </c>
      <c r="S153">
        <v>2023</v>
      </c>
      <c r="W153" t="s">
        <v>550</v>
      </c>
      <c r="X153" t="s">
        <v>19</v>
      </c>
      <c r="Y153" s="3">
        <v>44899</v>
      </c>
      <c r="Z153" s="3">
        <v>45003.725995370369</v>
      </c>
      <c r="AA153">
        <v>104</v>
      </c>
      <c r="AB153">
        <v>2023</v>
      </c>
      <c r="AC153" t="s">
        <v>701</v>
      </c>
    </row>
    <row r="154" spans="1:29">
      <c r="A154">
        <v>5</v>
      </c>
      <c r="B154">
        <v>223</v>
      </c>
      <c r="C154">
        <v>3</v>
      </c>
      <c r="D154">
        <v>44829</v>
      </c>
      <c r="E154">
        <v>3400</v>
      </c>
      <c r="F154">
        <v>340</v>
      </c>
      <c r="G154">
        <v>0</v>
      </c>
      <c r="H154">
        <v>44918.84</v>
      </c>
      <c r="I154" t="s">
        <v>10</v>
      </c>
      <c r="J154" t="s">
        <v>25</v>
      </c>
      <c r="K154" t="s">
        <v>26</v>
      </c>
      <c r="L154" t="s">
        <v>37</v>
      </c>
      <c r="M154" t="s">
        <v>11</v>
      </c>
      <c r="N154" t="s">
        <v>55</v>
      </c>
      <c r="O154" t="s">
        <v>19</v>
      </c>
      <c r="P154">
        <v>89</v>
      </c>
      <c r="Q154" t="s">
        <v>517</v>
      </c>
      <c r="R154">
        <v>90</v>
      </c>
      <c r="S154">
        <v>2022</v>
      </c>
      <c r="W154" t="s">
        <v>551</v>
      </c>
      <c r="X154" t="s">
        <v>19</v>
      </c>
      <c r="Y154" s="3">
        <v>44900</v>
      </c>
      <c r="Z154" s="3">
        <v>44944.42</v>
      </c>
      <c r="AA154">
        <v>44</v>
      </c>
      <c r="AB154">
        <v>2023</v>
      </c>
      <c r="AC154" t="s">
        <v>701</v>
      </c>
    </row>
    <row r="155" spans="1:29">
      <c r="A155">
        <v>5</v>
      </c>
      <c r="B155">
        <v>224</v>
      </c>
      <c r="C155">
        <v>4</v>
      </c>
      <c r="D155">
        <v>44829</v>
      </c>
      <c r="E155">
        <v>3400</v>
      </c>
      <c r="F155">
        <v>340</v>
      </c>
      <c r="G155">
        <v>0</v>
      </c>
      <c r="H155">
        <v>44890.400000000001</v>
      </c>
      <c r="I155" t="s">
        <v>10</v>
      </c>
      <c r="J155" t="s">
        <v>25</v>
      </c>
      <c r="K155" t="s">
        <v>26</v>
      </c>
      <c r="L155" t="s">
        <v>37</v>
      </c>
      <c r="M155" t="s">
        <v>11</v>
      </c>
      <c r="N155" t="s">
        <v>55</v>
      </c>
      <c r="O155" t="s">
        <v>19</v>
      </c>
      <c r="P155">
        <v>61</v>
      </c>
      <c r="Q155" t="s">
        <v>518</v>
      </c>
      <c r="R155">
        <v>64</v>
      </c>
      <c r="S155">
        <v>2022</v>
      </c>
      <c r="W155" t="s">
        <v>552</v>
      </c>
      <c r="X155" t="s">
        <v>19</v>
      </c>
      <c r="Y155" s="3">
        <v>44902</v>
      </c>
      <c r="Z155" s="3">
        <v>44914.720000000001</v>
      </c>
      <c r="AA155">
        <v>12</v>
      </c>
      <c r="AB155">
        <v>2022</v>
      </c>
      <c r="AC155" t="s">
        <v>701</v>
      </c>
    </row>
    <row r="156" spans="1:29">
      <c r="A156">
        <v>5</v>
      </c>
      <c r="B156">
        <v>225</v>
      </c>
      <c r="C156">
        <v>3</v>
      </c>
      <c r="D156">
        <v>44831</v>
      </c>
      <c r="E156">
        <v>3460</v>
      </c>
      <c r="F156">
        <v>346</v>
      </c>
      <c r="G156">
        <v>0</v>
      </c>
      <c r="H156">
        <v>44912.5</v>
      </c>
      <c r="I156" t="s">
        <v>10</v>
      </c>
      <c r="J156" t="s">
        <v>27</v>
      </c>
      <c r="K156" t="s">
        <v>28</v>
      </c>
      <c r="L156" t="s">
        <v>37</v>
      </c>
      <c r="M156" t="s">
        <v>11</v>
      </c>
      <c r="N156" t="s">
        <v>52</v>
      </c>
      <c r="O156" t="s">
        <v>19</v>
      </c>
      <c r="P156">
        <v>81</v>
      </c>
      <c r="Q156" t="s">
        <v>519</v>
      </c>
      <c r="R156">
        <v>85</v>
      </c>
      <c r="S156">
        <v>2022</v>
      </c>
      <c r="W156" t="s">
        <v>553</v>
      </c>
      <c r="X156" t="s">
        <v>19</v>
      </c>
      <c r="Y156" s="3">
        <v>44909</v>
      </c>
      <c r="Z156" s="3">
        <v>45017.3</v>
      </c>
      <c r="AA156">
        <v>108</v>
      </c>
      <c r="AB156">
        <v>2023</v>
      </c>
      <c r="AC156" t="s">
        <v>701</v>
      </c>
    </row>
    <row r="157" spans="1:29">
      <c r="A157">
        <v>5</v>
      </c>
      <c r="B157">
        <v>225</v>
      </c>
      <c r="C157">
        <v>2</v>
      </c>
      <c r="D157">
        <v>44831</v>
      </c>
      <c r="E157">
        <v>3460</v>
      </c>
      <c r="F157">
        <v>346</v>
      </c>
      <c r="G157">
        <v>0</v>
      </c>
      <c r="H157">
        <v>44916.2</v>
      </c>
      <c r="I157" t="s">
        <v>10</v>
      </c>
      <c r="J157" t="s">
        <v>27</v>
      </c>
      <c r="K157" t="s">
        <v>28</v>
      </c>
      <c r="L157" t="s">
        <v>37</v>
      </c>
      <c r="M157" t="s">
        <v>11</v>
      </c>
      <c r="N157" t="s">
        <v>52</v>
      </c>
      <c r="O157" t="s">
        <v>19</v>
      </c>
      <c r="P157">
        <v>85</v>
      </c>
      <c r="Q157" t="s">
        <v>519</v>
      </c>
      <c r="R157">
        <v>85</v>
      </c>
      <c r="S157">
        <v>2022</v>
      </c>
      <c r="W157" t="s">
        <v>554</v>
      </c>
      <c r="X157" t="s">
        <v>19</v>
      </c>
      <c r="Y157" s="3">
        <v>44909</v>
      </c>
      <c r="Z157" s="3">
        <v>44922.720000000001</v>
      </c>
      <c r="AA157">
        <v>13</v>
      </c>
      <c r="AB157">
        <v>2022</v>
      </c>
      <c r="AC157" t="s">
        <v>701</v>
      </c>
    </row>
    <row r="158" spans="1:29">
      <c r="A158">
        <v>5</v>
      </c>
      <c r="B158">
        <v>227</v>
      </c>
      <c r="C158">
        <v>1</v>
      </c>
      <c r="D158">
        <v>44833</v>
      </c>
      <c r="E158">
        <v>3400</v>
      </c>
      <c r="F158">
        <v>340</v>
      </c>
      <c r="G158">
        <v>0</v>
      </c>
      <c r="H158">
        <v>44887.7</v>
      </c>
      <c r="I158" t="s">
        <v>10</v>
      </c>
      <c r="J158" t="s">
        <v>25</v>
      </c>
      <c r="K158" t="s">
        <v>26</v>
      </c>
      <c r="L158" t="s">
        <v>37</v>
      </c>
      <c r="M158" t="s">
        <v>11</v>
      </c>
      <c r="N158" t="s">
        <v>55</v>
      </c>
      <c r="O158" t="s">
        <v>19</v>
      </c>
      <c r="P158">
        <v>54</v>
      </c>
      <c r="Q158" t="s">
        <v>520</v>
      </c>
      <c r="R158">
        <v>60</v>
      </c>
      <c r="S158">
        <v>2022</v>
      </c>
      <c r="W158" t="s">
        <v>555</v>
      </c>
      <c r="X158" t="s">
        <v>19</v>
      </c>
      <c r="Y158" s="3">
        <v>44911</v>
      </c>
      <c r="Z158" s="3">
        <v>45072.1</v>
      </c>
      <c r="AA158">
        <v>161</v>
      </c>
      <c r="AB158">
        <v>2023</v>
      </c>
      <c r="AC158" t="s">
        <v>701</v>
      </c>
    </row>
    <row r="159" spans="1:29">
      <c r="A159">
        <v>5</v>
      </c>
      <c r="B159">
        <v>230</v>
      </c>
      <c r="C159">
        <v>1</v>
      </c>
      <c r="D159">
        <v>44836</v>
      </c>
      <c r="E159">
        <v>3400</v>
      </c>
      <c r="F159">
        <v>340</v>
      </c>
      <c r="G159">
        <v>0</v>
      </c>
      <c r="H159">
        <v>44868.56</v>
      </c>
      <c r="I159" t="s">
        <v>10</v>
      </c>
      <c r="J159" t="s">
        <v>25</v>
      </c>
      <c r="K159" t="s">
        <v>26</v>
      </c>
      <c r="L159" t="s">
        <v>37</v>
      </c>
      <c r="M159" t="s">
        <v>11</v>
      </c>
      <c r="N159" t="s">
        <v>55</v>
      </c>
      <c r="O159" t="s">
        <v>19</v>
      </c>
      <c r="P159">
        <v>32</v>
      </c>
      <c r="Q159" t="s">
        <v>521</v>
      </c>
      <c r="R159">
        <v>32</v>
      </c>
      <c r="S159">
        <v>2022</v>
      </c>
      <c r="W159" t="s">
        <v>556</v>
      </c>
      <c r="X159" t="s">
        <v>19</v>
      </c>
      <c r="Y159" s="3">
        <v>44912</v>
      </c>
      <c r="Z159" s="3">
        <v>44926.2</v>
      </c>
      <c r="AA159">
        <v>14</v>
      </c>
      <c r="AB159">
        <v>2022</v>
      </c>
      <c r="AC159" t="s">
        <v>701</v>
      </c>
    </row>
    <row r="160" spans="1:29">
      <c r="A160">
        <v>5</v>
      </c>
      <c r="B160">
        <v>232</v>
      </c>
      <c r="C160">
        <v>1</v>
      </c>
      <c r="D160">
        <v>44837</v>
      </c>
      <c r="E160">
        <v>3400</v>
      </c>
      <c r="F160">
        <v>340</v>
      </c>
      <c r="G160">
        <v>0</v>
      </c>
      <c r="H160">
        <v>44860.24</v>
      </c>
      <c r="I160" t="s">
        <v>10</v>
      </c>
      <c r="J160" t="s">
        <v>25</v>
      </c>
      <c r="K160" t="s">
        <v>26</v>
      </c>
      <c r="L160" t="s">
        <v>37</v>
      </c>
      <c r="M160" t="s">
        <v>11</v>
      </c>
      <c r="N160" t="s">
        <v>55</v>
      </c>
      <c r="O160" t="s">
        <v>19</v>
      </c>
      <c r="P160">
        <v>23</v>
      </c>
      <c r="Q160" t="s">
        <v>522</v>
      </c>
      <c r="R160">
        <v>23</v>
      </c>
      <c r="S160">
        <v>2022</v>
      </c>
      <c r="W160" t="s">
        <v>557</v>
      </c>
      <c r="X160" t="s">
        <v>19</v>
      </c>
      <c r="Y160" s="3">
        <v>44913</v>
      </c>
      <c r="Z160" s="3">
        <v>44977.3</v>
      </c>
      <c r="AA160">
        <v>64</v>
      </c>
      <c r="AB160">
        <v>2023</v>
      </c>
      <c r="AC160" t="s">
        <v>701</v>
      </c>
    </row>
    <row r="161" spans="1:29">
      <c r="A161">
        <v>5</v>
      </c>
      <c r="B161">
        <v>233</v>
      </c>
      <c r="C161">
        <v>2</v>
      </c>
      <c r="D161">
        <v>44837</v>
      </c>
      <c r="E161">
        <v>3460</v>
      </c>
      <c r="F161">
        <v>346</v>
      </c>
      <c r="G161">
        <v>0</v>
      </c>
      <c r="H161">
        <v>44874.96</v>
      </c>
      <c r="I161" t="s">
        <v>10</v>
      </c>
      <c r="J161" t="s">
        <v>27</v>
      </c>
      <c r="K161" t="s">
        <v>28</v>
      </c>
      <c r="L161" t="s">
        <v>37</v>
      </c>
      <c r="M161" t="s">
        <v>11</v>
      </c>
      <c r="N161" t="s">
        <v>52</v>
      </c>
      <c r="O161" t="s">
        <v>19</v>
      </c>
      <c r="P161">
        <v>37</v>
      </c>
      <c r="Q161" t="s">
        <v>523</v>
      </c>
      <c r="R161">
        <v>57</v>
      </c>
      <c r="S161">
        <v>2022</v>
      </c>
      <c r="W161" t="s">
        <v>558</v>
      </c>
      <c r="X161" t="s">
        <v>19</v>
      </c>
      <c r="Y161" s="3">
        <v>44915</v>
      </c>
      <c r="Z161" s="3">
        <v>45032.57</v>
      </c>
      <c r="AA161">
        <v>117</v>
      </c>
      <c r="AB161">
        <v>2023</v>
      </c>
      <c r="AC161" t="s">
        <v>701</v>
      </c>
    </row>
    <row r="162" spans="1:29">
      <c r="A162">
        <v>5</v>
      </c>
      <c r="B162">
        <v>235</v>
      </c>
      <c r="C162">
        <v>3</v>
      </c>
      <c r="D162">
        <v>44839</v>
      </c>
      <c r="E162">
        <v>3400</v>
      </c>
      <c r="F162">
        <v>340</v>
      </c>
      <c r="G162">
        <v>0</v>
      </c>
      <c r="H162">
        <v>44936.3</v>
      </c>
      <c r="I162" t="s">
        <v>10</v>
      </c>
      <c r="J162" t="s">
        <v>25</v>
      </c>
      <c r="K162" t="s">
        <v>26</v>
      </c>
      <c r="L162" t="s">
        <v>37</v>
      </c>
      <c r="M162" t="s">
        <v>11</v>
      </c>
      <c r="N162" t="s">
        <v>55</v>
      </c>
      <c r="O162" t="s">
        <v>19</v>
      </c>
      <c r="P162">
        <v>97</v>
      </c>
      <c r="Q162" t="s">
        <v>524</v>
      </c>
      <c r="R162">
        <v>97</v>
      </c>
      <c r="S162">
        <v>2023</v>
      </c>
      <c r="W162" t="s">
        <v>559</v>
      </c>
      <c r="X162" t="s">
        <v>19</v>
      </c>
      <c r="Y162" s="3">
        <v>44917</v>
      </c>
      <c r="Z162" s="3">
        <v>44970.65</v>
      </c>
      <c r="AA162">
        <v>53</v>
      </c>
      <c r="AB162">
        <v>2023</v>
      </c>
      <c r="AC162" t="s">
        <v>701</v>
      </c>
    </row>
    <row r="163" spans="1:29">
      <c r="A163">
        <v>5</v>
      </c>
      <c r="B163">
        <v>237</v>
      </c>
      <c r="C163">
        <v>1</v>
      </c>
      <c r="D163">
        <v>44846</v>
      </c>
      <c r="E163">
        <v>3464</v>
      </c>
      <c r="F163">
        <v>346</v>
      </c>
      <c r="G163">
        <v>4</v>
      </c>
      <c r="H163">
        <v>44871.5</v>
      </c>
      <c r="I163" t="s">
        <v>10</v>
      </c>
      <c r="J163" t="s">
        <v>27</v>
      </c>
      <c r="K163" t="s">
        <v>28</v>
      </c>
      <c r="L163" t="s">
        <v>41</v>
      </c>
      <c r="M163" t="s">
        <v>11</v>
      </c>
      <c r="N163" t="s">
        <v>83</v>
      </c>
      <c r="O163" t="s">
        <v>19</v>
      </c>
      <c r="P163">
        <v>25</v>
      </c>
      <c r="Q163" t="s">
        <v>525</v>
      </c>
      <c r="R163">
        <v>25</v>
      </c>
      <c r="S163">
        <v>2022</v>
      </c>
      <c r="W163" t="s">
        <v>560</v>
      </c>
      <c r="X163" t="s">
        <v>19</v>
      </c>
      <c r="Y163" s="3">
        <v>44918</v>
      </c>
      <c r="Z163" s="3">
        <v>44996.81</v>
      </c>
      <c r="AA163">
        <v>78</v>
      </c>
      <c r="AB163">
        <v>2023</v>
      </c>
      <c r="AC163" t="s">
        <v>701</v>
      </c>
    </row>
    <row r="164" spans="1:29">
      <c r="A164">
        <v>5</v>
      </c>
      <c r="B164">
        <v>238</v>
      </c>
      <c r="C164">
        <v>1</v>
      </c>
      <c r="D164">
        <v>44850</v>
      </c>
      <c r="E164">
        <v>3400</v>
      </c>
      <c r="F164">
        <v>340</v>
      </c>
      <c r="G164">
        <v>0</v>
      </c>
      <c r="H164">
        <v>44877.86</v>
      </c>
      <c r="I164" t="s">
        <v>10</v>
      </c>
      <c r="J164" t="s">
        <v>25</v>
      </c>
      <c r="K164" t="s">
        <v>26</v>
      </c>
      <c r="L164" t="s">
        <v>37</v>
      </c>
      <c r="M164" t="s">
        <v>11</v>
      </c>
      <c r="N164" t="s">
        <v>55</v>
      </c>
      <c r="O164" t="s">
        <v>19</v>
      </c>
      <c r="P164">
        <v>27</v>
      </c>
      <c r="Q164" t="s">
        <v>526</v>
      </c>
      <c r="R164">
        <v>30</v>
      </c>
      <c r="S164">
        <v>2022</v>
      </c>
      <c r="W164" t="s">
        <v>561</v>
      </c>
      <c r="X164" t="s">
        <v>19</v>
      </c>
      <c r="Y164" s="3">
        <v>44919</v>
      </c>
      <c r="Z164" s="3">
        <v>45456.5</v>
      </c>
      <c r="AA164">
        <v>537</v>
      </c>
      <c r="AB164">
        <v>2024</v>
      </c>
      <c r="AC164" t="s">
        <v>701</v>
      </c>
    </row>
    <row r="165" spans="1:29">
      <c r="A165">
        <v>5</v>
      </c>
      <c r="B165">
        <v>240</v>
      </c>
      <c r="C165">
        <v>3</v>
      </c>
      <c r="D165">
        <v>44850</v>
      </c>
      <c r="E165">
        <v>3470</v>
      </c>
      <c r="F165">
        <v>347</v>
      </c>
      <c r="G165">
        <v>0</v>
      </c>
      <c r="H165">
        <v>44902.45</v>
      </c>
      <c r="I165" t="s">
        <v>10</v>
      </c>
      <c r="J165" t="s">
        <v>29</v>
      </c>
      <c r="K165" t="s">
        <v>28</v>
      </c>
      <c r="L165" t="s">
        <v>37</v>
      </c>
      <c r="M165" t="s">
        <v>11</v>
      </c>
      <c r="N165" t="s">
        <v>51</v>
      </c>
      <c r="O165" t="s">
        <v>19</v>
      </c>
      <c r="P165">
        <v>52</v>
      </c>
      <c r="Q165" t="s">
        <v>527</v>
      </c>
      <c r="R165">
        <v>52</v>
      </c>
      <c r="S165">
        <v>2022</v>
      </c>
      <c r="W165" t="s">
        <v>562</v>
      </c>
      <c r="X165" t="s">
        <v>19</v>
      </c>
      <c r="Y165" s="3">
        <v>44925</v>
      </c>
      <c r="Z165" s="3">
        <v>44947.28</v>
      </c>
      <c r="AA165">
        <v>22</v>
      </c>
      <c r="AB165">
        <v>2023</v>
      </c>
      <c r="AC165" t="s">
        <v>701</v>
      </c>
    </row>
    <row r="166" spans="1:29">
      <c r="A166">
        <v>5</v>
      </c>
      <c r="B166">
        <v>244</v>
      </c>
      <c r="C166">
        <v>3</v>
      </c>
      <c r="D166">
        <v>44853</v>
      </c>
      <c r="E166">
        <v>3400</v>
      </c>
      <c r="F166">
        <v>340</v>
      </c>
      <c r="G166">
        <v>0</v>
      </c>
      <c r="H166">
        <v>44869.1</v>
      </c>
      <c r="I166" t="s">
        <v>10</v>
      </c>
      <c r="J166" t="s">
        <v>25</v>
      </c>
      <c r="K166" t="s">
        <v>26</v>
      </c>
      <c r="L166" t="s">
        <v>37</v>
      </c>
      <c r="M166" t="s">
        <v>11</v>
      </c>
      <c r="N166" t="s">
        <v>55</v>
      </c>
      <c r="O166" t="s">
        <v>19</v>
      </c>
      <c r="P166">
        <v>16</v>
      </c>
      <c r="Q166" t="s">
        <v>528</v>
      </c>
      <c r="R166">
        <v>18</v>
      </c>
      <c r="S166">
        <v>2022</v>
      </c>
    </row>
    <row r="167" spans="1:29">
      <c r="A167">
        <v>5</v>
      </c>
      <c r="B167">
        <v>245</v>
      </c>
      <c r="C167">
        <v>4</v>
      </c>
      <c r="D167">
        <v>44853</v>
      </c>
      <c r="E167">
        <v>3400</v>
      </c>
      <c r="F167">
        <v>340</v>
      </c>
      <c r="G167">
        <v>0</v>
      </c>
      <c r="H167">
        <v>44863.91</v>
      </c>
      <c r="I167" t="s">
        <v>10</v>
      </c>
      <c r="J167" t="s">
        <v>25</v>
      </c>
      <c r="K167" t="s">
        <v>26</v>
      </c>
      <c r="L167" t="s">
        <v>37</v>
      </c>
      <c r="M167" t="s">
        <v>11</v>
      </c>
      <c r="N167" t="s">
        <v>55</v>
      </c>
      <c r="O167" t="s">
        <v>19</v>
      </c>
      <c r="P167">
        <v>10</v>
      </c>
      <c r="Q167" t="s">
        <v>529</v>
      </c>
      <c r="R167">
        <v>12</v>
      </c>
      <c r="S167">
        <v>2022</v>
      </c>
    </row>
    <row r="168" spans="1:29">
      <c r="A168">
        <v>5</v>
      </c>
      <c r="B168">
        <v>245</v>
      </c>
      <c r="C168">
        <v>1</v>
      </c>
      <c r="D168">
        <v>44853</v>
      </c>
      <c r="E168">
        <v>3401</v>
      </c>
      <c r="F168">
        <v>340</v>
      </c>
      <c r="G168">
        <v>1</v>
      </c>
      <c r="H168">
        <v>44865.495000000003</v>
      </c>
      <c r="I168" t="s">
        <v>10</v>
      </c>
      <c r="J168" t="s">
        <v>25</v>
      </c>
      <c r="K168" t="s">
        <v>26</v>
      </c>
      <c r="L168" t="s">
        <v>38</v>
      </c>
      <c r="M168" t="s">
        <v>11</v>
      </c>
      <c r="N168" t="s">
        <v>56</v>
      </c>
      <c r="O168" t="s">
        <v>19</v>
      </c>
      <c r="P168">
        <v>12</v>
      </c>
      <c r="Q168" t="s">
        <v>529</v>
      </c>
      <c r="R168">
        <v>12</v>
      </c>
      <c r="S168">
        <v>2022</v>
      </c>
      <c r="W168" s="25" t="s">
        <v>680</v>
      </c>
      <c r="X168" t="s">
        <v>681</v>
      </c>
    </row>
    <row r="169" spans="1:29">
      <c r="A169">
        <v>5</v>
      </c>
      <c r="B169">
        <v>246</v>
      </c>
      <c r="C169">
        <v>1</v>
      </c>
      <c r="D169">
        <v>44856</v>
      </c>
      <c r="E169">
        <v>3400</v>
      </c>
      <c r="F169">
        <v>340</v>
      </c>
      <c r="G169">
        <v>0</v>
      </c>
      <c r="H169">
        <v>45257.13</v>
      </c>
      <c r="I169" t="s">
        <v>10</v>
      </c>
      <c r="J169" t="s">
        <v>25</v>
      </c>
      <c r="K169" t="s">
        <v>26</v>
      </c>
      <c r="L169" t="s">
        <v>37</v>
      </c>
      <c r="M169" t="s">
        <v>11</v>
      </c>
      <c r="N169" t="s">
        <v>55</v>
      </c>
      <c r="O169" t="s">
        <v>19</v>
      </c>
      <c r="P169">
        <v>401</v>
      </c>
      <c r="Q169" t="s">
        <v>530</v>
      </c>
      <c r="R169">
        <v>407</v>
      </c>
      <c r="S169">
        <v>2023</v>
      </c>
      <c r="W169" s="26" t="s">
        <v>692</v>
      </c>
      <c r="X169" s="4">
        <v>141.1</v>
      </c>
    </row>
    <row r="170" spans="1:29">
      <c r="A170">
        <v>5</v>
      </c>
      <c r="B170">
        <v>246</v>
      </c>
      <c r="C170">
        <v>2</v>
      </c>
      <c r="D170">
        <v>44856</v>
      </c>
      <c r="E170">
        <v>3460</v>
      </c>
      <c r="F170">
        <v>346</v>
      </c>
      <c r="G170">
        <v>0</v>
      </c>
      <c r="H170">
        <v>45257</v>
      </c>
      <c r="I170" t="s">
        <v>10</v>
      </c>
      <c r="J170" t="s">
        <v>27</v>
      </c>
      <c r="K170" t="s">
        <v>28</v>
      </c>
      <c r="L170" t="s">
        <v>37</v>
      </c>
      <c r="M170" t="s">
        <v>11</v>
      </c>
      <c r="N170" t="s">
        <v>52</v>
      </c>
      <c r="O170" t="s">
        <v>19</v>
      </c>
      <c r="P170">
        <v>401</v>
      </c>
      <c r="Q170" t="s">
        <v>530</v>
      </c>
      <c r="R170">
        <v>407</v>
      </c>
      <c r="S170">
        <v>2023</v>
      </c>
      <c r="W170" s="26" t="s">
        <v>693</v>
      </c>
      <c r="X170" s="4">
        <v>143.77777777777777</v>
      </c>
    </row>
    <row r="171" spans="1:29">
      <c r="A171">
        <v>5</v>
      </c>
      <c r="B171">
        <v>246</v>
      </c>
      <c r="C171">
        <v>3</v>
      </c>
      <c r="D171">
        <v>44856</v>
      </c>
      <c r="E171">
        <v>3466</v>
      </c>
      <c r="F171">
        <v>346</v>
      </c>
      <c r="G171">
        <v>6</v>
      </c>
      <c r="H171">
        <v>45261.2</v>
      </c>
      <c r="I171" t="s">
        <v>10</v>
      </c>
      <c r="J171" t="s">
        <v>27</v>
      </c>
      <c r="K171" t="s">
        <v>28</v>
      </c>
      <c r="L171" t="s">
        <v>43</v>
      </c>
      <c r="M171" t="s">
        <v>11</v>
      </c>
      <c r="N171" t="s">
        <v>66</v>
      </c>
      <c r="O171" t="s">
        <v>19</v>
      </c>
      <c r="P171">
        <v>405</v>
      </c>
      <c r="Q171" t="s">
        <v>530</v>
      </c>
      <c r="R171">
        <v>407</v>
      </c>
      <c r="S171">
        <v>2023</v>
      </c>
      <c r="W171" s="26" t="s">
        <v>694</v>
      </c>
      <c r="X171" s="4">
        <v>112.58333333333333</v>
      </c>
    </row>
    <row r="172" spans="1:29">
      <c r="A172">
        <v>5</v>
      </c>
      <c r="B172">
        <v>247</v>
      </c>
      <c r="C172">
        <v>2</v>
      </c>
      <c r="D172">
        <v>44857</v>
      </c>
      <c r="E172">
        <v>3461</v>
      </c>
      <c r="F172">
        <v>346</v>
      </c>
      <c r="G172">
        <v>1</v>
      </c>
      <c r="H172">
        <v>44859.73</v>
      </c>
      <c r="I172" t="s">
        <v>10</v>
      </c>
      <c r="J172" t="s">
        <v>27</v>
      </c>
      <c r="K172" t="s">
        <v>28</v>
      </c>
      <c r="L172" t="s">
        <v>38</v>
      </c>
      <c r="M172" t="s">
        <v>11</v>
      </c>
      <c r="N172" t="s">
        <v>90</v>
      </c>
      <c r="O172" t="s">
        <v>19</v>
      </c>
      <c r="P172">
        <v>2</v>
      </c>
      <c r="Q172" t="s">
        <v>531</v>
      </c>
      <c r="R172">
        <v>3</v>
      </c>
      <c r="S172">
        <v>2022</v>
      </c>
      <c r="W172" s="26" t="s">
        <v>695</v>
      </c>
      <c r="X172" s="4">
        <v>173.21428571428572</v>
      </c>
    </row>
    <row r="173" spans="1:29">
      <c r="A173">
        <v>5</v>
      </c>
      <c r="B173">
        <v>249</v>
      </c>
      <c r="C173">
        <v>3</v>
      </c>
      <c r="D173">
        <v>44859</v>
      </c>
      <c r="E173">
        <v>3400</v>
      </c>
      <c r="F173">
        <v>340</v>
      </c>
      <c r="G173">
        <v>0</v>
      </c>
      <c r="H173">
        <v>44860.892997685187</v>
      </c>
      <c r="I173" t="s">
        <v>10</v>
      </c>
      <c r="J173" t="s">
        <v>25</v>
      </c>
      <c r="K173" t="s">
        <v>26</v>
      </c>
      <c r="L173" t="s">
        <v>37</v>
      </c>
      <c r="M173" t="s">
        <v>11</v>
      </c>
      <c r="N173" t="s">
        <v>55</v>
      </c>
      <c r="O173" t="s">
        <v>19</v>
      </c>
      <c r="P173">
        <v>1</v>
      </c>
      <c r="Q173" t="s">
        <v>532</v>
      </c>
      <c r="R173">
        <v>1</v>
      </c>
      <c r="S173">
        <v>2022</v>
      </c>
      <c r="W173" s="26" t="s">
        <v>696</v>
      </c>
      <c r="X173" s="4">
        <v>78.058823529411768</v>
      </c>
    </row>
    <row r="174" spans="1:29">
      <c r="A174">
        <v>5</v>
      </c>
      <c r="B174">
        <v>253</v>
      </c>
      <c r="C174">
        <v>1</v>
      </c>
      <c r="D174">
        <v>44865</v>
      </c>
      <c r="E174">
        <v>3401</v>
      </c>
      <c r="F174">
        <v>340</v>
      </c>
      <c r="G174">
        <v>1</v>
      </c>
      <c r="H174">
        <v>44874.87</v>
      </c>
      <c r="I174" t="s">
        <v>10</v>
      </c>
      <c r="J174" t="s">
        <v>25</v>
      </c>
      <c r="K174" t="s">
        <v>26</v>
      </c>
      <c r="L174" t="s">
        <v>38</v>
      </c>
      <c r="M174" t="s">
        <v>11</v>
      </c>
      <c r="N174" t="s">
        <v>56</v>
      </c>
      <c r="O174" t="s">
        <v>19</v>
      </c>
      <c r="P174">
        <v>9</v>
      </c>
      <c r="Q174" t="s">
        <v>533</v>
      </c>
      <c r="R174">
        <v>10</v>
      </c>
      <c r="S174">
        <v>2022</v>
      </c>
      <c r="W174" s="26" t="s">
        <v>702</v>
      </c>
      <c r="X174" s="4">
        <v>81.230769230769226</v>
      </c>
    </row>
    <row r="175" spans="1:29">
      <c r="A175">
        <v>5</v>
      </c>
      <c r="B175">
        <v>254</v>
      </c>
      <c r="C175">
        <v>2</v>
      </c>
      <c r="D175">
        <v>44865</v>
      </c>
      <c r="E175">
        <v>3400</v>
      </c>
      <c r="F175">
        <v>340</v>
      </c>
      <c r="G175">
        <v>0</v>
      </c>
      <c r="H175">
        <v>44934.66</v>
      </c>
      <c r="I175" t="s">
        <v>10</v>
      </c>
      <c r="J175" t="s">
        <v>25</v>
      </c>
      <c r="K175" t="s">
        <v>26</v>
      </c>
      <c r="L175" t="s">
        <v>37</v>
      </c>
      <c r="M175" t="s">
        <v>11</v>
      </c>
      <c r="N175" t="s">
        <v>55</v>
      </c>
      <c r="O175" t="s">
        <v>19</v>
      </c>
      <c r="P175">
        <v>69</v>
      </c>
      <c r="Q175" t="s">
        <v>534</v>
      </c>
      <c r="R175">
        <v>69</v>
      </c>
      <c r="S175">
        <v>2023</v>
      </c>
      <c r="W175" s="26" t="s">
        <v>703</v>
      </c>
      <c r="X175" s="4">
        <v>95.818181818181813</v>
      </c>
    </row>
    <row r="176" spans="1:29">
      <c r="A176">
        <v>5</v>
      </c>
      <c r="B176">
        <v>257</v>
      </c>
      <c r="C176">
        <v>1</v>
      </c>
      <c r="D176">
        <v>44866</v>
      </c>
      <c r="E176">
        <v>3400</v>
      </c>
      <c r="F176">
        <v>340</v>
      </c>
      <c r="G176">
        <v>0</v>
      </c>
      <c r="H176">
        <v>44900.56</v>
      </c>
      <c r="I176" t="s">
        <v>10</v>
      </c>
      <c r="J176" t="s">
        <v>25</v>
      </c>
      <c r="K176" t="s">
        <v>26</v>
      </c>
      <c r="L176" t="s">
        <v>37</v>
      </c>
      <c r="M176" t="s">
        <v>11</v>
      </c>
      <c r="N176" t="s">
        <v>55</v>
      </c>
      <c r="O176" t="s">
        <v>19</v>
      </c>
      <c r="P176">
        <v>34</v>
      </c>
      <c r="Q176" t="s">
        <v>535</v>
      </c>
      <c r="R176">
        <v>36</v>
      </c>
      <c r="S176">
        <v>2022</v>
      </c>
      <c r="W176" s="26" t="s">
        <v>697</v>
      </c>
      <c r="X176" s="4">
        <v>86.125</v>
      </c>
    </row>
    <row r="177" spans="1:24">
      <c r="A177">
        <v>5</v>
      </c>
      <c r="B177">
        <v>257</v>
      </c>
      <c r="C177">
        <v>2</v>
      </c>
      <c r="D177">
        <v>44866</v>
      </c>
      <c r="E177">
        <v>3400</v>
      </c>
      <c r="F177">
        <v>340</v>
      </c>
      <c r="G177">
        <v>0</v>
      </c>
      <c r="H177">
        <v>44900.34</v>
      </c>
      <c r="I177" t="s">
        <v>10</v>
      </c>
      <c r="J177" t="s">
        <v>25</v>
      </c>
      <c r="K177" t="s">
        <v>26</v>
      </c>
      <c r="L177" t="s">
        <v>37</v>
      </c>
      <c r="M177" t="s">
        <v>11</v>
      </c>
      <c r="N177" t="s">
        <v>55</v>
      </c>
      <c r="O177" t="s">
        <v>19</v>
      </c>
      <c r="P177">
        <v>34</v>
      </c>
      <c r="Q177" t="s">
        <v>535</v>
      </c>
      <c r="R177">
        <v>36</v>
      </c>
      <c r="S177">
        <v>2022</v>
      </c>
      <c r="W177" s="26" t="s">
        <v>704</v>
      </c>
      <c r="X177" s="4">
        <v>142.73333333333332</v>
      </c>
    </row>
    <row r="178" spans="1:24">
      <c r="A178">
        <v>5</v>
      </c>
      <c r="B178">
        <v>259</v>
      </c>
      <c r="C178">
        <v>2</v>
      </c>
      <c r="D178">
        <v>44868</v>
      </c>
      <c r="E178">
        <v>3465</v>
      </c>
      <c r="F178">
        <v>346</v>
      </c>
      <c r="G178">
        <v>5</v>
      </c>
      <c r="H178">
        <v>44884.06</v>
      </c>
      <c r="I178" t="s">
        <v>10</v>
      </c>
      <c r="J178" t="s">
        <v>27</v>
      </c>
      <c r="K178" t="s">
        <v>28</v>
      </c>
      <c r="L178" t="s">
        <v>42</v>
      </c>
      <c r="M178" t="s">
        <v>11</v>
      </c>
      <c r="N178" t="s">
        <v>84</v>
      </c>
      <c r="O178" t="s">
        <v>19</v>
      </c>
      <c r="P178">
        <v>16</v>
      </c>
      <c r="Q178" t="s">
        <v>536</v>
      </c>
      <c r="R178">
        <v>20</v>
      </c>
      <c r="S178">
        <v>2022</v>
      </c>
      <c r="W178" s="26" t="s">
        <v>700</v>
      </c>
      <c r="X178" s="4">
        <v>57.642857142857146</v>
      </c>
    </row>
    <row r="179" spans="1:24">
      <c r="A179">
        <v>5</v>
      </c>
      <c r="B179">
        <v>260</v>
      </c>
      <c r="C179">
        <v>1</v>
      </c>
      <c r="D179">
        <v>44870</v>
      </c>
      <c r="E179">
        <v>3470</v>
      </c>
      <c r="F179">
        <v>347</v>
      </c>
      <c r="G179">
        <v>0</v>
      </c>
      <c r="H179">
        <v>44901.33</v>
      </c>
      <c r="I179" t="s">
        <v>10</v>
      </c>
      <c r="J179" t="s">
        <v>29</v>
      </c>
      <c r="K179" t="s">
        <v>28</v>
      </c>
      <c r="L179" t="s">
        <v>37</v>
      </c>
      <c r="M179" t="s">
        <v>11</v>
      </c>
      <c r="N179" t="s">
        <v>51</v>
      </c>
      <c r="O179" t="s">
        <v>19</v>
      </c>
      <c r="P179">
        <v>31</v>
      </c>
      <c r="Q179" t="s">
        <v>537</v>
      </c>
      <c r="R179">
        <v>31</v>
      </c>
      <c r="S179">
        <v>2022</v>
      </c>
      <c r="W179" s="26" t="s">
        <v>699</v>
      </c>
      <c r="X179" s="4">
        <v>97</v>
      </c>
    </row>
    <row r="180" spans="1:24">
      <c r="A180">
        <v>5</v>
      </c>
      <c r="B180">
        <v>263</v>
      </c>
      <c r="C180">
        <v>1</v>
      </c>
      <c r="D180">
        <v>44871</v>
      </c>
      <c r="E180">
        <v>3460</v>
      </c>
      <c r="F180">
        <v>346</v>
      </c>
      <c r="G180">
        <v>0</v>
      </c>
      <c r="H180">
        <v>44920</v>
      </c>
      <c r="I180" t="s">
        <v>10</v>
      </c>
      <c r="J180" t="s">
        <v>27</v>
      </c>
      <c r="K180" t="s">
        <v>28</v>
      </c>
      <c r="L180" t="s">
        <v>37</v>
      </c>
      <c r="M180" t="s">
        <v>11</v>
      </c>
      <c r="N180" t="s">
        <v>52</v>
      </c>
      <c r="O180" t="s">
        <v>19</v>
      </c>
      <c r="P180">
        <v>49</v>
      </c>
      <c r="Q180" t="s">
        <v>538</v>
      </c>
      <c r="R180">
        <v>49</v>
      </c>
      <c r="S180">
        <v>2022</v>
      </c>
      <c r="W180" s="26" t="s">
        <v>701</v>
      </c>
      <c r="X180" s="4">
        <v>102.07692307692308</v>
      </c>
    </row>
    <row r="181" spans="1:24">
      <c r="A181">
        <v>5</v>
      </c>
      <c r="B181">
        <v>264</v>
      </c>
      <c r="C181">
        <v>1</v>
      </c>
      <c r="D181">
        <v>44873</v>
      </c>
      <c r="E181">
        <v>3400</v>
      </c>
      <c r="F181">
        <v>340</v>
      </c>
      <c r="G181">
        <v>0</v>
      </c>
      <c r="H181">
        <v>44941.87</v>
      </c>
      <c r="I181" t="s">
        <v>10</v>
      </c>
      <c r="J181" t="s">
        <v>25</v>
      </c>
      <c r="K181" t="s">
        <v>26</v>
      </c>
      <c r="L181" t="s">
        <v>37</v>
      </c>
      <c r="M181" t="s">
        <v>11</v>
      </c>
      <c r="N181" t="s">
        <v>55</v>
      </c>
      <c r="O181" t="s">
        <v>19</v>
      </c>
      <c r="P181">
        <v>68</v>
      </c>
      <c r="Q181" t="s">
        <v>539</v>
      </c>
      <c r="R181">
        <v>68</v>
      </c>
      <c r="S181">
        <v>2023</v>
      </c>
    </row>
    <row r="182" spans="1:24">
      <c r="A182">
        <v>5</v>
      </c>
      <c r="B182">
        <v>264</v>
      </c>
      <c r="C182">
        <v>2</v>
      </c>
      <c r="D182">
        <v>44873</v>
      </c>
      <c r="E182">
        <v>3400</v>
      </c>
      <c r="F182">
        <v>340</v>
      </c>
      <c r="G182">
        <v>0</v>
      </c>
      <c r="H182">
        <v>44941.07</v>
      </c>
      <c r="I182" t="s">
        <v>10</v>
      </c>
      <c r="J182" t="s">
        <v>25</v>
      </c>
      <c r="K182" t="s">
        <v>26</v>
      </c>
      <c r="L182" t="s">
        <v>37</v>
      </c>
      <c r="M182" t="s">
        <v>11</v>
      </c>
      <c r="N182" t="s">
        <v>55</v>
      </c>
      <c r="O182" t="s">
        <v>19</v>
      </c>
      <c r="P182">
        <v>68</v>
      </c>
      <c r="Q182" t="s">
        <v>539</v>
      </c>
      <c r="R182">
        <v>68</v>
      </c>
      <c r="S182">
        <v>2023</v>
      </c>
    </row>
    <row r="183" spans="1:24">
      <c r="A183">
        <v>5</v>
      </c>
      <c r="B183">
        <v>265</v>
      </c>
      <c r="C183">
        <v>2</v>
      </c>
      <c r="D183">
        <v>44873</v>
      </c>
      <c r="E183">
        <v>3400</v>
      </c>
      <c r="F183">
        <v>340</v>
      </c>
      <c r="G183">
        <v>0</v>
      </c>
      <c r="H183">
        <v>45030.07</v>
      </c>
      <c r="I183" t="s">
        <v>10</v>
      </c>
      <c r="J183" t="s">
        <v>25</v>
      </c>
      <c r="K183" t="s">
        <v>26</v>
      </c>
      <c r="L183" t="s">
        <v>37</v>
      </c>
      <c r="M183" t="s">
        <v>11</v>
      </c>
      <c r="N183" t="s">
        <v>55</v>
      </c>
      <c r="O183" t="s">
        <v>19</v>
      </c>
      <c r="P183">
        <v>157</v>
      </c>
      <c r="Q183" t="s">
        <v>540</v>
      </c>
      <c r="R183">
        <v>157</v>
      </c>
      <c r="S183">
        <v>2023</v>
      </c>
    </row>
    <row r="184" spans="1:24">
      <c r="A184">
        <v>5</v>
      </c>
      <c r="B184">
        <v>266</v>
      </c>
      <c r="C184">
        <v>3</v>
      </c>
      <c r="D184">
        <v>44876</v>
      </c>
      <c r="E184">
        <v>3460</v>
      </c>
      <c r="F184">
        <v>346</v>
      </c>
      <c r="G184">
        <v>0</v>
      </c>
      <c r="H184">
        <v>44932.642997685187</v>
      </c>
      <c r="I184" t="s">
        <v>10</v>
      </c>
      <c r="J184" t="s">
        <v>27</v>
      </c>
      <c r="K184" t="s">
        <v>28</v>
      </c>
      <c r="L184" t="s">
        <v>37</v>
      </c>
      <c r="M184" t="s">
        <v>11</v>
      </c>
      <c r="N184" t="s">
        <v>52</v>
      </c>
      <c r="O184" t="s">
        <v>19</v>
      </c>
      <c r="P184">
        <v>56</v>
      </c>
      <c r="Q184" t="s">
        <v>541</v>
      </c>
      <c r="R184">
        <v>58</v>
      </c>
      <c r="S184">
        <v>2023</v>
      </c>
    </row>
    <row r="185" spans="1:24">
      <c r="A185">
        <v>5</v>
      </c>
      <c r="B185">
        <v>273</v>
      </c>
      <c r="C185">
        <v>2</v>
      </c>
      <c r="D185">
        <v>44879</v>
      </c>
      <c r="E185">
        <v>3460</v>
      </c>
      <c r="F185">
        <v>346</v>
      </c>
      <c r="G185">
        <v>0</v>
      </c>
      <c r="H185">
        <v>44880.237997685188</v>
      </c>
      <c r="I185" t="s">
        <v>10</v>
      </c>
      <c r="J185" t="s">
        <v>27</v>
      </c>
      <c r="K185" t="s">
        <v>28</v>
      </c>
      <c r="L185" t="s">
        <v>37</v>
      </c>
      <c r="M185" t="s">
        <v>11</v>
      </c>
      <c r="N185" t="s">
        <v>52</v>
      </c>
      <c r="O185" t="s">
        <v>19</v>
      </c>
      <c r="P185">
        <v>1</v>
      </c>
      <c r="Q185" t="s">
        <v>542</v>
      </c>
      <c r="R185">
        <v>2</v>
      </c>
      <c r="S185">
        <v>2022</v>
      </c>
    </row>
    <row r="186" spans="1:24">
      <c r="A186">
        <v>5</v>
      </c>
      <c r="B186">
        <v>273</v>
      </c>
      <c r="C186">
        <v>1</v>
      </c>
      <c r="D186">
        <v>44879</v>
      </c>
      <c r="E186">
        <v>3400</v>
      </c>
      <c r="F186">
        <v>340</v>
      </c>
      <c r="G186">
        <v>0</v>
      </c>
      <c r="H186">
        <v>44881.187997685185</v>
      </c>
      <c r="I186" t="s">
        <v>10</v>
      </c>
      <c r="J186" t="s">
        <v>25</v>
      </c>
      <c r="K186" t="s">
        <v>26</v>
      </c>
      <c r="L186" t="s">
        <v>37</v>
      </c>
      <c r="M186" t="s">
        <v>11</v>
      </c>
      <c r="N186" t="s">
        <v>55</v>
      </c>
      <c r="O186" t="s">
        <v>19</v>
      </c>
      <c r="P186">
        <v>2</v>
      </c>
      <c r="Q186" t="s">
        <v>542</v>
      </c>
      <c r="R186">
        <v>2</v>
      </c>
      <c r="S186">
        <v>2022</v>
      </c>
    </row>
    <row r="187" spans="1:24">
      <c r="A187">
        <v>5</v>
      </c>
      <c r="B187">
        <v>276</v>
      </c>
      <c r="C187">
        <v>1</v>
      </c>
      <c r="D187">
        <v>44885</v>
      </c>
      <c r="E187">
        <v>3400</v>
      </c>
      <c r="F187">
        <v>340</v>
      </c>
      <c r="G187">
        <v>0</v>
      </c>
      <c r="H187">
        <v>44906.23</v>
      </c>
      <c r="I187" t="s">
        <v>10</v>
      </c>
      <c r="J187" t="s">
        <v>25</v>
      </c>
      <c r="K187" t="s">
        <v>26</v>
      </c>
      <c r="L187" t="s">
        <v>37</v>
      </c>
      <c r="M187" t="s">
        <v>11</v>
      </c>
      <c r="N187" t="s">
        <v>55</v>
      </c>
      <c r="O187" t="s">
        <v>19</v>
      </c>
      <c r="P187">
        <v>21</v>
      </c>
      <c r="Q187" t="s">
        <v>543</v>
      </c>
      <c r="R187">
        <v>22</v>
      </c>
      <c r="S187">
        <v>2022</v>
      </c>
    </row>
    <row r="188" spans="1:24">
      <c r="A188">
        <v>5</v>
      </c>
      <c r="B188">
        <v>276</v>
      </c>
      <c r="C188">
        <v>6</v>
      </c>
      <c r="D188">
        <v>44885</v>
      </c>
      <c r="E188">
        <v>3460</v>
      </c>
      <c r="F188">
        <v>346</v>
      </c>
      <c r="G188">
        <v>0</v>
      </c>
      <c r="H188">
        <v>44907.54</v>
      </c>
      <c r="I188" t="s">
        <v>10</v>
      </c>
      <c r="J188" t="s">
        <v>27</v>
      </c>
      <c r="K188" t="s">
        <v>28</v>
      </c>
      <c r="L188" t="s">
        <v>37</v>
      </c>
      <c r="M188" t="s">
        <v>11</v>
      </c>
      <c r="N188" t="s">
        <v>52</v>
      </c>
      <c r="O188" t="s">
        <v>19</v>
      </c>
      <c r="P188">
        <v>22</v>
      </c>
      <c r="Q188" t="s">
        <v>543</v>
      </c>
      <c r="R188">
        <v>22</v>
      </c>
      <c r="S188">
        <v>2022</v>
      </c>
    </row>
    <row r="189" spans="1:24">
      <c r="A189">
        <v>5</v>
      </c>
      <c r="B189">
        <v>281</v>
      </c>
      <c r="C189">
        <v>1</v>
      </c>
      <c r="D189">
        <v>44887</v>
      </c>
      <c r="E189">
        <v>3402</v>
      </c>
      <c r="F189">
        <v>340</v>
      </c>
      <c r="G189">
        <v>2</v>
      </c>
      <c r="H189">
        <v>44919.37</v>
      </c>
      <c r="I189" t="s">
        <v>10</v>
      </c>
      <c r="J189" t="s">
        <v>25</v>
      </c>
      <c r="K189" t="s">
        <v>26</v>
      </c>
      <c r="L189" t="s">
        <v>39</v>
      </c>
      <c r="M189" t="s">
        <v>11</v>
      </c>
      <c r="N189" t="s">
        <v>62</v>
      </c>
      <c r="O189" t="s">
        <v>19</v>
      </c>
      <c r="P189">
        <v>32</v>
      </c>
      <c r="Q189" t="s">
        <v>544</v>
      </c>
      <c r="R189">
        <v>33</v>
      </c>
      <c r="S189">
        <v>2022</v>
      </c>
    </row>
    <row r="190" spans="1:24">
      <c r="A190">
        <v>5</v>
      </c>
      <c r="B190">
        <v>282</v>
      </c>
      <c r="C190">
        <v>1</v>
      </c>
      <c r="D190">
        <v>44888</v>
      </c>
      <c r="E190">
        <v>3400</v>
      </c>
      <c r="F190">
        <v>340</v>
      </c>
      <c r="G190">
        <v>0</v>
      </c>
      <c r="H190">
        <v>45020.3</v>
      </c>
      <c r="I190" t="s">
        <v>10</v>
      </c>
      <c r="J190" t="s">
        <v>25</v>
      </c>
      <c r="K190" t="s">
        <v>26</v>
      </c>
      <c r="L190" t="s">
        <v>37</v>
      </c>
      <c r="M190" t="s">
        <v>11</v>
      </c>
      <c r="N190" t="s">
        <v>55</v>
      </c>
      <c r="O190" t="s">
        <v>19</v>
      </c>
      <c r="P190">
        <v>132</v>
      </c>
      <c r="Q190" t="s">
        <v>545</v>
      </c>
      <c r="R190">
        <v>173</v>
      </c>
      <c r="S190">
        <v>2023</v>
      </c>
    </row>
    <row r="191" spans="1:24">
      <c r="A191">
        <v>5</v>
      </c>
      <c r="B191">
        <v>282</v>
      </c>
      <c r="C191">
        <v>3</v>
      </c>
      <c r="D191">
        <v>44888</v>
      </c>
      <c r="E191">
        <v>3400</v>
      </c>
      <c r="F191">
        <v>340</v>
      </c>
      <c r="G191">
        <v>0</v>
      </c>
      <c r="H191">
        <v>45061</v>
      </c>
      <c r="I191" t="s">
        <v>10</v>
      </c>
      <c r="J191" t="s">
        <v>25</v>
      </c>
      <c r="K191" t="s">
        <v>26</v>
      </c>
      <c r="L191" t="s">
        <v>37</v>
      </c>
      <c r="M191" t="s">
        <v>11</v>
      </c>
      <c r="N191" t="s">
        <v>55</v>
      </c>
      <c r="O191" t="s">
        <v>19</v>
      </c>
      <c r="P191">
        <v>173</v>
      </c>
      <c r="Q191" t="s">
        <v>545</v>
      </c>
      <c r="R191">
        <v>173</v>
      </c>
      <c r="S191">
        <v>2023</v>
      </c>
    </row>
    <row r="192" spans="1:24">
      <c r="A192">
        <v>5</v>
      </c>
      <c r="B192">
        <v>285</v>
      </c>
      <c r="C192">
        <v>1</v>
      </c>
      <c r="D192">
        <v>44892</v>
      </c>
      <c r="E192">
        <v>3460</v>
      </c>
      <c r="F192">
        <v>346</v>
      </c>
      <c r="G192">
        <v>0</v>
      </c>
      <c r="H192">
        <v>44906.37</v>
      </c>
      <c r="I192" t="s">
        <v>10</v>
      </c>
      <c r="J192" t="s">
        <v>27</v>
      </c>
      <c r="K192" t="s">
        <v>28</v>
      </c>
      <c r="L192" t="s">
        <v>37</v>
      </c>
      <c r="M192" t="s">
        <v>11</v>
      </c>
      <c r="N192" t="s">
        <v>52</v>
      </c>
      <c r="O192" t="s">
        <v>19</v>
      </c>
      <c r="P192">
        <v>14</v>
      </c>
      <c r="Q192" t="s">
        <v>546</v>
      </c>
      <c r="R192">
        <v>14</v>
      </c>
      <c r="S192">
        <v>2022</v>
      </c>
    </row>
    <row r="193" spans="1:19">
      <c r="A193">
        <v>5</v>
      </c>
      <c r="B193">
        <v>286</v>
      </c>
      <c r="C193">
        <v>2</v>
      </c>
      <c r="D193">
        <v>44893</v>
      </c>
      <c r="E193">
        <v>3400</v>
      </c>
      <c r="F193">
        <v>340</v>
      </c>
      <c r="G193">
        <v>0</v>
      </c>
      <c r="H193">
        <v>45437.85</v>
      </c>
      <c r="I193" t="s">
        <v>10</v>
      </c>
      <c r="J193" t="s">
        <v>25</v>
      </c>
      <c r="K193" t="s">
        <v>26</v>
      </c>
      <c r="L193" t="s">
        <v>37</v>
      </c>
      <c r="M193" t="s">
        <v>11</v>
      </c>
      <c r="N193" t="s">
        <v>55</v>
      </c>
      <c r="O193" t="s">
        <v>19</v>
      </c>
      <c r="P193">
        <v>544</v>
      </c>
      <c r="Q193" t="s">
        <v>547</v>
      </c>
      <c r="R193">
        <v>547</v>
      </c>
      <c r="S193">
        <v>2024</v>
      </c>
    </row>
    <row r="194" spans="1:19">
      <c r="A194">
        <v>5</v>
      </c>
      <c r="B194">
        <v>287</v>
      </c>
      <c r="C194">
        <v>3</v>
      </c>
      <c r="D194">
        <v>44893</v>
      </c>
      <c r="E194">
        <v>3400</v>
      </c>
      <c r="F194">
        <v>340</v>
      </c>
      <c r="G194">
        <v>0</v>
      </c>
      <c r="H194">
        <v>44900.94</v>
      </c>
      <c r="I194" t="s">
        <v>10</v>
      </c>
      <c r="J194" t="s">
        <v>25</v>
      </c>
      <c r="K194" t="s">
        <v>26</v>
      </c>
      <c r="L194" t="s">
        <v>37</v>
      </c>
      <c r="M194" t="s">
        <v>11</v>
      </c>
      <c r="N194" t="s">
        <v>55</v>
      </c>
      <c r="O194" t="s">
        <v>19</v>
      </c>
      <c r="P194">
        <v>7</v>
      </c>
      <c r="Q194" t="s">
        <v>548</v>
      </c>
      <c r="R194">
        <v>12</v>
      </c>
      <c r="S194">
        <v>2022</v>
      </c>
    </row>
    <row r="195" spans="1:19">
      <c r="A195">
        <v>5</v>
      </c>
      <c r="B195">
        <v>288</v>
      </c>
      <c r="C195">
        <v>1</v>
      </c>
      <c r="D195">
        <v>44895</v>
      </c>
      <c r="E195">
        <v>3460</v>
      </c>
      <c r="F195">
        <v>346</v>
      </c>
      <c r="G195">
        <v>0</v>
      </c>
      <c r="H195">
        <v>45142.92</v>
      </c>
      <c r="I195" t="s">
        <v>10</v>
      </c>
      <c r="J195" t="s">
        <v>27</v>
      </c>
      <c r="K195" t="s">
        <v>28</v>
      </c>
      <c r="L195" t="s">
        <v>37</v>
      </c>
      <c r="M195" t="s">
        <v>11</v>
      </c>
      <c r="N195" t="s">
        <v>52</v>
      </c>
      <c r="O195" t="s">
        <v>19</v>
      </c>
      <c r="P195">
        <v>247</v>
      </c>
      <c r="Q195" t="s">
        <v>549</v>
      </c>
      <c r="R195">
        <v>250</v>
      </c>
      <c r="S195">
        <v>2023</v>
      </c>
    </row>
    <row r="196" spans="1:19">
      <c r="A196">
        <v>5</v>
      </c>
      <c r="B196">
        <v>288</v>
      </c>
      <c r="C196">
        <v>3</v>
      </c>
      <c r="D196">
        <v>44895</v>
      </c>
      <c r="E196">
        <v>3460</v>
      </c>
      <c r="F196">
        <v>346</v>
      </c>
      <c r="G196">
        <v>0</v>
      </c>
      <c r="H196">
        <v>45145</v>
      </c>
      <c r="I196" t="s">
        <v>10</v>
      </c>
      <c r="J196" t="s">
        <v>27</v>
      </c>
      <c r="K196" t="s">
        <v>28</v>
      </c>
      <c r="L196" t="s">
        <v>37</v>
      </c>
      <c r="M196" t="s">
        <v>11</v>
      </c>
      <c r="N196" t="s">
        <v>52</v>
      </c>
      <c r="O196" t="s">
        <v>19</v>
      </c>
      <c r="P196">
        <v>250</v>
      </c>
      <c r="Q196" t="s">
        <v>549</v>
      </c>
      <c r="R196">
        <v>250</v>
      </c>
      <c r="S196">
        <v>2023</v>
      </c>
    </row>
    <row r="197" spans="1:19">
      <c r="A197">
        <v>5</v>
      </c>
      <c r="B197">
        <v>290</v>
      </c>
      <c r="C197">
        <v>1</v>
      </c>
      <c r="D197">
        <v>44899</v>
      </c>
      <c r="E197">
        <v>3406</v>
      </c>
      <c r="F197">
        <v>340</v>
      </c>
      <c r="G197">
        <v>6</v>
      </c>
      <c r="H197">
        <v>45003.725995370369</v>
      </c>
      <c r="I197" t="s">
        <v>10</v>
      </c>
      <c r="J197" t="s">
        <v>25</v>
      </c>
      <c r="K197" t="s">
        <v>26</v>
      </c>
      <c r="L197" t="s">
        <v>43</v>
      </c>
      <c r="M197" t="s">
        <v>11</v>
      </c>
      <c r="N197" t="s">
        <v>65</v>
      </c>
      <c r="O197" t="s">
        <v>19</v>
      </c>
      <c r="P197">
        <v>104</v>
      </c>
      <c r="Q197" t="s">
        <v>550</v>
      </c>
      <c r="R197">
        <v>105</v>
      </c>
      <c r="S197">
        <v>2023</v>
      </c>
    </row>
    <row r="198" spans="1:19">
      <c r="A198">
        <v>5</v>
      </c>
      <c r="B198">
        <v>290</v>
      </c>
      <c r="C198">
        <v>4</v>
      </c>
      <c r="D198">
        <v>44899</v>
      </c>
      <c r="E198">
        <v>3400</v>
      </c>
      <c r="F198">
        <v>340</v>
      </c>
      <c r="G198">
        <v>0</v>
      </c>
      <c r="H198">
        <v>45003.23</v>
      </c>
      <c r="I198" t="s">
        <v>10</v>
      </c>
      <c r="J198" t="s">
        <v>25</v>
      </c>
      <c r="K198" t="s">
        <v>26</v>
      </c>
      <c r="L198" t="s">
        <v>37</v>
      </c>
      <c r="M198" t="s">
        <v>11</v>
      </c>
      <c r="N198" t="s">
        <v>55</v>
      </c>
      <c r="O198" t="s">
        <v>19</v>
      </c>
      <c r="P198">
        <v>104</v>
      </c>
      <c r="Q198" t="s">
        <v>550</v>
      </c>
      <c r="R198">
        <v>105</v>
      </c>
      <c r="S198">
        <v>2023</v>
      </c>
    </row>
    <row r="199" spans="1:19">
      <c r="A199">
        <v>5</v>
      </c>
      <c r="B199">
        <v>293</v>
      </c>
      <c r="C199">
        <v>2</v>
      </c>
      <c r="D199">
        <v>44900</v>
      </c>
      <c r="E199">
        <v>3400</v>
      </c>
      <c r="F199">
        <v>340</v>
      </c>
      <c r="G199">
        <v>0</v>
      </c>
      <c r="H199">
        <v>44944.42</v>
      </c>
      <c r="I199" t="s">
        <v>10</v>
      </c>
      <c r="J199" t="s">
        <v>25</v>
      </c>
      <c r="K199" t="s">
        <v>26</v>
      </c>
      <c r="L199" t="s">
        <v>37</v>
      </c>
      <c r="M199" t="s">
        <v>11</v>
      </c>
      <c r="N199" t="s">
        <v>55</v>
      </c>
      <c r="O199" t="s">
        <v>19</v>
      </c>
      <c r="P199">
        <v>44</v>
      </c>
      <c r="Q199" t="s">
        <v>551</v>
      </c>
      <c r="R199">
        <v>45</v>
      </c>
      <c r="S199">
        <v>2023</v>
      </c>
    </row>
    <row r="200" spans="1:19">
      <c r="A200">
        <v>5</v>
      </c>
      <c r="B200">
        <v>294</v>
      </c>
      <c r="C200">
        <v>1</v>
      </c>
      <c r="D200">
        <v>44902</v>
      </c>
      <c r="E200">
        <v>3460</v>
      </c>
      <c r="F200">
        <v>346</v>
      </c>
      <c r="G200">
        <v>0</v>
      </c>
      <c r="H200">
        <v>44914.720000000001</v>
      </c>
      <c r="I200" t="s">
        <v>10</v>
      </c>
      <c r="J200" t="s">
        <v>27</v>
      </c>
      <c r="K200" t="s">
        <v>28</v>
      </c>
      <c r="L200" t="s">
        <v>37</v>
      </c>
      <c r="M200" t="s">
        <v>11</v>
      </c>
      <c r="N200" t="s">
        <v>52</v>
      </c>
      <c r="O200" t="s">
        <v>19</v>
      </c>
      <c r="P200">
        <v>12</v>
      </c>
      <c r="Q200" t="s">
        <v>552</v>
      </c>
      <c r="R200">
        <v>14</v>
      </c>
      <c r="S200">
        <v>2022</v>
      </c>
    </row>
    <row r="201" spans="1:19">
      <c r="A201">
        <v>5</v>
      </c>
      <c r="B201">
        <v>297</v>
      </c>
      <c r="C201">
        <v>1</v>
      </c>
      <c r="D201">
        <v>44909</v>
      </c>
      <c r="E201">
        <v>3400</v>
      </c>
      <c r="F201">
        <v>340</v>
      </c>
      <c r="G201">
        <v>0</v>
      </c>
      <c r="H201">
        <v>45017.3</v>
      </c>
      <c r="I201" t="s">
        <v>10</v>
      </c>
      <c r="J201" t="s">
        <v>25</v>
      </c>
      <c r="K201" t="s">
        <v>26</v>
      </c>
      <c r="L201" t="s">
        <v>37</v>
      </c>
      <c r="M201" t="s">
        <v>11</v>
      </c>
      <c r="N201" t="s">
        <v>55</v>
      </c>
      <c r="O201" t="s">
        <v>19</v>
      </c>
      <c r="P201">
        <v>108</v>
      </c>
      <c r="Q201" t="s">
        <v>553</v>
      </c>
      <c r="R201">
        <v>108</v>
      </c>
      <c r="S201">
        <v>2023</v>
      </c>
    </row>
    <row r="202" spans="1:19">
      <c r="A202">
        <v>5</v>
      </c>
      <c r="B202">
        <v>298</v>
      </c>
      <c r="C202">
        <v>1</v>
      </c>
      <c r="D202">
        <v>44909</v>
      </c>
      <c r="E202">
        <v>3400</v>
      </c>
      <c r="F202">
        <v>340</v>
      </c>
      <c r="G202">
        <v>0</v>
      </c>
      <c r="H202">
        <v>44922.720000000001</v>
      </c>
      <c r="I202" t="s">
        <v>10</v>
      </c>
      <c r="J202" t="s">
        <v>25</v>
      </c>
      <c r="K202" t="s">
        <v>26</v>
      </c>
      <c r="L202" t="s">
        <v>37</v>
      </c>
      <c r="M202" t="s">
        <v>11</v>
      </c>
      <c r="N202" t="s">
        <v>55</v>
      </c>
      <c r="O202" t="s">
        <v>19</v>
      </c>
      <c r="P202">
        <v>13</v>
      </c>
      <c r="Q202" t="s">
        <v>554</v>
      </c>
      <c r="R202">
        <v>13</v>
      </c>
      <c r="S202">
        <v>2022</v>
      </c>
    </row>
    <row r="203" spans="1:19">
      <c r="A203">
        <v>5</v>
      </c>
      <c r="B203">
        <v>300</v>
      </c>
      <c r="C203">
        <v>1</v>
      </c>
      <c r="D203">
        <v>44911</v>
      </c>
      <c r="E203">
        <v>3400</v>
      </c>
      <c r="F203">
        <v>340</v>
      </c>
      <c r="G203">
        <v>0</v>
      </c>
      <c r="H203">
        <v>45072.1</v>
      </c>
      <c r="I203" t="s">
        <v>10</v>
      </c>
      <c r="J203" t="s">
        <v>25</v>
      </c>
      <c r="K203" t="s">
        <v>26</v>
      </c>
      <c r="L203" t="s">
        <v>37</v>
      </c>
      <c r="M203" t="s">
        <v>11</v>
      </c>
      <c r="N203" t="s">
        <v>55</v>
      </c>
      <c r="O203" t="s">
        <v>19</v>
      </c>
      <c r="P203">
        <v>161</v>
      </c>
      <c r="Q203" t="s">
        <v>555</v>
      </c>
      <c r="R203">
        <v>161</v>
      </c>
      <c r="S203">
        <v>2023</v>
      </c>
    </row>
    <row r="204" spans="1:19">
      <c r="A204">
        <v>5</v>
      </c>
      <c r="B204">
        <v>301</v>
      </c>
      <c r="C204">
        <v>3</v>
      </c>
      <c r="D204">
        <v>44912</v>
      </c>
      <c r="E204">
        <v>3400</v>
      </c>
      <c r="F204">
        <v>340</v>
      </c>
      <c r="G204">
        <v>0</v>
      </c>
      <c r="H204">
        <v>44926.2</v>
      </c>
      <c r="I204" t="s">
        <v>10</v>
      </c>
      <c r="J204" t="s">
        <v>25</v>
      </c>
      <c r="K204" t="s">
        <v>26</v>
      </c>
      <c r="L204" t="s">
        <v>37</v>
      </c>
      <c r="M204" t="s">
        <v>11</v>
      </c>
      <c r="N204" t="s">
        <v>55</v>
      </c>
      <c r="O204" t="s">
        <v>19</v>
      </c>
      <c r="P204">
        <v>14</v>
      </c>
      <c r="Q204" t="s">
        <v>556</v>
      </c>
      <c r="R204">
        <v>16</v>
      </c>
      <c r="S204">
        <v>2022</v>
      </c>
    </row>
    <row r="205" spans="1:19">
      <c r="A205">
        <v>5</v>
      </c>
      <c r="B205">
        <v>302</v>
      </c>
      <c r="C205">
        <v>3</v>
      </c>
      <c r="D205">
        <v>44913</v>
      </c>
      <c r="E205">
        <v>3400</v>
      </c>
      <c r="F205">
        <v>340</v>
      </c>
      <c r="G205">
        <v>0</v>
      </c>
      <c r="H205">
        <v>44977.3</v>
      </c>
      <c r="I205" t="s">
        <v>10</v>
      </c>
      <c r="J205" t="s">
        <v>25</v>
      </c>
      <c r="K205" t="s">
        <v>26</v>
      </c>
      <c r="L205" t="s">
        <v>37</v>
      </c>
      <c r="M205" t="s">
        <v>11</v>
      </c>
      <c r="N205" t="s">
        <v>55</v>
      </c>
      <c r="O205" t="s">
        <v>19</v>
      </c>
      <c r="P205">
        <v>64</v>
      </c>
      <c r="Q205" t="s">
        <v>557</v>
      </c>
      <c r="R205">
        <v>68</v>
      </c>
      <c r="S205">
        <v>2023</v>
      </c>
    </row>
    <row r="206" spans="1:19">
      <c r="A206">
        <v>5</v>
      </c>
      <c r="B206">
        <v>304</v>
      </c>
      <c r="C206">
        <v>3</v>
      </c>
      <c r="D206">
        <v>44915</v>
      </c>
      <c r="E206">
        <v>3460</v>
      </c>
      <c r="F206">
        <v>346</v>
      </c>
      <c r="G206">
        <v>0</v>
      </c>
      <c r="H206">
        <v>45032.22</v>
      </c>
      <c r="I206" t="s">
        <v>10</v>
      </c>
      <c r="J206" t="s">
        <v>27</v>
      </c>
      <c r="K206" t="s">
        <v>28</v>
      </c>
      <c r="L206" t="s">
        <v>37</v>
      </c>
      <c r="M206" t="s">
        <v>11</v>
      </c>
      <c r="N206" t="s">
        <v>52</v>
      </c>
      <c r="O206" t="s">
        <v>19</v>
      </c>
      <c r="P206">
        <v>117</v>
      </c>
      <c r="Q206" t="s">
        <v>558</v>
      </c>
      <c r="R206">
        <v>130</v>
      </c>
      <c r="S206">
        <v>2023</v>
      </c>
    </row>
    <row r="207" spans="1:19">
      <c r="A207">
        <v>5</v>
      </c>
      <c r="B207">
        <v>304</v>
      </c>
      <c r="C207">
        <v>4</v>
      </c>
      <c r="D207">
        <v>44915</v>
      </c>
      <c r="E207">
        <v>3400</v>
      </c>
      <c r="F207">
        <v>340</v>
      </c>
      <c r="G207">
        <v>0</v>
      </c>
      <c r="H207">
        <v>45032.57</v>
      </c>
      <c r="I207" t="s">
        <v>10</v>
      </c>
      <c r="J207" t="s">
        <v>25</v>
      </c>
      <c r="K207" t="s">
        <v>26</v>
      </c>
      <c r="L207" t="s">
        <v>37</v>
      </c>
      <c r="M207" t="s">
        <v>11</v>
      </c>
      <c r="N207" t="s">
        <v>55</v>
      </c>
      <c r="O207" t="s">
        <v>19</v>
      </c>
      <c r="P207">
        <v>117</v>
      </c>
      <c r="Q207" t="s">
        <v>558</v>
      </c>
      <c r="R207">
        <v>130</v>
      </c>
      <c r="S207">
        <v>2023</v>
      </c>
    </row>
    <row r="208" spans="1:19">
      <c r="A208">
        <v>5</v>
      </c>
      <c r="B208">
        <v>306</v>
      </c>
      <c r="C208">
        <v>3</v>
      </c>
      <c r="D208">
        <v>44917</v>
      </c>
      <c r="E208">
        <v>3400</v>
      </c>
      <c r="F208">
        <v>340</v>
      </c>
      <c r="G208">
        <v>0</v>
      </c>
      <c r="H208">
        <v>44970.65</v>
      </c>
      <c r="I208" t="s">
        <v>10</v>
      </c>
      <c r="J208" t="s">
        <v>25</v>
      </c>
      <c r="K208" t="s">
        <v>26</v>
      </c>
      <c r="L208" t="s">
        <v>37</v>
      </c>
      <c r="M208" t="s">
        <v>11</v>
      </c>
      <c r="N208" t="s">
        <v>55</v>
      </c>
      <c r="O208" t="s">
        <v>19</v>
      </c>
      <c r="P208">
        <v>53</v>
      </c>
      <c r="Q208" t="s">
        <v>559</v>
      </c>
      <c r="R208">
        <v>55</v>
      </c>
      <c r="S208">
        <v>2023</v>
      </c>
    </row>
    <row r="209" spans="1:19">
      <c r="A209">
        <v>5</v>
      </c>
      <c r="B209">
        <v>307</v>
      </c>
      <c r="C209">
        <v>3</v>
      </c>
      <c r="D209">
        <v>44918</v>
      </c>
      <c r="E209">
        <v>3470</v>
      </c>
      <c r="F209">
        <v>347</v>
      </c>
      <c r="G209">
        <v>0</v>
      </c>
      <c r="H209">
        <v>44996.81</v>
      </c>
      <c r="I209" t="s">
        <v>10</v>
      </c>
      <c r="J209" t="s">
        <v>29</v>
      </c>
      <c r="K209" t="s">
        <v>28</v>
      </c>
      <c r="L209" t="s">
        <v>37</v>
      </c>
      <c r="M209" t="s">
        <v>11</v>
      </c>
      <c r="N209" t="s">
        <v>51</v>
      </c>
      <c r="O209" t="s">
        <v>19</v>
      </c>
      <c r="P209">
        <v>78</v>
      </c>
      <c r="Q209" t="s">
        <v>560</v>
      </c>
      <c r="R209">
        <v>80</v>
      </c>
      <c r="S209">
        <v>2023</v>
      </c>
    </row>
    <row r="210" spans="1:19">
      <c r="A210">
        <v>5</v>
      </c>
      <c r="B210">
        <v>307</v>
      </c>
      <c r="C210">
        <v>6</v>
      </c>
      <c r="D210">
        <v>44918</v>
      </c>
      <c r="E210">
        <v>3400</v>
      </c>
      <c r="F210">
        <v>340</v>
      </c>
      <c r="G210">
        <v>0</v>
      </c>
      <c r="H210">
        <v>44996.19</v>
      </c>
      <c r="I210" t="s">
        <v>10</v>
      </c>
      <c r="J210" t="s">
        <v>25</v>
      </c>
      <c r="K210" t="s">
        <v>26</v>
      </c>
      <c r="L210" t="s">
        <v>37</v>
      </c>
      <c r="M210" t="s">
        <v>11</v>
      </c>
      <c r="N210" t="s">
        <v>55</v>
      </c>
      <c r="O210" t="s">
        <v>19</v>
      </c>
      <c r="P210">
        <v>78</v>
      </c>
      <c r="Q210" t="s">
        <v>560</v>
      </c>
      <c r="R210">
        <v>80</v>
      </c>
      <c r="S210">
        <v>2023</v>
      </c>
    </row>
    <row r="211" spans="1:19">
      <c r="A211">
        <v>5</v>
      </c>
      <c r="B211">
        <v>308</v>
      </c>
      <c r="C211">
        <v>3</v>
      </c>
      <c r="D211">
        <v>44919</v>
      </c>
      <c r="E211">
        <v>3400</v>
      </c>
      <c r="F211">
        <v>340</v>
      </c>
      <c r="G211">
        <v>0</v>
      </c>
      <c r="H211">
        <v>45456.5</v>
      </c>
      <c r="I211" t="s">
        <v>10</v>
      </c>
      <c r="J211" t="s">
        <v>25</v>
      </c>
      <c r="K211" t="s">
        <v>26</v>
      </c>
      <c r="L211" t="s">
        <v>37</v>
      </c>
      <c r="M211" t="s">
        <v>11</v>
      </c>
      <c r="N211" t="s">
        <v>55</v>
      </c>
      <c r="O211" t="s">
        <v>19</v>
      </c>
      <c r="P211">
        <v>537</v>
      </c>
      <c r="Q211" t="s">
        <v>561</v>
      </c>
      <c r="R211">
        <v>537</v>
      </c>
      <c r="S211">
        <v>2024</v>
      </c>
    </row>
    <row r="212" spans="1:19">
      <c r="A212">
        <v>5</v>
      </c>
      <c r="B212">
        <v>311</v>
      </c>
      <c r="C212">
        <v>2</v>
      </c>
      <c r="D212">
        <v>44925</v>
      </c>
      <c r="E212">
        <v>3402</v>
      </c>
      <c r="F212">
        <v>340</v>
      </c>
      <c r="G212">
        <v>2</v>
      </c>
      <c r="H212">
        <v>44947.28</v>
      </c>
      <c r="I212" t="s">
        <v>10</v>
      </c>
      <c r="J212" t="s">
        <v>25</v>
      </c>
      <c r="K212" t="s">
        <v>26</v>
      </c>
      <c r="L212" t="s">
        <v>39</v>
      </c>
      <c r="M212" t="s">
        <v>11</v>
      </c>
      <c r="N212" t="s">
        <v>62</v>
      </c>
      <c r="O212" t="s">
        <v>19</v>
      </c>
      <c r="P212">
        <v>22</v>
      </c>
      <c r="Q212" t="s">
        <v>562</v>
      </c>
      <c r="R212">
        <v>23</v>
      </c>
      <c r="S212">
        <v>2023</v>
      </c>
    </row>
  </sheetData>
  <mergeCells count="1">
    <mergeCell ref="W1:AC1"/>
  </mergeCells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C470-9975-4D82-92FF-77D7D1D64147}">
  <dimension ref="A1:Q548"/>
  <sheetViews>
    <sheetView workbookViewId="0"/>
  </sheetViews>
  <sheetFormatPr defaultRowHeight="14.5"/>
  <cols>
    <col min="1" max="1" width="12.7265625" customWidth="1"/>
    <col min="2" max="2" width="9" bestFit="1" customWidth="1"/>
    <col min="3" max="3" width="18.36328125" style="3" customWidth="1"/>
    <col min="4" max="4" width="22" style="3" customWidth="1"/>
    <col min="5" max="5" width="15.453125" customWidth="1"/>
    <col min="6" max="6" width="14.81640625" customWidth="1"/>
    <col min="9" max="9" width="23.7265625" bestFit="1" customWidth="1"/>
    <col min="10" max="10" width="16.1796875" bestFit="1" customWidth="1"/>
    <col min="11" max="11" width="9.26953125" bestFit="1" customWidth="1"/>
    <col min="12" max="12" width="8" bestFit="1" customWidth="1"/>
    <col min="13" max="13" width="6.36328125" bestFit="1" customWidth="1"/>
    <col min="14" max="14" width="4.6328125" bestFit="1" customWidth="1"/>
    <col min="15" max="15" width="5.1796875" bestFit="1" customWidth="1"/>
    <col min="16" max="16" width="9.54296875" bestFit="1" customWidth="1"/>
    <col min="17" max="17" width="10.7265625" bestFit="1" customWidth="1"/>
  </cols>
  <sheetData>
    <row r="1" spans="1:17">
      <c r="A1" t="s">
        <v>125</v>
      </c>
      <c r="B1" t="s">
        <v>128</v>
      </c>
      <c r="C1" s="3" t="s">
        <v>676</v>
      </c>
      <c r="D1" s="3" t="s">
        <v>677</v>
      </c>
      <c r="E1" t="s">
        <v>127</v>
      </c>
      <c r="F1" t="s">
        <v>691</v>
      </c>
    </row>
    <row r="2" spans="1:17">
      <c r="A2" t="s">
        <v>129</v>
      </c>
      <c r="B2" t="s">
        <v>9</v>
      </c>
      <c r="C2" s="3">
        <v>44562</v>
      </c>
      <c r="D2" s="3">
        <v>45145.599999999999</v>
      </c>
      <c r="E2">
        <v>583</v>
      </c>
      <c r="F2" t="s">
        <v>692</v>
      </c>
    </row>
    <row r="3" spans="1:17">
      <c r="A3" t="s">
        <v>130</v>
      </c>
      <c r="B3" t="s">
        <v>9</v>
      </c>
      <c r="C3" s="3">
        <v>44572</v>
      </c>
      <c r="D3" s="3">
        <v>44693.4</v>
      </c>
      <c r="E3">
        <v>121</v>
      </c>
      <c r="F3" t="s">
        <v>692</v>
      </c>
    </row>
    <row r="4" spans="1:17">
      <c r="A4" t="s">
        <v>131</v>
      </c>
      <c r="B4" t="s">
        <v>9</v>
      </c>
      <c r="C4" s="3">
        <v>44572</v>
      </c>
      <c r="D4" s="3">
        <v>44583.3</v>
      </c>
      <c r="E4">
        <v>11</v>
      </c>
      <c r="F4" t="s">
        <v>692</v>
      </c>
    </row>
    <row r="5" spans="1:17">
      <c r="A5" t="s">
        <v>132</v>
      </c>
      <c r="B5" t="s">
        <v>9</v>
      </c>
      <c r="C5" s="3">
        <v>44581</v>
      </c>
      <c r="D5" s="3">
        <v>45319.5</v>
      </c>
      <c r="E5">
        <v>738</v>
      </c>
      <c r="F5" t="s">
        <v>692</v>
      </c>
    </row>
    <row r="6" spans="1:17">
      <c r="A6" t="s">
        <v>133</v>
      </c>
      <c r="B6" t="s">
        <v>9</v>
      </c>
      <c r="C6" s="3">
        <v>44582</v>
      </c>
      <c r="D6" s="3">
        <v>44816.37</v>
      </c>
      <c r="E6">
        <v>234</v>
      </c>
      <c r="F6" t="s">
        <v>692</v>
      </c>
    </row>
    <row r="7" spans="1:17">
      <c r="A7" t="s">
        <v>134</v>
      </c>
      <c r="B7" t="s">
        <v>9</v>
      </c>
      <c r="C7" s="3">
        <v>44586</v>
      </c>
      <c r="D7" s="3">
        <v>44652.18</v>
      </c>
      <c r="E7">
        <v>66</v>
      </c>
      <c r="F7" t="s">
        <v>692</v>
      </c>
    </row>
    <row r="8" spans="1:17">
      <c r="A8" t="s">
        <v>135</v>
      </c>
      <c r="B8" t="s">
        <v>9</v>
      </c>
      <c r="C8" s="3">
        <v>44586</v>
      </c>
      <c r="D8" s="3">
        <v>44607.6</v>
      </c>
      <c r="E8">
        <v>21</v>
      </c>
      <c r="F8" t="s">
        <v>692</v>
      </c>
    </row>
    <row r="9" spans="1:17">
      <c r="A9" t="s">
        <v>136</v>
      </c>
      <c r="B9" t="s">
        <v>9</v>
      </c>
      <c r="C9" s="3">
        <v>44587</v>
      </c>
      <c r="D9" s="3">
        <v>44728.800000000003</v>
      </c>
      <c r="E9">
        <v>141</v>
      </c>
      <c r="F9" t="s">
        <v>692</v>
      </c>
    </row>
    <row r="10" spans="1:17">
      <c r="A10" t="s">
        <v>137</v>
      </c>
      <c r="B10" t="s">
        <v>9</v>
      </c>
      <c r="C10" s="3">
        <v>44588</v>
      </c>
      <c r="D10" s="3">
        <v>44618.755995370368</v>
      </c>
      <c r="E10">
        <v>30</v>
      </c>
      <c r="F10" t="s">
        <v>692</v>
      </c>
      <c r="I10" s="57" t="s">
        <v>852</v>
      </c>
      <c r="J10" s="57" t="s">
        <v>128</v>
      </c>
      <c r="K10" s="58"/>
      <c r="L10" s="58"/>
      <c r="M10" s="58"/>
      <c r="N10" s="58"/>
      <c r="O10" s="58"/>
      <c r="P10" s="58"/>
      <c r="Q10" s="58"/>
    </row>
    <row r="11" spans="1:17">
      <c r="A11" t="s">
        <v>138</v>
      </c>
      <c r="B11" t="s">
        <v>9</v>
      </c>
      <c r="C11" s="3">
        <v>44589</v>
      </c>
      <c r="D11" s="3">
        <v>44641.5</v>
      </c>
      <c r="E11">
        <v>52</v>
      </c>
      <c r="F11" t="s">
        <v>692</v>
      </c>
      <c r="I11" s="57" t="s">
        <v>680</v>
      </c>
      <c r="J11" s="58" t="s">
        <v>9</v>
      </c>
      <c r="K11" s="58" t="s">
        <v>16</v>
      </c>
      <c r="L11" s="58" t="s">
        <v>17</v>
      </c>
      <c r="M11" s="58" t="s">
        <v>18</v>
      </c>
      <c r="N11" s="58" t="s">
        <v>19</v>
      </c>
      <c r="O11" s="58" t="s">
        <v>23</v>
      </c>
      <c r="P11" s="58" t="s">
        <v>24</v>
      </c>
      <c r="Q11" s="58" t="s">
        <v>850</v>
      </c>
    </row>
    <row r="12" spans="1:17">
      <c r="A12" t="s">
        <v>139</v>
      </c>
      <c r="B12" t="s">
        <v>9</v>
      </c>
      <c r="C12" s="3">
        <v>44590</v>
      </c>
      <c r="D12" s="3">
        <v>44623.74</v>
      </c>
      <c r="E12">
        <v>33</v>
      </c>
      <c r="F12" t="s">
        <v>692</v>
      </c>
      <c r="I12" s="58" t="s">
        <v>692</v>
      </c>
      <c r="J12" s="59">
        <v>184.54545454545453</v>
      </c>
      <c r="K12" s="59">
        <v>178.33333333333334</v>
      </c>
      <c r="L12" s="59">
        <v>63</v>
      </c>
      <c r="M12" s="59">
        <v>39.857142857142854</v>
      </c>
      <c r="N12" s="59">
        <v>141.1</v>
      </c>
      <c r="O12" s="59">
        <v>89.8</v>
      </c>
      <c r="P12" s="59">
        <v>54.75</v>
      </c>
      <c r="Q12" s="59">
        <v>120.21428571428571</v>
      </c>
    </row>
    <row r="13" spans="1:17">
      <c r="A13" t="s">
        <v>140</v>
      </c>
      <c r="B13" t="s">
        <v>9</v>
      </c>
      <c r="C13" s="3">
        <v>44601</v>
      </c>
      <c r="D13" s="3">
        <v>45491.5</v>
      </c>
      <c r="E13">
        <v>890</v>
      </c>
      <c r="F13" t="s">
        <v>693</v>
      </c>
      <c r="I13" s="58" t="s">
        <v>693</v>
      </c>
      <c r="J13" s="59">
        <v>188.9</v>
      </c>
      <c r="K13" s="59">
        <v>71.333333333333329</v>
      </c>
      <c r="L13" s="59">
        <v>732.5</v>
      </c>
      <c r="M13" s="59">
        <v>64</v>
      </c>
      <c r="N13" s="59">
        <v>143.77777777777777</v>
      </c>
      <c r="O13" s="59">
        <v>225</v>
      </c>
      <c r="P13" s="59">
        <v>46</v>
      </c>
      <c r="Q13" s="59">
        <v>166.17142857142858</v>
      </c>
    </row>
    <row r="14" spans="1:17">
      <c r="A14" t="s">
        <v>141</v>
      </c>
      <c r="B14" t="s">
        <v>9</v>
      </c>
      <c r="C14" s="3">
        <v>44603</v>
      </c>
      <c r="D14" s="3">
        <v>44720.37</v>
      </c>
      <c r="E14">
        <v>117</v>
      </c>
      <c r="F14" t="s">
        <v>693</v>
      </c>
      <c r="I14" s="58" t="s">
        <v>694</v>
      </c>
      <c r="J14" s="59">
        <v>94</v>
      </c>
      <c r="K14" s="59">
        <v>175.5</v>
      </c>
      <c r="L14" s="59">
        <v>302.8</v>
      </c>
      <c r="M14" s="59">
        <v>28.5</v>
      </c>
      <c r="N14" s="59">
        <v>112.58333333333333</v>
      </c>
      <c r="O14" s="59">
        <v>65.333333333333329</v>
      </c>
      <c r="P14" s="59">
        <v>167.28571428571428</v>
      </c>
      <c r="Q14" s="59">
        <v>129.82692307692307</v>
      </c>
    </row>
    <row r="15" spans="1:17">
      <c r="A15" t="s">
        <v>142</v>
      </c>
      <c r="B15" t="s">
        <v>9</v>
      </c>
      <c r="C15" s="3">
        <v>44604</v>
      </c>
      <c r="D15" s="3">
        <v>44605.86</v>
      </c>
      <c r="E15">
        <v>1</v>
      </c>
      <c r="F15" t="s">
        <v>693</v>
      </c>
      <c r="I15" s="58" t="s">
        <v>695</v>
      </c>
      <c r="J15" s="59">
        <v>340.33333333333331</v>
      </c>
      <c r="K15" s="59">
        <v>82.666666666666671</v>
      </c>
      <c r="L15" s="59">
        <v>588.4</v>
      </c>
      <c r="M15" s="59">
        <v>146.25</v>
      </c>
      <c r="N15" s="59">
        <v>173.21428571428572</v>
      </c>
      <c r="O15" s="59">
        <v>32</v>
      </c>
      <c r="P15" s="59">
        <v>111.83333333333333</v>
      </c>
      <c r="Q15" s="59">
        <v>218.88095238095238</v>
      </c>
    </row>
    <row r="16" spans="1:17">
      <c r="A16" t="s">
        <v>143</v>
      </c>
      <c r="B16" t="s">
        <v>9</v>
      </c>
      <c r="C16" s="3">
        <v>44607</v>
      </c>
      <c r="D16" s="3">
        <v>44628.43</v>
      </c>
      <c r="E16">
        <v>21</v>
      </c>
      <c r="F16" t="s">
        <v>693</v>
      </c>
      <c r="I16" s="58" t="s">
        <v>696</v>
      </c>
      <c r="J16" s="59">
        <v>322</v>
      </c>
      <c r="K16" s="59">
        <v>31</v>
      </c>
      <c r="L16" s="59">
        <v>528.5</v>
      </c>
      <c r="M16" s="59">
        <v>214.66666666666666</v>
      </c>
      <c r="N16" s="59">
        <v>78.058823529411768</v>
      </c>
      <c r="O16" s="59">
        <v>86.5</v>
      </c>
      <c r="P16" s="59">
        <v>86.5</v>
      </c>
      <c r="Q16" s="59">
        <v>183.47169811320754</v>
      </c>
    </row>
    <row r="17" spans="1:17">
      <c r="A17" t="s">
        <v>144</v>
      </c>
      <c r="B17" t="s">
        <v>9</v>
      </c>
      <c r="C17" s="3">
        <v>44608</v>
      </c>
      <c r="D17" s="3">
        <v>44625.54</v>
      </c>
      <c r="E17">
        <v>17</v>
      </c>
      <c r="F17" t="s">
        <v>693</v>
      </c>
      <c r="I17" s="58" t="s">
        <v>702</v>
      </c>
      <c r="J17" s="59">
        <v>123.33333333333333</v>
      </c>
      <c r="K17" s="59">
        <v>79.125</v>
      </c>
      <c r="L17" s="59">
        <v>833.33333333333337</v>
      </c>
      <c r="M17" s="59">
        <v>133.42857142857142</v>
      </c>
      <c r="N17" s="59">
        <v>81.230769230769226</v>
      </c>
      <c r="O17" s="59">
        <v>63</v>
      </c>
      <c r="P17" s="59">
        <v>69.333333333333329</v>
      </c>
      <c r="Q17" s="59">
        <v>141.63999999999999</v>
      </c>
    </row>
    <row r="18" spans="1:17">
      <c r="A18" t="s">
        <v>145</v>
      </c>
      <c r="B18" t="s">
        <v>9</v>
      </c>
      <c r="C18" s="3">
        <v>44609</v>
      </c>
      <c r="D18" s="3">
        <v>44693.15</v>
      </c>
      <c r="E18">
        <v>84</v>
      </c>
      <c r="F18" t="s">
        <v>693</v>
      </c>
      <c r="I18" s="58" t="s">
        <v>703</v>
      </c>
      <c r="J18" s="59">
        <v>176.27272727272728</v>
      </c>
      <c r="K18" s="59">
        <v>31</v>
      </c>
      <c r="L18" s="59">
        <v>24</v>
      </c>
      <c r="M18" s="59">
        <v>103.88888888888889</v>
      </c>
      <c r="N18" s="59">
        <v>95.818181818181813</v>
      </c>
      <c r="O18" s="59">
        <v>87</v>
      </c>
      <c r="P18" s="59">
        <v>37.444444444444443</v>
      </c>
      <c r="Q18" s="59">
        <v>101.47826086956522</v>
      </c>
    </row>
    <row r="19" spans="1:17">
      <c r="A19" t="s">
        <v>146</v>
      </c>
      <c r="B19" t="s">
        <v>9</v>
      </c>
      <c r="C19" s="3">
        <v>44613</v>
      </c>
      <c r="D19" s="3">
        <v>45010.93</v>
      </c>
      <c r="E19">
        <v>397</v>
      </c>
      <c r="F19" t="s">
        <v>693</v>
      </c>
      <c r="I19" s="58" t="s">
        <v>697</v>
      </c>
      <c r="J19" s="59">
        <v>223.33333333333334</v>
      </c>
      <c r="K19" s="59">
        <v>93.6</v>
      </c>
      <c r="L19" s="59">
        <v>627</v>
      </c>
      <c r="M19" s="59">
        <v>53.5</v>
      </c>
      <c r="N19" s="59">
        <v>86.125</v>
      </c>
      <c r="O19" s="59">
        <v>137.33333333333334</v>
      </c>
      <c r="P19" s="59">
        <v>16</v>
      </c>
      <c r="Q19" s="59">
        <v>143</v>
      </c>
    </row>
    <row r="20" spans="1:17">
      <c r="A20" t="s">
        <v>147</v>
      </c>
      <c r="B20" t="s">
        <v>9</v>
      </c>
      <c r="C20" s="3">
        <v>44615</v>
      </c>
      <c r="D20" s="3">
        <v>44692.36</v>
      </c>
      <c r="E20">
        <v>77</v>
      </c>
      <c r="F20" t="s">
        <v>693</v>
      </c>
      <c r="I20" s="58" t="s">
        <v>704</v>
      </c>
      <c r="J20" s="59">
        <v>294.60000000000002</v>
      </c>
      <c r="K20" s="59">
        <v>164</v>
      </c>
      <c r="L20" s="59"/>
      <c r="M20" s="59">
        <v>98.75</v>
      </c>
      <c r="N20" s="59">
        <v>142.73333333333332</v>
      </c>
      <c r="O20" s="59">
        <v>21.5</v>
      </c>
      <c r="P20" s="59">
        <v>65.875</v>
      </c>
      <c r="Q20" s="59">
        <v>155.60975609756099</v>
      </c>
    </row>
    <row r="21" spans="1:17">
      <c r="A21" t="s">
        <v>148</v>
      </c>
      <c r="B21" t="s">
        <v>9</v>
      </c>
      <c r="C21" s="3">
        <v>44616</v>
      </c>
      <c r="D21" s="3">
        <v>44854.02</v>
      </c>
      <c r="E21">
        <v>238</v>
      </c>
      <c r="F21" t="s">
        <v>693</v>
      </c>
      <c r="I21" s="58" t="s">
        <v>700</v>
      </c>
      <c r="J21" s="59">
        <v>182.81818181818181</v>
      </c>
      <c r="K21" s="59">
        <v>73</v>
      </c>
      <c r="L21" s="59">
        <v>643.33333333333337</v>
      </c>
      <c r="M21" s="59">
        <v>114.4</v>
      </c>
      <c r="N21" s="59">
        <v>57.642857142857146</v>
      </c>
      <c r="O21" s="59">
        <v>361.25</v>
      </c>
      <c r="P21" s="59">
        <v>23.4</v>
      </c>
      <c r="Q21" s="59">
        <v>156.8125</v>
      </c>
    </row>
    <row r="22" spans="1:17">
      <c r="A22" t="s">
        <v>149</v>
      </c>
      <c r="B22" t="s">
        <v>9</v>
      </c>
      <c r="C22" s="3">
        <v>44617</v>
      </c>
      <c r="D22" s="3">
        <v>44664.41</v>
      </c>
      <c r="E22">
        <v>47</v>
      </c>
      <c r="F22" t="s">
        <v>693</v>
      </c>
      <c r="I22" s="58" t="s">
        <v>699</v>
      </c>
      <c r="J22" s="59">
        <v>179.5</v>
      </c>
      <c r="K22" s="59">
        <v>165.5</v>
      </c>
      <c r="L22" s="59"/>
      <c r="M22" s="59">
        <v>102.75</v>
      </c>
      <c r="N22" s="59">
        <v>97</v>
      </c>
      <c r="O22" s="59">
        <v>135.6</v>
      </c>
      <c r="P22" s="59">
        <v>109.125</v>
      </c>
      <c r="Q22" s="59">
        <v>125.97727272727273</v>
      </c>
    </row>
    <row r="23" spans="1:17">
      <c r="A23" t="s">
        <v>150</v>
      </c>
      <c r="B23" t="s">
        <v>9</v>
      </c>
      <c r="C23" s="3">
        <v>44621</v>
      </c>
      <c r="D23" s="3">
        <v>44702.92</v>
      </c>
      <c r="E23">
        <v>81</v>
      </c>
      <c r="F23" t="s">
        <v>694</v>
      </c>
      <c r="I23" s="58" t="s">
        <v>701</v>
      </c>
      <c r="J23" s="59">
        <v>184.7</v>
      </c>
      <c r="K23" s="59">
        <v>65.333333333333329</v>
      </c>
      <c r="L23" s="59">
        <v>603</v>
      </c>
      <c r="M23" s="59">
        <v>118.66666666666667</v>
      </c>
      <c r="N23" s="59">
        <v>102.07692307692308</v>
      </c>
      <c r="O23" s="59">
        <v>17</v>
      </c>
      <c r="P23" s="59">
        <v>67</v>
      </c>
      <c r="Q23" s="59">
        <v>125.75</v>
      </c>
    </row>
    <row r="24" spans="1:17">
      <c r="A24" t="s">
        <v>151</v>
      </c>
      <c r="B24" t="s">
        <v>9</v>
      </c>
      <c r="C24" s="3">
        <v>44626</v>
      </c>
      <c r="D24" s="3">
        <v>44657.475995370369</v>
      </c>
      <c r="E24">
        <v>31</v>
      </c>
      <c r="F24" t="s">
        <v>694</v>
      </c>
    </row>
    <row r="25" spans="1:17">
      <c r="A25" t="s">
        <v>152</v>
      </c>
      <c r="B25" t="s">
        <v>9</v>
      </c>
      <c r="C25" s="3">
        <v>44631</v>
      </c>
      <c r="D25" s="3">
        <v>44650.315000000002</v>
      </c>
      <c r="E25">
        <v>19</v>
      </c>
      <c r="F25" t="s">
        <v>694</v>
      </c>
    </row>
    <row r="26" spans="1:17">
      <c r="A26" t="s">
        <v>153</v>
      </c>
      <c r="B26" t="s">
        <v>9</v>
      </c>
      <c r="C26" s="3">
        <v>44635</v>
      </c>
      <c r="D26" s="3">
        <v>44726.54</v>
      </c>
      <c r="E26">
        <v>91</v>
      </c>
      <c r="F26" t="s">
        <v>694</v>
      </c>
    </row>
    <row r="27" spans="1:17">
      <c r="A27" t="s">
        <v>154</v>
      </c>
      <c r="B27" t="s">
        <v>9</v>
      </c>
      <c r="C27" s="3">
        <v>44636</v>
      </c>
      <c r="D27" s="3">
        <v>44768.94</v>
      </c>
      <c r="E27">
        <v>132</v>
      </c>
      <c r="F27" t="s">
        <v>694</v>
      </c>
    </row>
    <row r="28" spans="1:17">
      <c r="A28" t="s">
        <v>155</v>
      </c>
      <c r="B28" t="s">
        <v>9</v>
      </c>
      <c r="C28" s="3">
        <v>44641</v>
      </c>
      <c r="D28" s="3">
        <v>44851.8</v>
      </c>
      <c r="E28">
        <v>210</v>
      </c>
      <c r="F28" t="s">
        <v>694</v>
      </c>
    </row>
    <row r="29" spans="1:17">
      <c r="A29" t="s">
        <v>156</v>
      </c>
      <c r="B29" t="s">
        <v>9</v>
      </c>
      <c r="C29" s="3">
        <v>44657</v>
      </c>
      <c r="D29" s="3">
        <v>45156.3</v>
      </c>
      <c r="E29">
        <v>499</v>
      </c>
      <c r="F29" t="s">
        <v>695</v>
      </c>
    </row>
    <row r="30" spans="1:17">
      <c r="A30" t="s">
        <v>157</v>
      </c>
      <c r="B30" t="s">
        <v>9</v>
      </c>
      <c r="C30" s="3">
        <v>44663</v>
      </c>
      <c r="D30" s="3">
        <v>44757.1</v>
      </c>
      <c r="E30">
        <v>94</v>
      </c>
      <c r="F30" t="s">
        <v>695</v>
      </c>
    </row>
    <row r="31" spans="1:17">
      <c r="A31" t="s">
        <v>158</v>
      </c>
      <c r="B31" t="s">
        <v>9</v>
      </c>
      <c r="C31" s="3">
        <v>44674</v>
      </c>
      <c r="D31" s="3">
        <v>45562.9</v>
      </c>
      <c r="E31">
        <v>888</v>
      </c>
      <c r="F31" t="s">
        <v>695</v>
      </c>
    </row>
    <row r="32" spans="1:17">
      <c r="A32" t="s">
        <v>159</v>
      </c>
      <c r="B32" t="s">
        <v>9</v>
      </c>
      <c r="C32" s="3">
        <v>44674</v>
      </c>
      <c r="D32" s="3">
        <v>44759.199999999997</v>
      </c>
      <c r="E32">
        <v>85</v>
      </c>
      <c r="F32" t="s">
        <v>695</v>
      </c>
    </row>
    <row r="33" spans="1:6">
      <c r="A33" t="s">
        <v>160</v>
      </c>
      <c r="B33" t="s">
        <v>9</v>
      </c>
      <c r="C33" s="3">
        <v>44676</v>
      </c>
      <c r="D33" s="3">
        <v>45075.85</v>
      </c>
      <c r="E33">
        <v>399</v>
      </c>
      <c r="F33" t="s">
        <v>695</v>
      </c>
    </row>
    <row r="34" spans="1:6">
      <c r="A34" t="s">
        <v>161</v>
      </c>
      <c r="B34" t="s">
        <v>9</v>
      </c>
      <c r="C34" s="3">
        <v>44680</v>
      </c>
      <c r="D34" s="3">
        <v>44757.3</v>
      </c>
      <c r="E34">
        <v>77</v>
      </c>
      <c r="F34" t="s">
        <v>695</v>
      </c>
    </row>
    <row r="35" spans="1:6">
      <c r="A35" t="s">
        <v>162</v>
      </c>
      <c r="B35" t="s">
        <v>9</v>
      </c>
      <c r="C35" s="3">
        <v>44683</v>
      </c>
      <c r="D35" s="3">
        <v>44741.58</v>
      </c>
      <c r="E35">
        <v>58</v>
      </c>
      <c r="F35" t="s">
        <v>696</v>
      </c>
    </row>
    <row r="36" spans="1:6">
      <c r="A36" t="s">
        <v>163</v>
      </c>
      <c r="B36" t="s">
        <v>9</v>
      </c>
      <c r="C36" s="3">
        <v>44685</v>
      </c>
      <c r="D36" s="3">
        <v>44746.12</v>
      </c>
      <c r="E36">
        <v>61</v>
      </c>
      <c r="F36" t="s">
        <v>696</v>
      </c>
    </row>
    <row r="37" spans="1:6">
      <c r="A37" t="s">
        <v>164</v>
      </c>
      <c r="B37" t="s">
        <v>9</v>
      </c>
      <c r="C37" s="3">
        <v>44685</v>
      </c>
      <c r="D37" s="3">
        <v>44973.1</v>
      </c>
      <c r="E37">
        <v>288</v>
      </c>
      <c r="F37" t="s">
        <v>696</v>
      </c>
    </row>
    <row r="38" spans="1:6">
      <c r="A38" t="s">
        <v>165</v>
      </c>
      <c r="B38" t="s">
        <v>9</v>
      </c>
      <c r="C38" s="3">
        <v>44687</v>
      </c>
      <c r="D38" s="3">
        <v>45288.552997685183</v>
      </c>
      <c r="E38">
        <v>601</v>
      </c>
      <c r="F38" t="s">
        <v>696</v>
      </c>
    </row>
    <row r="39" spans="1:6">
      <c r="A39" t="s">
        <v>166</v>
      </c>
      <c r="B39" t="s">
        <v>9</v>
      </c>
      <c r="C39" s="3">
        <v>44690</v>
      </c>
      <c r="D39" s="3">
        <v>44963.3</v>
      </c>
      <c r="E39">
        <v>273</v>
      </c>
      <c r="F39" t="s">
        <v>696</v>
      </c>
    </row>
    <row r="40" spans="1:6">
      <c r="A40" t="s">
        <v>167</v>
      </c>
      <c r="B40" t="s">
        <v>9</v>
      </c>
      <c r="C40" s="3">
        <v>44690</v>
      </c>
      <c r="D40" s="3">
        <v>45150.43</v>
      </c>
      <c r="E40">
        <v>460</v>
      </c>
      <c r="F40" t="s">
        <v>696</v>
      </c>
    </row>
    <row r="41" spans="1:6">
      <c r="A41" t="s">
        <v>168</v>
      </c>
      <c r="B41" t="s">
        <v>9</v>
      </c>
      <c r="C41" s="3">
        <v>44695</v>
      </c>
      <c r="D41" s="3">
        <v>44863.51</v>
      </c>
      <c r="E41">
        <v>168</v>
      </c>
      <c r="F41" t="s">
        <v>696</v>
      </c>
    </row>
    <row r="42" spans="1:6">
      <c r="A42" t="s">
        <v>169</v>
      </c>
      <c r="B42" t="s">
        <v>9</v>
      </c>
      <c r="C42" s="3">
        <v>44695</v>
      </c>
      <c r="D42" s="3">
        <v>45190.11</v>
      </c>
      <c r="E42">
        <v>495</v>
      </c>
      <c r="F42" t="s">
        <v>696</v>
      </c>
    </row>
    <row r="43" spans="1:6">
      <c r="A43" t="s">
        <v>170</v>
      </c>
      <c r="B43" t="s">
        <v>9</v>
      </c>
      <c r="C43" s="3">
        <v>44697</v>
      </c>
      <c r="D43" s="3">
        <v>44776.34</v>
      </c>
      <c r="E43">
        <v>79</v>
      </c>
      <c r="F43" t="s">
        <v>696</v>
      </c>
    </row>
    <row r="44" spans="1:6">
      <c r="A44" t="s">
        <v>171</v>
      </c>
      <c r="B44" t="s">
        <v>9</v>
      </c>
      <c r="C44" s="3">
        <v>44698</v>
      </c>
      <c r="D44" s="3">
        <v>45023.16</v>
      </c>
      <c r="E44">
        <v>325</v>
      </c>
      <c r="F44" t="s">
        <v>696</v>
      </c>
    </row>
    <row r="45" spans="1:6">
      <c r="A45" t="s">
        <v>172</v>
      </c>
      <c r="B45" t="s">
        <v>9</v>
      </c>
      <c r="C45" s="3">
        <v>44700</v>
      </c>
      <c r="D45" s="3">
        <v>45100.74</v>
      </c>
      <c r="E45">
        <v>400</v>
      </c>
      <c r="F45" t="s">
        <v>696</v>
      </c>
    </row>
    <row r="46" spans="1:6">
      <c r="A46" t="s">
        <v>173</v>
      </c>
      <c r="B46" t="s">
        <v>9</v>
      </c>
      <c r="C46" s="3">
        <v>44702</v>
      </c>
      <c r="D46" s="3">
        <v>44831.45</v>
      </c>
      <c r="E46">
        <v>129</v>
      </c>
      <c r="F46" t="s">
        <v>696</v>
      </c>
    </row>
    <row r="47" spans="1:6">
      <c r="A47" t="s">
        <v>174</v>
      </c>
      <c r="B47" t="s">
        <v>9</v>
      </c>
      <c r="C47" s="3">
        <v>44706</v>
      </c>
      <c r="D47" s="3">
        <v>45089.35</v>
      </c>
      <c r="E47">
        <v>383</v>
      </c>
      <c r="F47" t="s">
        <v>696</v>
      </c>
    </row>
    <row r="48" spans="1:6">
      <c r="A48" t="s">
        <v>175</v>
      </c>
      <c r="B48" t="s">
        <v>9</v>
      </c>
      <c r="C48" s="3">
        <v>44709</v>
      </c>
      <c r="D48" s="3">
        <v>45497.47</v>
      </c>
      <c r="E48">
        <v>788</v>
      </c>
      <c r="F48" t="s">
        <v>696</v>
      </c>
    </row>
    <row r="49" spans="1:6">
      <c r="A49" t="s">
        <v>176</v>
      </c>
      <c r="B49" t="s">
        <v>9</v>
      </c>
      <c r="C49" s="3">
        <v>44713</v>
      </c>
      <c r="D49" s="3">
        <v>44741.91</v>
      </c>
      <c r="E49">
        <v>28</v>
      </c>
      <c r="F49" t="s">
        <v>702</v>
      </c>
    </row>
    <row r="50" spans="1:6">
      <c r="A50" t="s">
        <v>177</v>
      </c>
      <c r="B50" t="s">
        <v>9</v>
      </c>
      <c r="C50" s="3">
        <v>44716</v>
      </c>
      <c r="D50" s="3">
        <v>44880.41</v>
      </c>
      <c r="E50">
        <v>164</v>
      </c>
      <c r="F50" t="s">
        <v>702</v>
      </c>
    </row>
    <row r="51" spans="1:6">
      <c r="A51" t="s">
        <v>178</v>
      </c>
      <c r="B51" t="s">
        <v>9</v>
      </c>
      <c r="C51" s="3">
        <v>44717</v>
      </c>
      <c r="D51" s="3">
        <v>44737.78</v>
      </c>
      <c r="E51">
        <v>20</v>
      </c>
      <c r="F51" t="s">
        <v>702</v>
      </c>
    </row>
    <row r="52" spans="1:6">
      <c r="A52" t="s">
        <v>179</v>
      </c>
      <c r="B52" t="s">
        <v>9</v>
      </c>
      <c r="C52" s="3">
        <v>44721</v>
      </c>
      <c r="D52" s="3">
        <v>44795.8</v>
      </c>
      <c r="E52">
        <v>74</v>
      </c>
      <c r="F52" t="s">
        <v>702</v>
      </c>
    </row>
    <row r="53" spans="1:6">
      <c r="A53" t="s">
        <v>180</v>
      </c>
      <c r="B53" t="s">
        <v>9</v>
      </c>
      <c r="C53" s="3">
        <v>44722</v>
      </c>
      <c r="D53" s="3">
        <v>44761</v>
      </c>
      <c r="E53">
        <v>39</v>
      </c>
      <c r="F53" t="s">
        <v>702</v>
      </c>
    </row>
    <row r="54" spans="1:6">
      <c r="A54" t="s">
        <v>181</v>
      </c>
      <c r="B54" t="s">
        <v>9</v>
      </c>
      <c r="C54" s="3">
        <v>44723</v>
      </c>
      <c r="D54" s="3">
        <v>44790.94</v>
      </c>
      <c r="E54">
        <v>67</v>
      </c>
      <c r="F54" t="s">
        <v>702</v>
      </c>
    </row>
    <row r="55" spans="1:6">
      <c r="A55" t="s">
        <v>182</v>
      </c>
      <c r="B55" t="s">
        <v>9</v>
      </c>
      <c r="C55" s="3">
        <v>44724</v>
      </c>
      <c r="D55" s="3">
        <v>45041.3</v>
      </c>
      <c r="E55">
        <v>317</v>
      </c>
      <c r="F55" t="s">
        <v>702</v>
      </c>
    </row>
    <row r="56" spans="1:6">
      <c r="A56" t="s">
        <v>183</v>
      </c>
      <c r="B56" t="s">
        <v>9</v>
      </c>
      <c r="C56" s="3">
        <v>44725</v>
      </c>
      <c r="D56" s="3">
        <v>45040.7</v>
      </c>
      <c r="E56">
        <v>315</v>
      </c>
      <c r="F56" t="s">
        <v>702</v>
      </c>
    </row>
    <row r="57" spans="1:6">
      <c r="A57" t="s">
        <v>184</v>
      </c>
      <c r="B57" t="s">
        <v>9</v>
      </c>
      <c r="C57" s="3">
        <v>44733</v>
      </c>
      <c r="D57" s="3">
        <v>45027.11</v>
      </c>
      <c r="E57">
        <v>294</v>
      </c>
      <c r="F57" t="s">
        <v>702</v>
      </c>
    </row>
    <row r="58" spans="1:6">
      <c r="A58" t="s">
        <v>185</v>
      </c>
      <c r="B58" t="s">
        <v>9</v>
      </c>
      <c r="C58" s="3">
        <v>44734</v>
      </c>
      <c r="D58" s="3">
        <v>44780.24</v>
      </c>
      <c r="E58">
        <v>46</v>
      </c>
      <c r="F58" t="s">
        <v>702</v>
      </c>
    </row>
    <row r="59" spans="1:6">
      <c r="A59" t="s">
        <v>186</v>
      </c>
      <c r="B59" t="s">
        <v>9</v>
      </c>
      <c r="C59" s="3">
        <v>44736</v>
      </c>
      <c r="D59" s="3">
        <v>44796.75</v>
      </c>
      <c r="E59">
        <v>60</v>
      </c>
      <c r="F59" t="s">
        <v>702</v>
      </c>
    </row>
    <row r="60" spans="1:6">
      <c r="A60" t="s">
        <v>187</v>
      </c>
      <c r="B60" t="s">
        <v>9</v>
      </c>
      <c r="C60" s="3">
        <v>44740</v>
      </c>
      <c r="D60" s="3">
        <v>44796.7</v>
      </c>
      <c r="E60">
        <v>56</v>
      </c>
      <c r="F60" t="s">
        <v>702</v>
      </c>
    </row>
    <row r="61" spans="1:6">
      <c r="A61" t="s">
        <v>188</v>
      </c>
      <c r="B61" t="s">
        <v>9</v>
      </c>
      <c r="C61" s="3">
        <v>44744</v>
      </c>
      <c r="D61" s="3">
        <v>44756.555995370371</v>
      </c>
      <c r="E61">
        <v>12</v>
      </c>
      <c r="F61" t="s">
        <v>703</v>
      </c>
    </row>
    <row r="62" spans="1:6">
      <c r="A62" t="s">
        <v>189</v>
      </c>
      <c r="B62" t="s">
        <v>9</v>
      </c>
      <c r="C62" s="3">
        <v>44747</v>
      </c>
      <c r="D62" s="3">
        <v>45111.74</v>
      </c>
      <c r="E62">
        <v>364</v>
      </c>
      <c r="F62" t="s">
        <v>703</v>
      </c>
    </row>
    <row r="63" spans="1:6">
      <c r="A63" t="s">
        <v>190</v>
      </c>
      <c r="B63" t="s">
        <v>9</v>
      </c>
      <c r="C63" s="3">
        <v>44750</v>
      </c>
      <c r="D63" s="3">
        <v>45027.5</v>
      </c>
      <c r="E63">
        <v>277</v>
      </c>
      <c r="F63" t="s">
        <v>703</v>
      </c>
    </row>
    <row r="64" spans="1:6">
      <c r="A64" t="s">
        <v>191</v>
      </c>
      <c r="B64" t="s">
        <v>9</v>
      </c>
      <c r="C64" s="3">
        <v>44753</v>
      </c>
      <c r="D64" s="3">
        <v>44770.707002314812</v>
      </c>
      <c r="E64">
        <v>17</v>
      </c>
      <c r="F64" t="s">
        <v>703</v>
      </c>
    </row>
    <row r="65" spans="1:6">
      <c r="A65" t="s">
        <v>192</v>
      </c>
      <c r="B65" t="s">
        <v>9</v>
      </c>
      <c r="C65" s="3">
        <v>44753</v>
      </c>
      <c r="D65" s="3">
        <v>44845.4</v>
      </c>
      <c r="E65">
        <v>92</v>
      </c>
      <c r="F65" t="s">
        <v>703</v>
      </c>
    </row>
    <row r="66" spans="1:6">
      <c r="A66" t="s">
        <v>193</v>
      </c>
      <c r="B66" t="s">
        <v>9</v>
      </c>
      <c r="C66" s="3">
        <v>44756</v>
      </c>
      <c r="D66" s="3">
        <v>44973.142997685187</v>
      </c>
      <c r="E66">
        <v>217</v>
      </c>
      <c r="F66" t="s">
        <v>703</v>
      </c>
    </row>
    <row r="67" spans="1:6">
      <c r="A67" t="s">
        <v>194</v>
      </c>
      <c r="B67" t="s">
        <v>9</v>
      </c>
      <c r="C67" s="3">
        <v>44758</v>
      </c>
      <c r="D67" s="3">
        <v>44809.98</v>
      </c>
      <c r="E67">
        <v>51</v>
      </c>
      <c r="F67" t="s">
        <v>703</v>
      </c>
    </row>
    <row r="68" spans="1:6">
      <c r="A68" t="s">
        <v>195</v>
      </c>
      <c r="B68" t="s">
        <v>9</v>
      </c>
      <c r="C68" s="3">
        <v>44767</v>
      </c>
      <c r="D68" s="3">
        <v>45284.76</v>
      </c>
      <c r="E68">
        <v>517</v>
      </c>
      <c r="F68" t="s">
        <v>703</v>
      </c>
    </row>
    <row r="69" spans="1:6">
      <c r="A69" t="s">
        <v>196</v>
      </c>
      <c r="B69" t="s">
        <v>9</v>
      </c>
      <c r="C69" s="3">
        <v>44768</v>
      </c>
      <c r="D69" s="3">
        <v>44834.27</v>
      </c>
      <c r="E69">
        <v>66</v>
      </c>
      <c r="F69" t="s">
        <v>703</v>
      </c>
    </row>
    <row r="70" spans="1:6">
      <c r="A70" t="s">
        <v>197</v>
      </c>
      <c r="B70" t="s">
        <v>9</v>
      </c>
      <c r="C70" s="3">
        <v>44771</v>
      </c>
      <c r="D70" s="3">
        <v>45044.9</v>
      </c>
      <c r="E70">
        <v>273</v>
      </c>
      <c r="F70" t="s">
        <v>703</v>
      </c>
    </row>
    <row r="71" spans="1:6">
      <c r="A71" t="s">
        <v>198</v>
      </c>
      <c r="B71" t="s">
        <v>9</v>
      </c>
      <c r="C71" s="3">
        <v>44773</v>
      </c>
      <c r="D71" s="3">
        <v>44826.7</v>
      </c>
      <c r="E71">
        <v>53</v>
      </c>
      <c r="F71" t="s">
        <v>703</v>
      </c>
    </row>
    <row r="72" spans="1:6">
      <c r="A72" t="s">
        <v>199</v>
      </c>
      <c r="B72" t="s">
        <v>9</v>
      </c>
      <c r="C72" s="3">
        <v>44776</v>
      </c>
      <c r="D72" s="3">
        <v>45261.46</v>
      </c>
      <c r="E72">
        <v>485</v>
      </c>
      <c r="F72" t="s">
        <v>697</v>
      </c>
    </row>
    <row r="73" spans="1:6">
      <c r="A73" t="s">
        <v>200</v>
      </c>
      <c r="B73" t="s">
        <v>9</v>
      </c>
      <c r="C73" s="3">
        <v>44780</v>
      </c>
      <c r="D73" s="3">
        <v>44848.05</v>
      </c>
      <c r="E73">
        <v>68</v>
      </c>
      <c r="F73" t="s">
        <v>697</v>
      </c>
    </row>
    <row r="74" spans="1:6">
      <c r="A74" t="s">
        <v>201</v>
      </c>
      <c r="B74" t="s">
        <v>9</v>
      </c>
      <c r="C74" s="3">
        <v>44780</v>
      </c>
      <c r="D74" s="3">
        <v>45120.24</v>
      </c>
      <c r="E74">
        <v>340</v>
      </c>
      <c r="F74" t="s">
        <v>697</v>
      </c>
    </row>
    <row r="75" spans="1:6">
      <c r="A75" t="s">
        <v>202</v>
      </c>
      <c r="B75" t="s">
        <v>9</v>
      </c>
      <c r="C75" s="3">
        <v>44785</v>
      </c>
      <c r="D75" s="3">
        <v>44819.67</v>
      </c>
      <c r="E75">
        <v>34</v>
      </c>
      <c r="F75" t="s">
        <v>697</v>
      </c>
    </row>
    <row r="76" spans="1:6">
      <c r="A76" t="s">
        <v>203</v>
      </c>
      <c r="B76" t="s">
        <v>9</v>
      </c>
      <c r="C76" s="3">
        <v>44785</v>
      </c>
      <c r="D76" s="3">
        <v>44792.08</v>
      </c>
      <c r="E76">
        <v>7</v>
      </c>
      <c r="F76" t="s">
        <v>697</v>
      </c>
    </row>
    <row r="77" spans="1:6">
      <c r="A77" t="s">
        <v>204</v>
      </c>
      <c r="B77" t="s">
        <v>9</v>
      </c>
      <c r="C77" s="3">
        <v>44785</v>
      </c>
      <c r="D77" s="3">
        <v>44851.56</v>
      </c>
      <c r="E77">
        <v>66</v>
      </c>
      <c r="F77" t="s">
        <v>697</v>
      </c>
    </row>
    <row r="78" spans="1:6">
      <c r="A78" t="s">
        <v>205</v>
      </c>
      <c r="B78" t="s">
        <v>9</v>
      </c>
      <c r="C78" s="3">
        <v>44791</v>
      </c>
      <c r="D78" s="3">
        <v>45354.92</v>
      </c>
      <c r="E78">
        <v>563</v>
      </c>
      <c r="F78" t="s">
        <v>697</v>
      </c>
    </row>
    <row r="79" spans="1:6">
      <c r="A79" t="s">
        <v>206</v>
      </c>
      <c r="B79" t="s">
        <v>9</v>
      </c>
      <c r="C79" s="3">
        <v>44792</v>
      </c>
      <c r="D79" s="3">
        <v>44928.31</v>
      </c>
      <c r="E79">
        <v>136</v>
      </c>
      <c r="F79" t="s">
        <v>697</v>
      </c>
    </row>
    <row r="80" spans="1:6">
      <c r="A80" t="s">
        <v>207</v>
      </c>
      <c r="B80" t="s">
        <v>9</v>
      </c>
      <c r="C80" s="3">
        <v>44793</v>
      </c>
      <c r="D80" s="3">
        <v>45042.8</v>
      </c>
      <c r="E80">
        <v>249</v>
      </c>
      <c r="F80" t="s">
        <v>697</v>
      </c>
    </row>
    <row r="81" spans="1:6">
      <c r="A81" t="s">
        <v>208</v>
      </c>
      <c r="B81" t="s">
        <v>9</v>
      </c>
      <c r="C81" s="3">
        <v>44794</v>
      </c>
      <c r="D81" s="3">
        <v>45543.7</v>
      </c>
      <c r="E81">
        <v>749</v>
      </c>
      <c r="F81" t="s">
        <v>697</v>
      </c>
    </row>
    <row r="82" spans="1:6">
      <c r="A82" t="s">
        <v>209</v>
      </c>
      <c r="B82" t="s">
        <v>9</v>
      </c>
      <c r="C82" s="3">
        <v>44794</v>
      </c>
      <c r="D82" s="3">
        <v>44801.26</v>
      </c>
      <c r="E82">
        <v>7</v>
      </c>
      <c r="F82" t="s">
        <v>697</v>
      </c>
    </row>
    <row r="83" spans="1:6">
      <c r="A83" t="s">
        <v>210</v>
      </c>
      <c r="B83" t="s">
        <v>9</v>
      </c>
      <c r="C83" s="3">
        <v>44796</v>
      </c>
      <c r="D83" s="3">
        <v>44844.974999999999</v>
      </c>
      <c r="E83">
        <v>48</v>
      </c>
      <c r="F83" t="s">
        <v>697</v>
      </c>
    </row>
    <row r="84" spans="1:6">
      <c r="A84" t="s">
        <v>211</v>
      </c>
      <c r="B84" t="s">
        <v>9</v>
      </c>
      <c r="C84" s="3">
        <v>44796</v>
      </c>
      <c r="D84" s="3">
        <v>44812.37</v>
      </c>
      <c r="E84">
        <v>16</v>
      </c>
      <c r="F84" t="s">
        <v>697</v>
      </c>
    </row>
    <row r="85" spans="1:6">
      <c r="A85" t="s">
        <v>212</v>
      </c>
      <c r="B85" t="s">
        <v>9</v>
      </c>
      <c r="C85" s="3">
        <v>44803</v>
      </c>
      <c r="D85" s="3">
        <v>45114.69</v>
      </c>
      <c r="E85">
        <v>311</v>
      </c>
      <c r="F85" t="s">
        <v>697</v>
      </c>
    </row>
    <row r="86" spans="1:6">
      <c r="A86" t="s">
        <v>213</v>
      </c>
      <c r="B86" t="s">
        <v>9</v>
      </c>
      <c r="C86" s="3">
        <v>44803</v>
      </c>
      <c r="D86" s="3">
        <v>45074.2</v>
      </c>
      <c r="E86">
        <v>271</v>
      </c>
      <c r="F86" t="s">
        <v>697</v>
      </c>
    </row>
    <row r="87" spans="1:6">
      <c r="A87" t="s">
        <v>214</v>
      </c>
      <c r="B87" t="s">
        <v>9</v>
      </c>
      <c r="C87" s="3">
        <v>44808</v>
      </c>
      <c r="D87" s="3">
        <v>45660.05</v>
      </c>
      <c r="E87">
        <v>852</v>
      </c>
      <c r="F87" t="s">
        <v>704</v>
      </c>
    </row>
    <row r="88" spans="1:6">
      <c r="A88" t="s">
        <v>215</v>
      </c>
      <c r="B88" t="s">
        <v>9</v>
      </c>
      <c r="C88" s="3">
        <v>44813</v>
      </c>
      <c r="D88" s="3">
        <v>44911.75</v>
      </c>
      <c r="E88">
        <v>98</v>
      </c>
      <c r="F88" t="s">
        <v>704</v>
      </c>
    </row>
    <row r="89" spans="1:6">
      <c r="A89" t="s">
        <v>216</v>
      </c>
      <c r="B89" t="s">
        <v>9</v>
      </c>
      <c r="C89" s="3">
        <v>44815</v>
      </c>
      <c r="D89" s="3">
        <v>45230.6</v>
      </c>
      <c r="E89">
        <v>415</v>
      </c>
      <c r="F89" t="s">
        <v>704</v>
      </c>
    </row>
    <row r="90" spans="1:6">
      <c r="A90" t="s">
        <v>217</v>
      </c>
      <c r="B90" t="s">
        <v>9</v>
      </c>
      <c r="C90" s="3">
        <v>44818</v>
      </c>
      <c r="D90" s="3">
        <v>44995.77</v>
      </c>
      <c r="E90">
        <v>177</v>
      </c>
      <c r="F90" t="s">
        <v>704</v>
      </c>
    </row>
    <row r="91" spans="1:6">
      <c r="A91" t="s">
        <v>218</v>
      </c>
      <c r="B91" t="s">
        <v>9</v>
      </c>
      <c r="C91" s="3">
        <v>44821</v>
      </c>
      <c r="D91" s="3">
        <v>44867.12</v>
      </c>
      <c r="E91">
        <v>46</v>
      </c>
      <c r="F91" t="s">
        <v>704</v>
      </c>
    </row>
    <row r="92" spans="1:6">
      <c r="A92" t="s">
        <v>219</v>
      </c>
      <c r="B92" t="s">
        <v>9</v>
      </c>
      <c r="C92" s="3">
        <v>44825</v>
      </c>
      <c r="D92" s="3">
        <v>44877.33</v>
      </c>
      <c r="E92">
        <v>52</v>
      </c>
      <c r="F92" t="s">
        <v>704</v>
      </c>
    </row>
    <row r="93" spans="1:6">
      <c r="A93" t="s">
        <v>220</v>
      </c>
      <c r="B93" t="s">
        <v>9</v>
      </c>
      <c r="C93" s="3">
        <v>44828</v>
      </c>
      <c r="D93" s="3">
        <v>44848.94</v>
      </c>
      <c r="E93">
        <v>20</v>
      </c>
      <c r="F93" t="s">
        <v>704</v>
      </c>
    </row>
    <row r="94" spans="1:6">
      <c r="A94" t="s">
        <v>221</v>
      </c>
      <c r="B94" t="s">
        <v>9</v>
      </c>
      <c r="C94" s="3">
        <v>44830</v>
      </c>
      <c r="D94" s="3">
        <v>45126.71</v>
      </c>
      <c r="E94">
        <v>296</v>
      </c>
      <c r="F94" t="s">
        <v>704</v>
      </c>
    </row>
    <row r="95" spans="1:6">
      <c r="A95" t="s">
        <v>222</v>
      </c>
      <c r="B95" t="s">
        <v>9</v>
      </c>
      <c r="C95" s="3">
        <v>44831</v>
      </c>
      <c r="D95" s="3">
        <v>45032.800000000003</v>
      </c>
      <c r="E95">
        <v>201</v>
      </c>
      <c r="F95" t="s">
        <v>704</v>
      </c>
    </row>
    <row r="96" spans="1:6">
      <c r="A96" t="s">
        <v>223</v>
      </c>
      <c r="B96" t="s">
        <v>9</v>
      </c>
      <c r="C96" s="3">
        <v>44831</v>
      </c>
      <c r="D96" s="3">
        <v>45620.3</v>
      </c>
      <c r="E96">
        <v>789</v>
      </c>
      <c r="F96" t="s">
        <v>704</v>
      </c>
    </row>
    <row r="97" spans="1:6">
      <c r="A97" t="s">
        <v>224</v>
      </c>
      <c r="B97" t="s">
        <v>9</v>
      </c>
      <c r="C97" s="3">
        <v>44838</v>
      </c>
      <c r="D97" s="3">
        <v>44884.63</v>
      </c>
      <c r="E97">
        <v>46</v>
      </c>
      <c r="F97" t="s">
        <v>700</v>
      </c>
    </row>
    <row r="98" spans="1:6">
      <c r="A98" t="s">
        <v>225</v>
      </c>
      <c r="B98" t="s">
        <v>9</v>
      </c>
      <c r="C98" s="3">
        <v>44840</v>
      </c>
      <c r="D98" s="3">
        <v>45238.04</v>
      </c>
      <c r="E98">
        <v>398</v>
      </c>
      <c r="F98" t="s">
        <v>700</v>
      </c>
    </row>
    <row r="99" spans="1:6">
      <c r="A99" t="s">
        <v>226</v>
      </c>
      <c r="B99" t="s">
        <v>9</v>
      </c>
      <c r="C99" s="3">
        <v>44843</v>
      </c>
      <c r="D99" s="3">
        <v>45030.9</v>
      </c>
      <c r="E99">
        <v>187</v>
      </c>
      <c r="F99" t="s">
        <v>700</v>
      </c>
    </row>
    <row r="100" spans="1:6">
      <c r="A100" t="s">
        <v>227</v>
      </c>
      <c r="B100" t="s">
        <v>9</v>
      </c>
      <c r="C100" s="3">
        <v>44846</v>
      </c>
      <c r="D100" s="3">
        <v>44887.769004629627</v>
      </c>
      <c r="E100">
        <v>41</v>
      </c>
      <c r="F100" t="s">
        <v>700</v>
      </c>
    </row>
    <row r="101" spans="1:6">
      <c r="A101" t="s">
        <v>228</v>
      </c>
      <c r="B101" t="s">
        <v>9</v>
      </c>
      <c r="C101" s="3">
        <v>44849</v>
      </c>
      <c r="D101" s="3">
        <v>44909.279999999999</v>
      </c>
      <c r="E101">
        <v>60</v>
      </c>
      <c r="F101" t="s">
        <v>700</v>
      </c>
    </row>
    <row r="102" spans="1:6">
      <c r="A102" t="s">
        <v>229</v>
      </c>
      <c r="B102" t="s">
        <v>9</v>
      </c>
      <c r="C102" s="3">
        <v>44851</v>
      </c>
      <c r="D102" s="3">
        <v>44921.3</v>
      </c>
      <c r="E102">
        <v>70</v>
      </c>
      <c r="F102" t="s">
        <v>700</v>
      </c>
    </row>
    <row r="103" spans="1:6">
      <c r="A103" t="s">
        <v>230</v>
      </c>
      <c r="B103" t="s">
        <v>9</v>
      </c>
      <c r="C103" s="3">
        <v>44852</v>
      </c>
      <c r="D103" s="3">
        <v>45163.21</v>
      </c>
      <c r="E103">
        <v>311</v>
      </c>
      <c r="F103" t="s">
        <v>700</v>
      </c>
    </row>
    <row r="104" spans="1:6">
      <c r="A104" t="s">
        <v>231</v>
      </c>
      <c r="B104" t="s">
        <v>9</v>
      </c>
      <c r="C104" s="3">
        <v>44853</v>
      </c>
      <c r="D104" s="3">
        <v>44983.360000000001</v>
      </c>
      <c r="E104">
        <v>130</v>
      </c>
      <c r="F104" t="s">
        <v>700</v>
      </c>
    </row>
    <row r="105" spans="1:6">
      <c r="A105" t="s">
        <v>232</v>
      </c>
      <c r="B105" t="s">
        <v>9</v>
      </c>
      <c r="C105" s="3">
        <v>44857</v>
      </c>
      <c r="D105" s="3">
        <v>44976.24</v>
      </c>
      <c r="E105">
        <v>119</v>
      </c>
      <c r="F105" t="s">
        <v>700</v>
      </c>
    </row>
    <row r="106" spans="1:6">
      <c r="A106" t="s">
        <v>233</v>
      </c>
      <c r="B106" t="s">
        <v>9</v>
      </c>
      <c r="C106" s="3">
        <v>44859</v>
      </c>
      <c r="D106" s="3">
        <v>44927.519999999997</v>
      </c>
      <c r="E106">
        <v>68</v>
      </c>
      <c r="F106" t="s">
        <v>700</v>
      </c>
    </row>
    <row r="107" spans="1:6">
      <c r="A107" t="s">
        <v>234</v>
      </c>
      <c r="B107" t="s">
        <v>9</v>
      </c>
      <c r="C107" s="3">
        <v>44860</v>
      </c>
      <c r="D107" s="3">
        <v>45441</v>
      </c>
      <c r="E107">
        <v>581</v>
      </c>
      <c r="F107" t="s">
        <v>700</v>
      </c>
    </row>
    <row r="108" spans="1:6">
      <c r="A108" t="s">
        <v>235</v>
      </c>
      <c r="B108" t="s">
        <v>9</v>
      </c>
      <c r="C108" s="3">
        <v>44868</v>
      </c>
      <c r="D108" s="3">
        <v>44871.07</v>
      </c>
      <c r="E108">
        <v>3</v>
      </c>
      <c r="F108" t="s">
        <v>699</v>
      </c>
    </row>
    <row r="109" spans="1:6">
      <c r="A109" t="s">
        <v>236</v>
      </c>
      <c r="B109" t="s">
        <v>9</v>
      </c>
      <c r="C109" s="3">
        <v>44877</v>
      </c>
      <c r="D109" s="3">
        <v>44960.14</v>
      </c>
      <c r="E109">
        <v>83</v>
      </c>
      <c r="F109" t="s">
        <v>699</v>
      </c>
    </row>
    <row r="110" spans="1:6">
      <c r="A110" t="s">
        <v>237</v>
      </c>
      <c r="B110" t="s">
        <v>9</v>
      </c>
      <c r="C110" s="3">
        <v>44879</v>
      </c>
      <c r="D110" s="3">
        <v>45150.12</v>
      </c>
      <c r="E110">
        <v>271</v>
      </c>
      <c r="F110" t="s">
        <v>699</v>
      </c>
    </row>
    <row r="111" spans="1:6">
      <c r="A111" t="s">
        <v>238</v>
      </c>
      <c r="B111" t="s">
        <v>9</v>
      </c>
      <c r="C111" s="3">
        <v>44882</v>
      </c>
      <c r="D111" s="3">
        <v>44921.56</v>
      </c>
      <c r="E111">
        <v>39</v>
      </c>
      <c r="F111" t="s">
        <v>699</v>
      </c>
    </row>
    <row r="112" spans="1:6">
      <c r="A112" t="s">
        <v>239</v>
      </c>
      <c r="B112" t="s">
        <v>9</v>
      </c>
      <c r="C112" s="3">
        <v>44883</v>
      </c>
      <c r="D112" s="3">
        <v>45393.8</v>
      </c>
      <c r="E112">
        <v>510</v>
      </c>
      <c r="F112" t="s">
        <v>699</v>
      </c>
    </row>
    <row r="113" spans="1:6">
      <c r="A113" t="s">
        <v>240</v>
      </c>
      <c r="B113" t="s">
        <v>9</v>
      </c>
      <c r="C113" s="3">
        <v>44883</v>
      </c>
      <c r="D113" s="3">
        <v>45376.59</v>
      </c>
      <c r="E113">
        <v>493</v>
      </c>
      <c r="F113" t="s">
        <v>699</v>
      </c>
    </row>
    <row r="114" spans="1:6">
      <c r="A114" t="s">
        <v>241</v>
      </c>
      <c r="B114" t="s">
        <v>9</v>
      </c>
      <c r="C114" s="3">
        <v>44884</v>
      </c>
      <c r="D114" s="3">
        <v>45009.5</v>
      </c>
      <c r="E114">
        <v>125</v>
      </c>
      <c r="F114" t="s">
        <v>699</v>
      </c>
    </row>
    <row r="115" spans="1:6">
      <c r="A115" t="s">
        <v>242</v>
      </c>
      <c r="B115" t="s">
        <v>9</v>
      </c>
      <c r="C115" s="3">
        <v>44889</v>
      </c>
      <c r="D115" s="3">
        <v>45016</v>
      </c>
      <c r="E115">
        <v>127</v>
      </c>
      <c r="F115" t="s">
        <v>699</v>
      </c>
    </row>
    <row r="116" spans="1:6">
      <c r="A116" t="s">
        <v>243</v>
      </c>
      <c r="B116" t="s">
        <v>9</v>
      </c>
      <c r="C116" s="3">
        <v>44889</v>
      </c>
      <c r="D116" s="3">
        <v>44922.32</v>
      </c>
      <c r="E116">
        <v>33</v>
      </c>
      <c r="F116" t="s">
        <v>699</v>
      </c>
    </row>
    <row r="117" spans="1:6">
      <c r="A117" t="s">
        <v>244</v>
      </c>
      <c r="B117" t="s">
        <v>9</v>
      </c>
      <c r="C117" s="3">
        <v>44895</v>
      </c>
      <c r="D117" s="3">
        <v>45006.37</v>
      </c>
      <c r="E117">
        <v>111</v>
      </c>
      <c r="F117" t="s">
        <v>699</v>
      </c>
    </row>
    <row r="118" spans="1:6">
      <c r="A118" t="s">
        <v>245</v>
      </c>
      <c r="B118" t="s">
        <v>9</v>
      </c>
      <c r="C118" s="3">
        <v>44896</v>
      </c>
      <c r="D118" s="3">
        <v>44904</v>
      </c>
      <c r="E118">
        <v>8</v>
      </c>
      <c r="F118" t="s">
        <v>701</v>
      </c>
    </row>
    <row r="119" spans="1:6">
      <c r="A119" t="s">
        <v>246</v>
      </c>
      <c r="B119" t="s">
        <v>9</v>
      </c>
      <c r="C119" s="3">
        <v>44896</v>
      </c>
      <c r="D119" s="3">
        <v>44958.85</v>
      </c>
      <c r="E119">
        <v>62</v>
      </c>
      <c r="F119" t="s">
        <v>701</v>
      </c>
    </row>
    <row r="120" spans="1:6">
      <c r="A120" t="s">
        <v>247</v>
      </c>
      <c r="B120" t="s">
        <v>9</v>
      </c>
      <c r="C120" s="3">
        <v>44904</v>
      </c>
      <c r="D120" s="3">
        <v>45047.7</v>
      </c>
      <c r="E120">
        <v>143</v>
      </c>
      <c r="F120" t="s">
        <v>701</v>
      </c>
    </row>
    <row r="121" spans="1:6">
      <c r="A121" t="s">
        <v>248</v>
      </c>
      <c r="B121" t="s">
        <v>9</v>
      </c>
      <c r="C121" s="3">
        <v>44909</v>
      </c>
      <c r="D121" s="3">
        <v>44917.574004629627</v>
      </c>
      <c r="E121">
        <v>8</v>
      </c>
      <c r="F121" t="s">
        <v>701</v>
      </c>
    </row>
    <row r="122" spans="1:6">
      <c r="A122" t="s">
        <v>249</v>
      </c>
      <c r="B122" t="s">
        <v>9</v>
      </c>
      <c r="C122" s="3">
        <v>44910</v>
      </c>
      <c r="D122" s="3">
        <v>45196.857002314813</v>
      </c>
      <c r="E122">
        <v>286</v>
      </c>
      <c r="F122" t="s">
        <v>701</v>
      </c>
    </row>
    <row r="123" spans="1:6">
      <c r="A123" t="s">
        <v>250</v>
      </c>
      <c r="B123" t="s">
        <v>9</v>
      </c>
      <c r="C123" s="3">
        <v>44912</v>
      </c>
      <c r="D123" s="3">
        <v>45138.3</v>
      </c>
      <c r="E123">
        <v>226</v>
      </c>
      <c r="F123" t="s">
        <v>701</v>
      </c>
    </row>
    <row r="124" spans="1:6">
      <c r="A124" t="s">
        <v>251</v>
      </c>
      <c r="B124" t="s">
        <v>9</v>
      </c>
      <c r="C124" s="3">
        <v>44913</v>
      </c>
      <c r="D124" s="3">
        <v>45165.512997685182</v>
      </c>
      <c r="E124">
        <v>252</v>
      </c>
      <c r="F124" t="s">
        <v>701</v>
      </c>
    </row>
    <row r="125" spans="1:6">
      <c r="A125" t="s">
        <v>252</v>
      </c>
      <c r="B125" t="s">
        <v>9</v>
      </c>
      <c r="C125" s="3">
        <v>44914</v>
      </c>
      <c r="D125" s="3">
        <v>45258.78</v>
      </c>
      <c r="E125">
        <v>344</v>
      </c>
      <c r="F125" t="s">
        <v>701</v>
      </c>
    </row>
    <row r="126" spans="1:6">
      <c r="A126" t="s">
        <v>253</v>
      </c>
      <c r="B126" t="s">
        <v>9</v>
      </c>
      <c r="C126" s="3">
        <v>44921</v>
      </c>
      <c r="D126" s="3">
        <v>45403.97</v>
      </c>
      <c r="E126">
        <v>482</v>
      </c>
      <c r="F126" t="s">
        <v>701</v>
      </c>
    </row>
    <row r="127" spans="1:6">
      <c r="A127" t="s">
        <v>254</v>
      </c>
      <c r="B127" t="s">
        <v>9</v>
      </c>
      <c r="C127" s="3">
        <v>44925</v>
      </c>
      <c r="D127" s="3">
        <v>44961.38</v>
      </c>
      <c r="E127">
        <v>36</v>
      </c>
      <c r="F127" t="s">
        <v>701</v>
      </c>
    </row>
    <row r="128" spans="1:6">
      <c r="A128" t="s">
        <v>255</v>
      </c>
      <c r="B128" t="s">
        <v>16</v>
      </c>
      <c r="C128" s="3">
        <v>44563</v>
      </c>
      <c r="D128" s="3">
        <v>44853.45</v>
      </c>
      <c r="E128">
        <v>290</v>
      </c>
      <c r="F128" t="s">
        <v>692</v>
      </c>
    </row>
    <row r="129" spans="1:6">
      <c r="A129" t="s">
        <v>256</v>
      </c>
      <c r="B129" t="s">
        <v>16</v>
      </c>
      <c r="C129" s="3">
        <v>44582</v>
      </c>
      <c r="D129" s="3">
        <v>44758.565000000002</v>
      </c>
      <c r="E129">
        <v>176</v>
      </c>
      <c r="F129" t="s">
        <v>692</v>
      </c>
    </row>
    <row r="130" spans="1:6">
      <c r="A130" t="s">
        <v>257</v>
      </c>
      <c r="B130" t="s">
        <v>16</v>
      </c>
      <c r="C130" s="3">
        <v>44590</v>
      </c>
      <c r="D130" s="3">
        <v>44659.199999999997</v>
      </c>
      <c r="E130">
        <v>69</v>
      </c>
      <c r="F130" t="s">
        <v>692</v>
      </c>
    </row>
    <row r="131" spans="1:6">
      <c r="A131" t="s">
        <v>258</v>
      </c>
      <c r="B131" t="s">
        <v>16</v>
      </c>
      <c r="C131" s="3">
        <v>44593</v>
      </c>
      <c r="D131" s="3">
        <v>44616.1</v>
      </c>
      <c r="E131">
        <v>23</v>
      </c>
      <c r="F131" t="s">
        <v>693</v>
      </c>
    </row>
    <row r="132" spans="1:6">
      <c r="A132" t="s">
        <v>259</v>
      </c>
      <c r="B132" t="s">
        <v>16</v>
      </c>
      <c r="C132" s="3">
        <v>44607</v>
      </c>
      <c r="D132" s="3">
        <v>44781.36</v>
      </c>
      <c r="E132">
        <v>174</v>
      </c>
      <c r="F132" t="s">
        <v>693</v>
      </c>
    </row>
    <row r="133" spans="1:6">
      <c r="A133" t="s">
        <v>260</v>
      </c>
      <c r="B133" t="s">
        <v>16</v>
      </c>
      <c r="C133" s="3">
        <v>44617</v>
      </c>
      <c r="D133" s="3">
        <v>44634.78</v>
      </c>
      <c r="E133">
        <v>17</v>
      </c>
      <c r="F133" t="s">
        <v>693</v>
      </c>
    </row>
    <row r="134" spans="1:6">
      <c r="A134" t="s">
        <v>261</v>
      </c>
      <c r="B134" t="s">
        <v>16</v>
      </c>
      <c r="C134" s="3">
        <v>44631</v>
      </c>
      <c r="D134" s="3">
        <v>44868.03</v>
      </c>
      <c r="E134">
        <v>237</v>
      </c>
      <c r="F134" t="s">
        <v>694</v>
      </c>
    </row>
    <row r="135" spans="1:6">
      <c r="A135" t="s">
        <v>262</v>
      </c>
      <c r="B135" t="s">
        <v>16</v>
      </c>
      <c r="C135" s="3">
        <v>44646</v>
      </c>
      <c r="D135" s="3">
        <v>44760.1</v>
      </c>
      <c r="E135">
        <v>114</v>
      </c>
      <c r="F135" t="s">
        <v>694</v>
      </c>
    </row>
    <row r="136" spans="1:6">
      <c r="A136" t="s">
        <v>263</v>
      </c>
      <c r="B136" t="s">
        <v>16</v>
      </c>
      <c r="C136" s="3">
        <v>44658</v>
      </c>
      <c r="D136" s="3">
        <v>44708.76</v>
      </c>
      <c r="E136">
        <v>50</v>
      </c>
      <c r="F136" t="s">
        <v>695</v>
      </c>
    </row>
    <row r="137" spans="1:6">
      <c r="A137" t="s">
        <v>264</v>
      </c>
      <c r="B137" t="s">
        <v>16</v>
      </c>
      <c r="C137" s="3">
        <v>44659</v>
      </c>
      <c r="D137" s="3">
        <v>44709.35</v>
      </c>
      <c r="E137">
        <v>50</v>
      </c>
      <c r="F137" t="s">
        <v>695</v>
      </c>
    </row>
    <row r="138" spans="1:6">
      <c r="A138" t="s">
        <v>265</v>
      </c>
      <c r="B138" t="s">
        <v>16</v>
      </c>
      <c r="C138" s="3">
        <v>44660</v>
      </c>
      <c r="D138" s="3">
        <v>44668.387997685182</v>
      </c>
      <c r="E138">
        <v>8</v>
      </c>
      <c r="F138" t="s">
        <v>695</v>
      </c>
    </row>
    <row r="139" spans="1:6">
      <c r="A139" t="s">
        <v>266</v>
      </c>
      <c r="B139" t="s">
        <v>16</v>
      </c>
      <c r="C139" s="3">
        <v>44669</v>
      </c>
      <c r="D139" s="3">
        <v>44837.407997685186</v>
      </c>
      <c r="E139">
        <v>168</v>
      </c>
      <c r="F139" t="s">
        <v>695</v>
      </c>
    </row>
    <row r="140" spans="1:6">
      <c r="A140" t="s">
        <v>267</v>
      </c>
      <c r="B140" t="s">
        <v>16</v>
      </c>
      <c r="C140" s="3">
        <v>44679</v>
      </c>
      <c r="D140" s="3">
        <v>44833.895995370367</v>
      </c>
      <c r="E140">
        <v>154</v>
      </c>
      <c r="F140" t="s">
        <v>695</v>
      </c>
    </row>
    <row r="141" spans="1:6">
      <c r="A141" t="s">
        <v>268</v>
      </c>
      <c r="B141" t="s">
        <v>16</v>
      </c>
      <c r="C141" s="3">
        <v>44680</v>
      </c>
      <c r="D141" s="3">
        <v>44746.14</v>
      </c>
      <c r="E141">
        <v>66</v>
      </c>
      <c r="F141" t="s">
        <v>695</v>
      </c>
    </row>
    <row r="142" spans="1:6">
      <c r="A142" t="s">
        <v>269</v>
      </c>
      <c r="B142" t="s">
        <v>16</v>
      </c>
      <c r="C142" s="3">
        <v>44686</v>
      </c>
      <c r="D142" s="3">
        <v>44687.770995370367</v>
      </c>
      <c r="E142">
        <v>1</v>
      </c>
      <c r="F142" t="s">
        <v>696</v>
      </c>
    </row>
    <row r="143" spans="1:6">
      <c r="A143" t="s">
        <v>270</v>
      </c>
      <c r="B143" t="s">
        <v>16</v>
      </c>
      <c r="C143" s="3">
        <v>44694</v>
      </c>
      <c r="D143" s="3">
        <v>44694.9</v>
      </c>
      <c r="E143">
        <v>0</v>
      </c>
      <c r="F143" t="s">
        <v>696</v>
      </c>
    </row>
    <row r="144" spans="1:6">
      <c r="A144" t="s">
        <v>271</v>
      </c>
      <c r="B144" t="s">
        <v>16</v>
      </c>
      <c r="C144" s="3">
        <v>44710</v>
      </c>
      <c r="D144" s="3">
        <v>44802.2</v>
      </c>
      <c r="E144">
        <v>92</v>
      </c>
      <c r="F144" t="s">
        <v>696</v>
      </c>
    </row>
    <row r="145" spans="1:6">
      <c r="A145" t="s">
        <v>272</v>
      </c>
      <c r="B145" t="s">
        <v>16</v>
      </c>
      <c r="C145" s="3">
        <v>44714</v>
      </c>
      <c r="D145" s="3">
        <v>44715.137997685182</v>
      </c>
      <c r="E145">
        <v>1</v>
      </c>
      <c r="F145" t="s">
        <v>702</v>
      </c>
    </row>
    <row r="146" spans="1:6">
      <c r="A146" t="s">
        <v>273</v>
      </c>
      <c r="B146" t="s">
        <v>16</v>
      </c>
      <c r="C146" s="3">
        <v>44723</v>
      </c>
      <c r="D146" s="3">
        <v>44768.67</v>
      </c>
      <c r="E146">
        <v>45</v>
      </c>
      <c r="F146" t="s">
        <v>702</v>
      </c>
    </row>
    <row r="147" spans="1:6">
      <c r="A147" t="s">
        <v>274</v>
      </c>
      <c r="B147" t="s">
        <v>16</v>
      </c>
      <c r="C147" s="3">
        <v>44727</v>
      </c>
      <c r="D147" s="3">
        <v>44804.2</v>
      </c>
      <c r="E147">
        <v>77</v>
      </c>
      <c r="F147" t="s">
        <v>702</v>
      </c>
    </row>
    <row r="148" spans="1:6">
      <c r="A148" t="s">
        <v>275</v>
      </c>
      <c r="B148" t="s">
        <v>16</v>
      </c>
      <c r="C148" s="3">
        <v>44730</v>
      </c>
      <c r="D148" s="3">
        <v>44730.393599537034</v>
      </c>
      <c r="E148">
        <v>0</v>
      </c>
      <c r="F148" t="s">
        <v>702</v>
      </c>
    </row>
    <row r="149" spans="1:6">
      <c r="A149" t="s">
        <v>276</v>
      </c>
      <c r="B149" t="s">
        <v>16</v>
      </c>
      <c r="C149" s="3">
        <v>44732</v>
      </c>
      <c r="D149" s="3">
        <v>44747.34</v>
      </c>
      <c r="E149">
        <v>15</v>
      </c>
      <c r="F149" t="s">
        <v>702</v>
      </c>
    </row>
    <row r="150" spans="1:6">
      <c r="A150" t="s">
        <v>277</v>
      </c>
      <c r="B150" t="s">
        <v>16</v>
      </c>
      <c r="C150" s="3">
        <v>44733</v>
      </c>
      <c r="D150" s="3">
        <v>44937.599999999999</v>
      </c>
      <c r="E150">
        <v>204</v>
      </c>
      <c r="F150" t="s">
        <v>702</v>
      </c>
    </row>
    <row r="151" spans="1:6">
      <c r="A151" t="s">
        <v>278</v>
      </c>
      <c r="B151" t="s">
        <v>16</v>
      </c>
      <c r="C151" s="3">
        <v>44734</v>
      </c>
      <c r="D151" s="3">
        <v>44748.6</v>
      </c>
      <c r="E151">
        <v>14</v>
      </c>
      <c r="F151" t="s">
        <v>702</v>
      </c>
    </row>
    <row r="152" spans="1:6">
      <c r="A152" t="s">
        <v>279</v>
      </c>
      <c r="B152" t="s">
        <v>16</v>
      </c>
      <c r="C152" s="3">
        <v>44734</v>
      </c>
      <c r="D152" s="3">
        <v>45011.34</v>
      </c>
      <c r="E152">
        <v>277</v>
      </c>
      <c r="F152" t="s">
        <v>702</v>
      </c>
    </row>
    <row r="153" spans="1:6">
      <c r="A153" t="s">
        <v>280</v>
      </c>
      <c r="B153" t="s">
        <v>16</v>
      </c>
      <c r="C153" s="3">
        <v>44745</v>
      </c>
      <c r="D153" s="3">
        <v>44776.04</v>
      </c>
      <c r="E153">
        <v>31</v>
      </c>
      <c r="F153" t="s">
        <v>703</v>
      </c>
    </row>
    <row r="154" spans="1:6">
      <c r="A154" t="s">
        <v>281</v>
      </c>
      <c r="B154" t="s">
        <v>16</v>
      </c>
      <c r="C154" s="3">
        <v>44785</v>
      </c>
      <c r="D154" s="3">
        <v>44805.65</v>
      </c>
      <c r="E154">
        <v>20</v>
      </c>
      <c r="F154" t="s">
        <v>697</v>
      </c>
    </row>
    <row r="155" spans="1:6">
      <c r="A155" t="s">
        <v>282</v>
      </c>
      <c r="B155" t="s">
        <v>16</v>
      </c>
      <c r="C155" s="3">
        <v>44790</v>
      </c>
      <c r="D155" s="3">
        <v>45006.83</v>
      </c>
      <c r="E155">
        <v>216</v>
      </c>
      <c r="F155" t="s">
        <v>697</v>
      </c>
    </row>
    <row r="156" spans="1:6">
      <c r="A156" t="s">
        <v>283</v>
      </c>
      <c r="B156" t="s">
        <v>16</v>
      </c>
      <c r="C156" s="3">
        <v>44801</v>
      </c>
      <c r="D156" s="3">
        <v>44908.44</v>
      </c>
      <c r="E156">
        <v>107</v>
      </c>
      <c r="F156" t="s">
        <v>697</v>
      </c>
    </row>
    <row r="157" spans="1:6">
      <c r="A157" t="s">
        <v>284</v>
      </c>
      <c r="B157" t="s">
        <v>16</v>
      </c>
      <c r="C157" s="3">
        <v>44801</v>
      </c>
      <c r="D157" s="3">
        <v>44926.48</v>
      </c>
      <c r="E157">
        <v>125</v>
      </c>
      <c r="F157" t="s">
        <v>697</v>
      </c>
    </row>
    <row r="158" spans="1:6">
      <c r="A158" t="s">
        <v>285</v>
      </c>
      <c r="B158" t="s">
        <v>16</v>
      </c>
      <c r="C158" s="3">
        <v>44801</v>
      </c>
      <c r="D158" s="3">
        <v>44801.927997685183</v>
      </c>
      <c r="E158">
        <v>0</v>
      </c>
      <c r="F158" t="s">
        <v>697</v>
      </c>
    </row>
    <row r="159" spans="1:6">
      <c r="A159" t="s">
        <v>286</v>
      </c>
      <c r="B159" t="s">
        <v>16</v>
      </c>
      <c r="C159" s="3">
        <v>44827</v>
      </c>
      <c r="D159" s="3">
        <v>44947.7</v>
      </c>
      <c r="E159">
        <v>120</v>
      </c>
      <c r="F159" t="s">
        <v>704</v>
      </c>
    </row>
    <row r="160" spans="1:6">
      <c r="A160" t="s">
        <v>287</v>
      </c>
      <c r="B160" t="s">
        <v>16</v>
      </c>
      <c r="C160" s="3">
        <v>44834</v>
      </c>
      <c r="D160" s="3">
        <v>45042.1</v>
      </c>
      <c r="E160">
        <v>208</v>
      </c>
      <c r="F160" t="s">
        <v>704</v>
      </c>
    </row>
    <row r="161" spans="1:6">
      <c r="A161" t="s">
        <v>288</v>
      </c>
      <c r="B161" t="s">
        <v>16</v>
      </c>
      <c r="C161" s="3">
        <v>44848</v>
      </c>
      <c r="D161" s="3">
        <v>44921.99</v>
      </c>
      <c r="E161">
        <v>73</v>
      </c>
      <c r="F161" t="s">
        <v>700</v>
      </c>
    </row>
    <row r="162" spans="1:6">
      <c r="A162" t="s">
        <v>289</v>
      </c>
      <c r="B162" t="s">
        <v>16</v>
      </c>
      <c r="C162" s="3">
        <v>44868</v>
      </c>
      <c r="D162" s="3">
        <v>44915.08</v>
      </c>
      <c r="E162">
        <v>47</v>
      </c>
      <c r="F162" t="s">
        <v>699</v>
      </c>
    </row>
    <row r="163" spans="1:6">
      <c r="A163" t="s">
        <v>290</v>
      </c>
      <c r="B163" t="s">
        <v>16</v>
      </c>
      <c r="C163" s="3">
        <v>44874</v>
      </c>
      <c r="D163" s="3">
        <v>45158</v>
      </c>
      <c r="E163">
        <v>284</v>
      </c>
      <c r="F163" t="s">
        <v>699</v>
      </c>
    </row>
    <row r="164" spans="1:6">
      <c r="A164" t="s">
        <v>291</v>
      </c>
      <c r="B164" t="s">
        <v>16</v>
      </c>
      <c r="C164" s="3">
        <v>44897</v>
      </c>
      <c r="D164" s="3">
        <v>45048.11</v>
      </c>
      <c r="E164">
        <v>151</v>
      </c>
      <c r="F164" t="s">
        <v>701</v>
      </c>
    </row>
    <row r="165" spans="1:6">
      <c r="A165" t="s">
        <v>292</v>
      </c>
      <c r="B165" t="s">
        <v>16</v>
      </c>
      <c r="C165" s="3">
        <v>44900</v>
      </c>
      <c r="D165" s="3">
        <v>45042.14</v>
      </c>
      <c r="E165">
        <v>142</v>
      </c>
      <c r="F165" t="s">
        <v>701</v>
      </c>
    </row>
    <row r="166" spans="1:6">
      <c r="A166" t="s">
        <v>293</v>
      </c>
      <c r="B166" t="s">
        <v>16</v>
      </c>
      <c r="C166" s="3">
        <v>44901</v>
      </c>
      <c r="D166" s="3">
        <v>44917.3</v>
      </c>
      <c r="E166">
        <v>16</v>
      </c>
      <c r="F166" t="s">
        <v>701</v>
      </c>
    </row>
    <row r="167" spans="1:6">
      <c r="A167" t="s">
        <v>294</v>
      </c>
      <c r="B167" t="s">
        <v>16</v>
      </c>
      <c r="C167" s="3">
        <v>44904</v>
      </c>
      <c r="D167" s="3">
        <v>44944.17</v>
      </c>
      <c r="E167">
        <v>40</v>
      </c>
      <c r="F167" t="s">
        <v>701</v>
      </c>
    </row>
    <row r="168" spans="1:6">
      <c r="A168" t="s">
        <v>295</v>
      </c>
      <c r="B168" t="s">
        <v>16</v>
      </c>
      <c r="C168" s="3">
        <v>44904</v>
      </c>
      <c r="D168" s="3">
        <v>44943.7</v>
      </c>
      <c r="E168">
        <v>39</v>
      </c>
      <c r="F168" t="s">
        <v>701</v>
      </c>
    </row>
    <row r="169" spans="1:6">
      <c r="A169" t="s">
        <v>296</v>
      </c>
      <c r="B169" t="s">
        <v>16</v>
      </c>
      <c r="C169" s="3">
        <v>44912</v>
      </c>
      <c r="D169" s="3">
        <v>44976.6</v>
      </c>
      <c r="E169">
        <v>64</v>
      </c>
      <c r="F169" t="s">
        <v>701</v>
      </c>
    </row>
    <row r="170" spans="1:6">
      <c r="A170" t="s">
        <v>297</v>
      </c>
      <c r="B170" t="s">
        <v>16</v>
      </c>
      <c r="C170" s="3">
        <v>44913</v>
      </c>
      <c r="D170" s="3">
        <v>44932.36</v>
      </c>
      <c r="E170">
        <v>19</v>
      </c>
      <c r="F170" t="s">
        <v>701</v>
      </c>
    </row>
    <row r="171" spans="1:6">
      <c r="A171" t="s">
        <v>298</v>
      </c>
      <c r="B171" t="s">
        <v>16</v>
      </c>
      <c r="C171" s="3">
        <v>44914</v>
      </c>
      <c r="D171" s="3">
        <v>45005.7</v>
      </c>
      <c r="E171">
        <v>91</v>
      </c>
      <c r="F171" t="s">
        <v>701</v>
      </c>
    </row>
    <row r="172" spans="1:6">
      <c r="A172" t="s">
        <v>299</v>
      </c>
      <c r="B172" t="s">
        <v>16</v>
      </c>
      <c r="C172" s="3">
        <v>44914</v>
      </c>
      <c r="D172" s="3">
        <v>44940.51</v>
      </c>
      <c r="E172">
        <v>26</v>
      </c>
      <c r="F172" t="s">
        <v>701</v>
      </c>
    </row>
    <row r="173" spans="1:6">
      <c r="A173" t="s">
        <v>300</v>
      </c>
      <c r="B173" t="s">
        <v>17</v>
      </c>
      <c r="C173" s="3">
        <v>44562</v>
      </c>
      <c r="D173" s="3">
        <v>44666.25</v>
      </c>
      <c r="E173">
        <v>104</v>
      </c>
      <c r="F173" t="s">
        <v>692</v>
      </c>
    </row>
    <row r="174" spans="1:6">
      <c r="A174" t="s">
        <v>301</v>
      </c>
      <c r="B174" t="s">
        <v>17</v>
      </c>
      <c r="C174" s="3">
        <v>44588</v>
      </c>
      <c r="D174" s="3">
        <v>44610.93</v>
      </c>
      <c r="E174">
        <v>22</v>
      </c>
      <c r="F174" t="s">
        <v>692</v>
      </c>
    </row>
    <row r="175" spans="1:6">
      <c r="A175" t="s">
        <v>302</v>
      </c>
      <c r="B175" t="s">
        <v>17</v>
      </c>
      <c r="C175" s="3">
        <v>44616</v>
      </c>
      <c r="D175" s="3">
        <v>45576.84</v>
      </c>
      <c r="E175">
        <v>960</v>
      </c>
      <c r="F175" t="s">
        <v>693</v>
      </c>
    </row>
    <row r="176" spans="1:6">
      <c r="A176" t="s">
        <v>303</v>
      </c>
      <c r="B176" t="s">
        <v>17</v>
      </c>
      <c r="C176" s="3">
        <v>44616</v>
      </c>
      <c r="D176" s="3">
        <v>45121.5</v>
      </c>
      <c r="E176">
        <v>505</v>
      </c>
      <c r="F176" t="s">
        <v>693</v>
      </c>
    </row>
    <row r="177" spans="1:6">
      <c r="A177" t="s">
        <v>304</v>
      </c>
      <c r="B177" t="s">
        <v>17</v>
      </c>
      <c r="C177" s="3">
        <v>44621</v>
      </c>
      <c r="D177" s="3">
        <v>44844.55</v>
      </c>
      <c r="E177">
        <v>223</v>
      </c>
      <c r="F177" t="s">
        <v>694</v>
      </c>
    </row>
    <row r="178" spans="1:6">
      <c r="A178" t="s">
        <v>305</v>
      </c>
      <c r="B178" t="s">
        <v>17</v>
      </c>
      <c r="C178" s="3">
        <v>44622</v>
      </c>
      <c r="D178" s="3">
        <v>44865.77</v>
      </c>
      <c r="E178">
        <v>243</v>
      </c>
      <c r="F178" t="s">
        <v>694</v>
      </c>
    </row>
    <row r="179" spans="1:6">
      <c r="A179" t="s">
        <v>306</v>
      </c>
      <c r="B179" t="s">
        <v>17</v>
      </c>
      <c r="C179" s="3">
        <v>44622</v>
      </c>
      <c r="D179" s="3">
        <v>45142.22</v>
      </c>
      <c r="E179">
        <v>520</v>
      </c>
      <c r="F179" t="s">
        <v>694</v>
      </c>
    </row>
    <row r="180" spans="1:6">
      <c r="A180" t="s">
        <v>307</v>
      </c>
      <c r="B180" t="s">
        <v>17</v>
      </c>
      <c r="C180" s="3">
        <v>44627</v>
      </c>
      <c r="D180" s="3">
        <v>44726.879999999997</v>
      </c>
      <c r="E180">
        <v>99</v>
      </c>
      <c r="F180" t="s">
        <v>694</v>
      </c>
    </row>
    <row r="181" spans="1:6">
      <c r="A181" t="s">
        <v>308</v>
      </c>
      <c r="B181" t="s">
        <v>17</v>
      </c>
      <c r="C181" s="3">
        <v>44642</v>
      </c>
      <c r="D181" s="3">
        <v>45071.1</v>
      </c>
      <c r="E181">
        <v>429</v>
      </c>
      <c r="F181" t="s">
        <v>694</v>
      </c>
    </row>
    <row r="182" spans="1:6">
      <c r="A182" t="s">
        <v>309</v>
      </c>
      <c r="B182" t="s">
        <v>17</v>
      </c>
      <c r="C182" s="3">
        <v>44657</v>
      </c>
      <c r="D182" s="3">
        <v>44998.97</v>
      </c>
      <c r="E182">
        <v>341</v>
      </c>
      <c r="F182" t="s">
        <v>695</v>
      </c>
    </row>
    <row r="183" spans="1:6">
      <c r="A183" t="s">
        <v>310</v>
      </c>
      <c r="B183" t="s">
        <v>17</v>
      </c>
      <c r="C183" s="3">
        <v>44658</v>
      </c>
      <c r="D183" s="3">
        <v>45051.58</v>
      </c>
      <c r="E183">
        <v>393</v>
      </c>
      <c r="F183" t="s">
        <v>695</v>
      </c>
    </row>
    <row r="184" spans="1:6">
      <c r="A184" t="s">
        <v>311</v>
      </c>
      <c r="B184" t="s">
        <v>17</v>
      </c>
      <c r="C184" s="3">
        <v>44659</v>
      </c>
      <c r="D184" s="3">
        <v>45262.03</v>
      </c>
      <c r="E184">
        <v>603</v>
      </c>
      <c r="F184" t="s">
        <v>695</v>
      </c>
    </row>
    <row r="185" spans="1:6">
      <c r="A185" t="s">
        <v>312</v>
      </c>
      <c r="B185" t="s">
        <v>17</v>
      </c>
      <c r="C185" s="3">
        <v>44668</v>
      </c>
      <c r="D185" s="3">
        <v>45292.35</v>
      </c>
      <c r="E185">
        <v>624</v>
      </c>
      <c r="F185" t="s">
        <v>695</v>
      </c>
    </row>
    <row r="186" spans="1:6">
      <c r="A186" t="s">
        <v>313</v>
      </c>
      <c r="B186" t="s">
        <v>17</v>
      </c>
      <c r="C186" s="3">
        <v>44670</v>
      </c>
      <c r="D186" s="3">
        <v>45651.61</v>
      </c>
      <c r="E186">
        <v>981</v>
      </c>
      <c r="F186" t="s">
        <v>695</v>
      </c>
    </row>
    <row r="187" spans="1:6">
      <c r="A187" t="s">
        <v>314</v>
      </c>
      <c r="B187" t="s">
        <v>17</v>
      </c>
      <c r="C187" s="3">
        <v>44699</v>
      </c>
      <c r="D187" s="3">
        <v>45492.53</v>
      </c>
      <c r="E187">
        <v>793</v>
      </c>
      <c r="F187" t="s">
        <v>696</v>
      </c>
    </row>
    <row r="188" spans="1:6">
      <c r="A188" t="s">
        <v>315</v>
      </c>
      <c r="B188" t="s">
        <v>17</v>
      </c>
      <c r="C188" s="3">
        <v>44701</v>
      </c>
      <c r="D188" s="3">
        <v>45373.760000000002</v>
      </c>
      <c r="E188">
        <v>672</v>
      </c>
      <c r="F188" t="s">
        <v>696</v>
      </c>
    </row>
    <row r="189" spans="1:6">
      <c r="A189" t="s">
        <v>316</v>
      </c>
      <c r="B189" t="s">
        <v>17</v>
      </c>
      <c r="C189" s="3">
        <v>44703</v>
      </c>
      <c r="D189" s="3">
        <v>45071.68</v>
      </c>
      <c r="E189">
        <v>368</v>
      </c>
      <c r="F189" t="s">
        <v>696</v>
      </c>
    </row>
    <row r="190" spans="1:6">
      <c r="A190" t="s">
        <v>317</v>
      </c>
      <c r="B190" t="s">
        <v>17</v>
      </c>
      <c r="C190" s="3">
        <v>44705</v>
      </c>
      <c r="D190" s="3">
        <v>44986.75</v>
      </c>
      <c r="E190">
        <v>281</v>
      </c>
      <c r="F190" t="s">
        <v>696</v>
      </c>
    </row>
    <row r="191" spans="1:6">
      <c r="A191" t="s">
        <v>318</v>
      </c>
      <c r="B191" t="s">
        <v>17</v>
      </c>
      <c r="C191" s="3">
        <v>44715</v>
      </c>
      <c r="D191" s="3">
        <v>45643.81</v>
      </c>
      <c r="E191">
        <v>928</v>
      </c>
      <c r="F191" t="s">
        <v>702</v>
      </c>
    </row>
    <row r="192" spans="1:6">
      <c r="A192" t="s">
        <v>319</v>
      </c>
      <c r="B192" t="s">
        <v>17</v>
      </c>
      <c r="C192" s="3">
        <v>44732</v>
      </c>
      <c r="D192" s="3">
        <v>45304.19</v>
      </c>
      <c r="E192">
        <v>572</v>
      </c>
      <c r="F192" t="s">
        <v>702</v>
      </c>
    </row>
    <row r="193" spans="1:6">
      <c r="A193" t="s">
        <v>320</v>
      </c>
      <c r="B193" t="s">
        <v>17</v>
      </c>
      <c r="C193" s="3">
        <v>44735</v>
      </c>
      <c r="D193" s="3">
        <v>45735.3</v>
      </c>
      <c r="E193">
        <v>1000</v>
      </c>
      <c r="F193" t="s">
        <v>702</v>
      </c>
    </row>
    <row r="194" spans="1:6">
      <c r="A194" t="s">
        <v>321</v>
      </c>
      <c r="B194" t="s">
        <v>17</v>
      </c>
      <c r="C194" s="3">
        <v>44764</v>
      </c>
      <c r="D194" s="3">
        <v>44788.94</v>
      </c>
      <c r="E194">
        <v>24</v>
      </c>
      <c r="F194" t="s">
        <v>703</v>
      </c>
    </row>
    <row r="195" spans="1:6">
      <c r="A195" t="s">
        <v>322</v>
      </c>
      <c r="B195" t="s">
        <v>17</v>
      </c>
      <c r="C195" s="3">
        <v>44781</v>
      </c>
      <c r="D195" s="3">
        <v>45408.800000000003</v>
      </c>
      <c r="E195">
        <v>627</v>
      </c>
      <c r="F195" t="s">
        <v>697</v>
      </c>
    </row>
    <row r="196" spans="1:6">
      <c r="A196" t="s">
        <v>323</v>
      </c>
      <c r="B196" t="s">
        <v>17</v>
      </c>
      <c r="C196" s="3">
        <v>44837</v>
      </c>
      <c r="D196" s="3">
        <v>45536.31</v>
      </c>
      <c r="E196">
        <v>699</v>
      </c>
      <c r="F196" t="s">
        <v>700</v>
      </c>
    </row>
    <row r="197" spans="1:6">
      <c r="A197" t="s">
        <v>324</v>
      </c>
      <c r="B197" t="s">
        <v>17</v>
      </c>
      <c r="C197" s="3">
        <v>44858</v>
      </c>
      <c r="D197" s="3">
        <v>45442.96</v>
      </c>
      <c r="E197">
        <v>584</v>
      </c>
      <c r="F197" t="s">
        <v>700</v>
      </c>
    </row>
    <row r="198" spans="1:6">
      <c r="A198" t="s">
        <v>325</v>
      </c>
      <c r="B198" t="s">
        <v>17</v>
      </c>
      <c r="C198" s="3">
        <v>44860</v>
      </c>
      <c r="D198" s="3">
        <v>45507.5</v>
      </c>
      <c r="E198">
        <v>647</v>
      </c>
      <c r="F198" t="s">
        <v>700</v>
      </c>
    </row>
    <row r="199" spans="1:6">
      <c r="A199" t="s">
        <v>326</v>
      </c>
      <c r="B199" t="s">
        <v>17</v>
      </c>
      <c r="C199" s="3">
        <v>44916</v>
      </c>
      <c r="D199" s="3">
        <v>45638.65</v>
      </c>
      <c r="E199">
        <v>722</v>
      </c>
      <c r="F199" t="s">
        <v>701</v>
      </c>
    </row>
    <row r="200" spans="1:6">
      <c r="A200" t="s">
        <v>327</v>
      </c>
      <c r="B200" t="s">
        <v>17</v>
      </c>
      <c r="C200" s="3">
        <v>44919</v>
      </c>
      <c r="D200" s="3">
        <v>45403.8</v>
      </c>
      <c r="E200">
        <v>484</v>
      </c>
      <c r="F200" t="s">
        <v>701</v>
      </c>
    </row>
    <row r="201" spans="1:6">
      <c r="A201" t="s">
        <v>328</v>
      </c>
      <c r="B201" t="s">
        <v>18</v>
      </c>
      <c r="C201" s="3">
        <v>44562</v>
      </c>
      <c r="D201" s="3">
        <v>44564.507002314815</v>
      </c>
      <c r="E201">
        <v>2</v>
      </c>
      <c r="F201" t="s">
        <v>692</v>
      </c>
    </row>
    <row r="202" spans="1:6">
      <c r="A202" t="s">
        <v>329</v>
      </c>
      <c r="B202" t="s">
        <v>18</v>
      </c>
      <c r="C202" s="3">
        <v>44568</v>
      </c>
      <c r="D202" s="3">
        <v>44610.1</v>
      </c>
      <c r="E202">
        <v>42</v>
      </c>
      <c r="F202" t="s">
        <v>692</v>
      </c>
    </row>
    <row r="203" spans="1:6">
      <c r="A203" t="s">
        <v>330</v>
      </c>
      <c r="B203" t="s">
        <v>18</v>
      </c>
      <c r="C203" s="3">
        <v>44571</v>
      </c>
      <c r="D203" s="3">
        <v>44579.5</v>
      </c>
      <c r="E203">
        <v>8</v>
      </c>
      <c r="F203" t="s">
        <v>692</v>
      </c>
    </row>
    <row r="204" spans="1:6">
      <c r="A204" t="s">
        <v>331</v>
      </c>
      <c r="B204" t="s">
        <v>18</v>
      </c>
      <c r="C204" s="3">
        <v>44576</v>
      </c>
      <c r="D204" s="3">
        <v>44618.13</v>
      </c>
      <c r="E204">
        <v>42</v>
      </c>
      <c r="F204" t="s">
        <v>692</v>
      </c>
    </row>
    <row r="205" spans="1:6">
      <c r="A205" t="s">
        <v>332</v>
      </c>
      <c r="B205" t="s">
        <v>18</v>
      </c>
      <c r="C205" s="3">
        <v>44579</v>
      </c>
      <c r="D205" s="3">
        <v>44630.04</v>
      </c>
      <c r="E205">
        <v>51</v>
      </c>
      <c r="F205" t="s">
        <v>692</v>
      </c>
    </row>
    <row r="206" spans="1:6">
      <c r="A206" t="s">
        <v>333</v>
      </c>
      <c r="B206" t="s">
        <v>18</v>
      </c>
      <c r="C206" s="3">
        <v>44579</v>
      </c>
      <c r="D206" s="3">
        <v>44652.49</v>
      </c>
      <c r="E206">
        <v>73</v>
      </c>
      <c r="F206" t="s">
        <v>692</v>
      </c>
    </row>
    <row r="207" spans="1:6">
      <c r="A207" t="s">
        <v>334</v>
      </c>
      <c r="B207" t="s">
        <v>18</v>
      </c>
      <c r="C207" s="3">
        <v>44590</v>
      </c>
      <c r="D207" s="3">
        <v>44651.16</v>
      </c>
      <c r="E207">
        <v>61</v>
      </c>
      <c r="F207" t="s">
        <v>692</v>
      </c>
    </row>
    <row r="208" spans="1:6">
      <c r="A208" t="s">
        <v>335</v>
      </c>
      <c r="B208" t="s">
        <v>18</v>
      </c>
      <c r="C208" s="3">
        <v>44595</v>
      </c>
      <c r="D208" s="3">
        <v>44722.76</v>
      </c>
      <c r="E208">
        <v>127</v>
      </c>
      <c r="F208" t="s">
        <v>693</v>
      </c>
    </row>
    <row r="209" spans="1:6">
      <c r="A209" t="s">
        <v>336</v>
      </c>
      <c r="B209" t="s">
        <v>18</v>
      </c>
      <c r="C209" s="3">
        <v>44598</v>
      </c>
      <c r="D209" s="3">
        <v>44664.9</v>
      </c>
      <c r="E209">
        <v>66</v>
      </c>
      <c r="F209" t="s">
        <v>693</v>
      </c>
    </row>
    <row r="210" spans="1:6">
      <c r="A210" t="s">
        <v>337</v>
      </c>
      <c r="B210" t="s">
        <v>18</v>
      </c>
      <c r="C210" s="3">
        <v>44603</v>
      </c>
      <c r="D210" s="3">
        <v>44634.87</v>
      </c>
      <c r="E210">
        <v>31</v>
      </c>
      <c r="F210" t="s">
        <v>693</v>
      </c>
    </row>
    <row r="211" spans="1:6">
      <c r="A211" t="s">
        <v>338</v>
      </c>
      <c r="B211" t="s">
        <v>18</v>
      </c>
      <c r="C211" s="3">
        <v>44607</v>
      </c>
      <c r="D211" s="3">
        <v>44617.282002314816</v>
      </c>
      <c r="E211">
        <v>10</v>
      </c>
      <c r="F211" t="s">
        <v>693</v>
      </c>
    </row>
    <row r="212" spans="1:6">
      <c r="A212" t="s">
        <v>339</v>
      </c>
      <c r="B212" t="s">
        <v>18</v>
      </c>
      <c r="C212" s="3">
        <v>44607</v>
      </c>
      <c r="D212" s="3">
        <v>44693.35</v>
      </c>
      <c r="E212">
        <v>86</v>
      </c>
      <c r="F212" t="s">
        <v>693</v>
      </c>
    </row>
    <row r="213" spans="1:6">
      <c r="A213" t="s">
        <v>340</v>
      </c>
      <c r="B213" t="s">
        <v>18</v>
      </c>
      <c r="C213" s="3">
        <v>44625</v>
      </c>
      <c r="D213" s="3">
        <v>44655.360000000001</v>
      </c>
      <c r="E213">
        <v>30</v>
      </c>
      <c r="F213" t="s">
        <v>694</v>
      </c>
    </row>
    <row r="214" spans="1:6">
      <c r="A214" t="s">
        <v>341</v>
      </c>
      <c r="B214" t="s">
        <v>18</v>
      </c>
      <c r="C214" s="3">
        <v>44632</v>
      </c>
      <c r="D214" s="3">
        <v>44659.142997685187</v>
      </c>
      <c r="E214">
        <v>27</v>
      </c>
      <c r="F214" t="s">
        <v>694</v>
      </c>
    </row>
    <row r="215" spans="1:6">
      <c r="A215" t="s">
        <v>342</v>
      </c>
      <c r="B215" t="s">
        <v>18</v>
      </c>
      <c r="C215" s="3">
        <v>44666</v>
      </c>
      <c r="D215" s="3">
        <v>44949.42</v>
      </c>
      <c r="E215">
        <v>283</v>
      </c>
      <c r="F215" t="s">
        <v>695</v>
      </c>
    </row>
    <row r="216" spans="1:6">
      <c r="A216" t="s">
        <v>343</v>
      </c>
      <c r="B216" t="s">
        <v>18</v>
      </c>
      <c r="C216" s="3">
        <v>44670</v>
      </c>
      <c r="D216" s="3">
        <v>44720.06</v>
      </c>
      <c r="E216">
        <v>50</v>
      </c>
      <c r="F216" t="s">
        <v>695</v>
      </c>
    </row>
    <row r="217" spans="1:6">
      <c r="A217" t="s">
        <v>344</v>
      </c>
      <c r="B217" t="s">
        <v>18</v>
      </c>
      <c r="C217" s="3">
        <v>44670</v>
      </c>
      <c r="D217" s="3">
        <v>44694.37</v>
      </c>
      <c r="E217">
        <v>24</v>
      </c>
      <c r="F217" t="s">
        <v>695</v>
      </c>
    </row>
    <row r="218" spans="1:6">
      <c r="A218" t="s">
        <v>345</v>
      </c>
      <c r="B218" t="s">
        <v>18</v>
      </c>
      <c r="C218" s="3">
        <v>44675</v>
      </c>
      <c r="D218" s="3">
        <v>44903.46</v>
      </c>
      <c r="E218">
        <v>228</v>
      </c>
      <c r="F218" t="s">
        <v>695</v>
      </c>
    </row>
    <row r="219" spans="1:6">
      <c r="A219" t="s">
        <v>346</v>
      </c>
      <c r="B219" t="s">
        <v>18</v>
      </c>
      <c r="C219" s="3">
        <v>44689</v>
      </c>
      <c r="D219" s="3">
        <v>44916.58</v>
      </c>
      <c r="E219">
        <v>227</v>
      </c>
      <c r="F219" t="s">
        <v>696</v>
      </c>
    </row>
    <row r="220" spans="1:6">
      <c r="A220" t="s">
        <v>347</v>
      </c>
      <c r="B220" t="s">
        <v>18</v>
      </c>
      <c r="C220" s="3">
        <v>44690</v>
      </c>
      <c r="D220" s="3">
        <v>44869.87</v>
      </c>
      <c r="E220">
        <v>179</v>
      </c>
      <c r="F220" t="s">
        <v>696</v>
      </c>
    </row>
    <row r="221" spans="1:6">
      <c r="A221" t="s">
        <v>348</v>
      </c>
      <c r="B221" t="s">
        <v>18</v>
      </c>
      <c r="C221" s="3">
        <v>44706</v>
      </c>
      <c r="D221" s="3">
        <v>44944.56</v>
      </c>
      <c r="E221">
        <v>238</v>
      </c>
      <c r="F221" t="s">
        <v>696</v>
      </c>
    </row>
    <row r="222" spans="1:6">
      <c r="A222" t="s">
        <v>349</v>
      </c>
      <c r="B222" t="s">
        <v>18</v>
      </c>
      <c r="C222" s="3">
        <v>44713</v>
      </c>
      <c r="D222" s="3">
        <v>44747.21</v>
      </c>
      <c r="E222">
        <v>34</v>
      </c>
      <c r="F222" t="s">
        <v>702</v>
      </c>
    </row>
    <row r="223" spans="1:6">
      <c r="A223" t="s">
        <v>350</v>
      </c>
      <c r="B223" t="s">
        <v>18</v>
      </c>
      <c r="C223" s="3">
        <v>44715</v>
      </c>
      <c r="D223" s="3">
        <v>44719.82</v>
      </c>
      <c r="E223">
        <v>4</v>
      </c>
      <c r="F223" t="s">
        <v>702</v>
      </c>
    </row>
    <row r="224" spans="1:6">
      <c r="A224" t="s">
        <v>351</v>
      </c>
      <c r="B224" t="s">
        <v>18</v>
      </c>
      <c r="C224" s="3">
        <v>44715</v>
      </c>
      <c r="D224" s="3">
        <v>44782.86</v>
      </c>
      <c r="E224">
        <v>67</v>
      </c>
      <c r="F224" t="s">
        <v>702</v>
      </c>
    </row>
    <row r="225" spans="1:6">
      <c r="A225" t="s">
        <v>352</v>
      </c>
      <c r="B225" t="s">
        <v>18</v>
      </c>
      <c r="C225" s="3">
        <v>44716</v>
      </c>
      <c r="D225" s="3">
        <v>44758.97</v>
      </c>
      <c r="E225">
        <v>42</v>
      </c>
      <c r="F225" t="s">
        <v>702</v>
      </c>
    </row>
    <row r="226" spans="1:6">
      <c r="A226" t="s">
        <v>353</v>
      </c>
      <c r="B226" t="s">
        <v>18</v>
      </c>
      <c r="C226" s="3">
        <v>44727</v>
      </c>
      <c r="D226" s="3">
        <v>45182.8</v>
      </c>
      <c r="E226">
        <v>455</v>
      </c>
      <c r="F226" t="s">
        <v>702</v>
      </c>
    </row>
    <row r="227" spans="1:6">
      <c r="A227" t="s">
        <v>354</v>
      </c>
      <c r="B227" t="s">
        <v>18</v>
      </c>
      <c r="C227" s="3">
        <v>44733</v>
      </c>
      <c r="D227" s="3">
        <v>44842.1</v>
      </c>
      <c r="E227">
        <v>109</v>
      </c>
      <c r="F227" t="s">
        <v>702</v>
      </c>
    </row>
    <row r="228" spans="1:6">
      <c r="A228" t="s">
        <v>355</v>
      </c>
      <c r="B228" t="s">
        <v>18</v>
      </c>
      <c r="C228" s="3">
        <v>44742</v>
      </c>
      <c r="D228" s="3">
        <v>44965.2</v>
      </c>
      <c r="E228">
        <v>223</v>
      </c>
      <c r="F228" t="s">
        <v>702</v>
      </c>
    </row>
    <row r="229" spans="1:6">
      <c r="A229" t="s">
        <v>356</v>
      </c>
      <c r="B229" t="s">
        <v>18</v>
      </c>
      <c r="C229" s="3">
        <v>44744</v>
      </c>
      <c r="D229" s="3">
        <v>44804.81</v>
      </c>
      <c r="E229">
        <v>60</v>
      </c>
      <c r="F229" t="s">
        <v>703</v>
      </c>
    </row>
    <row r="230" spans="1:6">
      <c r="A230" t="s">
        <v>357</v>
      </c>
      <c r="B230" t="s">
        <v>18</v>
      </c>
      <c r="C230" s="3">
        <v>44748</v>
      </c>
      <c r="D230" s="3">
        <v>45055.6</v>
      </c>
      <c r="E230">
        <v>307</v>
      </c>
      <c r="F230" t="s">
        <v>703</v>
      </c>
    </row>
    <row r="231" spans="1:6">
      <c r="A231" t="s">
        <v>358</v>
      </c>
      <c r="B231" t="s">
        <v>18</v>
      </c>
      <c r="C231" s="3">
        <v>44749</v>
      </c>
      <c r="D231" s="3">
        <v>44860.59</v>
      </c>
      <c r="E231">
        <v>111</v>
      </c>
      <c r="F231" t="s">
        <v>703</v>
      </c>
    </row>
    <row r="232" spans="1:6">
      <c r="A232" t="s">
        <v>359</v>
      </c>
      <c r="B232" t="s">
        <v>18</v>
      </c>
      <c r="C232" s="3">
        <v>44751</v>
      </c>
      <c r="D232" s="3">
        <v>44799.96</v>
      </c>
      <c r="E232">
        <v>48</v>
      </c>
      <c r="F232" t="s">
        <v>703</v>
      </c>
    </row>
    <row r="233" spans="1:6">
      <c r="A233" t="s">
        <v>360</v>
      </c>
      <c r="B233" t="s">
        <v>18</v>
      </c>
      <c r="C233" s="3">
        <v>44759</v>
      </c>
      <c r="D233" s="3">
        <v>44781.37</v>
      </c>
      <c r="E233">
        <v>22</v>
      </c>
      <c r="F233" t="s">
        <v>703</v>
      </c>
    </row>
    <row r="234" spans="1:6">
      <c r="A234" t="s">
        <v>361</v>
      </c>
      <c r="B234" t="s">
        <v>18</v>
      </c>
      <c r="C234" s="3">
        <v>44761</v>
      </c>
      <c r="D234" s="3">
        <v>44864.9</v>
      </c>
      <c r="E234">
        <v>103</v>
      </c>
      <c r="F234" t="s">
        <v>703</v>
      </c>
    </row>
    <row r="235" spans="1:6">
      <c r="A235" t="s">
        <v>362</v>
      </c>
      <c r="B235" t="s">
        <v>18</v>
      </c>
      <c r="C235" s="3">
        <v>44766</v>
      </c>
      <c r="D235" s="3">
        <v>44849.7</v>
      </c>
      <c r="E235">
        <v>83</v>
      </c>
      <c r="F235" t="s">
        <v>703</v>
      </c>
    </row>
    <row r="236" spans="1:6">
      <c r="A236" t="s">
        <v>363</v>
      </c>
      <c r="B236" t="s">
        <v>18</v>
      </c>
      <c r="C236" s="3">
        <v>44772</v>
      </c>
      <c r="D236" s="3">
        <v>44959.3</v>
      </c>
      <c r="E236">
        <v>187</v>
      </c>
      <c r="F236" t="s">
        <v>703</v>
      </c>
    </row>
    <row r="237" spans="1:6">
      <c r="A237" t="s">
        <v>364</v>
      </c>
      <c r="B237" t="s">
        <v>18</v>
      </c>
      <c r="C237" s="3">
        <v>44772</v>
      </c>
      <c r="D237" s="3">
        <v>44786.294004629628</v>
      </c>
      <c r="E237">
        <v>14</v>
      </c>
      <c r="F237" t="s">
        <v>703</v>
      </c>
    </row>
    <row r="238" spans="1:6">
      <c r="A238" t="s">
        <v>365</v>
      </c>
      <c r="B238" t="s">
        <v>18</v>
      </c>
      <c r="C238" s="3">
        <v>44780</v>
      </c>
      <c r="D238" s="3">
        <v>44810.54</v>
      </c>
      <c r="E238">
        <v>30</v>
      </c>
      <c r="F238" t="s">
        <v>697</v>
      </c>
    </row>
    <row r="239" spans="1:6">
      <c r="A239" t="s">
        <v>366</v>
      </c>
      <c r="B239" t="s">
        <v>18</v>
      </c>
      <c r="C239" s="3">
        <v>44786</v>
      </c>
      <c r="D239" s="3">
        <v>44855.22</v>
      </c>
      <c r="E239">
        <v>69</v>
      </c>
      <c r="F239" t="s">
        <v>697</v>
      </c>
    </row>
    <row r="240" spans="1:6">
      <c r="A240" t="s">
        <v>367</v>
      </c>
      <c r="B240" t="s">
        <v>18</v>
      </c>
      <c r="C240" s="3">
        <v>44791</v>
      </c>
      <c r="D240" s="3">
        <v>44804.88</v>
      </c>
      <c r="E240">
        <v>13</v>
      </c>
      <c r="F240" t="s">
        <v>697</v>
      </c>
    </row>
    <row r="241" spans="1:6">
      <c r="A241" t="s">
        <v>368</v>
      </c>
      <c r="B241" t="s">
        <v>18</v>
      </c>
      <c r="C241" s="3">
        <v>44793</v>
      </c>
      <c r="D241" s="3">
        <v>44811.18</v>
      </c>
      <c r="E241">
        <v>18</v>
      </c>
      <c r="F241" t="s">
        <v>697</v>
      </c>
    </row>
    <row r="242" spans="1:6">
      <c r="A242" t="s">
        <v>369</v>
      </c>
      <c r="B242" t="s">
        <v>18</v>
      </c>
      <c r="C242" s="3">
        <v>44796</v>
      </c>
      <c r="D242" s="3">
        <v>44890.6</v>
      </c>
      <c r="E242">
        <v>94</v>
      </c>
      <c r="F242" t="s">
        <v>697</v>
      </c>
    </row>
    <row r="243" spans="1:6">
      <c r="A243" t="s">
        <v>370</v>
      </c>
      <c r="B243" t="s">
        <v>18</v>
      </c>
      <c r="C243" s="3">
        <v>44798</v>
      </c>
      <c r="D243" s="3">
        <v>44942.22</v>
      </c>
      <c r="E243">
        <v>144</v>
      </c>
      <c r="F243" t="s">
        <v>697</v>
      </c>
    </row>
    <row r="244" spans="1:6">
      <c r="A244" t="s">
        <v>371</v>
      </c>
      <c r="B244" t="s">
        <v>18</v>
      </c>
      <c r="C244" s="3">
        <v>44799</v>
      </c>
      <c r="D244" s="3">
        <v>44849.69</v>
      </c>
      <c r="E244">
        <v>50</v>
      </c>
      <c r="F244" t="s">
        <v>697</v>
      </c>
    </row>
    <row r="245" spans="1:6">
      <c r="A245" t="s">
        <v>372</v>
      </c>
      <c r="B245" t="s">
        <v>18</v>
      </c>
      <c r="C245" s="3">
        <v>44803</v>
      </c>
      <c r="D245" s="3">
        <v>44813.1</v>
      </c>
      <c r="E245">
        <v>10</v>
      </c>
      <c r="F245" t="s">
        <v>697</v>
      </c>
    </row>
    <row r="246" spans="1:6">
      <c r="A246" t="s">
        <v>373</v>
      </c>
      <c r="B246" t="s">
        <v>18</v>
      </c>
      <c r="C246" s="3">
        <v>44819</v>
      </c>
      <c r="D246" s="3">
        <v>44870.12</v>
      </c>
      <c r="E246">
        <v>51</v>
      </c>
      <c r="F246" t="s">
        <v>704</v>
      </c>
    </row>
    <row r="247" spans="1:6">
      <c r="A247" t="s">
        <v>374</v>
      </c>
      <c r="B247" t="s">
        <v>18</v>
      </c>
      <c r="C247" s="3">
        <v>44822</v>
      </c>
      <c r="D247" s="3">
        <v>44883.33</v>
      </c>
      <c r="E247">
        <v>61</v>
      </c>
      <c r="F247" t="s">
        <v>704</v>
      </c>
    </row>
    <row r="248" spans="1:6">
      <c r="A248" t="s">
        <v>375</v>
      </c>
      <c r="B248" t="s">
        <v>18</v>
      </c>
      <c r="C248" s="3">
        <v>44823</v>
      </c>
      <c r="D248" s="3">
        <v>44917.57</v>
      </c>
      <c r="E248">
        <v>94</v>
      </c>
      <c r="F248" t="s">
        <v>704</v>
      </c>
    </row>
    <row r="249" spans="1:6">
      <c r="A249" t="s">
        <v>376</v>
      </c>
      <c r="B249" t="s">
        <v>18</v>
      </c>
      <c r="C249" s="3">
        <v>44827</v>
      </c>
      <c r="D249" s="3">
        <v>45016.88</v>
      </c>
      <c r="E249">
        <v>189</v>
      </c>
      <c r="F249" t="s">
        <v>704</v>
      </c>
    </row>
    <row r="250" spans="1:6">
      <c r="A250" t="s">
        <v>377</v>
      </c>
      <c r="B250" t="s">
        <v>18</v>
      </c>
      <c r="C250" s="3">
        <v>44840</v>
      </c>
      <c r="D250" s="3">
        <v>45307.7</v>
      </c>
      <c r="E250">
        <v>467</v>
      </c>
      <c r="F250" t="s">
        <v>700</v>
      </c>
    </row>
    <row r="251" spans="1:6">
      <c r="A251" t="s">
        <v>378</v>
      </c>
      <c r="B251" t="s">
        <v>18</v>
      </c>
      <c r="C251" s="3">
        <v>44842</v>
      </c>
      <c r="D251" s="3">
        <v>44894.86</v>
      </c>
      <c r="E251">
        <v>52</v>
      </c>
      <c r="F251" t="s">
        <v>700</v>
      </c>
    </row>
    <row r="252" spans="1:6">
      <c r="A252" t="s">
        <v>379</v>
      </c>
      <c r="B252" t="s">
        <v>18</v>
      </c>
      <c r="C252" s="3">
        <v>44845</v>
      </c>
      <c r="D252" s="3">
        <v>44866.92</v>
      </c>
      <c r="E252">
        <v>21</v>
      </c>
      <c r="F252" t="s">
        <v>700</v>
      </c>
    </row>
    <row r="253" spans="1:6">
      <c r="A253" t="s">
        <v>380</v>
      </c>
      <c r="B253" t="s">
        <v>18</v>
      </c>
      <c r="C253" s="3">
        <v>44846</v>
      </c>
      <c r="D253" s="3">
        <v>44850.287997685184</v>
      </c>
      <c r="E253">
        <v>4</v>
      </c>
      <c r="F253" t="s">
        <v>700</v>
      </c>
    </row>
    <row r="254" spans="1:6">
      <c r="A254" t="s">
        <v>381</v>
      </c>
      <c r="B254" t="s">
        <v>18</v>
      </c>
      <c r="C254" s="3">
        <v>44846</v>
      </c>
      <c r="D254" s="3">
        <v>44948.4</v>
      </c>
      <c r="E254">
        <v>102</v>
      </c>
      <c r="F254" t="s">
        <v>700</v>
      </c>
    </row>
    <row r="255" spans="1:6">
      <c r="A255" t="s">
        <v>382</v>
      </c>
      <c r="B255" t="s">
        <v>18</v>
      </c>
      <c r="C255" s="3">
        <v>44850</v>
      </c>
      <c r="D255" s="3">
        <v>44880.14</v>
      </c>
      <c r="E255">
        <v>30</v>
      </c>
      <c r="F255" t="s">
        <v>700</v>
      </c>
    </row>
    <row r="256" spans="1:6">
      <c r="A256" t="s">
        <v>383</v>
      </c>
      <c r="B256" t="s">
        <v>18</v>
      </c>
      <c r="C256" s="3">
        <v>44855</v>
      </c>
      <c r="D256" s="3">
        <v>44869.86</v>
      </c>
      <c r="E256">
        <v>14</v>
      </c>
      <c r="F256" t="s">
        <v>700</v>
      </c>
    </row>
    <row r="257" spans="1:6">
      <c r="A257" t="s">
        <v>384</v>
      </c>
      <c r="B257" t="s">
        <v>18</v>
      </c>
      <c r="C257" s="3">
        <v>44857</v>
      </c>
      <c r="D257" s="3">
        <v>45251.199999999997</v>
      </c>
      <c r="E257">
        <v>394</v>
      </c>
      <c r="F257" t="s">
        <v>700</v>
      </c>
    </row>
    <row r="258" spans="1:6">
      <c r="A258" t="s">
        <v>385</v>
      </c>
      <c r="B258" t="s">
        <v>18</v>
      </c>
      <c r="C258" s="3">
        <v>44862</v>
      </c>
      <c r="D258" s="3">
        <v>44915.39</v>
      </c>
      <c r="E258">
        <v>53</v>
      </c>
      <c r="F258" t="s">
        <v>700</v>
      </c>
    </row>
    <row r="259" spans="1:6">
      <c r="A259" t="s">
        <v>386</v>
      </c>
      <c r="B259" t="s">
        <v>18</v>
      </c>
      <c r="C259" s="3">
        <v>44862</v>
      </c>
      <c r="D259" s="3">
        <v>44869.05</v>
      </c>
      <c r="E259">
        <v>7</v>
      </c>
      <c r="F259" t="s">
        <v>700</v>
      </c>
    </row>
    <row r="260" spans="1:6">
      <c r="A260" t="s">
        <v>387</v>
      </c>
      <c r="B260" t="s">
        <v>18</v>
      </c>
      <c r="C260" s="3">
        <v>44875</v>
      </c>
      <c r="D260" s="3">
        <v>44930.59</v>
      </c>
      <c r="E260">
        <v>55</v>
      </c>
      <c r="F260" t="s">
        <v>699</v>
      </c>
    </row>
    <row r="261" spans="1:6">
      <c r="A261" t="s">
        <v>388</v>
      </c>
      <c r="B261" t="s">
        <v>18</v>
      </c>
      <c r="C261" s="3">
        <v>44886</v>
      </c>
      <c r="D261" s="3">
        <v>44918.04</v>
      </c>
      <c r="E261">
        <v>32</v>
      </c>
      <c r="F261" t="s">
        <v>699</v>
      </c>
    </row>
    <row r="262" spans="1:6">
      <c r="A262" t="s">
        <v>389</v>
      </c>
      <c r="B262" t="s">
        <v>18</v>
      </c>
      <c r="C262" s="3">
        <v>44890</v>
      </c>
      <c r="D262" s="3">
        <v>45049.3</v>
      </c>
      <c r="E262">
        <v>159</v>
      </c>
      <c r="F262" t="s">
        <v>699</v>
      </c>
    </row>
    <row r="263" spans="1:6">
      <c r="A263" t="s">
        <v>390</v>
      </c>
      <c r="B263" t="s">
        <v>18</v>
      </c>
      <c r="C263" s="3">
        <v>44895</v>
      </c>
      <c r="D263" s="3">
        <v>45060.57</v>
      </c>
      <c r="E263">
        <v>165</v>
      </c>
      <c r="F263" t="s">
        <v>699</v>
      </c>
    </row>
    <row r="264" spans="1:6">
      <c r="A264" t="s">
        <v>391</v>
      </c>
      <c r="B264" t="s">
        <v>18</v>
      </c>
      <c r="C264" s="3">
        <v>44902</v>
      </c>
      <c r="D264" s="3">
        <v>45522.8</v>
      </c>
      <c r="E264">
        <v>620</v>
      </c>
      <c r="F264" t="s">
        <v>701</v>
      </c>
    </row>
    <row r="265" spans="1:6">
      <c r="A265" t="s">
        <v>392</v>
      </c>
      <c r="B265" t="s">
        <v>18</v>
      </c>
      <c r="C265" s="3">
        <v>44905</v>
      </c>
      <c r="D265" s="3">
        <v>44920.26</v>
      </c>
      <c r="E265">
        <v>15</v>
      </c>
      <c r="F265" t="s">
        <v>701</v>
      </c>
    </row>
    <row r="266" spans="1:6">
      <c r="A266" t="s">
        <v>393</v>
      </c>
      <c r="B266" t="s">
        <v>18</v>
      </c>
      <c r="C266" s="3">
        <v>44906</v>
      </c>
      <c r="D266" s="3">
        <v>44937.8</v>
      </c>
      <c r="E266">
        <v>31</v>
      </c>
      <c r="F266" t="s">
        <v>701</v>
      </c>
    </row>
    <row r="267" spans="1:6">
      <c r="A267" t="s">
        <v>394</v>
      </c>
      <c r="B267" t="s">
        <v>18</v>
      </c>
      <c r="C267" s="3">
        <v>44907</v>
      </c>
      <c r="D267" s="3">
        <v>44955.5</v>
      </c>
      <c r="E267">
        <v>48</v>
      </c>
      <c r="F267" t="s">
        <v>701</v>
      </c>
    </row>
    <row r="268" spans="1:6">
      <c r="A268" t="s">
        <v>395</v>
      </c>
      <c r="B268" t="s">
        <v>18</v>
      </c>
      <c r="C268" s="3">
        <v>44908</v>
      </c>
      <c r="D268" s="3">
        <v>45047.6</v>
      </c>
      <c r="E268">
        <v>139</v>
      </c>
      <c r="F268" t="s">
        <v>701</v>
      </c>
    </row>
    <row r="269" spans="1:6">
      <c r="A269" t="s">
        <v>396</v>
      </c>
      <c r="B269" t="s">
        <v>18</v>
      </c>
      <c r="C269" s="3">
        <v>44914</v>
      </c>
      <c r="D269" s="3">
        <v>44974.16</v>
      </c>
      <c r="E269">
        <v>60</v>
      </c>
      <c r="F269" t="s">
        <v>701</v>
      </c>
    </row>
    <row r="270" spans="1:6">
      <c r="A270" t="s">
        <v>397</v>
      </c>
      <c r="B270" t="s">
        <v>18</v>
      </c>
      <c r="C270" s="3">
        <v>44915</v>
      </c>
      <c r="D270" s="3">
        <v>44971.3</v>
      </c>
      <c r="E270">
        <v>56</v>
      </c>
      <c r="F270" t="s">
        <v>701</v>
      </c>
    </row>
    <row r="271" spans="1:6">
      <c r="A271" t="s">
        <v>398</v>
      </c>
      <c r="B271" t="s">
        <v>18</v>
      </c>
      <c r="C271" s="3">
        <v>44923</v>
      </c>
      <c r="D271" s="3">
        <v>45011.09</v>
      </c>
      <c r="E271">
        <v>88</v>
      </c>
      <c r="F271" t="s">
        <v>701</v>
      </c>
    </row>
    <row r="272" spans="1:6">
      <c r="A272" t="s">
        <v>399</v>
      </c>
      <c r="B272" t="s">
        <v>18</v>
      </c>
      <c r="C272" s="3">
        <v>44924</v>
      </c>
      <c r="D272" s="3">
        <v>44935.785000000003</v>
      </c>
      <c r="E272">
        <v>11</v>
      </c>
      <c r="F272" t="s">
        <v>701</v>
      </c>
    </row>
    <row r="273" spans="1:6">
      <c r="A273" t="s">
        <v>400</v>
      </c>
      <c r="B273" t="s">
        <v>19</v>
      </c>
      <c r="C273" s="3">
        <v>44563</v>
      </c>
      <c r="D273" s="3">
        <v>44603.199999999997</v>
      </c>
      <c r="E273">
        <v>40</v>
      </c>
      <c r="F273" t="s">
        <v>692</v>
      </c>
    </row>
    <row r="274" spans="1:6">
      <c r="A274" t="s">
        <v>401</v>
      </c>
      <c r="B274" t="s">
        <v>19</v>
      </c>
      <c r="C274" s="3">
        <v>44564</v>
      </c>
      <c r="D274" s="3">
        <v>44727.38</v>
      </c>
      <c r="E274">
        <v>163</v>
      </c>
      <c r="F274" t="s">
        <v>692</v>
      </c>
    </row>
    <row r="275" spans="1:6">
      <c r="A275" t="s">
        <v>402</v>
      </c>
      <c r="B275" t="s">
        <v>19</v>
      </c>
      <c r="C275" s="3">
        <v>44568</v>
      </c>
      <c r="D275" s="3">
        <v>44919.6</v>
      </c>
      <c r="E275">
        <v>351</v>
      </c>
      <c r="F275" t="s">
        <v>692</v>
      </c>
    </row>
    <row r="276" spans="1:6">
      <c r="A276" t="s">
        <v>403</v>
      </c>
      <c r="B276" t="s">
        <v>19</v>
      </c>
      <c r="C276" s="3">
        <v>44574</v>
      </c>
      <c r="D276" s="3">
        <v>44580.905995370369</v>
      </c>
      <c r="E276">
        <v>6</v>
      </c>
      <c r="F276" t="s">
        <v>692</v>
      </c>
    </row>
    <row r="277" spans="1:6">
      <c r="A277" t="s">
        <v>404</v>
      </c>
      <c r="B277" t="s">
        <v>19</v>
      </c>
      <c r="C277" s="3">
        <v>44575</v>
      </c>
      <c r="D277" s="3">
        <v>44939.8</v>
      </c>
      <c r="E277">
        <v>364</v>
      </c>
      <c r="F277" t="s">
        <v>692</v>
      </c>
    </row>
    <row r="278" spans="1:6">
      <c r="A278" t="s">
        <v>405</v>
      </c>
      <c r="B278" t="s">
        <v>19</v>
      </c>
      <c r="C278" s="3">
        <v>44579</v>
      </c>
      <c r="D278" s="3">
        <v>44658.5</v>
      </c>
      <c r="E278">
        <v>79</v>
      </c>
      <c r="F278" t="s">
        <v>692</v>
      </c>
    </row>
    <row r="279" spans="1:6">
      <c r="A279" t="s">
        <v>406</v>
      </c>
      <c r="B279" t="s">
        <v>19</v>
      </c>
      <c r="C279" s="3">
        <v>44580</v>
      </c>
      <c r="D279" s="3">
        <v>44610.772997685184</v>
      </c>
      <c r="E279">
        <v>30</v>
      </c>
      <c r="F279" t="s">
        <v>692</v>
      </c>
    </row>
    <row r="280" spans="1:6">
      <c r="A280" t="s">
        <v>407</v>
      </c>
      <c r="B280" t="s">
        <v>19</v>
      </c>
      <c r="C280" s="3">
        <v>44582</v>
      </c>
      <c r="D280" s="3">
        <v>44718.89</v>
      </c>
      <c r="E280">
        <v>136</v>
      </c>
      <c r="F280" t="s">
        <v>692</v>
      </c>
    </row>
    <row r="281" spans="1:6">
      <c r="A281" t="s">
        <v>408</v>
      </c>
      <c r="B281" t="s">
        <v>19</v>
      </c>
      <c r="C281" s="3">
        <v>44588</v>
      </c>
      <c r="D281" s="3">
        <v>44779.9</v>
      </c>
      <c r="E281">
        <v>191</v>
      </c>
      <c r="F281" t="s">
        <v>692</v>
      </c>
    </row>
    <row r="282" spans="1:6">
      <c r="A282" t="s">
        <v>409</v>
      </c>
      <c r="B282" t="s">
        <v>19</v>
      </c>
      <c r="C282" s="3">
        <v>44592</v>
      </c>
      <c r="D282" s="3">
        <v>44643.434004629627</v>
      </c>
      <c r="E282">
        <v>51</v>
      </c>
      <c r="F282" t="s">
        <v>692</v>
      </c>
    </row>
    <row r="283" spans="1:6">
      <c r="A283" t="s">
        <v>410</v>
      </c>
      <c r="B283" t="s">
        <v>19</v>
      </c>
      <c r="C283" s="3">
        <v>44596</v>
      </c>
      <c r="D283" s="3">
        <v>44602.224004629628</v>
      </c>
      <c r="E283">
        <v>6</v>
      </c>
      <c r="F283" t="s">
        <v>693</v>
      </c>
    </row>
    <row r="284" spans="1:6">
      <c r="A284" t="s">
        <v>411</v>
      </c>
      <c r="B284" t="s">
        <v>19</v>
      </c>
      <c r="C284" s="3">
        <v>44597</v>
      </c>
      <c r="D284" s="3">
        <v>44601.13</v>
      </c>
      <c r="E284">
        <v>4</v>
      </c>
      <c r="F284" t="s">
        <v>693</v>
      </c>
    </row>
    <row r="285" spans="1:6">
      <c r="A285" t="s">
        <v>412</v>
      </c>
      <c r="B285" t="s">
        <v>19</v>
      </c>
      <c r="C285" s="3">
        <v>44600</v>
      </c>
      <c r="D285" s="3">
        <v>44663.44</v>
      </c>
      <c r="E285">
        <v>63</v>
      </c>
      <c r="F285" t="s">
        <v>693</v>
      </c>
    </row>
    <row r="286" spans="1:6">
      <c r="A286" t="s">
        <v>413</v>
      </c>
      <c r="B286" t="s">
        <v>19</v>
      </c>
      <c r="C286" s="3">
        <v>44603</v>
      </c>
      <c r="D286" s="3">
        <v>44669.4</v>
      </c>
      <c r="E286">
        <v>66</v>
      </c>
      <c r="F286" t="s">
        <v>693</v>
      </c>
    </row>
    <row r="287" spans="1:6">
      <c r="A287" t="s">
        <v>414</v>
      </c>
      <c r="B287" t="s">
        <v>19</v>
      </c>
      <c r="C287" s="3">
        <v>44603</v>
      </c>
      <c r="D287" s="3">
        <v>45331.8</v>
      </c>
      <c r="E287">
        <v>728</v>
      </c>
      <c r="F287" t="s">
        <v>693</v>
      </c>
    </row>
    <row r="288" spans="1:6">
      <c r="A288" t="s">
        <v>415</v>
      </c>
      <c r="B288" t="s">
        <v>19</v>
      </c>
      <c r="C288" s="3">
        <v>44606</v>
      </c>
      <c r="D288" s="3">
        <v>44653.9</v>
      </c>
      <c r="E288">
        <v>47</v>
      </c>
      <c r="F288" t="s">
        <v>693</v>
      </c>
    </row>
    <row r="289" spans="1:6">
      <c r="A289" t="s">
        <v>416</v>
      </c>
      <c r="B289" t="s">
        <v>19</v>
      </c>
      <c r="C289" s="3">
        <v>44618</v>
      </c>
      <c r="D289" s="3">
        <v>44631.92</v>
      </c>
      <c r="E289">
        <v>13</v>
      </c>
      <c r="F289" t="s">
        <v>693</v>
      </c>
    </row>
    <row r="290" spans="1:6">
      <c r="A290" t="s">
        <v>417</v>
      </c>
      <c r="B290" t="s">
        <v>19</v>
      </c>
      <c r="C290" s="3">
        <v>44618</v>
      </c>
      <c r="D290" s="3">
        <v>44909.66</v>
      </c>
      <c r="E290">
        <v>291</v>
      </c>
      <c r="F290" t="s">
        <v>693</v>
      </c>
    </row>
    <row r="291" spans="1:6">
      <c r="A291" t="s">
        <v>418</v>
      </c>
      <c r="B291" t="s">
        <v>19</v>
      </c>
      <c r="C291" s="3">
        <v>44620</v>
      </c>
      <c r="D291" s="3">
        <v>44696.94</v>
      </c>
      <c r="E291">
        <v>76</v>
      </c>
      <c r="F291" t="s">
        <v>693</v>
      </c>
    </row>
    <row r="292" spans="1:6">
      <c r="A292" t="s">
        <v>419</v>
      </c>
      <c r="B292" t="s">
        <v>19</v>
      </c>
      <c r="C292" s="3">
        <v>44621</v>
      </c>
      <c r="D292" s="3">
        <v>44721</v>
      </c>
      <c r="E292">
        <v>100</v>
      </c>
      <c r="F292" t="s">
        <v>694</v>
      </c>
    </row>
    <row r="293" spans="1:6">
      <c r="A293" t="s">
        <v>420</v>
      </c>
      <c r="B293" t="s">
        <v>19</v>
      </c>
      <c r="C293" s="3">
        <v>44621</v>
      </c>
      <c r="D293" s="3">
        <v>44657.279999999999</v>
      </c>
      <c r="E293">
        <v>36</v>
      </c>
      <c r="F293" t="s">
        <v>694</v>
      </c>
    </row>
    <row r="294" spans="1:6">
      <c r="A294" t="s">
        <v>421</v>
      </c>
      <c r="B294" t="s">
        <v>19</v>
      </c>
      <c r="C294" s="3">
        <v>44622</v>
      </c>
      <c r="D294" s="3">
        <v>44644.18</v>
      </c>
      <c r="E294">
        <v>22</v>
      </c>
      <c r="F294" t="s">
        <v>694</v>
      </c>
    </row>
    <row r="295" spans="1:6">
      <c r="A295" t="s">
        <v>422</v>
      </c>
      <c r="B295" t="s">
        <v>19</v>
      </c>
      <c r="C295" s="3">
        <v>44623</v>
      </c>
      <c r="D295" s="3">
        <v>44827.7</v>
      </c>
      <c r="E295">
        <v>204</v>
      </c>
      <c r="F295" t="s">
        <v>694</v>
      </c>
    </row>
    <row r="296" spans="1:6">
      <c r="A296" t="s">
        <v>423</v>
      </c>
      <c r="B296" t="s">
        <v>19</v>
      </c>
      <c r="C296" s="3">
        <v>44627</v>
      </c>
      <c r="D296" s="3">
        <v>44633.177002314813</v>
      </c>
      <c r="E296">
        <v>6</v>
      </c>
      <c r="F296" t="s">
        <v>694</v>
      </c>
    </row>
    <row r="297" spans="1:6">
      <c r="A297" t="s">
        <v>424</v>
      </c>
      <c r="B297" t="s">
        <v>19</v>
      </c>
      <c r="C297" s="3">
        <v>44630</v>
      </c>
      <c r="D297" s="3">
        <v>44690.21</v>
      </c>
      <c r="E297">
        <v>60</v>
      </c>
      <c r="F297" t="s">
        <v>694</v>
      </c>
    </row>
    <row r="298" spans="1:6">
      <c r="A298" t="s">
        <v>425</v>
      </c>
      <c r="B298" t="s">
        <v>19</v>
      </c>
      <c r="C298" s="3">
        <v>44630</v>
      </c>
      <c r="D298" s="3">
        <v>44882.9</v>
      </c>
      <c r="E298">
        <v>252</v>
      </c>
      <c r="F298" t="s">
        <v>694</v>
      </c>
    </row>
    <row r="299" spans="1:6">
      <c r="A299" t="s">
        <v>426</v>
      </c>
      <c r="B299" t="s">
        <v>19</v>
      </c>
      <c r="C299" s="3">
        <v>44632</v>
      </c>
      <c r="D299" s="3">
        <v>44650.89</v>
      </c>
      <c r="E299">
        <v>18</v>
      </c>
      <c r="F299" t="s">
        <v>694</v>
      </c>
    </row>
    <row r="300" spans="1:6">
      <c r="A300" t="s">
        <v>427</v>
      </c>
      <c r="B300" t="s">
        <v>19</v>
      </c>
      <c r="C300" s="3">
        <v>44634</v>
      </c>
      <c r="D300" s="3">
        <v>44648.45</v>
      </c>
      <c r="E300">
        <v>14</v>
      </c>
      <c r="F300" t="s">
        <v>694</v>
      </c>
    </row>
    <row r="301" spans="1:6">
      <c r="A301" t="s">
        <v>428</v>
      </c>
      <c r="B301" t="s">
        <v>19</v>
      </c>
      <c r="C301" s="3">
        <v>44634</v>
      </c>
      <c r="D301" s="3">
        <v>44714</v>
      </c>
      <c r="E301">
        <v>80</v>
      </c>
      <c r="F301" t="s">
        <v>694</v>
      </c>
    </row>
    <row r="302" spans="1:6">
      <c r="A302" t="s">
        <v>429</v>
      </c>
      <c r="B302" t="s">
        <v>19</v>
      </c>
      <c r="C302" s="3">
        <v>44634</v>
      </c>
      <c r="D302" s="3">
        <v>44663.54</v>
      </c>
      <c r="E302">
        <v>29</v>
      </c>
      <c r="F302" t="s">
        <v>694</v>
      </c>
    </row>
    <row r="303" spans="1:6">
      <c r="A303" t="s">
        <v>430</v>
      </c>
      <c r="B303" t="s">
        <v>19</v>
      </c>
      <c r="C303" s="3">
        <v>44634</v>
      </c>
      <c r="D303" s="3">
        <v>44641.11</v>
      </c>
      <c r="E303">
        <v>7</v>
      </c>
      <c r="F303" t="s">
        <v>694</v>
      </c>
    </row>
    <row r="304" spans="1:6">
      <c r="A304" t="s">
        <v>431</v>
      </c>
      <c r="B304" t="s">
        <v>19</v>
      </c>
      <c r="C304" s="3">
        <v>44635</v>
      </c>
      <c r="D304" s="3">
        <v>44792</v>
      </c>
      <c r="E304">
        <v>157</v>
      </c>
      <c r="F304" t="s">
        <v>694</v>
      </c>
    </row>
    <row r="305" spans="1:6">
      <c r="A305" t="s">
        <v>432</v>
      </c>
      <c r="B305" t="s">
        <v>19</v>
      </c>
      <c r="C305" s="3">
        <v>44635</v>
      </c>
      <c r="D305" s="3">
        <v>44961.052997685183</v>
      </c>
      <c r="E305">
        <v>326</v>
      </c>
      <c r="F305" t="s">
        <v>694</v>
      </c>
    </row>
    <row r="306" spans="1:6">
      <c r="A306" t="s">
        <v>433</v>
      </c>
      <c r="B306" t="s">
        <v>19</v>
      </c>
      <c r="C306" s="3">
        <v>44637</v>
      </c>
      <c r="D306" s="3">
        <v>44708.1</v>
      </c>
      <c r="E306">
        <v>71</v>
      </c>
      <c r="F306" t="s">
        <v>694</v>
      </c>
    </row>
    <row r="307" spans="1:6">
      <c r="A307" t="s">
        <v>434</v>
      </c>
      <c r="B307" t="s">
        <v>19</v>
      </c>
      <c r="C307" s="3">
        <v>44639</v>
      </c>
      <c r="D307" s="3">
        <v>44880.3</v>
      </c>
      <c r="E307">
        <v>241</v>
      </c>
      <c r="F307" t="s">
        <v>694</v>
      </c>
    </row>
    <row r="308" spans="1:6">
      <c r="A308" t="s">
        <v>435</v>
      </c>
      <c r="B308" t="s">
        <v>19</v>
      </c>
      <c r="C308" s="3">
        <v>44639</v>
      </c>
      <c r="D308" s="3">
        <v>44695.11</v>
      </c>
      <c r="E308">
        <v>56</v>
      </c>
      <c r="F308" t="s">
        <v>694</v>
      </c>
    </row>
    <row r="309" spans="1:6">
      <c r="A309" t="s">
        <v>436</v>
      </c>
      <c r="B309" t="s">
        <v>19</v>
      </c>
      <c r="C309" s="3">
        <v>44641</v>
      </c>
      <c r="D309" s="3">
        <v>44691.45</v>
      </c>
      <c r="E309">
        <v>50</v>
      </c>
      <c r="F309" t="s">
        <v>694</v>
      </c>
    </row>
    <row r="310" spans="1:6">
      <c r="A310" t="s">
        <v>437</v>
      </c>
      <c r="B310" t="s">
        <v>19</v>
      </c>
      <c r="C310" s="3">
        <v>44646</v>
      </c>
      <c r="D310" s="3">
        <v>44749.03</v>
      </c>
      <c r="E310">
        <v>103</v>
      </c>
      <c r="F310" t="s">
        <v>694</v>
      </c>
    </row>
    <row r="311" spans="1:6">
      <c r="A311" t="s">
        <v>438</v>
      </c>
      <c r="B311" t="s">
        <v>19</v>
      </c>
      <c r="C311" s="3">
        <v>44647</v>
      </c>
      <c r="D311" s="3">
        <v>44699.34</v>
      </c>
      <c r="E311">
        <v>52</v>
      </c>
      <c r="F311" t="s">
        <v>694</v>
      </c>
    </row>
    <row r="312" spans="1:6">
      <c r="A312" t="s">
        <v>439</v>
      </c>
      <c r="B312" t="s">
        <v>19</v>
      </c>
      <c r="C312" s="3">
        <v>44647</v>
      </c>
      <c r="D312" s="3">
        <v>44834.77</v>
      </c>
      <c r="E312">
        <v>187</v>
      </c>
      <c r="F312" t="s">
        <v>694</v>
      </c>
    </row>
    <row r="313" spans="1:6">
      <c r="A313" t="s">
        <v>440</v>
      </c>
      <c r="B313" t="s">
        <v>19</v>
      </c>
      <c r="C313" s="3">
        <v>44648</v>
      </c>
      <c r="D313" s="3">
        <v>44965.7</v>
      </c>
      <c r="E313">
        <v>317</v>
      </c>
      <c r="F313" t="s">
        <v>694</v>
      </c>
    </row>
    <row r="314" spans="1:6">
      <c r="A314" t="s">
        <v>441</v>
      </c>
      <c r="B314" t="s">
        <v>19</v>
      </c>
      <c r="C314" s="3">
        <v>44648</v>
      </c>
      <c r="D314" s="3">
        <v>44691.99</v>
      </c>
      <c r="E314">
        <v>43</v>
      </c>
      <c r="F314" t="s">
        <v>694</v>
      </c>
    </row>
    <row r="315" spans="1:6">
      <c r="A315" t="s">
        <v>442</v>
      </c>
      <c r="B315" t="s">
        <v>19</v>
      </c>
      <c r="C315" s="3">
        <v>44650</v>
      </c>
      <c r="D315" s="3">
        <v>44921.83</v>
      </c>
      <c r="E315">
        <v>271</v>
      </c>
      <c r="F315" t="s">
        <v>694</v>
      </c>
    </row>
    <row r="316" spans="1:6">
      <c r="A316" t="s">
        <v>443</v>
      </c>
      <c r="B316" t="s">
        <v>19</v>
      </c>
      <c r="C316" s="3">
        <v>44652</v>
      </c>
      <c r="D316" s="3">
        <v>44967</v>
      </c>
      <c r="E316">
        <v>315</v>
      </c>
      <c r="F316" t="s">
        <v>695</v>
      </c>
    </row>
    <row r="317" spans="1:6">
      <c r="A317" t="s">
        <v>444</v>
      </c>
      <c r="B317" t="s">
        <v>19</v>
      </c>
      <c r="C317" s="3">
        <v>44656</v>
      </c>
      <c r="D317" s="3">
        <v>45399</v>
      </c>
      <c r="E317">
        <v>743</v>
      </c>
      <c r="F317" t="s">
        <v>695</v>
      </c>
    </row>
    <row r="318" spans="1:6">
      <c r="A318" t="s">
        <v>445</v>
      </c>
      <c r="B318" t="s">
        <v>19</v>
      </c>
      <c r="C318" s="3">
        <v>44657</v>
      </c>
      <c r="D318" s="3">
        <v>44709.56</v>
      </c>
      <c r="E318">
        <v>52</v>
      </c>
      <c r="F318" t="s">
        <v>695</v>
      </c>
    </row>
    <row r="319" spans="1:6">
      <c r="A319" t="s">
        <v>446</v>
      </c>
      <c r="B319" t="s">
        <v>19</v>
      </c>
      <c r="C319" s="3">
        <v>44659</v>
      </c>
      <c r="D319" s="3">
        <v>44827.69</v>
      </c>
      <c r="E319">
        <v>168</v>
      </c>
      <c r="F319" t="s">
        <v>695</v>
      </c>
    </row>
    <row r="320" spans="1:6">
      <c r="A320" t="s">
        <v>447</v>
      </c>
      <c r="B320" t="s">
        <v>19</v>
      </c>
      <c r="C320" s="3">
        <v>44664</v>
      </c>
      <c r="D320" s="3">
        <v>45095.7</v>
      </c>
      <c r="E320">
        <v>431</v>
      </c>
      <c r="F320" t="s">
        <v>695</v>
      </c>
    </row>
    <row r="321" spans="1:6">
      <c r="A321" t="s">
        <v>448</v>
      </c>
      <c r="B321" t="s">
        <v>19</v>
      </c>
      <c r="C321" s="3">
        <v>44665</v>
      </c>
      <c r="D321" s="3">
        <v>44932.7</v>
      </c>
      <c r="E321">
        <v>267</v>
      </c>
      <c r="F321" t="s">
        <v>695</v>
      </c>
    </row>
    <row r="322" spans="1:6">
      <c r="A322" t="s">
        <v>449</v>
      </c>
      <c r="B322" t="s">
        <v>19</v>
      </c>
      <c r="C322" s="3">
        <v>44666</v>
      </c>
      <c r="D322" s="3">
        <v>44696.432002314818</v>
      </c>
      <c r="E322">
        <v>30</v>
      </c>
      <c r="F322" t="s">
        <v>695</v>
      </c>
    </row>
    <row r="323" spans="1:6">
      <c r="A323" t="s">
        <v>450</v>
      </c>
      <c r="B323" t="s">
        <v>19</v>
      </c>
      <c r="C323" s="3">
        <v>44669</v>
      </c>
      <c r="D323" s="3">
        <v>44711.28</v>
      </c>
      <c r="E323">
        <v>42</v>
      </c>
      <c r="F323" t="s">
        <v>695</v>
      </c>
    </row>
    <row r="324" spans="1:6">
      <c r="A324" t="s">
        <v>451</v>
      </c>
      <c r="B324" t="s">
        <v>19</v>
      </c>
      <c r="C324" s="3">
        <v>44669</v>
      </c>
      <c r="D324" s="3">
        <v>44721.7</v>
      </c>
      <c r="E324">
        <v>52</v>
      </c>
      <c r="F324" t="s">
        <v>695</v>
      </c>
    </row>
    <row r="325" spans="1:6">
      <c r="A325" t="s">
        <v>452</v>
      </c>
      <c r="B325" t="s">
        <v>19</v>
      </c>
      <c r="C325" s="3">
        <v>44672</v>
      </c>
      <c r="D325" s="3">
        <v>44770.06</v>
      </c>
      <c r="E325">
        <v>98</v>
      </c>
      <c r="F325" t="s">
        <v>695</v>
      </c>
    </row>
    <row r="326" spans="1:6">
      <c r="A326" t="s">
        <v>453</v>
      </c>
      <c r="B326" t="s">
        <v>19</v>
      </c>
      <c r="C326" s="3">
        <v>44674</v>
      </c>
      <c r="D326" s="3">
        <v>44703.65</v>
      </c>
      <c r="E326">
        <v>29</v>
      </c>
      <c r="F326" t="s">
        <v>695</v>
      </c>
    </row>
    <row r="327" spans="1:6">
      <c r="A327" t="s">
        <v>454</v>
      </c>
      <c r="B327" t="s">
        <v>19</v>
      </c>
      <c r="C327" s="3">
        <v>44675</v>
      </c>
      <c r="D327" s="3">
        <v>44843.74</v>
      </c>
      <c r="E327">
        <v>168</v>
      </c>
      <c r="F327" t="s">
        <v>695</v>
      </c>
    </row>
    <row r="328" spans="1:6">
      <c r="A328" t="s">
        <v>455</v>
      </c>
      <c r="B328" t="s">
        <v>19</v>
      </c>
      <c r="C328" s="3">
        <v>44677</v>
      </c>
      <c r="D328" s="3">
        <v>44701.3</v>
      </c>
      <c r="E328">
        <v>24</v>
      </c>
      <c r="F328" t="s">
        <v>695</v>
      </c>
    </row>
    <row r="329" spans="1:6">
      <c r="A329" t="s">
        <v>456</v>
      </c>
      <c r="B329" t="s">
        <v>19</v>
      </c>
      <c r="C329" s="3">
        <v>44681</v>
      </c>
      <c r="D329" s="3">
        <v>44687.9</v>
      </c>
      <c r="E329">
        <v>6</v>
      </c>
      <c r="F329" t="s">
        <v>695</v>
      </c>
    </row>
    <row r="330" spans="1:6">
      <c r="A330" t="s">
        <v>457</v>
      </c>
      <c r="B330" t="s">
        <v>19</v>
      </c>
      <c r="C330" s="3">
        <v>44682</v>
      </c>
      <c r="D330" s="3">
        <v>44684.485995370371</v>
      </c>
      <c r="E330">
        <v>2</v>
      </c>
      <c r="F330" t="s">
        <v>696</v>
      </c>
    </row>
    <row r="331" spans="1:6">
      <c r="A331" t="s">
        <v>458</v>
      </c>
      <c r="B331" t="s">
        <v>19</v>
      </c>
      <c r="C331" s="3">
        <v>44683</v>
      </c>
      <c r="D331" s="3">
        <v>44768.4</v>
      </c>
      <c r="E331">
        <v>85</v>
      </c>
      <c r="F331" t="s">
        <v>696</v>
      </c>
    </row>
    <row r="332" spans="1:6">
      <c r="A332" t="s">
        <v>459</v>
      </c>
      <c r="B332" t="s">
        <v>19</v>
      </c>
      <c r="C332" s="3">
        <v>44688</v>
      </c>
      <c r="D332" s="3">
        <v>44695.05</v>
      </c>
      <c r="E332">
        <v>7</v>
      </c>
      <c r="F332" t="s">
        <v>696</v>
      </c>
    </row>
    <row r="333" spans="1:6">
      <c r="A333" t="s">
        <v>460</v>
      </c>
      <c r="B333" t="s">
        <v>19</v>
      </c>
      <c r="C333" s="3">
        <v>44692</v>
      </c>
      <c r="D333" s="3">
        <v>44746.19</v>
      </c>
      <c r="E333">
        <v>54</v>
      </c>
      <c r="F333" t="s">
        <v>696</v>
      </c>
    </row>
    <row r="334" spans="1:6">
      <c r="A334" t="s">
        <v>461</v>
      </c>
      <c r="B334" t="s">
        <v>19</v>
      </c>
      <c r="C334" s="3">
        <v>44693</v>
      </c>
      <c r="D334" s="3">
        <v>44745.53</v>
      </c>
      <c r="E334">
        <v>52</v>
      </c>
      <c r="F334" t="s">
        <v>696</v>
      </c>
    </row>
    <row r="335" spans="1:6">
      <c r="A335" t="s">
        <v>462</v>
      </c>
      <c r="B335" t="s">
        <v>19</v>
      </c>
      <c r="C335" s="3">
        <v>44694</v>
      </c>
      <c r="D335" s="3">
        <v>44959.199999999997</v>
      </c>
      <c r="E335">
        <v>265</v>
      </c>
      <c r="F335" t="s">
        <v>696</v>
      </c>
    </row>
    <row r="336" spans="1:6">
      <c r="A336" t="s">
        <v>463</v>
      </c>
      <c r="B336" t="s">
        <v>19</v>
      </c>
      <c r="C336" s="3">
        <v>44696</v>
      </c>
      <c r="D336" s="3">
        <v>44712.56</v>
      </c>
      <c r="E336">
        <v>16</v>
      </c>
      <c r="F336" t="s">
        <v>696</v>
      </c>
    </row>
    <row r="337" spans="1:6">
      <c r="A337" t="s">
        <v>464</v>
      </c>
      <c r="B337" t="s">
        <v>19</v>
      </c>
      <c r="C337" s="3">
        <v>44698</v>
      </c>
      <c r="D337" s="3">
        <v>44768.1</v>
      </c>
      <c r="E337">
        <v>70</v>
      </c>
      <c r="F337" t="s">
        <v>696</v>
      </c>
    </row>
    <row r="338" spans="1:6">
      <c r="A338" t="s">
        <v>465</v>
      </c>
      <c r="B338" t="s">
        <v>19</v>
      </c>
      <c r="C338" s="3">
        <v>44698</v>
      </c>
      <c r="D338" s="3">
        <v>44739.199999999997</v>
      </c>
      <c r="E338">
        <v>41</v>
      </c>
      <c r="F338" t="s">
        <v>696</v>
      </c>
    </row>
    <row r="339" spans="1:6">
      <c r="A339" t="s">
        <v>466</v>
      </c>
      <c r="B339" t="s">
        <v>19</v>
      </c>
      <c r="C339" s="3">
        <v>44698</v>
      </c>
      <c r="D339" s="3">
        <v>44707.81</v>
      </c>
      <c r="E339">
        <v>9</v>
      </c>
      <c r="F339" t="s">
        <v>696</v>
      </c>
    </row>
    <row r="340" spans="1:6">
      <c r="A340" t="s">
        <v>467</v>
      </c>
      <c r="B340" t="s">
        <v>19</v>
      </c>
      <c r="C340" s="3">
        <v>44701</v>
      </c>
      <c r="D340" s="3">
        <v>44729.440000000002</v>
      </c>
      <c r="E340">
        <v>28</v>
      </c>
      <c r="F340" t="s">
        <v>696</v>
      </c>
    </row>
    <row r="341" spans="1:6">
      <c r="A341" t="s">
        <v>468</v>
      </c>
      <c r="B341" t="s">
        <v>19</v>
      </c>
      <c r="C341" s="3">
        <v>44702</v>
      </c>
      <c r="D341" s="3">
        <v>44851.5</v>
      </c>
      <c r="E341">
        <v>149</v>
      </c>
      <c r="F341" t="s">
        <v>696</v>
      </c>
    </row>
    <row r="342" spans="1:6">
      <c r="A342" t="s">
        <v>469</v>
      </c>
      <c r="B342" t="s">
        <v>19</v>
      </c>
      <c r="C342" s="3">
        <v>44703</v>
      </c>
      <c r="D342" s="3">
        <v>44836.1</v>
      </c>
      <c r="E342">
        <v>133</v>
      </c>
      <c r="F342" t="s">
        <v>696</v>
      </c>
    </row>
    <row r="343" spans="1:6">
      <c r="A343" t="s">
        <v>470</v>
      </c>
      <c r="B343" t="s">
        <v>19</v>
      </c>
      <c r="C343" s="3">
        <v>44704</v>
      </c>
      <c r="D343" s="3">
        <v>44741.91</v>
      </c>
      <c r="E343">
        <v>37</v>
      </c>
      <c r="F343" t="s">
        <v>696</v>
      </c>
    </row>
    <row r="344" spans="1:6">
      <c r="A344" t="s">
        <v>471</v>
      </c>
      <c r="B344" t="s">
        <v>19</v>
      </c>
      <c r="C344" s="3">
        <v>44707</v>
      </c>
      <c r="D344" s="3">
        <v>45065.25</v>
      </c>
      <c r="E344">
        <v>358</v>
      </c>
      <c r="F344" t="s">
        <v>696</v>
      </c>
    </row>
    <row r="345" spans="1:6">
      <c r="A345" t="s">
        <v>472</v>
      </c>
      <c r="B345" t="s">
        <v>19</v>
      </c>
      <c r="C345" s="3">
        <v>44708</v>
      </c>
      <c r="D345" s="3">
        <v>44723.8</v>
      </c>
      <c r="E345">
        <v>15</v>
      </c>
      <c r="F345" t="s">
        <v>696</v>
      </c>
    </row>
    <row r="346" spans="1:6">
      <c r="A346" t="s">
        <v>473</v>
      </c>
      <c r="B346" t="s">
        <v>19</v>
      </c>
      <c r="C346" s="3">
        <v>44711</v>
      </c>
      <c r="D346" s="3">
        <v>44717.45</v>
      </c>
      <c r="E346">
        <v>6</v>
      </c>
      <c r="F346" t="s">
        <v>696</v>
      </c>
    </row>
    <row r="347" spans="1:6">
      <c r="A347" t="s">
        <v>474</v>
      </c>
      <c r="B347" t="s">
        <v>19</v>
      </c>
      <c r="C347" s="3">
        <v>44714</v>
      </c>
      <c r="D347" s="3">
        <v>44753.73</v>
      </c>
      <c r="E347">
        <v>39</v>
      </c>
      <c r="F347" t="s">
        <v>702</v>
      </c>
    </row>
    <row r="348" spans="1:6">
      <c r="A348" t="s">
        <v>475</v>
      </c>
      <c r="B348" t="s">
        <v>19</v>
      </c>
      <c r="C348" s="3">
        <v>44716</v>
      </c>
      <c r="D348" s="3">
        <v>44742.84</v>
      </c>
      <c r="E348">
        <v>26</v>
      </c>
      <c r="F348" t="s">
        <v>702</v>
      </c>
    </row>
    <row r="349" spans="1:6">
      <c r="A349" t="s">
        <v>476</v>
      </c>
      <c r="B349" t="s">
        <v>19</v>
      </c>
      <c r="C349" s="3">
        <v>44717</v>
      </c>
      <c r="D349" s="3">
        <v>44731.98</v>
      </c>
      <c r="E349">
        <v>14</v>
      </c>
      <c r="F349" t="s">
        <v>702</v>
      </c>
    </row>
    <row r="350" spans="1:6">
      <c r="A350" t="s">
        <v>477</v>
      </c>
      <c r="B350" t="s">
        <v>19</v>
      </c>
      <c r="C350" s="3">
        <v>44717</v>
      </c>
      <c r="D350" s="3">
        <v>44730.14</v>
      </c>
      <c r="E350">
        <v>13</v>
      </c>
      <c r="F350" t="s">
        <v>702</v>
      </c>
    </row>
    <row r="351" spans="1:6">
      <c r="A351" t="s">
        <v>478</v>
      </c>
      <c r="B351" t="s">
        <v>19</v>
      </c>
      <c r="C351" s="3">
        <v>44717</v>
      </c>
      <c r="D351" s="3">
        <v>44726.67359953704</v>
      </c>
      <c r="E351">
        <v>9</v>
      </c>
      <c r="F351" t="s">
        <v>702</v>
      </c>
    </row>
    <row r="352" spans="1:6">
      <c r="A352" t="s">
        <v>479</v>
      </c>
      <c r="B352" t="s">
        <v>19</v>
      </c>
      <c r="C352" s="3">
        <v>44719</v>
      </c>
      <c r="D352" s="3">
        <v>44819</v>
      </c>
      <c r="E352">
        <v>100</v>
      </c>
      <c r="F352" t="s">
        <v>702</v>
      </c>
    </row>
    <row r="353" spans="1:6">
      <c r="A353" t="s">
        <v>480</v>
      </c>
      <c r="B353" t="s">
        <v>19</v>
      </c>
      <c r="C353" s="3">
        <v>44723</v>
      </c>
      <c r="D353" s="3">
        <v>44988.1</v>
      </c>
      <c r="E353">
        <v>265</v>
      </c>
      <c r="F353" t="s">
        <v>702</v>
      </c>
    </row>
    <row r="354" spans="1:6">
      <c r="A354" t="s">
        <v>481</v>
      </c>
      <c r="B354" t="s">
        <v>19</v>
      </c>
      <c r="C354" s="3">
        <v>44724</v>
      </c>
      <c r="D354" s="3">
        <v>44728.32</v>
      </c>
      <c r="E354">
        <v>4</v>
      </c>
      <c r="F354" t="s">
        <v>702</v>
      </c>
    </row>
    <row r="355" spans="1:6">
      <c r="A355" t="s">
        <v>482</v>
      </c>
      <c r="B355" t="s">
        <v>19</v>
      </c>
      <c r="C355" s="3">
        <v>44726</v>
      </c>
      <c r="D355" s="3">
        <v>44866.9</v>
      </c>
      <c r="E355">
        <v>140</v>
      </c>
      <c r="F355" t="s">
        <v>702</v>
      </c>
    </row>
    <row r="356" spans="1:6">
      <c r="A356" t="s">
        <v>483</v>
      </c>
      <c r="B356" t="s">
        <v>19</v>
      </c>
      <c r="C356" s="3">
        <v>44734</v>
      </c>
      <c r="D356" s="3">
        <v>44788.9</v>
      </c>
      <c r="E356">
        <v>54</v>
      </c>
      <c r="F356" t="s">
        <v>702</v>
      </c>
    </row>
    <row r="357" spans="1:6">
      <c r="A357" t="s">
        <v>484</v>
      </c>
      <c r="B357" t="s">
        <v>19</v>
      </c>
      <c r="C357" s="3">
        <v>44735</v>
      </c>
      <c r="D357" s="3">
        <v>44800.66</v>
      </c>
      <c r="E357">
        <v>65</v>
      </c>
      <c r="F357" t="s">
        <v>702</v>
      </c>
    </row>
    <row r="358" spans="1:6">
      <c r="A358" t="s">
        <v>485</v>
      </c>
      <c r="B358" t="s">
        <v>19</v>
      </c>
      <c r="C358" s="3">
        <v>44737</v>
      </c>
      <c r="D358" s="3">
        <v>44744.36</v>
      </c>
      <c r="E358">
        <v>7</v>
      </c>
      <c r="F358" t="s">
        <v>702</v>
      </c>
    </row>
    <row r="359" spans="1:6">
      <c r="A359" t="s">
        <v>486</v>
      </c>
      <c r="B359" t="s">
        <v>19</v>
      </c>
      <c r="C359" s="3">
        <v>44740</v>
      </c>
      <c r="D359" s="3">
        <v>45060.17</v>
      </c>
      <c r="E359">
        <v>320</v>
      </c>
      <c r="F359" t="s">
        <v>702</v>
      </c>
    </row>
    <row r="360" spans="1:6">
      <c r="A360" t="s">
        <v>487</v>
      </c>
      <c r="B360" t="s">
        <v>19</v>
      </c>
      <c r="C360" s="3">
        <v>44743</v>
      </c>
      <c r="D360" s="3">
        <v>44795.18</v>
      </c>
      <c r="E360">
        <v>52</v>
      </c>
      <c r="F360" t="s">
        <v>703</v>
      </c>
    </row>
    <row r="361" spans="1:6">
      <c r="A361" t="s">
        <v>488</v>
      </c>
      <c r="B361" t="s">
        <v>19</v>
      </c>
      <c r="C361" s="3">
        <v>44743</v>
      </c>
      <c r="D361" s="3">
        <v>44760</v>
      </c>
      <c r="E361">
        <v>17</v>
      </c>
      <c r="F361" t="s">
        <v>703</v>
      </c>
    </row>
    <row r="362" spans="1:6">
      <c r="A362" t="s">
        <v>489</v>
      </c>
      <c r="B362" t="s">
        <v>19</v>
      </c>
      <c r="C362" s="3">
        <v>44744</v>
      </c>
      <c r="D362" s="3">
        <v>45233.23</v>
      </c>
      <c r="E362">
        <v>489</v>
      </c>
      <c r="F362" t="s">
        <v>703</v>
      </c>
    </row>
    <row r="363" spans="1:6">
      <c r="A363" t="s">
        <v>490</v>
      </c>
      <c r="B363" t="s">
        <v>19</v>
      </c>
      <c r="C363" s="3">
        <v>44745</v>
      </c>
      <c r="D363" s="3">
        <v>44835.199999999997</v>
      </c>
      <c r="E363">
        <v>90</v>
      </c>
      <c r="F363" t="s">
        <v>703</v>
      </c>
    </row>
    <row r="364" spans="1:6">
      <c r="A364" t="s">
        <v>491</v>
      </c>
      <c r="B364" t="s">
        <v>19</v>
      </c>
      <c r="C364" s="3">
        <v>44749</v>
      </c>
      <c r="D364" s="3">
        <v>44772.15</v>
      </c>
      <c r="E364">
        <v>23</v>
      </c>
      <c r="F364" t="s">
        <v>703</v>
      </c>
    </row>
    <row r="365" spans="1:6">
      <c r="A365" t="s">
        <v>492</v>
      </c>
      <c r="B365" t="s">
        <v>19</v>
      </c>
      <c r="C365" s="3">
        <v>44750</v>
      </c>
      <c r="D365" s="3">
        <v>44768.480000000003</v>
      </c>
      <c r="E365">
        <v>18</v>
      </c>
      <c r="F365" t="s">
        <v>703</v>
      </c>
    </row>
    <row r="366" spans="1:6">
      <c r="A366" t="s">
        <v>493</v>
      </c>
      <c r="B366" t="s">
        <v>19</v>
      </c>
      <c r="C366" s="3">
        <v>44755</v>
      </c>
      <c r="D366" s="3">
        <v>44802.26</v>
      </c>
      <c r="E366">
        <v>47</v>
      </c>
      <c r="F366" t="s">
        <v>703</v>
      </c>
    </row>
    <row r="367" spans="1:6">
      <c r="A367" t="s">
        <v>494</v>
      </c>
      <c r="B367" t="s">
        <v>19</v>
      </c>
      <c r="C367" s="3">
        <v>44756</v>
      </c>
      <c r="D367" s="3">
        <v>44886.09</v>
      </c>
      <c r="E367">
        <v>130</v>
      </c>
      <c r="F367" t="s">
        <v>703</v>
      </c>
    </row>
    <row r="368" spans="1:6">
      <c r="A368" t="s">
        <v>495</v>
      </c>
      <c r="B368" t="s">
        <v>19</v>
      </c>
      <c r="C368" s="3">
        <v>44760</v>
      </c>
      <c r="D368" s="3">
        <v>44825.8</v>
      </c>
      <c r="E368">
        <v>65</v>
      </c>
      <c r="F368" t="s">
        <v>703</v>
      </c>
    </row>
    <row r="369" spans="1:6">
      <c r="A369" t="s">
        <v>496</v>
      </c>
      <c r="B369" t="s">
        <v>19</v>
      </c>
      <c r="C369" s="3">
        <v>44765</v>
      </c>
      <c r="D369" s="3">
        <v>44784.224999999999</v>
      </c>
      <c r="E369">
        <v>19</v>
      </c>
      <c r="F369" t="s">
        <v>703</v>
      </c>
    </row>
    <row r="370" spans="1:6">
      <c r="A370" t="s">
        <v>497</v>
      </c>
      <c r="B370" t="s">
        <v>19</v>
      </c>
      <c r="C370" s="3">
        <v>44769</v>
      </c>
      <c r="D370" s="3">
        <v>44873.38</v>
      </c>
      <c r="E370">
        <v>104</v>
      </c>
      <c r="F370" t="s">
        <v>703</v>
      </c>
    </row>
    <row r="371" spans="1:6">
      <c r="A371" t="s">
        <v>498</v>
      </c>
      <c r="B371" t="s">
        <v>19</v>
      </c>
      <c r="C371" s="3">
        <v>44774</v>
      </c>
      <c r="D371" s="3">
        <v>44780.2</v>
      </c>
      <c r="E371">
        <v>6</v>
      </c>
      <c r="F371" t="s">
        <v>697</v>
      </c>
    </row>
    <row r="372" spans="1:6">
      <c r="A372" t="s">
        <v>499</v>
      </c>
      <c r="B372" t="s">
        <v>19</v>
      </c>
      <c r="C372" s="3">
        <v>44776</v>
      </c>
      <c r="D372" s="3">
        <v>44939.76</v>
      </c>
      <c r="E372">
        <v>163</v>
      </c>
      <c r="F372" t="s">
        <v>697</v>
      </c>
    </row>
    <row r="373" spans="1:6">
      <c r="A373" t="s">
        <v>500</v>
      </c>
      <c r="B373" t="s">
        <v>19</v>
      </c>
      <c r="C373" s="3">
        <v>44778</v>
      </c>
      <c r="D373" s="3">
        <v>44834.46</v>
      </c>
      <c r="E373">
        <v>56</v>
      </c>
      <c r="F373" t="s">
        <v>697</v>
      </c>
    </row>
    <row r="374" spans="1:6">
      <c r="A374" t="s">
        <v>501</v>
      </c>
      <c r="B374" t="s">
        <v>19</v>
      </c>
      <c r="C374" s="3">
        <v>44789</v>
      </c>
      <c r="D374" s="3">
        <v>44825.670995370368</v>
      </c>
      <c r="E374">
        <v>36</v>
      </c>
      <c r="F374" t="s">
        <v>697</v>
      </c>
    </row>
    <row r="375" spans="1:6">
      <c r="A375" t="s">
        <v>502</v>
      </c>
      <c r="B375" t="s">
        <v>19</v>
      </c>
      <c r="C375" s="3">
        <v>44792</v>
      </c>
      <c r="D375" s="3">
        <v>45070.69</v>
      </c>
      <c r="E375">
        <v>278</v>
      </c>
      <c r="F375" t="s">
        <v>697</v>
      </c>
    </row>
    <row r="376" spans="1:6">
      <c r="A376" t="s">
        <v>503</v>
      </c>
      <c r="B376" t="s">
        <v>19</v>
      </c>
      <c r="C376" s="3">
        <v>44797</v>
      </c>
      <c r="D376" s="3">
        <v>44819.33</v>
      </c>
      <c r="E376">
        <v>22</v>
      </c>
      <c r="F376" t="s">
        <v>697</v>
      </c>
    </row>
    <row r="377" spans="1:6">
      <c r="A377" t="s">
        <v>504</v>
      </c>
      <c r="B377" t="s">
        <v>19</v>
      </c>
      <c r="C377" s="3">
        <v>44800</v>
      </c>
      <c r="D377" s="3">
        <v>44868.017997685187</v>
      </c>
      <c r="E377">
        <v>68</v>
      </c>
      <c r="F377" t="s">
        <v>697</v>
      </c>
    </row>
    <row r="378" spans="1:6">
      <c r="A378" t="s">
        <v>505</v>
      </c>
      <c r="B378" t="s">
        <v>19</v>
      </c>
      <c r="C378" s="3">
        <v>44802</v>
      </c>
      <c r="D378" s="3">
        <v>44862.8</v>
      </c>
      <c r="E378">
        <v>60</v>
      </c>
      <c r="F378" t="s">
        <v>697</v>
      </c>
    </row>
    <row r="379" spans="1:6">
      <c r="A379" t="s">
        <v>506</v>
      </c>
      <c r="B379" t="s">
        <v>19</v>
      </c>
      <c r="C379" s="3">
        <v>44806</v>
      </c>
      <c r="D379" s="3">
        <v>44830.86</v>
      </c>
      <c r="E379">
        <v>24</v>
      </c>
      <c r="F379" t="s">
        <v>704</v>
      </c>
    </row>
    <row r="380" spans="1:6">
      <c r="A380" t="s">
        <v>507</v>
      </c>
      <c r="B380" t="s">
        <v>19</v>
      </c>
      <c r="C380" s="3">
        <v>44807</v>
      </c>
      <c r="D380" s="3">
        <v>45418.7</v>
      </c>
      <c r="E380">
        <v>611</v>
      </c>
      <c r="F380" t="s">
        <v>704</v>
      </c>
    </row>
    <row r="381" spans="1:6">
      <c r="A381" t="s">
        <v>508</v>
      </c>
      <c r="B381" t="s">
        <v>19</v>
      </c>
      <c r="C381" s="3">
        <v>44814</v>
      </c>
      <c r="D381" s="3">
        <v>44821.86</v>
      </c>
      <c r="E381">
        <v>7</v>
      </c>
      <c r="F381" t="s">
        <v>704</v>
      </c>
    </row>
    <row r="382" spans="1:6">
      <c r="A382" t="s">
        <v>509</v>
      </c>
      <c r="B382" t="s">
        <v>19</v>
      </c>
      <c r="C382" s="3">
        <v>44815</v>
      </c>
      <c r="D382" s="3">
        <v>44931.64</v>
      </c>
      <c r="E382">
        <v>116</v>
      </c>
      <c r="F382" t="s">
        <v>704</v>
      </c>
    </row>
    <row r="383" spans="1:6">
      <c r="A383" t="s">
        <v>510</v>
      </c>
      <c r="B383" t="s">
        <v>19</v>
      </c>
      <c r="C383" s="3">
        <v>44815</v>
      </c>
      <c r="D383" s="3">
        <v>44821.21</v>
      </c>
      <c r="E383">
        <v>6</v>
      </c>
      <c r="F383" t="s">
        <v>704</v>
      </c>
    </row>
    <row r="384" spans="1:6">
      <c r="A384" t="s">
        <v>511</v>
      </c>
      <c r="B384" t="s">
        <v>19</v>
      </c>
      <c r="C384" s="3">
        <v>44820</v>
      </c>
      <c r="D384" s="3">
        <v>44921.8</v>
      </c>
      <c r="E384">
        <v>101</v>
      </c>
      <c r="F384" t="s">
        <v>704</v>
      </c>
    </row>
    <row r="385" spans="1:6">
      <c r="A385" t="s">
        <v>512</v>
      </c>
      <c r="B385" t="s">
        <v>19</v>
      </c>
      <c r="C385" s="3">
        <v>44821</v>
      </c>
      <c r="D385" s="3">
        <v>44824.650995370372</v>
      </c>
      <c r="E385">
        <v>3</v>
      </c>
      <c r="F385" t="s">
        <v>704</v>
      </c>
    </row>
    <row r="386" spans="1:6">
      <c r="A386" t="s">
        <v>513</v>
      </c>
      <c r="B386" t="s">
        <v>19</v>
      </c>
      <c r="C386" s="3">
        <v>44825</v>
      </c>
      <c r="D386" s="3">
        <v>44858.5</v>
      </c>
      <c r="E386">
        <v>33</v>
      </c>
      <c r="F386" t="s">
        <v>704</v>
      </c>
    </row>
    <row r="387" spans="1:6">
      <c r="A387" t="s">
        <v>514</v>
      </c>
      <c r="B387" t="s">
        <v>19</v>
      </c>
      <c r="C387" s="3">
        <v>44827</v>
      </c>
      <c r="D387" s="3">
        <v>44858.12</v>
      </c>
      <c r="E387">
        <v>31</v>
      </c>
      <c r="F387" t="s">
        <v>704</v>
      </c>
    </row>
    <row r="388" spans="1:6">
      <c r="A388" t="s">
        <v>515</v>
      </c>
      <c r="B388" t="s">
        <v>19</v>
      </c>
      <c r="C388" s="3">
        <v>44828</v>
      </c>
      <c r="D388" s="3">
        <v>45564.794004629628</v>
      </c>
      <c r="E388">
        <v>736</v>
      </c>
      <c r="F388" t="s">
        <v>704</v>
      </c>
    </row>
    <row r="389" spans="1:6">
      <c r="A389" t="s">
        <v>516</v>
      </c>
      <c r="B389" t="s">
        <v>19</v>
      </c>
      <c r="C389" s="3">
        <v>44829</v>
      </c>
      <c r="D389" s="3">
        <v>45013.79</v>
      </c>
      <c r="E389">
        <v>184</v>
      </c>
      <c r="F389" t="s">
        <v>704</v>
      </c>
    </row>
    <row r="390" spans="1:6">
      <c r="A390" t="s">
        <v>517</v>
      </c>
      <c r="B390" t="s">
        <v>19</v>
      </c>
      <c r="C390" s="3">
        <v>44829</v>
      </c>
      <c r="D390" s="3">
        <v>44918.84</v>
      </c>
      <c r="E390">
        <v>89</v>
      </c>
      <c r="F390" t="s">
        <v>704</v>
      </c>
    </row>
    <row r="391" spans="1:6">
      <c r="A391" t="s">
        <v>518</v>
      </c>
      <c r="B391" t="s">
        <v>19</v>
      </c>
      <c r="C391" s="3">
        <v>44829</v>
      </c>
      <c r="D391" s="3">
        <v>44890.400000000001</v>
      </c>
      <c r="E391">
        <v>61</v>
      </c>
      <c r="F391" t="s">
        <v>704</v>
      </c>
    </row>
    <row r="392" spans="1:6">
      <c r="A392" t="s">
        <v>519</v>
      </c>
      <c r="B392" t="s">
        <v>19</v>
      </c>
      <c r="C392" s="3">
        <v>44831</v>
      </c>
      <c r="D392" s="3">
        <v>44916.2</v>
      </c>
      <c r="E392">
        <v>85</v>
      </c>
      <c r="F392" t="s">
        <v>704</v>
      </c>
    </row>
    <row r="393" spans="1:6">
      <c r="A393" t="s">
        <v>520</v>
      </c>
      <c r="B393" t="s">
        <v>19</v>
      </c>
      <c r="C393" s="3">
        <v>44833</v>
      </c>
      <c r="D393" s="3">
        <v>44887.7</v>
      </c>
      <c r="E393">
        <v>54</v>
      </c>
      <c r="F393" t="s">
        <v>704</v>
      </c>
    </row>
    <row r="394" spans="1:6">
      <c r="A394" t="s">
        <v>521</v>
      </c>
      <c r="B394" t="s">
        <v>19</v>
      </c>
      <c r="C394" s="3">
        <v>44836</v>
      </c>
      <c r="D394" s="3">
        <v>44868.56</v>
      </c>
      <c r="E394">
        <v>32</v>
      </c>
      <c r="F394" t="s">
        <v>700</v>
      </c>
    </row>
    <row r="395" spans="1:6">
      <c r="A395" t="s">
        <v>522</v>
      </c>
      <c r="B395" t="s">
        <v>19</v>
      </c>
      <c r="C395" s="3">
        <v>44837</v>
      </c>
      <c r="D395" s="3">
        <v>44860.24</v>
      </c>
      <c r="E395">
        <v>23</v>
      </c>
      <c r="F395" t="s">
        <v>700</v>
      </c>
    </row>
    <row r="396" spans="1:6">
      <c r="A396" t="s">
        <v>523</v>
      </c>
      <c r="B396" t="s">
        <v>19</v>
      </c>
      <c r="C396" s="3">
        <v>44837</v>
      </c>
      <c r="D396" s="3">
        <v>44874.96</v>
      </c>
      <c r="E396">
        <v>37</v>
      </c>
      <c r="F396" t="s">
        <v>700</v>
      </c>
    </row>
    <row r="397" spans="1:6">
      <c r="A397" t="s">
        <v>524</v>
      </c>
      <c r="B397" t="s">
        <v>19</v>
      </c>
      <c r="C397" s="3">
        <v>44839</v>
      </c>
      <c r="D397" s="3">
        <v>44936.3</v>
      </c>
      <c r="E397">
        <v>97</v>
      </c>
      <c r="F397" t="s">
        <v>700</v>
      </c>
    </row>
    <row r="398" spans="1:6">
      <c r="A398" t="s">
        <v>525</v>
      </c>
      <c r="B398" t="s">
        <v>19</v>
      </c>
      <c r="C398" s="3">
        <v>44846</v>
      </c>
      <c r="D398" s="3">
        <v>44871.5</v>
      </c>
      <c r="E398">
        <v>25</v>
      </c>
      <c r="F398" t="s">
        <v>700</v>
      </c>
    </row>
    <row r="399" spans="1:6">
      <c r="A399" t="s">
        <v>526</v>
      </c>
      <c r="B399" t="s">
        <v>19</v>
      </c>
      <c r="C399" s="3">
        <v>44850</v>
      </c>
      <c r="D399" s="3">
        <v>44877.86</v>
      </c>
      <c r="E399">
        <v>27</v>
      </c>
      <c r="F399" t="s">
        <v>700</v>
      </c>
    </row>
    <row r="400" spans="1:6">
      <c r="A400" t="s">
        <v>527</v>
      </c>
      <c r="B400" t="s">
        <v>19</v>
      </c>
      <c r="C400" s="3">
        <v>44850</v>
      </c>
      <c r="D400" s="3">
        <v>44902.45</v>
      </c>
      <c r="E400">
        <v>52</v>
      </c>
      <c r="F400" t="s">
        <v>700</v>
      </c>
    </row>
    <row r="401" spans="1:6">
      <c r="A401" t="s">
        <v>528</v>
      </c>
      <c r="B401" t="s">
        <v>19</v>
      </c>
      <c r="C401" s="3">
        <v>44853</v>
      </c>
      <c r="D401" s="3">
        <v>44869.1</v>
      </c>
      <c r="E401">
        <v>16</v>
      </c>
      <c r="F401" t="s">
        <v>700</v>
      </c>
    </row>
    <row r="402" spans="1:6">
      <c r="A402" t="s">
        <v>529</v>
      </c>
      <c r="B402" t="s">
        <v>19</v>
      </c>
      <c r="C402" s="3">
        <v>44853</v>
      </c>
      <c r="D402" s="3">
        <v>44865.495000000003</v>
      </c>
      <c r="E402">
        <v>12</v>
      </c>
      <c r="F402" t="s">
        <v>700</v>
      </c>
    </row>
    <row r="403" spans="1:6">
      <c r="A403" t="s">
        <v>530</v>
      </c>
      <c r="B403" t="s">
        <v>19</v>
      </c>
      <c r="C403" s="3">
        <v>44856</v>
      </c>
      <c r="D403" s="3">
        <v>45261.2</v>
      </c>
      <c r="E403">
        <v>405</v>
      </c>
      <c r="F403" t="s">
        <v>700</v>
      </c>
    </row>
    <row r="404" spans="1:6">
      <c r="A404" t="s">
        <v>531</v>
      </c>
      <c r="B404" t="s">
        <v>19</v>
      </c>
      <c r="C404" s="3">
        <v>44857</v>
      </c>
      <c r="D404" s="3">
        <v>44859.73</v>
      </c>
      <c r="E404">
        <v>2</v>
      </c>
      <c r="F404" t="s">
        <v>700</v>
      </c>
    </row>
    <row r="405" spans="1:6">
      <c r="A405" t="s">
        <v>532</v>
      </c>
      <c r="B405" t="s">
        <v>19</v>
      </c>
      <c r="C405" s="3">
        <v>44859</v>
      </c>
      <c r="D405" s="3">
        <v>44860.892997685187</v>
      </c>
      <c r="E405">
        <v>1</v>
      </c>
      <c r="F405" t="s">
        <v>700</v>
      </c>
    </row>
    <row r="406" spans="1:6">
      <c r="A406" t="s">
        <v>533</v>
      </c>
      <c r="B406" t="s">
        <v>19</v>
      </c>
      <c r="C406" s="3">
        <v>44865</v>
      </c>
      <c r="D406" s="3">
        <v>44874.87</v>
      </c>
      <c r="E406">
        <v>9</v>
      </c>
      <c r="F406" t="s">
        <v>700</v>
      </c>
    </row>
    <row r="407" spans="1:6">
      <c r="A407" t="s">
        <v>534</v>
      </c>
      <c r="B407" t="s">
        <v>19</v>
      </c>
      <c r="C407" s="3">
        <v>44865</v>
      </c>
      <c r="D407" s="3">
        <v>44934.66</v>
      </c>
      <c r="E407">
        <v>69</v>
      </c>
      <c r="F407" t="s">
        <v>700</v>
      </c>
    </row>
    <row r="408" spans="1:6">
      <c r="A408" t="s">
        <v>535</v>
      </c>
      <c r="B408" t="s">
        <v>19</v>
      </c>
      <c r="C408" s="3">
        <v>44866</v>
      </c>
      <c r="D408" s="3">
        <v>44900.56</v>
      </c>
      <c r="E408">
        <v>34</v>
      </c>
      <c r="F408" t="s">
        <v>699</v>
      </c>
    </row>
    <row r="409" spans="1:6">
      <c r="A409" t="s">
        <v>536</v>
      </c>
      <c r="B409" t="s">
        <v>19</v>
      </c>
      <c r="C409" s="3">
        <v>44868</v>
      </c>
      <c r="D409" s="3">
        <v>44884.06</v>
      </c>
      <c r="E409">
        <v>16</v>
      </c>
      <c r="F409" t="s">
        <v>699</v>
      </c>
    </row>
    <row r="410" spans="1:6">
      <c r="A410" t="s">
        <v>537</v>
      </c>
      <c r="B410" t="s">
        <v>19</v>
      </c>
      <c r="C410" s="3">
        <v>44870</v>
      </c>
      <c r="D410" s="3">
        <v>44901.33</v>
      </c>
      <c r="E410">
        <v>31</v>
      </c>
      <c r="F410" t="s">
        <v>699</v>
      </c>
    </row>
    <row r="411" spans="1:6">
      <c r="A411" t="s">
        <v>538</v>
      </c>
      <c r="B411" t="s">
        <v>19</v>
      </c>
      <c r="C411" s="3">
        <v>44871</v>
      </c>
      <c r="D411" s="3">
        <v>44920</v>
      </c>
      <c r="E411">
        <v>49</v>
      </c>
      <c r="F411" t="s">
        <v>699</v>
      </c>
    </row>
    <row r="412" spans="1:6">
      <c r="A412" t="s">
        <v>539</v>
      </c>
      <c r="B412" t="s">
        <v>19</v>
      </c>
      <c r="C412" s="3">
        <v>44873</v>
      </c>
      <c r="D412" s="3">
        <v>44941.87</v>
      </c>
      <c r="E412">
        <v>68</v>
      </c>
      <c r="F412" t="s">
        <v>699</v>
      </c>
    </row>
    <row r="413" spans="1:6">
      <c r="A413" t="s">
        <v>540</v>
      </c>
      <c r="B413" t="s">
        <v>19</v>
      </c>
      <c r="C413" s="3">
        <v>44873</v>
      </c>
      <c r="D413" s="3">
        <v>45030.07</v>
      </c>
      <c r="E413">
        <v>157</v>
      </c>
      <c r="F413" t="s">
        <v>699</v>
      </c>
    </row>
    <row r="414" spans="1:6">
      <c r="A414" t="s">
        <v>541</v>
      </c>
      <c r="B414" t="s">
        <v>19</v>
      </c>
      <c r="C414" s="3">
        <v>44876</v>
      </c>
      <c r="D414" s="3">
        <v>44932.642997685187</v>
      </c>
      <c r="E414">
        <v>56</v>
      </c>
      <c r="F414" t="s">
        <v>699</v>
      </c>
    </row>
    <row r="415" spans="1:6">
      <c r="A415" t="s">
        <v>542</v>
      </c>
      <c r="B415" t="s">
        <v>19</v>
      </c>
      <c r="C415" s="3">
        <v>44879</v>
      </c>
      <c r="D415" s="3">
        <v>44881.187997685185</v>
      </c>
      <c r="E415">
        <v>2</v>
      </c>
      <c r="F415" t="s">
        <v>699</v>
      </c>
    </row>
    <row r="416" spans="1:6">
      <c r="A416" t="s">
        <v>543</v>
      </c>
      <c r="B416" t="s">
        <v>19</v>
      </c>
      <c r="C416" s="3">
        <v>44885</v>
      </c>
      <c r="D416" s="3">
        <v>44907.54</v>
      </c>
      <c r="E416">
        <v>22</v>
      </c>
      <c r="F416" t="s">
        <v>699</v>
      </c>
    </row>
    <row r="417" spans="1:6">
      <c r="A417" t="s">
        <v>544</v>
      </c>
      <c r="B417" t="s">
        <v>19</v>
      </c>
      <c r="C417" s="3">
        <v>44887</v>
      </c>
      <c r="D417" s="3">
        <v>44919.37</v>
      </c>
      <c r="E417">
        <v>32</v>
      </c>
      <c r="F417" t="s">
        <v>699</v>
      </c>
    </row>
    <row r="418" spans="1:6">
      <c r="A418" t="s">
        <v>545</v>
      </c>
      <c r="B418" t="s">
        <v>19</v>
      </c>
      <c r="C418" s="3">
        <v>44888</v>
      </c>
      <c r="D418" s="3">
        <v>45061</v>
      </c>
      <c r="E418">
        <v>173</v>
      </c>
      <c r="F418" t="s">
        <v>699</v>
      </c>
    </row>
    <row r="419" spans="1:6">
      <c r="A419" t="s">
        <v>546</v>
      </c>
      <c r="B419" t="s">
        <v>19</v>
      </c>
      <c r="C419" s="3">
        <v>44892</v>
      </c>
      <c r="D419" s="3">
        <v>44906.37</v>
      </c>
      <c r="E419">
        <v>14</v>
      </c>
      <c r="F419" t="s">
        <v>699</v>
      </c>
    </row>
    <row r="420" spans="1:6">
      <c r="A420" t="s">
        <v>547</v>
      </c>
      <c r="B420" t="s">
        <v>19</v>
      </c>
      <c r="C420" s="3">
        <v>44893</v>
      </c>
      <c r="D420" s="3">
        <v>45437.85</v>
      </c>
      <c r="E420">
        <v>544</v>
      </c>
      <c r="F420" t="s">
        <v>699</v>
      </c>
    </row>
    <row r="421" spans="1:6">
      <c r="A421" t="s">
        <v>548</v>
      </c>
      <c r="B421" t="s">
        <v>19</v>
      </c>
      <c r="C421" s="3">
        <v>44893</v>
      </c>
      <c r="D421" s="3">
        <v>44900.94</v>
      </c>
      <c r="E421">
        <v>7</v>
      </c>
      <c r="F421" t="s">
        <v>699</v>
      </c>
    </row>
    <row r="422" spans="1:6">
      <c r="A422" t="s">
        <v>549</v>
      </c>
      <c r="B422" t="s">
        <v>19</v>
      </c>
      <c r="C422" s="3">
        <v>44895</v>
      </c>
      <c r="D422" s="3">
        <v>45145</v>
      </c>
      <c r="E422">
        <v>250</v>
      </c>
      <c r="F422" t="s">
        <v>699</v>
      </c>
    </row>
    <row r="423" spans="1:6">
      <c r="A423" t="s">
        <v>550</v>
      </c>
      <c r="B423" t="s">
        <v>19</v>
      </c>
      <c r="C423" s="3">
        <v>44899</v>
      </c>
      <c r="D423" s="3">
        <v>45003.725995370369</v>
      </c>
      <c r="E423">
        <v>104</v>
      </c>
      <c r="F423" t="s">
        <v>701</v>
      </c>
    </row>
    <row r="424" spans="1:6">
      <c r="A424" t="s">
        <v>551</v>
      </c>
      <c r="B424" t="s">
        <v>19</v>
      </c>
      <c r="C424" s="3">
        <v>44900</v>
      </c>
      <c r="D424" s="3">
        <v>44944.42</v>
      </c>
      <c r="E424">
        <v>44</v>
      </c>
      <c r="F424" t="s">
        <v>701</v>
      </c>
    </row>
    <row r="425" spans="1:6">
      <c r="A425" t="s">
        <v>552</v>
      </c>
      <c r="B425" t="s">
        <v>19</v>
      </c>
      <c r="C425" s="3">
        <v>44902</v>
      </c>
      <c r="D425" s="3">
        <v>44914.720000000001</v>
      </c>
      <c r="E425">
        <v>12</v>
      </c>
      <c r="F425" t="s">
        <v>701</v>
      </c>
    </row>
    <row r="426" spans="1:6">
      <c r="A426" t="s">
        <v>553</v>
      </c>
      <c r="B426" t="s">
        <v>19</v>
      </c>
      <c r="C426" s="3">
        <v>44909</v>
      </c>
      <c r="D426" s="3">
        <v>45017.3</v>
      </c>
      <c r="E426">
        <v>108</v>
      </c>
      <c r="F426" t="s">
        <v>701</v>
      </c>
    </row>
    <row r="427" spans="1:6">
      <c r="A427" t="s">
        <v>554</v>
      </c>
      <c r="B427" t="s">
        <v>19</v>
      </c>
      <c r="C427" s="3">
        <v>44909</v>
      </c>
      <c r="D427" s="3">
        <v>44922.720000000001</v>
      </c>
      <c r="E427">
        <v>13</v>
      </c>
      <c r="F427" t="s">
        <v>701</v>
      </c>
    </row>
    <row r="428" spans="1:6">
      <c r="A428" t="s">
        <v>555</v>
      </c>
      <c r="B428" t="s">
        <v>19</v>
      </c>
      <c r="C428" s="3">
        <v>44911</v>
      </c>
      <c r="D428" s="3">
        <v>45072.1</v>
      </c>
      <c r="E428">
        <v>161</v>
      </c>
      <c r="F428" t="s">
        <v>701</v>
      </c>
    </row>
    <row r="429" spans="1:6">
      <c r="A429" t="s">
        <v>556</v>
      </c>
      <c r="B429" t="s">
        <v>19</v>
      </c>
      <c r="C429" s="3">
        <v>44912</v>
      </c>
      <c r="D429" s="3">
        <v>44926.2</v>
      </c>
      <c r="E429">
        <v>14</v>
      </c>
      <c r="F429" t="s">
        <v>701</v>
      </c>
    </row>
    <row r="430" spans="1:6">
      <c r="A430" t="s">
        <v>557</v>
      </c>
      <c r="B430" t="s">
        <v>19</v>
      </c>
      <c r="C430" s="3">
        <v>44913</v>
      </c>
      <c r="D430" s="3">
        <v>44977.3</v>
      </c>
      <c r="E430">
        <v>64</v>
      </c>
      <c r="F430" t="s">
        <v>701</v>
      </c>
    </row>
    <row r="431" spans="1:6">
      <c r="A431" t="s">
        <v>558</v>
      </c>
      <c r="B431" t="s">
        <v>19</v>
      </c>
      <c r="C431" s="3">
        <v>44915</v>
      </c>
      <c r="D431" s="3">
        <v>45032.57</v>
      </c>
      <c r="E431">
        <v>117</v>
      </c>
      <c r="F431" t="s">
        <v>701</v>
      </c>
    </row>
    <row r="432" spans="1:6">
      <c r="A432" t="s">
        <v>559</v>
      </c>
      <c r="B432" t="s">
        <v>19</v>
      </c>
      <c r="C432" s="3">
        <v>44917</v>
      </c>
      <c r="D432" s="3">
        <v>44970.65</v>
      </c>
      <c r="E432">
        <v>53</v>
      </c>
      <c r="F432" t="s">
        <v>701</v>
      </c>
    </row>
    <row r="433" spans="1:6">
      <c r="A433" t="s">
        <v>560</v>
      </c>
      <c r="B433" t="s">
        <v>19</v>
      </c>
      <c r="C433" s="3">
        <v>44918</v>
      </c>
      <c r="D433" s="3">
        <v>44996.81</v>
      </c>
      <c r="E433">
        <v>78</v>
      </c>
      <c r="F433" t="s">
        <v>701</v>
      </c>
    </row>
    <row r="434" spans="1:6">
      <c r="A434" t="s">
        <v>561</v>
      </c>
      <c r="B434" t="s">
        <v>19</v>
      </c>
      <c r="C434" s="3">
        <v>44919</v>
      </c>
      <c r="D434" s="3">
        <v>45456.5</v>
      </c>
      <c r="E434">
        <v>537</v>
      </c>
      <c r="F434" t="s">
        <v>701</v>
      </c>
    </row>
    <row r="435" spans="1:6">
      <c r="A435" t="s">
        <v>562</v>
      </c>
      <c r="B435" t="s">
        <v>19</v>
      </c>
      <c r="C435" s="3">
        <v>44925</v>
      </c>
      <c r="D435" s="3">
        <v>44947.28</v>
      </c>
      <c r="E435">
        <v>22</v>
      </c>
      <c r="F435" t="s">
        <v>701</v>
      </c>
    </row>
    <row r="436" spans="1:6">
      <c r="A436" t="s">
        <v>563</v>
      </c>
      <c r="B436" t="s">
        <v>23</v>
      </c>
      <c r="C436" s="3">
        <v>44566</v>
      </c>
      <c r="D436" s="3">
        <v>44762.1</v>
      </c>
      <c r="E436">
        <v>196</v>
      </c>
      <c r="F436" t="s">
        <v>692</v>
      </c>
    </row>
    <row r="437" spans="1:6">
      <c r="A437" t="s">
        <v>564</v>
      </c>
      <c r="B437" t="s">
        <v>23</v>
      </c>
      <c r="C437" s="3">
        <v>44569</v>
      </c>
      <c r="D437" s="3">
        <v>44696.93</v>
      </c>
      <c r="E437">
        <v>127</v>
      </c>
      <c r="F437" t="s">
        <v>692</v>
      </c>
    </row>
    <row r="438" spans="1:6">
      <c r="A438" t="s">
        <v>565</v>
      </c>
      <c r="B438" t="s">
        <v>23</v>
      </c>
      <c r="C438" s="3">
        <v>44574</v>
      </c>
      <c r="D438" s="3">
        <v>44590.64</v>
      </c>
      <c r="E438">
        <v>16</v>
      </c>
      <c r="F438" t="s">
        <v>692</v>
      </c>
    </row>
    <row r="439" spans="1:6">
      <c r="A439" t="s">
        <v>566</v>
      </c>
      <c r="B439" t="s">
        <v>23</v>
      </c>
      <c r="C439" s="3">
        <v>44585</v>
      </c>
      <c r="D439" s="3">
        <v>44660.1</v>
      </c>
      <c r="E439">
        <v>75</v>
      </c>
      <c r="F439" t="s">
        <v>692</v>
      </c>
    </row>
    <row r="440" spans="1:6">
      <c r="A440" t="s">
        <v>567</v>
      </c>
      <c r="B440" t="s">
        <v>23</v>
      </c>
      <c r="C440" s="3">
        <v>44585</v>
      </c>
      <c r="D440" s="3">
        <v>44620.52</v>
      </c>
      <c r="E440">
        <v>35</v>
      </c>
      <c r="F440" t="s">
        <v>692</v>
      </c>
    </row>
    <row r="441" spans="1:6">
      <c r="A441" t="s">
        <v>568</v>
      </c>
      <c r="B441" t="s">
        <v>23</v>
      </c>
      <c r="C441" s="3">
        <v>44599</v>
      </c>
      <c r="D441" s="3">
        <v>44631.3</v>
      </c>
      <c r="E441">
        <v>32</v>
      </c>
      <c r="F441" t="s">
        <v>693</v>
      </c>
    </row>
    <row r="442" spans="1:6">
      <c r="A442" t="s">
        <v>569</v>
      </c>
      <c r="B442" t="s">
        <v>23</v>
      </c>
      <c r="C442" s="3">
        <v>44607</v>
      </c>
      <c r="D442" s="3">
        <v>45025.599999999999</v>
      </c>
      <c r="E442">
        <v>418</v>
      </c>
      <c r="F442" t="s">
        <v>693</v>
      </c>
    </row>
    <row r="443" spans="1:6">
      <c r="A443" t="s">
        <v>570</v>
      </c>
      <c r="B443" t="s">
        <v>23</v>
      </c>
      <c r="C443" s="3">
        <v>44621</v>
      </c>
      <c r="D443" s="3">
        <v>44629.55</v>
      </c>
      <c r="E443">
        <v>8</v>
      </c>
      <c r="F443" t="s">
        <v>694</v>
      </c>
    </row>
    <row r="444" spans="1:6">
      <c r="A444" t="s">
        <v>571</v>
      </c>
      <c r="B444" t="s">
        <v>23</v>
      </c>
      <c r="C444" s="3">
        <v>44625</v>
      </c>
      <c r="D444" s="3">
        <v>44663.64</v>
      </c>
      <c r="E444">
        <v>38</v>
      </c>
      <c r="F444" t="s">
        <v>694</v>
      </c>
    </row>
    <row r="445" spans="1:6">
      <c r="A445" t="s">
        <v>572</v>
      </c>
      <c r="B445" t="s">
        <v>23</v>
      </c>
      <c r="C445" s="3">
        <v>44632</v>
      </c>
      <c r="D445" s="3">
        <v>44647.040000000001</v>
      </c>
      <c r="E445">
        <v>15</v>
      </c>
      <c r="F445" t="s">
        <v>694</v>
      </c>
    </row>
    <row r="446" spans="1:6">
      <c r="A446" t="s">
        <v>573</v>
      </c>
      <c r="B446" t="s">
        <v>23</v>
      </c>
      <c r="C446" s="3">
        <v>44636</v>
      </c>
      <c r="D446" s="3">
        <v>44659.49</v>
      </c>
      <c r="E446">
        <v>23</v>
      </c>
      <c r="F446" t="s">
        <v>694</v>
      </c>
    </row>
    <row r="447" spans="1:6">
      <c r="A447" t="s">
        <v>574</v>
      </c>
      <c r="B447" t="s">
        <v>23</v>
      </c>
      <c r="C447" s="3">
        <v>44641</v>
      </c>
      <c r="D447" s="3">
        <v>44887.3</v>
      </c>
      <c r="E447">
        <v>246</v>
      </c>
      <c r="F447" t="s">
        <v>694</v>
      </c>
    </row>
    <row r="448" spans="1:6">
      <c r="A448" t="s">
        <v>575</v>
      </c>
      <c r="B448" t="s">
        <v>23</v>
      </c>
      <c r="C448" s="3">
        <v>44648</v>
      </c>
      <c r="D448" s="3">
        <v>44710.04</v>
      </c>
      <c r="E448">
        <v>62</v>
      </c>
      <c r="F448" t="s">
        <v>694</v>
      </c>
    </row>
    <row r="449" spans="1:6">
      <c r="A449" t="s">
        <v>576</v>
      </c>
      <c r="B449" t="s">
        <v>23</v>
      </c>
      <c r="C449" s="3">
        <v>44672</v>
      </c>
      <c r="D449" s="3">
        <v>44704.7</v>
      </c>
      <c r="E449">
        <v>32</v>
      </c>
      <c r="F449" t="s">
        <v>695</v>
      </c>
    </row>
    <row r="450" spans="1:6">
      <c r="A450" t="s">
        <v>577</v>
      </c>
      <c r="B450" t="s">
        <v>23</v>
      </c>
      <c r="C450" s="3">
        <v>44690</v>
      </c>
      <c r="D450" s="3">
        <v>44734.16</v>
      </c>
      <c r="E450">
        <v>44</v>
      </c>
      <c r="F450" t="s">
        <v>696</v>
      </c>
    </row>
    <row r="451" spans="1:6">
      <c r="A451" t="s">
        <v>578</v>
      </c>
      <c r="B451" t="s">
        <v>23</v>
      </c>
      <c r="C451" s="3">
        <v>44694</v>
      </c>
      <c r="D451" s="3">
        <v>44823.82</v>
      </c>
      <c r="E451">
        <v>129</v>
      </c>
      <c r="F451" t="s">
        <v>696</v>
      </c>
    </row>
    <row r="452" spans="1:6">
      <c r="A452" t="s">
        <v>579</v>
      </c>
      <c r="B452" t="s">
        <v>23</v>
      </c>
      <c r="C452" s="3">
        <v>44721</v>
      </c>
      <c r="D452" s="3">
        <v>44784.13</v>
      </c>
      <c r="E452">
        <v>63</v>
      </c>
      <c r="F452" t="s">
        <v>702</v>
      </c>
    </row>
    <row r="453" spans="1:6">
      <c r="A453" t="s">
        <v>580</v>
      </c>
      <c r="B453" t="s">
        <v>23</v>
      </c>
      <c r="C453" s="3">
        <v>44750</v>
      </c>
      <c r="D453" s="3">
        <v>44765.16</v>
      </c>
      <c r="E453">
        <v>15</v>
      </c>
      <c r="F453" t="s">
        <v>703</v>
      </c>
    </row>
    <row r="454" spans="1:6">
      <c r="A454" t="s">
        <v>581</v>
      </c>
      <c r="B454" t="s">
        <v>23</v>
      </c>
      <c r="C454" s="3">
        <v>44751</v>
      </c>
      <c r="D454" s="3">
        <v>44796.4</v>
      </c>
      <c r="E454">
        <v>45</v>
      </c>
      <c r="F454" t="s">
        <v>703</v>
      </c>
    </row>
    <row r="455" spans="1:6">
      <c r="A455" t="s">
        <v>582</v>
      </c>
      <c r="B455" t="s">
        <v>23</v>
      </c>
      <c r="C455" s="3">
        <v>44753</v>
      </c>
      <c r="D455" s="3">
        <v>44835</v>
      </c>
      <c r="E455">
        <v>82</v>
      </c>
      <c r="F455" t="s">
        <v>703</v>
      </c>
    </row>
    <row r="456" spans="1:6">
      <c r="A456" t="s">
        <v>583</v>
      </c>
      <c r="B456" t="s">
        <v>23</v>
      </c>
      <c r="C456" s="3">
        <v>44759</v>
      </c>
      <c r="D456" s="3">
        <v>44965.8</v>
      </c>
      <c r="E456">
        <v>206</v>
      </c>
      <c r="F456" t="s">
        <v>703</v>
      </c>
    </row>
    <row r="457" spans="1:6">
      <c r="A457" t="s">
        <v>584</v>
      </c>
      <c r="B457" t="s">
        <v>23</v>
      </c>
      <c r="C457" s="3">
        <v>44786</v>
      </c>
      <c r="D457" s="3">
        <v>44946.8</v>
      </c>
      <c r="E457">
        <v>160</v>
      </c>
      <c r="F457" t="s">
        <v>697</v>
      </c>
    </row>
    <row r="458" spans="1:6">
      <c r="A458" t="s">
        <v>585</v>
      </c>
      <c r="B458" t="s">
        <v>23</v>
      </c>
      <c r="C458" s="3">
        <v>44790</v>
      </c>
      <c r="D458" s="3">
        <v>44848.85</v>
      </c>
      <c r="E458">
        <v>58</v>
      </c>
      <c r="F458" t="s">
        <v>697</v>
      </c>
    </row>
    <row r="459" spans="1:6">
      <c r="A459" t="s">
        <v>586</v>
      </c>
      <c r="B459" t="s">
        <v>23</v>
      </c>
      <c r="C459" s="3">
        <v>44797</v>
      </c>
      <c r="D459" s="3">
        <v>44991.6</v>
      </c>
      <c r="E459">
        <v>194</v>
      </c>
      <c r="F459" t="s">
        <v>697</v>
      </c>
    </row>
    <row r="460" spans="1:6">
      <c r="A460" t="s">
        <v>587</v>
      </c>
      <c r="B460" t="s">
        <v>23</v>
      </c>
      <c r="C460" s="3">
        <v>44816</v>
      </c>
      <c r="D460" s="3">
        <v>44843.905995370369</v>
      </c>
      <c r="E460">
        <v>27</v>
      </c>
      <c r="F460" t="s">
        <v>704</v>
      </c>
    </row>
    <row r="461" spans="1:6">
      <c r="A461" t="s">
        <v>588</v>
      </c>
      <c r="B461" t="s">
        <v>23</v>
      </c>
      <c r="C461" s="3">
        <v>44819</v>
      </c>
      <c r="D461" s="3">
        <v>44835.72</v>
      </c>
      <c r="E461">
        <v>16</v>
      </c>
      <c r="F461" t="s">
        <v>704</v>
      </c>
    </row>
    <row r="462" spans="1:6">
      <c r="A462" t="s">
        <v>589</v>
      </c>
      <c r="B462" t="s">
        <v>23</v>
      </c>
      <c r="C462" s="3">
        <v>44841</v>
      </c>
      <c r="D462" s="3">
        <v>45820.317002314812</v>
      </c>
      <c r="E462">
        <v>979</v>
      </c>
      <c r="F462" t="s">
        <v>700</v>
      </c>
    </row>
    <row r="463" spans="1:6">
      <c r="A463" t="s">
        <v>590</v>
      </c>
      <c r="B463" t="s">
        <v>23</v>
      </c>
      <c r="C463" s="3">
        <v>44841</v>
      </c>
      <c r="D463" s="3">
        <v>44851.277997685182</v>
      </c>
      <c r="E463">
        <v>10</v>
      </c>
      <c r="F463" t="s">
        <v>700</v>
      </c>
    </row>
    <row r="464" spans="1:6">
      <c r="A464" t="s">
        <v>591</v>
      </c>
      <c r="B464" t="s">
        <v>23</v>
      </c>
      <c r="C464" s="3">
        <v>44845</v>
      </c>
      <c r="D464" s="3">
        <v>45149.942997685182</v>
      </c>
      <c r="E464">
        <v>304</v>
      </c>
      <c r="F464" t="s">
        <v>700</v>
      </c>
    </row>
    <row r="465" spans="1:6">
      <c r="A465" t="s">
        <v>592</v>
      </c>
      <c r="B465" t="s">
        <v>23</v>
      </c>
      <c r="C465" s="3">
        <v>44854</v>
      </c>
      <c r="D465" s="3">
        <v>45006.94</v>
      </c>
      <c r="E465">
        <v>152</v>
      </c>
      <c r="F465" t="s">
        <v>700</v>
      </c>
    </row>
    <row r="466" spans="1:6">
      <c r="A466" t="s">
        <v>593</v>
      </c>
      <c r="B466" t="s">
        <v>23</v>
      </c>
      <c r="C466" s="3">
        <v>44868</v>
      </c>
      <c r="D466" s="3">
        <v>44961.3</v>
      </c>
      <c r="E466">
        <v>93</v>
      </c>
      <c r="F466" t="s">
        <v>699</v>
      </c>
    </row>
    <row r="467" spans="1:6">
      <c r="A467" t="s">
        <v>594</v>
      </c>
      <c r="B467" t="s">
        <v>23</v>
      </c>
      <c r="C467" s="3">
        <v>44869</v>
      </c>
      <c r="D467" s="3">
        <v>44885.05</v>
      </c>
      <c r="E467">
        <v>16</v>
      </c>
      <c r="F467" t="s">
        <v>699</v>
      </c>
    </row>
    <row r="468" spans="1:6">
      <c r="A468" t="s">
        <v>595</v>
      </c>
      <c r="B468" t="s">
        <v>23</v>
      </c>
      <c r="C468" s="3">
        <v>44875</v>
      </c>
      <c r="D468" s="3">
        <v>44940.99</v>
      </c>
      <c r="E468">
        <v>65</v>
      </c>
      <c r="F468" t="s">
        <v>699</v>
      </c>
    </row>
    <row r="469" spans="1:6">
      <c r="A469" t="s">
        <v>596</v>
      </c>
      <c r="B469" t="s">
        <v>23</v>
      </c>
      <c r="C469" s="3">
        <v>44884</v>
      </c>
      <c r="D469" s="3">
        <v>45140.72</v>
      </c>
      <c r="E469">
        <v>256</v>
      </c>
      <c r="F469" t="s">
        <v>699</v>
      </c>
    </row>
    <row r="470" spans="1:6">
      <c r="A470" t="s">
        <v>597</v>
      </c>
      <c r="B470" t="s">
        <v>23</v>
      </c>
      <c r="C470" s="3">
        <v>44891</v>
      </c>
      <c r="D470" s="3">
        <v>45139.65</v>
      </c>
      <c r="E470">
        <v>248</v>
      </c>
      <c r="F470" t="s">
        <v>699</v>
      </c>
    </row>
    <row r="471" spans="1:6">
      <c r="A471" t="s">
        <v>598</v>
      </c>
      <c r="B471" t="s">
        <v>23</v>
      </c>
      <c r="C471" s="3">
        <v>44905</v>
      </c>
      <c r="D471" s="3">
        <v>44924.66</v>
      </c>
      <c r="E471">
        <v>19</v>
      </c>
      <c r="F471" t="s">
        <v>701</v>
      </c>
    </row>
    <row r="472" spans="1:6">
      <c r="A472" t="s">
        <v>599</v>
      </c>
      <c r="B472" t="s">
        <v>23</v>
      </c>
      <c r="C472" s="3">
        <v>44921</v>
      </c>
      <c r="D472" s="3">
        <v>44936.37</v>
      </c>
      <c r="E472">
        <v>15</v>
      </c>
      <c r="F472" t="s">
        <v>701</v>
      </c>
    </row>
    <row r="473" spans="1:6">
      <c r="A473" t="s">
        <v>600</v>
      </c>
      <c r="B473" t="s">
        <v>24</v>
      </c>
      <c r="C473" s="3">
        <v>44573</v>
      </c>
      <c r="D473" s="3">
        <v>44573.970995370371</v>
      </c>
      <c r="E473">
        <v>0</v>
      </c>
      <c r="F473" t="s">
        <v>692</v>
      </c>
    </row>
    <row r="474" spans="1:6">
      <c r="A474" t="s">
        <v>601</v>
      </c>
      <c r="B474" t="s">
        <v>24</v>
      </c>
      <c r="C474" s="3">
        <v>44574</v>
      </c>
      <c r="D474" s="3">
        <v>44612.88</v>
      </c>
      <c r="E474">
        <v>38</v>
      </c>
      <c r="F474" t="s">
        <v>692</v>
      </c>
    </row>
    <row r="475" spans="1:6">
      <c r="A475" t="s">
        <v>602</v>
      </c>
      <c r="B475" t="s">
        <v>24</v>
      </c>
      <c r="C475" s="3">
        <v>44575</v>
      </c>
      <c r="D475" s="3">
        <v>44707.8</v>
      </c>
      <c r="E475">
        <v>132</v>
      </c>
      <c r="F475" t="s">
        <v>692</v>
      </c>
    </row>
    <row r="476" spans="1:6">
      <c r="A476" t="s">
        <v>603</v>
      </c>
      <c r="B476" t="s">
        <v>24</v>
      </c>
      <c r="C476" s="3">
        <v>44583</v>
      </c>
      <c r="D476" s="3">
        <v>44632.7</v>
      </c>
      <c r="E476">
        <v>49</v>
      </c>
      <c r="F476" t="s">
        <v>692</v>
      </c>
    </row>
    <row r="477" spans="1:6">
      <c r="A477" t="s">
        <v>604</v>
      </c>
      <c r="B477" t="s">
        <v>24</v>
      </c>
      <c r="C477" s="3">
        <v>44597</v>
      </c>
      <c r="D477" s="3">
        <v>44643.6</v>
      </c>
      <c r="E477">
        <v>46</v>
      </c>
      <c r="F477" t="s">
        <v>693</v>
      </c>
    </row>
    <row r="478" spans="1:6">
      <c r="A478" t="s">
        <v>605</v>
      </c>
      <c r="B478" t="s">
        <v>24</v>
      </c>
      <c r="C478" s="3">
        <v>44600</v>
      </c>
      <c r="D478" s="3">
        <v>44607.19</v>
      </c>
      <c r="E478">
        <v>7</v>
      </c>
      <c r="F478" t="s">
        <v>693</v>
      </c>
    </row>
    <row r="479" spans="1:6">
      <c r="A479" t="s">
        <v>606</v>
      </c>
      <c r="B479" t="s">
        <v>24</v>
      </c>
      <c r="C479" s="3">
        <v>44602</v>
      </c>
      <c r="D479" s="3">
        <v>44708.7</v>
      </c>
      <c r="E479">
        <v>106</v>
      </c>
      <c r="F479" t="s">
        <v>693</v>
      </c>
    </row>
    <row r="480" spans="1:6">
      <c r="A480" t="s">
        <v>607</v>
      </c>
      <c r="B480" t="s">
        <v>24</v>
      </c>
      <c r="C480" s="3">
        <v>44604</v>
      </c>
      <c r="D480" s="3">
        <v>44629.11</v>
      </c>
      <c r="E480">
        <v>25</v>
      </c>
      <c r="F480" t="s">
        <v>693</v>
      </c>
    </row>
    <row r="481" spans="1:6">
      <c r="A481" t="s">
        <v>608</v>
      </c>
      <c r="B481" t="s">
        <v>24</v>
      </c>
      <c r="C481" s="3">
        <v>44631</v>
      </c>
      <c r="D481" s="3">
        <v>44650.96</v>
      </c>
      <c r="E481">
        <v>19</v>
      </c>
      <c r="F481" t="s">
        <v>694</v>
      </c>
    </row>
    <row r="482" spans="1:6">
      <c r="A482" t="s">
        <v>609</v>
      </c>
      <c r="B482" t="s">
        <v>24</v>
      </c>
      <c r="C482" s="3">
        <v>44636</v>
      </c>
      <c r="D482" s="3">
        <v>44673.3</v>
      </c>
      <c r="E482">
        <v>37</v>
      </c>
      <c r="F482" t="s">
        <v>694</v>
      </c>
    </row>
    <row r="483" spans="1:6">
      <c r="A483" t="s">
        <v>610</v>
      </c>
      <c r="B483" t="s">
        <v>24</v>
      </c>
      <c r="C483" s="3">
        <v>44638</v>
      </c>
      <c r="D483" s="3">
        <v>45341.599999999999</v>
      </c>
      <c r="E483">
        <v>703</v>
      </c>
      <c r="F483" t="s">
        <v>694</v>
      </c>
    </row>
    <row r="484" spans="1:6">
      <c r="A484" t="s">
        <v>611</v>
      </c>
      <c r="B484" t="s">
        <v>24</v>
      </c>
      <c r="C484" s="3">
        <v>44640</v>
      </c>
      <c r="D484" s="3">
        <v>44880.4</v>
      </c>
      <c r="E484">
        <v>240</v>
      </c>
      <c r="F484" t="s">
        <v>694</v>
      </c>
    </row>
    <row r="485" spans="1:6">
      <c r="A485" t="s">
        <v>612</v>
      </c>
      <c r="B485" t="s">
        <v>24</v>
      </c>
      <c r="C485" s="3">
        <v>44644</v>
      </c>
      <c r="D485" s="3">
        <v>44650.072002314817</v>
      </c>
      <c r="E485">
        <v>6</v>
      </c>
      <c r="F485" t="s">
        <v>694</v>
      </c>
    </row>
    <row r="486" spans="1:6">
      <c r="A486" t="s">
        <v>613</v>
      </c>
      <c r="B486" t="s">
        <v>24</v>
      </c>
      <c r="C486" s="3">
        <v>44649</v>
      </c>
      <c r="D486" s="3">
        <v>44721.3</v>
      </c>
      <c r="E486">
        <v>72</v>
      </c>
      <c r="F486" t="s">
        <v>694</v>
      </c>
    </row>
    <row r="487" spans="1:6">
      <c r="A487" t="s">
        <v>614</v>
      </c>
      <c r="B487" t="s">
        <v>24</v>
      </c>
      <c r="C487" s="3">
        <v>44650</v>
      </c>
      <c r="D487" s="3">
        <v>44744.62</v>
      </c>
      <c r="E487">
        <v>94</v>
      </c>
      <c r="F487" t="s">
        <v>694</v>
      </c>
    </row>
    <row r="488" spans="1:6">
      <c r="A488" t="s">
        <v>615</v>
      </c>
      <c r="B488" t="s">
        <v>24</v>
      </c>
      <c r="C488" s="3">
        <v>44653</v>
      </c>
      <c r="D488" s="3">
        <v>44917.29</v>
      </c>
      <c r="E488">
        <v>264</v>
      </c>
      <c r="F488" t="s">
        <v>695</v>
      </c>
    </row>
    <row r="489" spans="1:6">
      <c r="A489" t="s">
        <v>616</v>
      </c>
      <c r="B489" t="s">
        <v>24</v>
      </c>
      <c r="C489" s="3">
        <v>44656</v>
      </c>
      <c r="D489" s="3">
        <v>44669.81</v>
      </c>
      <c r="E489">
        <v>13</v>
      </c>
      <c r="F489" t="s">
        <v>695</v>
      </c>
    </row>
    <row r="490" spans="1:6">
      <c r="A490" t="s">
        <v>617</v>
      </c>
      <c r="B490" t="s">
        <v>24</v>
      </c>
      <c r="C490" s="3">
        <v>44663</v>
      </c>
      <c r="D490" s="3">
        <v>44676.80400462963</v>
      </c>
      <c r="E490">
        <v>13</v>
      </c>
      <c r="F490" t="s">
        <v>695</v>
      </c>
    </row>
    <row r="491" spans="1:6">
      <c r="A491" t="s">
        <v>618</v>
      </c>
      <c r="B491" t="s">
        <v>24</v>
      </c>
      <c r="C491" s="3">
        <v>44670</v>
      </c>
      <c r="D491" s="3">
        <v>45041.56</v>
      </c>
      <c r="E491">
        <v>371</v>
      </c>
      <c r="F491" t="s">
        <v>695</v>
      </c>
    </row>
    <row r="492" spans="1:6">
      <c r="A492" t="s">
        <v>619</v>
      </c>
      <c r="B492" t="s">
        <v>24</v>
      </c>
      <c r="C492" s="3">
        <v>44673</v>
      </c>
      <c r="D492" s="3">
        <v>44676.227002314816</v>
      </c>
      <c r="E492">
        <v>3</v>
      </c>
      <c r="F492" t="s">
        <v>695</v>
      </c>
    </row>
    <row r="493" spans="1:6">
      <c r="A493" t="s">
        <v>620</v>
      </c>
      <c r="B493" t="s">
        <v>24</v>
      </c>
      <c r="C493" s="3">
        <v>44677</v>
      </c>
      <c r="D493" s="3">
        <v>44684.647997685184</v>
      </c>
      <c r="E493">
        <v>7</v>
      </c>
      <c r="F493" t="s">
        <v>695</v>
      </c>
    </row>
    <row r="494" spans="1:6">
      <c r="A494" t="s">
        <v>621</v>
      </c>
      <c r="B494" t="s">
        <v>24</v>
      </c>
      <c r="C494" s="3">
        <v>44684</v>
      </c>
      <c r="D494" s="3">
        <v>44705.75</v>
      </c>
      <c r="E494">
        <v>21</v>
      </c>
      <c r="F494" t="s">
        <v>696</v>
      </c>
    </row>
    <row r="495" spans="1:6">
      <c r="A495" t="s">
        <v>622</v>
      </c>
      <c r="B495" t="s">
        <v>24</v>
      </c>
      <c r="C495" s="3">
        <v>44684</v>
      </c>
      <c r="D495" s="3">
        <v>44772.06</v>
      </c>
      <c r="E495">
        <v>88</v>
      </c>
      <c r="F495" t="s">
        <v>696</v>
      </c>
    </row>
    <row r="496" spans="1:6">
      <c r="A496" t="s">
        <v>623</v>
      </c>
      <c r="B496" t="s">
        <v>24</v>
      </c>
      <c r="C496" s="3">
        <v>44684</v>
      </c>
      <c r="D496" s="3">
        <v>44799.12</v>
      </c>
      <c r="E496">
        <v>115</v>
      </c>
      <c r="F496" t="s">
        <v>696</v>
      </c>
    </row>
    <row r="497" spans="1:6">
      <c r="A497" t="s">
        <v>624</v>
      </c>
      <c r="B497" t="s">
        <v>24</v>
      </c>
      <c r="C497" s="3">
        <v>44687</v>
      </c>
      <c r="D497" s="3">
        <v>44799.79</v>
      </c>
      <c r="E497">
        <v>112</v>
      </c>
      <c r="F497" t="s">
        <v>696</v>
      </c>
    </row>
    <row r="498" spans="1:6">
      <c r="A498" t="s">
        <v>625</v>
      </c>
      <c r="B498" t="s">
        <v>24</v>
      </c>
      <c r="C498" s="3">
        <v>44689</v>
      </c>
      <c r="D498" s="3">
        <v>44693.919999999998</v>
      </c>
      <c r="E498">
        <v>4</v>
      </c>
      <c r="F498" t="s">
        <v>696</v>
      </c>
    </row>
    <row r="499" spans="1:6">
      <c r="A499" t="s">
        <v>626</v>
      </c>
      <c r="B499" t="s">
        <v>24</v>
      </c>
      <c r="C499" s="3">
        <v>44690</v>
      </c>
      <c r="D499" s="3">
        <v>44770.2</v>
      </c>
      <c r="E499">
        <v>80</v>
      </c>
      <c r="F499" t="s">
        <v>696</v>
      </c>
    </row>
    <row r="500" spans="1:6">
      <c r="A500" t="s">
        <v>627</v>
      </c>
      <c r="B500" t="s">
        <v>24</v>
      </c>
      <c r="C500" s="3">
        <v>44690</v>
      </c>
      <c r="D500" s="3">
        <v>44710.43</v>
      </c>
      <c r="E500">
        <v>20</v>
      </c>
      <c r="F500" t="s">
        <v>696</v>
      </c>
    </row>
    <row r="501" spans="1:6">
      <c r="A501" t="s">
        <v>628</v>
      </c>
      <c r="B501" t="s">
        <v>24</v>
      </c>
      <c r="C501" s="3">
        <v>44697</v>
      </c>
      <c r="D501" s="3">
        <v>45053.1</v>
      </c>
      <c r="E501">
        <v>356</v>
      </c>
      <c r="F501" t="s">
        <v>696</v>
      </c>
    </row>
    <row r="502" spans="1:6">
      <c r="A502" t="s">
        <v>629</v>
      </c>
      <c r="B502" t="s">
        <v>24</v>
      </c>
      <c r="C502" s="3">
        <v>44702</v>
      </c>
      <c r="D502" s="3">
        <v>44707.15</v>
      </c>
      <c r="E502">
        <v>5</v>
      </c>
      <c r="F502" t="s">
        <v>696</v>
      </c>
    </row>
    <row r="503" spans="1:6">
      <c r="A503" t="s">
        <v>630</v>
      </c>
      <c r="B503" t="s">
        <v>24</v>
      </c>
      <c r="C503" s="3">
        <v>44711</v>
      </c>
      <c r="D503" s="3">
        <v>44775.73</v>
      </c>
      <c r="E503">
        <v>64</v>
      </c>
      <c r="F503" t="s">
        <v>696</v>
      </c>
    </row>
    <row r="504" spans="1:6">
      <c r="A504" t="s">
        <v>631</v>
      </c>
      <c r="B504" t="s">
        <v>24</v>
      </c>
      <c r="C504" s="3">
        <v>44720</v>
      </c>
      <c r="D504" s="3">
        <v>44764.28</v>
      </c>
      <c r="E504">
        <v>44</v>
      </c>
      <c r="F504" t="s">
        <v>702</v>
      </c>
    </row>
    <row r="505" spans="1:6">
      <c r="A505" t="s">
        <v>632</v>
      </c>
      <c r="B505" t="s">
        <v>24</v>
      </c>
      <c r="C505" s="3">
        <v>44722</v>
      </c>
      <c r="D505" s="3">
        <v>44949.4</v>
      </c>
      <c r="E505">
        <v>227</v>
      </c>
      <c r="F505" t="s">
        <v>702</v>
      </c>
    </row>
    <row r="506" spans="1:6">
      <c r="A506" t="s">
        <v>633</v>
      </c>
      <c r="B506" t="s">
        <v>24</v>
      </c>
      <c r="C506" s="3">
        <v>44724</v>
      </c>
      <c r="D506" s="3">
        <v>44811.29</v>
      </c>
      <c r="E506">
        <v>87</v>
      </c>
      <c r="F506" t="s">
        <v>702</v>
      </c>
    </row>
    <row r="507" spans="1:6">
      <c r="A507" t="s">
        <v>634</v>
      </c>
      <c r="B507" t="s">
        <v>24</v>
      </c>
      <c r="C507" s="3">
        <v>44731</v>
      </c>
      <c r="D507" s="3">
        <v>44768.15</v>
      </c>
      <c r="E507">
        <v>37</v>
      </c>
      <c r="F507" t="s">
        <v>702</v>
      </c>
    </row>
    <row r="508" spans="1:6">
      <c r="A508" t="s">
        <v>635</v>
      </c>
      <c r="B508" t="s">
        <v>24</v>
      </c>
      <c r="C508" s="3">
        <v>44733</v>
      </c>
      <c r="D508" s="3">
        <v>44746.14</v>
      </c>
      <c r="E508">
        <v>13</v>
      </c>
      <c r="F508" t="s">
        <v>702</v>
      </c>
    </row>
    <row r="509" spans="1:6">
      <c r="A509" t="s">
        <v>636</v>
      </c>
      <c r="B509" t="s">
        <v>24</v>
      </c>
      <c r="C509" s="3">
        <v>44737</v>
      </c>
      <c r="D509" s="3">
        <v>44745.09</v>
      </c>
      <c r="E509">
        <v>8</v>
      </c>
      <c r="F509" t="s">
        <v>702</v>
      </c>
    </row>
    <row r="510" spans="1:6">
      <c r="A510" t="s">
        <v>637</v>
      </c>
      <c r="B510" t="s">
        <v>24</v>
      </c>
      <c r="C510" s="3">
        <v>44744</v>
      </c>
      <c r="D510" s="3">
        <v>44747.755497685182</v>
      </c>
      <c r="E510">
        <v>3</v>
      </c>
      <c r="F510" t="s">
        <v>703</v>
      </c>
    </row>
    <row r="511" spans="1:6">
      <c r="A511" t="s">
        <v>638</v>
      </c>
      <c r="B511" t="s">
        <v>24</v>
      </c>
      <c r="C511" s="3">
        <v>44748</v>
      </c>
      <c r="D511" s="3">
        <v>44760.21</v>
      </c>
      <c r="E511">
        <v>12</v>
      </c>
      <c r="F511" t="s">
        <v>703</v>
      </c>
    </row>
    <row r="512" spans="1:6">
      <c r="A512" t="s">
        <v>639</v>
      </c>
      <c r="B512" t="s">
        <v>24</v>
      </c>
      <c r="C512" s="3">
        <v>44758</v>
      </c>
      <c r="D512" s="3">
        <v>44794.16</v>
      </c>
      <c r="E512">
        <v>36</v>
      </c>
      <c r="F512" t="s">
        <v>703</v>
      </c>
    </row>
    <row r="513" spans="1:6">
      <c r="A513" t="s">
        <v>640</v>
      </c>
      <c r="B513" t="s">
        <v>24</v>
      </c>
      <c r="C513" s="3">
        <v>44761</v>
      </c>
      <c r="D513" s="3">
        <v>44788.03</v>
      </c>
      <c r="E513">
        <v>27</v>
      </c>
      <c r="F513" t="s">
        <v>703</v>
      </c>
    </row>
    <row r="514" spans="1:6">
      <c r="A514" t="s">
        <v>641</v>
      </c>
      <c r="B514" t="s">
        <v>24</v>
      </c>
      <c r="C514" s="3">
        <v>44762</v>
      </c>
      <c r="D514" s="3">
        <v>44795.72</v>
      </c>
      <c r="E514">
        <v>33</v>
      </c>
      <c r="F514" t="s">
        <v>703</v>
      </c>
    </row>
    <row r="515" spans="1:6">
      <c r="A515" t="s">
        <v>642</v>
      </c>
      <c r="B515" t="s">
        <v>24</v>
      </c>
      <c r="C515" s="3">
        <v>44765</v>
      </c>
      <c r="D515" s="3">
        <v>44807.06</v>
      </c>
      <c r="E515">
        <v>42</v>
      </c>
      <c r="F515" t="s">
        <v>703</v>
      </c>
    </row>
    <row r="516" spans="1:6">
      <c r="A516" t="s">
        <v>643</v>
      </c>
      <c r="B516" t="s">
        <v>24</v>
      </c>
      <c r="C516" s="3">
        <v>44770</v>
      </c>
      <c r="D516" s="3">
        <v>44916</v>
      </c>
      <c r="E516">
        <v>146</v>
      </c>
      <c r="F516" t="s">
        <v>703</v>
      </c>
    </row>
    <row r="517" spans="1:6">
      <c r="A517" t="s">
        <v>644</v>
      </c>
      <c r="B517" t="s">
        <v>24</v>
      </c>
      <c r="C517" s="3">
        <v>44771</v>
      </c>
      <c r="D517" s="3">
        <v>44800.58</v>
      </c>
      <c r="E517">
        <v>29</v>
      </c>
      <c r="F517" t="s">
        <v>703</v>
      </c>
    </row>
    <row r="518" spans="1:6">
      <c r="A518" t="s">
        <v>645</v>
      </c>
      <c r="B518" t="s">
        <v>24</v>
      </c>
      <c r="C518" s="3">
        <v>44773</v>
      </c>
      <c r="D518" s="3">
        <v>44782.717002314814</v>
      </c>
      <c r="E518">
        <v>9</v>
      </c>
      <c r="F518" t="s">
        <v>703</v>
      </c>
    </row>
    <row r="519" spans="1:6">
      <c r="A519" t="s">
        <v>646</v>
      </c>
      <c r="B519" t="s">
        <v>24</v>
      </c>
      <c r="C519" s="3">
        <v>44780</v>
      </c>
      <c r="D519" s="3">
        <v>44800.76</v>
      </c>
      <c r="E519">
        <v>20</v>
      </c>
      <c r="F519" t="s">
        <v>697</v>
      </c>
    </row>
    <row r="520" spans="1:6">
      <c r="A520" t="s">
        <v>647</v>
      </c>
      <c r="B520" t="s">
        <v>24</v>
      </c>
      <c r="C520" s="3">
        <v>44789</v>
      </c>
      <c r="D520" s="3">
        <v>44801.41</v>
      </c>
      <c r="E520">
        <v>12</v>
      </c>
      <c r="F520" t="s">
        <v>697</v>
      </c>
    </row>
    <row r="521" spans="1:6">
      <c r="A521" t="s">
        <v>648</v>
      </c>
      <c r="B521" t="s">
        <v>24</v>
      </c>
      <c r="C521" s="3">
        <v>44806</v>
      </c>
      <c r="D521" s="3">
        <v>44887.67</v>
      </c>
      <c r="E521">
        <v>81</v>
      </c>
      <c r="F521" t="s">
        <v>704</v>
      </c>
    </row>
    <row r="522" spans="1:6">
      <c r="A522" t="s">
        <v>649</v>
      </c>
      <c r="B522" t="s">
        <v>24</v>
      </c>
      <c r="C522" s="3">
        <v>44808</v>
      </c>
      <c r="D522" s="3">
        <v>44841.85</v>
      </c>
      <c r="E522">
        <v>33</v>
      </c>
      <c r="F522" t="s">
        <v>704</v>
      </c>
    </row>
    <row r="523" spans="1:6">
      <c r="A523" t="s">
        <v>650</v>
      </c>
      <c r="B523" t="s">
        <v>24</v>
      </c>
      <c r="C523" s="3">
        <v>44809</v>
      </c>
      <c r="D523" s="3">
        <v>44880.6</v>
      </c>
      <c r="E523">
        <v>71</v>
      </c>
      <c r="F523" t="s">
        <v>704</v>
      </c>
    </row>
    <row r="524" spans="1:6">
      <c r="A524" t="s">
        <v>651</v>
      </c>
      <c r="B524" t="s">
        <v>24</v>
      </c>
      <c r="C524" s="3">
        <v>44813</v>
      </c>
      <c r="D524" s="3">
        <v>44912.76</v>
      </c>
      <c r="E524">
        <v>99</v>
      </c>
      <c r="F524" t="s">
        <v>704</v>
      </c>
    </row>
    <row r="525" spans="1:6">
      <c r="A525" t="s">
        <v>652</v>
      </c>
      <c r="B525" t="s">
        <v>24</v>
      </c>
      <c r="C525" s="3">
        <v>44822</v>
      </c>
      <c r="D525" s="3">
        <v>45037.98</v>
      </c>
      <c r="E525">
        <v>215</v>
      </c>
      <c r="F525" t="s">
        <v>704</v>
      </c>
    </row>
    <row r="526" spans="1:6">
      <c r="A526" t="s">
        <v>653</v>
      </c>
      <c r="B526" t="s">
        <v>24</v>
      </c>
      <c r="C526" s="3">
        <v>44828</v>
      </c>
      <c r="D526" s="3">
        <v>44840.54</v>
      </c>
      <c r="E526">
        <v>12</v>
      </c>
      <c r="F526" t="s">
        <v>704</v>
      </c>
    </row>
    <row r="527" spans="1:6">
      <c r="A527" t="s">
        <v>654</v>
      </c>
      <c r="B527" t="s">
        <v>24</v>
      </c>
      <c r="C527" s="3">
        <v>44830</v>
      </c>
      <c r="D527" s="3">
        <v>44841.63</v>
      </c>
      <c r="E527">
        <v>11</v>
      </c>
      <c r="F527" t="s">
        <v>704</v>
      </c>
    </row>
    <row r="528" spans="1:6">
      <c r="A528" t="s">
        <v>655</v>
      </c>
      <c r="B528" t="s">
        <v>24</v>
      </c>
      <c r="C528" s="3">
        <v>44834</v>
      </c>
      <c r="D528" s="3">
        <v>44839.57</v>
      </c>
      <c r="E528">
        <v>5</v>
      </c>
      <c r="F528" t="s">
        <v>704</v>
      </c>
    </row>
    <row r="529" spans="1:6">
      <c r="A529" t="s">
        <v>656</v>
      </c>
      <c r="B529" t="s">
        <v>24</v>
      </c>
      <c r="C529" s="3">
        <v>44840</v>
      </c>
      <c r="D529" s="3">
        <v>44855.73</v>
      </c>
      <c r="E529">
        <v>15</v>
      </c>
      <c r="F529" t="s">
        <v>700</v>
      </c>
    </row>
    <row r="530" spans="1:6">
      <c r="A530" t="s">
        <v>657</v>
      </c>
      <c r="B530" t="s">
        <v>24</v>
      </c>
      <c r="C530" s="3">
        <v>44841</v>
      </c>
      <c r="D530" s="3">
        <v>44849.08</v>
      </c>
      <c r="E530">
        <v>8</v>
      </c>
      <c r="F530" t="s">
        <v>700</v>
      </c>
    </row>
    <row r="531" spans="1:6">
      <c r="A531" t="s">
        <v>658</v>
      </c>
      <c r="B531" t="s">
        <v>24</v>
      </c>
      <c r="C531" s="3">
        <v>44847</v>
      </c>
      <c r="D531" s="3">
        <v>44849.547002314815</v>
      </c>
      <c r="E531">
        <v>2</v>
      </c>
      <c r="F531" t="s">
        <v>700</v>
      </c>
    </row>
    <row r="532" spans="1:6">
      <c r="A532" t="s">
        <v>659</v>
      </c>
      <c r="B532" t="s">
        <v>24</v>
      </c>
      <c r="C532" s="3">
        <v>44850</v>
      </c>
      <c r="D532" s="3">
        <v>44850.464004629626</v>
      </c>
      <c r="E532">
        <v>0</v>
      </c>
      <c r="F532" t="s">
        <v>700</v>
      </c>
    </row>
    <row r="533" spans="1:6">
      <c r="A533" t="s">
        <v>660</v>
      </c>
      <c r="B533" t="s">
        <v>24</v>
      </c>
      <c r="C533" s="3">
        <v>44856</v>
      </c>
      <c r="D533" s="3">
        <v>44948.77</v>
      </c>
      <c r="E533">
        <v>92</v>
      </c>
      <c r="F533" t="s">
        <v>700</v>
      </c>
    </row>
    <row r="534" spans="1:6">
      <c r="A534" t="s">
        <v>661</v>
      </c>
      <c r="B534" t="s">
        <v>24</v>
      </c>
      <c r="C534" s="3">
        <v>44875</v>
      </c>
      <c r="D534" s="3">
        <v>45233.824999999997</v>
      </c>
      <c r="E534">
        <v>358</v>
      </c>
      <c r="F534" t="s">
        <v>699</v>
      </c>
    </row>
    <row r="535" spans="1:6">
      <c r="A535" t="s">
        <v>662</v>
      </c>
      <c r="B535" t="s">
        <v>24</v>
      </c>
      <c r="C535" s="3">
        <v>44877</v>
      </c>
      <c r="D535" s="3">
        <v>44923.4</v>
      </c>
      <c r="E535">
        <v>46</v>
      </c>
      <c r="F535" t="s">
        <v>699</v>
      </c>
    </row>
    <row r="536" spans="1:6">
      <c r="A536" t="s">
        <v>663</v>
      </c>
      <c r="B536" t="s">
        <v>24</v>
      </c>
      <c r="C536" s="3">
        <v>44881</v>
      </c>
      <c r="D536" s="3">
        <v>45261.599999999999</v>
      </c>
      <c r="E536">
        <v>380</v>
      </c>
      <c r="F536" t="s">
        <v>699</v>
      </c>
    </row>
    <row r="537" spans="1:6">
      <c r="A537" t="s">
        <v>664</v>
      </c>
      <c r="B537" t="s">
        <v>24</v>
      </c>
      <c r="C537" s="3">
        <v>44888</v>
      </c>
      <c r="D537" s="3">
        <v>44890.607199074075</v>
      </c>
      <c r="E537">
        <v>2</v>
      </c>
      <c r="F537" t="s">
        <v>699</v>
      </c>
    </row>
    <row r="538" spans="1:6">
      <c r="A538" t="s">
        <v>665</v>
      </c>
      <c r="B538" t="s">
        <v>24</v>
      </c>
      <c r="C538" s="3">
        <v>44892</v>
      </c>
      <c r="D538" s="3">
        <v>44944.69</v>
      </c>
      <c r="E538">
        <v>52</v>
      </c>
      <c r="F538" t="s">
        <v>699</v>
      </c>
    </row>
    <row r="539" spans="1:6">
      <c r="A539" t="s">
        <v>666</v>
      </c>
      <c r="B539" t="s">
        <v>24</v>
      </c>
      <c r="C539" s="3">
        <v>44893</v>
      </c>
      <c r="D539" s="3">
        <v>44894.227002314816</v>
      </c>
      <c r="E539">
        <v>1</v>
      </c>
      <c r="F539" t="s">
        <v>699</v>
      </c>
    </row>
    <row r="540" spans="1:6">
      <c r="A540" t="s">
        <v>667</v>
      </c>
      <c r="B540" t="s">
        <v>24</v>
      </c>
      <c r="C540" s="3">
        <v>44895</v>
      </c>
      <c r="D540" s="3">
        <v>44920.31</v>
      </c>
      <c r="E540">
        <v>25</v>
      </c>
      <c r="F540" t="s">
        <v>699</v>
      </c>
    </row>
    <row r="541" spans="1:6">
      <c r="A541" t="s">
        <v>668</v>
      </c>
      <c r="B541" t="s">
        <v>24</v>
      </c>
      <c r="C541" s="3">
        <v>44895</v>
      </c>
      <c r="D541" s="3">
        <v>44904.89</v>
      </c>
      <c r="E541">
        <v>9</v>
      </c>
      <c r="F541" t="s">
        <v>699</v>
      </c>
    </row>
    <row r="542" spans="1:6">
      <c r="A542" t="s">
        <v>669</v>
      </c>
      <c r="B542" t="s">
        <v>24</v>
      </c>
      <c r="C542" s="3">
        <v>44906</v>
      </c>
      <c r="D542" s="3">
        <v>45009.4</v>
      </c>
      <c r="E542">
        <v>103</v>
      </c>
      <c r="F542" t="s">
        <v>701</v>
      </c>
    </row>
    <row r="543" spans="1:6">
      <c r="A543" t="s">
        <v>670</v>
      </c>
      <c r="B543" t="s">
        <v>24</v>
      </c>
      <c r="C543" s="3">
        <v>44909</v>
      </c>
      <c r="D543" s="3">
        <v>45001.4</v>
      </c>
      <c r="E543">
        <v>92</v>
      </c>
      <c r="F543" t="s">
        <v>701</v>
      </c>
    </row>
    <row r="544" spans="1:6">
      <c r="A544" t="s">
        <v>671</v>
      </c>
      <c r="B544" t="s">
        <v>24</v>
      </c>
      <c r="C544" s="3">
        <v>44910</v>
      </c>
      <c r="D544" s="3">
        <v>45024.19</v>
      </c>
      <c r="E544">
        <v>114</v>
      </c>
      <c r="F544" t="s">
        <v>701</v>
      </c>
    </row>
    <row r="545" spans="1:6">
      <c r="A545" t="s">
        <v>672</v>
      </c>
      <c r="B545" t="s">
        <v>24</v>
      </c>
      <c r="C545" s="3">
        <v>44912</v>
      </c>
      <c r="D545" s="3">
        <v>44983.5</v>
      </c>
      <c r="E545">
        <v>71</v>
      </c>
      <c r="F545" t="s">
        <v>701</v>
      </c>
    </row>
    <row r="546" spans="1:6">
      <c r="A546" t="s">
        <v>673</v>
      </c>
      <c r="B546" t="s">
        <v>24</v>
      </c>
      <c r="C546" s="3">
        <v>44923</v>
      </c>
      <c r="D546" s="3">
        <v>44971.67</v>
      </c>
      <c r="E546">
        <v>48</v>
      </c>
      <c r="F546" t="s">
        <v>701</v>
      </c>
    </row>
    <row r="547" spans="1:6">
      <c r="A547" t="s">
        <v>674</v>
      </c>
      <c r="B547" t="s">
        <v>24</v>
      </c>
      <c r="C547" s="3">
        <v>44925</v>
      </c>
      <c r="D547" s="3">
        <v>44933.667997685188</v>
      </c>
      <c r="E547">
        <v>8</v>
      </c>
      <c r="F547" t="s">
        <v>701</v>
      </c>
    </row>
    <row r="548" spans="1:6">
      <c r="A548" t="s">
        <v>675</v>
      </c>
      <c r="B548" t="s">
        <v>24</v>
      </c>
      <c r="C548" s="3">
        <v>44925</v>
      </c>
      <c r="D548" s="3">
        <v>44958</v>
      </c>
      <c r="E548">
        <v>33</v>
      </c>
      <c r="F548" t="s">
        <v>701</v>
      </c>
    </row>
  </sheetData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8FBE-6153-4453-B1F6-272A7DF060FB}">
  <dimension ref="A1:E156"/>
  <sheetViews>
    <sheetView workbookViewId="0">
      <selection activeCell="H28" sqref="H28"/>
    </sheetView>
  </sheetViews>
  <sheetFormatPr defaultRowHeight="14.5"/>
  <cols>
    <col min="1" max="1" width="11.453125" bestFit="1" customWidth="1"/>
    <col min="2" max="2" width="7.36328125" bestFit="1" customWidth="1"/>
    <col min="3" max="3" width="16.26953125" bestFit="1" customWidth="1"/>
    <col min="4" max="4" width="20" bestFit="1" customWidth="1"/>
    <col min="5" max="5" width="13.1796875" bestFit="1" customWidth="1"/>
  </cols>
  <sheetData>
    <row r="1" spans="1:5">
      <c r="A1" t="s">
        <v>125</v>
      </c>
      <c r="B1" t="s">
        <v>128</v>
      </c>
      <c r="C1" t="s">
        <v>676</v>
      </c>
      <c r="D1" t="s">
        <v>677</v>
      </c>
      <c r="E1" t="s">
        <v>127</v>
      </c>
    </row>
    <row r="2" spans="1:5">
      <c r="A2" t="str" cm="1">
        <f t="array" ref="A2:A156">_xlfn.UNIQUE('Judge Request Filtered Data'!Q2:Q10000)</f>
        <v>001-0000001</v>
      </c>
      <c r="B2" t="str">
        <f>INDEX('Judge Request Filtered Data'!O:O, MATCH(A2, 'Judge Request Filtered Data'!Q:Q, 0))</f>
        <v>Adams</v>
      </c>
      <c r="C2" s="3">
        <f>_xlfn.MINIFS('Judge Request Filtered Data'!D:D, 'Judge Request Filtered Data'!Q:Q, A2)</f>
        <v>44562</v>
      </c>
      <c r="D2" s="3">
        <f>_xlfn.MAXIFS('Judge Request Filtered Data'!H:H, 'Judge Request Filtered Data'!Q:Q, A2)</f>
        <v>45145.599999999999</v>
      </c>
      <c r="E2">
        <f>_xlfn.MAXIFS('Judge Request Filtered Data'!P:P, 'Judge Request Filtered Data'!Q:Q, A2)</f>
        <v>583</v>
      </c>
    </row>
    <row r="3" spans="1:5">
      <c r="A3" t="str">
        <v>001-0000006</v>
      </c>
      <c r="B3" t="str">
        <f>INDEX('Judge Request Filtered Data'!O:O, MATCH(A3, 'Judge Request Filtered Data'!Q:Q, 0))</f>
        <v>Adams</v>
      </c>
      <c r="C3" s="3">
        <f>_xlfn.MINIFS('Judge Request Filtered Data'!D:D, 'Judge Request Filtered Data'!Q:Q, A3)</f>
        <v>44572</v>
      </c>
      <c r="D3" s="3">
        <f>_xlfn.MAXIFS('Judge Request Filtered Data'!H:H, 'Judge Request Filtered Data'!Q:Q, A3)</f>
        <v>44693.4</v>
      </c>
      <c r="E3">
        <f>_xlfn.MAXIFS('Judge Request Filtered Data'!P:P, 'Judge Request Filtered Data'!Q:Q, A3)</f>
        <v>121</v>
      </c>
    </row>
    <row r="4" spans="1:5">
      <c r="A4" t="str">
        <v>001-0000007</v>
      </c>
      <c r="B4" t="str">
        <f>INDEX('Judge Request Filtered Data'!O:O, MATCH(A4, 'Judge Request Filtered Data'!Q:Q, 0))</f>
        <v>Adams</v>
      </c>
      <c r="C4" s="3">
        <f>_xlfn.MINIFS('Judge Request Filtered Data'!D:D, 'Judge Request Filtered Data'!Q:Q, A4)</f>
        <v>44572</v>
      </c>
      <c r="D4" s="3">
        <f>_xlfn.MAXIFS('Judge Request Filtered Data'!H:H, 'Judge Request Filtered Data'!Q:Q, A4)</f>
        <v>44583.3</v>
      </c>
      <c r="E4">
        <f>_xlfn.MAXIFS('Judge Request Filtered Data'!P:P, 'Judge Request Filtered Data'!Q:Q, A4)</f>
        <v>11</v>
      </c>
    </row>
    <row r="5" spans="1:5">
      <c r="A5" t="str">
        <v>001-0000011</v>
      </c>
      <c r="B5" t="str">
        <f>INDEX('Judge Request Filtered Data'!O:O, MATCH(A5, 'Judge Request Filtered Data'!Q:Q, 0))</f>
        <v>Adams</v>
      </c>
      <c r="C5" s="3">
        <f>_xlfn.MINIFS('Judge Request Filtered Data'!D:D, 'Judge Request Filtered Data'!Q:Q, A5)</f>
        <v>44581</v>
      </c>
      <c r="D5" s="3">
        <f>_xlfn.MAXIFS('Judge Request Filtered Data'!H:H, 'Judge Request Filtered Data'!Q:Q, A5)</f>
        <v>45319.5</v>
      </c>
      <c r="E5">
        <f>_xlfn.MAXIFS('Judge Request Filtered Data'!P:P, 'Judge Request Filtered Data'!Q:Q, A5)</f>
        <v>738</v>
      </c>
    </row>
    <row r="6" spans="1:5">
      <c r="A6" t="str">
        <v>001-0000013</v>
      </c>
      <c r="B6" t="str">
        <f>INDEX('Judge Request Filtered Data'!O:O, MATCH(A6, 'Judge Request Filtered Data'!Q:Q, 0))</f>
        <v>Adams</v>
      </c>
      <c r="C6" s="3">
        <f>_xlfn.MINIFS('Judge Request Filtered Data'!D:D, 'Judge Request Filtered Data'!Q:Q, A6)</f>
        <v>44582</v>
      </c>
      <c r="D6" s="3">
        <f>_xlfn.MAXIFS('Judge Request Filtered Data'!H:H, 'Judge Request Filtered Data'!Q:Q, A6)</f>
        <v>44816.37</v>
      </c>
      <c r="E6">
        <f>_xlfn.MAXIFS('Judge Request Filtered Data'!P:P, 'Judge Request Filtered Data'!Q:Q, A6)</f>
        <v>234</v>
      </c>
    </row>
    <row r="7" spans="1:5">
      <c r="A7" t="str">
        <v>001-0000015</v>
      </c>
      <c r="B7" t="str">
        <f>INDEX('Judge Request Filtered Data'!O:O, MATCH(A7, 'Judge Request Filtered Data'!Q:Q, 0))</f>
        <v>Adams</v>
      </c>
      <c r="C7" s="3">
        <f>_xlfn.MINIFS('Judge Request Filtered Data'!D:D, 'Judge Request Filtered Data'!Q:Q, A7)</f>
        <v>44586</v>
      </c>
      <c r="D7" s="3">
        <f>_xlfn.MAXIFS('Judge Request Filtered Data'!H:H, 'Judge Request Filtered Data'!Q:Q, A7)</f>
        <v>44652.18</v>
      </c>
      <c r="E7">
        <f>_xlfn.MAXIFS('Judge Request Filtered Data'!P:P, 'Judge Request Filtered Data'!Q:Q, A7)</f>
        <v>66</v>
      </c>
    </row>
    <row r="8" spans="1:5">
      <c r="A8" t="str">
        <v>001-0000016</v>
      </c>
      <c r="B8" t="str">
        <f>INDEX('Judge Request Filtered Data'!O:O, MATCH(A8, 'Judge Request Filtered Data'!Q:Q, 0))</f>
        <v>Adams</v>
      </c>
      <c r="C8" s="3">
        <f>_xlfn.MINIFS('Judge Request Filtered Data'!D:D, 'Judge Request Filtered Data'!Q:Q, A8)</f>
        <v>44586</v>
      </c>
      <c r="D8" s="3">
        <f>_xlfn.MAXIFS('Judge Request Filtered Data'!H:H, 'Judge Request Filtered Data'!Q:Q, A8)</f>
        <v>44607.6</v>
      </c>
      <c r="E8">
        <f>_xlfn.MAXIFS('Judge Request Filtered Data'!P:P, 'Judge Request Filtered Data'!Q:Q, A8)</f>
        <v>21</v>
      </c>
    </row>
    <row r="9" spans="1:5">
      <c r="A9" t="str">
        <v>001-0000018</v>
      </c>
      <c r="B9" t="str">
        <f>INDEX('Judge Request Filtered Data'!O:O, MATCH(A9, 'Judge Request Filtered Data'!Q:Q, 0))</f>
        <v>Adams</v>
      </c>
      <c r="C9" s="3">
        <f>_xlfn.MINIFS('Judge Request Filtered Data'!D:D, 'Judge Request Filtered Data'!Q:Q, A9)</f>
        <v>44587</v>
      </c>
      <c r="D9" s="3">
        <f>_xlfn.MAXIFS('Judge Request Filtered Data'!H:H, 'Judge Request Filtered Data'!Q:Q, A9)</f>
        <v>44728.800000000003</v>
      </c>
      <c r="E9">
        <f>_xlfn.MAXIFS('Judge Request Filtered Data'!P:P, 'Judge Request Filtered Data'!Q:Q, A9)</f>
        <v>141</v>
      </c>
    </row>
    <row r="10" spans="1:5">
      <c r="A10" t="str">
        <v>001-0000019</v>
      </c>
      <c r="B10" t="str">
        <f>INDEX('Judge Request Filtered Data'!O:O, MATCH(A10, 'Judge Request Filtered Data'!Q:Q, 0))</f>
        <v>Adams</v>
      </c>
      <c r="C10" s="3">
        <f>_xlfn.MINIFS('Judge Request Filtered Data'!D:D, 'Judge Request Filtered Data'!Q:Q, A10)</f>
        <v>44588</v>
      </c>
      <c r="D10" s="3">
        <f>_xlfn.MAXIFS('Judge Request Filtered Data'!H:H, 'Judge Request Filtered Data'!Q:Q, A10)</f>
        <v>44618.755995370368</v>
      </c>
      <c r="E10">
        <f>_xlfn.MAXIFS('Judge Request Filtered Data'!P:P, 'Judge Request Filtered Data'!Q:Q, A10)</f>
        <v>30</v>
      </c>
    </row>
    <row r="11" spans="1:5">
      <c r="A11" t="str">
        <v>001-0000020</v>
      </c>
      <c r="B11" t="str">
        <f>INDEX('Judge Request Filtered Data'!O:O, MATCH(A11, 'Judge Request Filtered Data'!Q:Q, 0))</f>
        <v>Adams</v>
      </c>
      <c r="C11" s="3">
        <f>_xlfn.MINIFS('Judge Request Filtered Data'!D:D, 'Judge Request Filtered Data'!Q:Q, A11)</f>
        <v>44589</v>
      </c>
      <c r="D11" s="3">
        <f>_xlfn.MAXIFS('Judge Request Filtered Data'!H:H, 'Judge Request Filtered Data'!Q:Q, A11)</f>
        <v>44641.5</v>
      </c>
      <c r="E11">
        <f>_xlfn.MAXIFS('Judge Request Filtered Data'!P:P, 'Judge Request Filtered Data'!Q:Q, A11)</f>
        <v>52</v>
      </c>
    </row>
    <row r="12" spans="1:5">
      <c r="A12" t="str">
        <v>001-0000021</v>
      </c>
      <c r="B12" t="str">
        <f>INDEX('Judge Request Filtered Data'!O:O, MATCH(A12, 'Judge Request Filtered Data'!Q:Q, 0))</f>
        <v>Adams</v>
      </c>
      <c r="C12" s="3">
        <f>_xlfn.MINIFS('Judge Request Filtered Data'!D:D, 'Judge Request Filtered Data'!Q:Q, A12)</f>
        <v>44590</v>
      </c>
      <c r="D12" s="3">
        <f>_xlfn.MAXIFS('Judge Request Filtered Data'!H:H, 'Judge Request Filtered Data'!Q:Q, A12)</f>
        <v>44623.74</v>
      </c>
      <c r="E12">
        <f>_xlfn.MAXIFS('Judge Request Filtered Data'!P:P, 'Judge Request Filtered Data'!Q:Q, A12)</f>
        <v>33</v>
      </c>
    </row>
    <row r="13" spans="1:5">
      <c r="A13" t="str">
        <v>001-0000022</v>
      </c>
      <c r="B13" t="str">
        <f>INDEX('Judge Request Filtered Data'!O:O, MATCH(A13, 'Judge Request Filtered Data'!Q:Q, 0))</f>
        <v>Adams</v>
      </c>
      <c r="C13" s="3">
        <f>_xlfn.MINIFS('Judge Request Filtered Data'!D:D, 'Judge Request Filtered Data'!Q:Q, A13)</f>
        <v>44601</v>
      </c>
      <c r="D13" s="3">
        <f>_xlfn.MAXIFS('Judge Request Filtered Data'!H:H, 'Judge Request Filtered Data'!Q:Q, A13)</f>
        <v>45491.5</v>
      </c>
      <c r="E13">
        <f>_xlfn.MAXIFS('Judge Request Filtered Data'!P:P, 'Judge Request Filtered Data'!Q:Q, A13)</f>
        <v>890</v>
      </c>
    </row>
    <row r="14" spans="1:5">
      <c r="A14" t="str">
        <v>001-0000023</v>
      </c>
      <c r="B14" t="str">
        <f>INDEX('Judge Request Filtered Data'!O:O, MATCH(A14, 'Judge Request Filtered Data'!Q:Q, 0))</f>
        <v>Adams</v>
      </c>
      <c r="C14" s="3">
        <f>_xlfn.MINIFS('Judge Request Filtered Data'!D:D, 'Judge Request Filtered Data'!Q:Q, A14)</f>
        <v>44603</v>
      </c>
      <c r="D14" s="3">
        <f>_xlfn.MAXIFS('Judge Request Filtered Data'!H:H, 'Judge Request Filtered Data'!Q:Q, A14)</f>
        <v>44720.37</v>
      </c>
      <c r="E14">
        <f>_xlfn.MAXIFS('Judge Request Filtered Data'!P:P, 'Judge Request Filtered Data'!Q:Q, A14)</f>
        <v>117</v>
      </c>
    </row>
    <row r="15" spans="1:5">
      <c r="A15" t="str">
        <v>001-0000024</v>
      </c>
      <c r="B15" t="str">
        <f>INDEX('Judge Request Filtered Data'!O:O, MATCH(A15, 'Judge Request Filtered Data'!Q:Q, 0))</f>
        <v>Adams</v>
      </c>
      <c r="C15" s="3">
        <f>_xlfn.MINIFS('Judge Request Filtered Data'!D:D, 'Judge Request Filtered Data'!Q:Q, A15)</f>
        <v>44604</v>
      </c>
      <c r="D15" s="3">
        <f>_xlfn.MAXIFS('Judge Request Filtered Data'!H:H, 'Judge Request Filtered Data'!Q:Q, A15)</f>
        <v>44605.86</v>
      </c>
      <c r="E15">
        <f>_xlfn.MAXIFS('Judge Request Filtered Data'!P:P, 'Judge Request Filtered Data'!Q:Q, A15)</f>
        <v>1</v>
      </c>
    </row>
    <row r="16" spans="1:5">
      <c r="A16" t="str">
        <v>001-0000025</v>
      </c>
      <c r="B16" t="str">
        <f>INDEX('Judge Request Filtered Data'!O:O, MATCH(A16, 'Judge Request Filtered Data'!Q:Q, 0))</f>
        <v>Adams</v>
      </c>
      <c r="C16" s="3">
        <f>_xlfn.MINIFS('Judge Request Filtered Data'!D:D, 'Judge Request Filtered Data'!Q:Q, A16)</f>
        <v>44607</v>
      </c>
      <c r="D16" s="3">
        <f>_xlfn.MAXIFS('Judge Request Filtered Data'!H:H, 'Judge Request Filtered Data'!Q:Q, A16)</f>
        <v>44628.43</v>
      </c>
      <c r="E16">
        <f>_xlfn.MAXIFS('Judge Request Filtered Data'!P:P, 'Judge Request Filtered Data'!Q:Q, A16)</f>
        <v>21</v>
      </c>
    </row>
    <row r="17" spans="1:5">
      <c r="A17" t="str">
        <v>001-0000026</v>
      </c>
      <c r="B17" t="str">
        <f>INDEX('Judge Request Filtered Data'!O:O, MATCH(A17, 'Judge Request Filtered Data'!Q:Q, 0))</f>
        <v>Adams</v>
      </c>
      <c r="C17" s="3">
        <f>_xlfn.MINIFS('Judge Request Filtered Data'!D:D, 'Judge Request Filtered Data'!Q:Q, A17)</f>
        <v>44608</v>
      </c>
      <c r="D17" s="3">
        <f>_xlfn.MAXIFS('Judge Request Filtered Data'!H:H, 'Judge Request Filtered Data'!Q:Q, A17)</f>
        <v>44625.54</v>
      </c>
      <c r="E17">
        <f>_xlfn.MAXIFS('Judge Request Filtered Data'!P:P, 'Judge Request Filtered Data'!Q:Q, A17)</f>
        <v>17</v>
      </c>
    </row>
    <row r="18" spans="1:5">
      <c r="A18" t="str">
        <v>001-0000029</v>
      </c>
      <c r="B18" t="str">
        <f>INDEX('Judge Request Filtered Data'!O:O, MATCH(A18, 'Judge Request Filtered Data'!Q:Q, 0))</f>
        <v>Adams</v>
      </c>
      <c r="C18" s="3">
        <f>_xlfn.MINIFS('Judge Request Filtered Data'!D:D, 'Judge Request Filtered Data'!Q:Q, A18)</f>
        <v>44609</v>
      </c>
      <c r="D18" s="3">
        <f>_xlfn.MAXIFS('Judge Request Filtered Data'!H:H, 'Judge Request Filtered Data'!Q:Q, A18)</f>
        <v>44693.15</v>
      </c>
      <c r="E18">
        <f>_xlfn.MAXIFS('Judge Request Filtered Data'!P:P, 'Judge Request Filtered Data'!Q:Q, A18)</f>
        <v>84</v>
      </c>
    </row>
    <row r="19" spans="1:5">
      <c r="A19" t="str">
        <v>001-0000030</v>
      </c>
      <c r="B19" t="str">
        <f>INDEX('Judge Request Filtered Data'!O:O, MATCH(A19, 'Judge Request Filtered Data'!Q:Q, 0))</f>
        <v>Adams</v>
      </c>
      <c r="C19" s="3">
        <f>_xlfn.MINIFS('Judge Request Filtered Data'!D:D, 'Judge Request Filtered Data'!Q:Q, A19)</f>
        <v>44613</v>
      </c>
      <c r="D19" s="3">
        <f>_xlfn.MAXIFS('Judge Request Filtered Data'!H:H, 'Judge Request Filtered Data'!Q:Q, A19)</f>
        <v>45010.93</v>
      </c>
      <c r="E19">
        <f>_xlfn.MAXIFS('Judge Request Filtered Data'!P:P, 'Judge Request Filtered Data'!Q:Q, A19)</f>
        <v>397</v>
      </c>
    </row>
    <row r="20" spans="1:5">
      <c r="A20" t="str">
        <v>001-0000032</v>
      </c>
      <c r="B20" t="str">
        <f>INDEX('Judge Request Filtered Data'!O:O, MATCH(A20, 'Judge Request Filtered Data'!Q:Q, 0))</f>
        <v>Adams</v>
      </c>
      <c r="C20" s="3">
        <f>_xlfn.MINIFS('Judge Request Filtered Data'!D:D, 'Judge Request Filtered Data'!Q:Q, A20)</f>
        <v>44615</v>
      </c>
      <c r="D20" s="3">
        <f>_xlfn.MAXIFS('Judge Request Filtered Data'!H:H, 'Judge Request Filtered Data'!Q:Q, A20)</f>
        <v>44692.36</v>
      </c>
      <c r="E20">
        <f>_xlfn.MAXIFS('Judge Request Filtered Data'!P:P, 'Judge Request Filtered Data'!Q:Q, A20)</f>
        <v>77</v>
      </c>
    </row>
    <row r="21" spans="1:5">
      <c r="A21" t="str">
        <v>001-0000034</v>
      </c>
      <c r="B21" t="str">
        <f>INDEX('Judge Request Filtered Data'!O:O, MATCH(A21, 'Judge Request Filtered Data'!Q:Q, 0))</f>
        <v>Adams</v>
      </c>
      <c r="C21" s="3">
        <f>_xlfn.MINIFS('Judge Request Filtered Data'!D:D, 'Judge Request Filtered Data'!Q:Q, A21)</f>
        <v>44616</v>
      </c>
      <c r="D21" s="3">
        <f>_xlfn.MAXIFS('Judge Request Filtered Data'!H:H, 'Judge Request Filtered Data'!Q:Q, A21)</f>
        <v>44854.02</v>
      </c>
      <c r="E21">
        <f>_xlfn.MAXIFS('Judge Request Filtered Data'!P:P, 'Judge Request Filtered Data'!Q:Q, A21)</f>
        <v>238</v>
      </c>
    </row>
    <row r="22" spans="1:5">
      <c r="A22" t="str">
        <v>001-0000035</v>
      </c>
      <c r="B22" t="str">
        <f>INDEX('Judge Request Filtered Data'!O:O, MATCH(A22, 'Judge Request Filtered Data'!Q:Q, 0))</f>
        <v>Adams</v>
      </c>
      <c r="C22" s="3">
        <f>_xlfn.MINIFS('Judge Request Filtered Data'!D:D, 'Judge Request Filtered Data'!Q:Q, A22)</f>
        <v>44617</v>
      </c>
      <c r="D22" s="3">
        <f>_xlfn.MAXIFS('Judge Request Filtered Data'!H:H, 'Judge Request Filtered Data'!Q:Q, A22)</f>
        <v>44664.41</v>
      </c>
      <c r="E22">
        <f>_xlfn.MAXIFS('Judge Request Filtered Data'!P:P, 'Judge Request Filtered Data'!Q:Q, A22)</f>
        <v>47</v>
      </c>
    </row>
    <row r="23" spans="1:5">
      <c r="A23" t="str">
        <v>001-0000036</v>
      </c>
      <c r="B23" t="str">
        <f>INDEX('Judge Request Filtered Data'!O:O, MATCH(A23, 'Judge Request Filtered Data'!Q:Q, 0))</f>
        <v>Adams</v>
      </c>
      <c r="C23" s="3">
        <f>_xlfn.MINIFS('Judge Request Filtered Data'!D:D, 'Judge Request Filtered Data'!Q:Q, A23)</f>
        <v>44621</v>
      </c>
      <c r="D23" s="3">
        <f>_xlfn.MAXIFS('Judge Request Filtered Data'!H:H, 'Judge Request Filtered Data'!Q:Q, A23)</f>
        <v>44702.92</v>
      </c>
      <c r="E23">
        <f>_xlfn.MAXIFS('Judge Request Filtered Data'!P:P, 'Judge Request Filtered Data'!Q:Q, A23)</f>
        <v>81</v>
      </c>
    </row>
    <row r="24" spans="1:5">
      <c r="A24" t="str">
        <v>001-0000038</v>
      </c>
      <c r="B24" t="str">
        <f>INDEX('Judge Request Filtered Data'!O:O, MATCH(A24, 'Judge Request Filtered Data'!Q:Q, 0))</f>
        <v>Adams</v>
      </c>
      <c r="C24" s="3">
        <f>_xlfn.MINIFS('Judge Request Filtered Data'!D:D, 'Judge Request Filtered Data'!Q:Q, A24)</f>
        <v>44626</v>
      </c>
      <c r="D24" s="3">
        <f>_xlfn.MAXIFS('Judge Request Filtered Data'!H:H, 'Judge Request Filtered Data'!Q:Q, A24)</f>
        <v>44657.475995370369</v>
      </c>
      <c r="E24">
        <f>_xlfn.MAXIFS('Judge Request Filtered Data'!P:P, 'Judge Request Filtered Data'!Q:Q, A24)</f>
        <v>31</v>
      </c>
    </row>
    <row r="25" spans="1:5">
      <c r="A25" t="str">
        <v>001-0000040</v>
      </c>
      <c r="B25" t="str">
        <f>INDEX('Judge Request Filtered Data'!O:O, MATCH(A25, 'Judge Request Filtered Data'!Q:Q, 0))</f>
        <v>Adams</v>
      </c>
      <c r="C25" s="3">
        <f>_xlfn.MINIFS('Judge Request Filtered Data'!D:D, 'Judge Request Filtered Data'!Q:Q, A25)</f>
        <v>44631</v>
      </c>
      <c r="D25" s="3">
        <f>_xlfn.MAXIFS('Judge Request Filtered Data'!H:H, 'Judge Request Filtered Data'!Q:Q, A25)</f>
        <v>44650.315000000002</v>
      </c>
      <c r="E25">
        <f>_xlfn.MAXIFS('Judge Request Filtered Data'!P:P, 'Judge Request Filtered Data'!Q:Q, A25)</f>
        <v>19</v>
      </c>
    </row>
    <row r="26" spans="1:5">
      <c r="A26" t="str">
        <v>001-0000043</v>
      </c>
      <c r="B26" t="str">
        <f>INDEX('Judge Request Filtered Data'!O:O, MATCH(A26, 'Judge Request Filtered Data'!Q:Q, 0))</f>
        <v>Adams</v>
      </c>
      <c r="C26" s="3">
        <f>_xlfn.MINIFS('Judge Request Filtered Data'!D:D, 'Judge Request Filtered Data'!Q:Q, A26)</f>
        <v>44635</v>
      </c>
      <c r="D26" s="3">
        <f>_xlfn.MAXIFS('Judge Request Filtered Data'!H:H, 'Judge Request Filtered Data'!Q:Q, A26)</f>
        <v>44726.54</v>
      </c>
      <c r="E26">
        <f>_xlfn.MAXIFS('Judge Request Filtered Data'!P:P, 'Judge Request Filtered Data'!Q:Q, A26)</f>
        <v>91</v>
      </c>
    </row>
    <row r="27" spans="1:5">
      <c r="A27" t="str">
        <v>001-0000044</v>
      </c>
      <c r="B27" t="str">
        <f>INDEX('Judge Request Filtered Data'!O:O, MATCH(A27, 'Judge Request Filtered Data'!Q:Q, 0))</f>
        <v>Adams</v>
      </c>
      <c r="C27" s="3">
        <f>_xlfn.MINIFS('Judge Request Filtered Data'!D:D, 'Judge Request Filtered Data'!Q:Q, A27)</f>
        <v>44636</v>
      </c>
      <c r="D27" s="3">
        <f>_xlfn.MAXIFS('Judge Request Filtered Data'!H:H, 'Judge Request Filtered Data'!Q:Q, A27)</f>
        <v>44768.94</v>
      </c>
      <c r="E27">
        <f>_xlfn.MAXIFS('Judge Request Filtered Data'!P:P, 'Judge Request Filtered Data'!Q:Q, A27)</f>
        <v>132</v>
      </c>
    </row>
    <row r="28" spans="1:5">
      <c r="A28" t="str">
        <v>001-0000046</v>
      </c>
      <c r="B28" t="str">
        <f>INDEX('Judge Request Filtered Data'!O:O, MATCH(A28, 'Judge Request Filtered Data'!Q:Q, 0))</f>
        <v>Adams</v>
      </c>
      <c r="C28" s="3">
        <f>_xlfn.MINIFS('Judge Request Filtered Data'!D:D, 'Judge Request Filtered Data'!Q:Q, A28)</f>
        <v>44641</v>
      </c>
      <c r="D28" s="3">
        <f>_xlfn.MAXIFS('Judge Request Filtered Data'!H:H, 'Judge Request Filtered Data'!Q:Q, A28)</f>
        <v>44851.8</v>
      </c>
      <c r="E28">
        <f>_xlfn.MAXIFS('Judge Request Filtered Data'!P:P, 'Judge Request Filtered Data'!Q:Q, A28)</f>
        <v>210</v>
      </c>
    </row>
    <row r="29" spans="1:5">
      <c r="A29" t="str">
        <v>001-0000051</v>
      </c>
      <c r="B29" t="str">
        <f>INDEX('Judge Request Filtered Data'!O:O, MATCH(A29, 'Judge Request Filtered Data'!Q:Q, 0))</f>
        <v>Adams</v>
      </c>
      <c r="C29" s="3">
        <f>_xlfn.MINIFS('Judge Request Filtered Data'!D:D, 'Judge Request Filtered Data'!Q:Q, A29)</f>
        <v>44657</v>
      </c>
      <c r="D29" s="3">
        <f>_xlfn.MAXIFS('Judge Request Filtered Data'!H:H, 'Judge Request Filtered Data'!Q:Q, A29)</f>
        <v>45156.3</v>
      </c>
      <c r="E29">
        <f>_xlfn.MAXIFS('Judge Request Filtered Data'!P:P, 'Judge Request Filtered Data'!Q:Q, A29)</f>
        <v>499</v>
      </c>
    </row>
    <row r="30" spans="1:5">
      <c r="A30" t="str">
        <v>001-0000052</v>
      </c>
      <c r="B30" t="str">
        <f>INDEX('Judge Request Filtered Data'!O:O, MATCH(A30, 'Judge Request Filtered Data'!Q:Q, 0))</f>
        <v>Adams</v>
      </c>
      <c r="C30" s="3">
        <f>_xlfn.MINIFS('Judge Request Filtered Data'!D:D, 'Judge Request Filtered Data'!Q:Q, A30)</f>
        <v>44663</v>
      </c>
      <c r="D30" s="3">
        <f>_xlfn.MAXIFS('Judge Request Filtered Data'!H:H, 'Judge Request Filtered Data'!Q:Q, A30)</f>
        <v>44757.1</v>
      </c>
      <c r="E30">
        <f>_xlfn.MAXIFS('Judge Request Filtered Data'!P:P, 'Judge Request Filtered Data'!Q:Q, A30)</f>
        <v>94</v>
      </c>
    </row>
    <row r="31" spans="1:5">
      <c r="A31" t="str">
        <v>001-0000055</v>
      </c>
      <c r="B31" t="str">
        <f>INDEX('Judge Request Filtered Data'!O:O, MATCH(A31, 'Judge Request Filtered Data'!Q:Q, 0))</f>
        <v>Adams</v>
      </c>
      <c r="C31" s="3">
        <f>_xlfn.MINIFS('Judge Request Filtered Data'!D:D, 'Judge Request Filtered Data'!Q:Q, A31)</f>
        <v>44674</v>
      </c>
      <c r="D31" s="3">
        <f>_xlfn.MAXIFS('Judge Request Filtered Data'!H:H, 'Judge Request Filtered Data'!Q:Q, A31)</f>
        <v>45562.9</v>
      </c>
      <c r="E31">
        <f>_xlfn.MAXIFS('Judge Request Filtered Data'!P:P, 'Judge Request Filtered Data'!Q:Q, A31)</f>
        <v>888</v>
      </c>
    </row>
    <row r="32" spans="1:5">
      <c r="A32" t="str">
        <v>001-0000056</v>
      </c>
      <c r="B32" t="str">
        <f>INDEX('Judge Request Filtered Data'!O:O, MATCH(A32, 'Judge Request Filtered Data'!Q:Q, 0))</f>
        <v>Adams</v>
      </c>
      <c r="C32" s="3">
        <f>_xlfn.MINIFS('Judge Request Filtered Data'!D:D, 'Judge Request Filtered Data'!Q:Q, A32)</f>
        <v>44674</v>
      </c>
      <c r="D32" s="3">
        <f>_xlfn.MAXIFS('Judge Request Filtered Data'!H:H, 'Judge Request Filtered Data'!Q:Q, A32)</f>
        <v>44759.199999999997</v>
      </c>
      <c r="E32">
        <f>_xlfn.MAXIFS('Judge Request Filtered Data'!P:P, 'Judge Request Filtered Data'!Q:Q, A32)</f>
        <v>85</v>
      </c>
    </row>
    <row r="33" spans="1:5">
      <c r="A33" t="str">
        <v>001-0000059</v>
      </c>
      <c r="B33" t="str">
        <f>INDEX('Judge Request Filtered Data'!O:O, MATCH(A33, 'Judge Request Filtered Data'!Q:Q, 0))</f>
        <v>Adams</v>
      </c>
      <c r="C33" s="3">
        <f>_xlfn.MINIFS('Judge Request Filtered Data'!D:D, 'Judge Request Filtered Data'!Q:Q, A33)</f>
        <v>44676</v>
      </c>
      <c r="D33" s="3">
        <f>_xlfn.MAXIFS('Judge Request Filtered Data'!H:H, 'Judge Request Filtered Data'!Q:Q, A33)</f>
        <v>45075.85</v>
      </c>
      <c r="E33">
        <f>_xlfn.MAXIFS('Judge Request Filtered Data'!P:P, 'Judge Request Filtered Data'!Q:Q, A33)</f>
        <v>399</v>
      </c>
    </row>
    <row r="34" spans="1:5">
      <c r="A34" t="str">
        <v>001-0000060</v>
      </c>
      <c r="B34" t="str">
        <f>INDEX('Judge Request Filtered Data'!O:O, MATCH(A34, 'Judge Request Filtered Data'!Q:Q, 0))</f>
        <v>Adams</v>
      </c>
      <c r="C34" s="3">
        <f>_xlfn.MINIFS('Judge Request Filtered Data'!D:D, 'Judge Request Filtered Data'!Q:Q, A34)</f>
        <v>44680</v>
      </c>
      <c r="D34" s="3">
        <f>_xlfn.MAXIFS('Judge Request Filtered Data'!H:H, 'Judge Request Filtered Data'!Q:Q, A34)</f>
        <v>44757.3</v>
      </c>
      <c r="E34">
        <f>_xlfn.MAXIFS('Judge Request Filtered Data'!P:P, 'Judge Request Filtered Data'!Q:Q, A34)</f>
        <v>77</v>
      </c>
    </row>
    <row r="35" spans="1:5">
      <c r="A35" t="str">
        <v>001-0000062</v>
      </c>
      <c r="B35" t="str">
        <f>INDEX('Judge Request Filtered Data'!O:O, MATCH(A35, 'Judge Request Filtered Data'!Q:Q, 0))</f>
        <v>Adams</v>
      </c>
      <c r="C35" s="3">
        <f>_xlfn.MINIFS('Judge Request Filtered Data'!D:D, 'Judge Request Filtered Data'!Q:Q, A35)</f>
        <v>44683</v>
      </c>
      <c r="D35" s="3">
        <f>_xlfn.MAXIFS('Judge Request Filtered Data'!H:H, 'Judge Request Filtered Data'!Q:Q, A35)</f>
        <v>44741.58</v>
      </c>
      <c r="E35">
        <f>_xlfn.MAXIFS('Judge Request Filtered Data'!P:P, 'Judge Request Filtered Data'!Q:Q, A35)</f>
        <v>58</v>
      </c>
    </row>
    <row r="36" spans="1:5">
      <c r="A36" t="str">
        <v>001-0000063</v>
      </c>
      <c r="B36" t="str">
        <f>INDEX('Judge Request Filtered Data'!O:O, MATCH(A36, 'Judge Request Filtered Data'!Q:Q, 0))</f>
        <v>Adams</v>
      </c>
      <c r="C36" s="3">
        <f>_xlfn.MINIFS('Judge Request Filtered Data'!D:D, 'Judge Request Filtered Data'!Q:Q, A36)</f>
        <v>44685</v>
      </c>
      <c r="D36" s="3">
        <f>_xlfn.MAXIFS('Judge Request Filtered Data'!H:H, 'Judge Request Filtered Data'!Q:Q, A36)</f>
        <v>44746.12</v>
      </c>
      <c r="E36">
        <f>_xlfn.MAXIFS('Judge Request Filtered Data'!P:P, 'Judge Request Filtered Data'!Q:Q, A36)</f>
        <v>61</v>
      </c>
    </row>
    <row r="37" spans="1:5">
      <c r="A37" t="str">
        <v>001-0000064</v>
      </c>
      <c r="B37" t="str">
        <f>INDEX('Judge Request Filtered Data'!O:O, MATCH(A37, 'Judge Request Filtered Data'!Q:Q, 0))</f>
        <v>Adams</v>
      </c>
      <c r="C37" s="3">
        <f>_xlfn.MINIFS('Judge Request Filtered Data'!D:D, 'Judge Request Filtered Data'!Q:Q, A37)</f>
        <v>44685</v>
      </c>
      <c r="D37" s="3">
        <f>_xlfn.MAXIFS('Judge Request Filtered Data'!H:H, 'Judge Request Filtered Data'!Q:Q, A37)</f>
        <v>44973.1</v>
      </c>
      <c r="E37">
        <f>_xlfn.MAXIFS('Judge Request Filtered Data'!P:P, 'Judge Request Filtered Data'!Q:Q, A37)</f>
        <v>288</v>
      </c>
    </row>
    <row r="38" spans="1:5">
      <c r="A38" t="str">
        <v>001-0000066</v>
      </c>
      <c r="B38" t="str">
        <f>INDEX('Judge Request Filtered Data'!O:O, MATCH(A38, 'Judge Request Filtered Data'!Q:Q, 0))</f>
        <v>Adams</v>
      </c>
      <c r="C38" s="3">
        <f>_xlfn.MINIFS('Judge Request Filtered Data'!D:D, 'Judge Request Filtered Data'!Q:Q, A38)</f>
        <v>44687</v>
      </c>
      <c r="D38" s="3">
        <f>_xlfn.MAXIFS('Judge Request Filtered Data'!H:H, 'Judge Request Filtered Data'!Q:Q, A38)</f>
        <v>45288.552997685183</v>
      </c>
      <c r="E38">
        <f>_xlfn.MAXIFS('Judge Request Filtered Data'!P:P, 'Judge Request Filtered Data'!Q:Q, A38)</f>
        <v>601</v>
      </c>
    </row>
    <row r="39" spans="1:5">
      <c r="A39" t="str">
        <v>001-0000067</v>
      </c>
      <c r="B39" t="str">
        <f>INDEX('Judge Request Filtered Data'!O:O, MATCH(A39, 'Judge Request Filtered Data'!Q:Q, 0))</f>
        <v>Adams</v>
      </c>
      <c r="C39" s="3">
        <f>_xlfn.MINIFS('Judge Request Filtered Data'!D:D, 'Judge Request Filtered Data'!Q:Q, A39)</f>
        <v>44690</v>
      </c>
      <c r="D39" s="3">
        <f>_xlfn.MAXIFS('Judge Request Filtered Data'!H:H, 'Judge Request Filtered Data'!Q:Q, A39)</f>
        <v>44963.3</v>
      </c>
      <c r="E39">
        <f>_xlfn.MAXIFS('Judge Request Filtered Data'!P:P, 'Judge Request Filtered Data'!Q:Q, A39)</f>
        <v>273</v>
      </c>
    </row>
    <row r="40" spans="1:5">
      <c r="A40" t="str">
        <v>001-0000068</v>
      </c>
      <c r="B40" t="str">
        <f>INDEX('Judge Request Filtered Data'!O:O, MATCH(A40, 'Judge Request Filtered Data'!Q:Q, 0))</f>
        <v>Adams</v>
      </c>
      <c r="C40" s="3">
        <f>_xlfn.MINIFS('Judge Request Filtered Data'!D:D, 'Judge Request Filtered Data'!Q:Q, A40)</f>
        <v>44690</v>
      </c>
      <c r="D40" s="3">
        <f>_xlfn.MAXIFS('Judge Request Filtered Data'!H:H, 'Judge Request Filtered Data'!Q:Q, A40)</f>
        <v>45150.43</v>
      </c>
      <c r="E40">
        <f>_xlfn.MAXIFS('Judge Request Filtered Data'!P:P, 'Judge Request Filtered Data'!Q:Q, A40)</f>
        <v>460</v>
      </c>
    </row>
    <row r="41" spans="1:5">
      <c r="A41" t="str">
        <v>001-0000071</v>
      </c>
      <c r="B41" t="str">
        <f>INDEX('Judge Request Filtered Data'!O:O, MATCH(A41, 'Judge Request Filtered Data'!Q:Q, 0))</f>
        <v>Adams</v>
      </c>
      <c r="C41" s="3">
        <f>_xlfn.MINIFS('Judge Request Filtered Data'!D:D, 'Judge Request Filtered Data'!Q:Q, A41)</f>
        <v>44695</v>
      </c>
      <c r="D41" s="3">
        <f>_xlfn.MAXIFS('Judge Request Filtered Data'!H:H, 'Judge Request Filtered Data'!Q:Q, A41)</f>
        <v>44863.51</v>
      </c>
      <c r="E41">
        <f>_xlfn.MAXIFS('Judge Request Filtered Data'!P:P, 'Judge Request Filtered Data'!Q:Q, A41)</f>
        <v>168</v>
      </c>
    </row>
    <row r="42" spans="1:5">
      <c r="A42" t="str">
        <v>001-0000072</v>
      </c>
      <c r="B42" t="str">
        <f>INDEX('Judge Request Filtered Data'!O:O, MATCH(A42, 'Judge Request Filtered Data'!Q:Q, 0))</f>
        <v>Adams</v>
      </c>
      <c r="C42" s="3">
        <f>_xlfn.MINIFS('Judge Request Filtered Data'!D:D, 'Judge Request Filtered Data'!Q:Q, A42)</f>
        <v>44695</v>
      </c>
      <c r="D42" s="3">
        <f>_xlfn.MAXIFS('Judge Request Filtered Data'!H:H, 'Judge Request Filtered Data'!Q:Q, A42)</f>
        <v>45190.11</v>
      </c>
      <c r="E42">
        <f>_xlfn.MAXIFS('Judge Request Filtered Data'!P:P, 'Judge Request Filtered Data'!Q:Q, A42)</f>
        <v>495</v>
      </c>
    </row>
    <row r="43" spans="1:5">
      <c r="A43" t="str">
        <v>001-0000073</v>
      </c>
      <c r="B43" t="str">
        <f>INDEX('Judge Request Filtered Data'!O:O, MATCH(A43, 'Judge Request Filtered Data'!Q:Q, 0))</f>
        <v>Adams</v>
      </c>
      <c r="C43" s="3">
        <f>_xlfn.MINIFS('Judge Request Filtered Data'!D:D, 'Judge Request Filtered Data'!Q:Q, A43)</f>
        <v>44697</v>
      </c>
      <c r="D43" s="3">
        <f>_xlfn.MAXIFS('Judge Request Filtered Data'!H:H, 'Judge Request Filtered Data'!Q:Q, A43)</f>
        <v>44776.34</v>
      </c>
      <c r="E43">
        <f>_xlfn.MAXIFS('Judge Request Filtered Data'!P:P, 'Judge Request Filtered Data'!Q:Q, A43)</f>
        <v>79</v>
      </c>
    </row>
    <row r="44" spans="1:5">
      <c r="A44" t="str">
        <v>001-0000074</v>
      </c>
      <c r="B44" t="str">
        <f>INDEX('Judge Request Filtered Data'!O:O, MATCH(A44, 'Judge Request Filtered Data'!Q:Q, 0))</f>
        <v>Adams</v>
      </c>
      <c r="C44" s="3">
        <f>_xlfn.MINIFS('Judge Request Filtered Data'!D:D, 'Judge Request Filtered Data'!Q:Q, A44)</f>
        <v>44698</v>
      </c>
      <c r="D44" s="3">
        <f>_xlfn.MAXIFS('Judge Request Filtered Data'!H:H, 'Judge Request Filtered Data'!Q:Q, A44)</f>
        <v>45023.16</v>
      </c>
      <c r="E44">
        <f>_xlfn.MAXIFS('Judge Request Filtered Data'!P:P, 'Judge Request Filtered Data'!Q:Q, A44)</f>
        <v>325</v>
      </c>
    </row>
    <row r="45" spans="1:5">
      <c r="A45" t="str">
        <v>001-0000075</v>
      </c>
      <c r="B45" t="str">
        <f>INDEX('Judge Request Filtered Data'!O:O, MATCH(A45, 'Judge Request Filtered Data'!Q:Q, 0))</f>
        <v>Adams</v>
      </c>
      <c r="C45" s="3">
        <f>_xlfn.MINIFS('Judge Request Filtered Data'!D:D, 'Judge Request Filtered Data'!Q:Q, A45)</f>
        <v>44700</v>
      </c>
      <c r="D45" s="3">
        <f>_xlfn.MAXIFS('Judge Request Filtered Data'!H:H, 'Judge Request Filtered Data'!Q:Q, A45)</f>
        <v>45100.74</v>
      </c>
      <c r="E45">
        <f>_xlfn.MAXIFS('Judge Request Filtered Data'!P:P, 'Judge Request Filtered Data'!Q:Q, A45)</f>
        <v>400</v>
      </c>
    </row>
    <row r="46" spans="1:5">
      <c r="A46" t="str">
        <v>001-0000077</v>
      </c>
      <c r="B46" t="str">
        <f>INDEX('Judge Request Filtered Data'!O:O, MATCH(A46, 'Judge Request Filtered Data'!Q:Q, 0))</f>
        <v>Adams</v>
      </c>
      <c r="C46" s="3">
        <f>_xlfn.MINIFS('Judge Request Filtered Data'!D:D, 'Judge Request Filtered Data'!Q:Q, A46)</f>
        <v>44702</v>
      </c>
      <c r="D46" s="3">
        <f>_xlfn.MAXIFS('Judge Request Filtered Data'!H:H, 'Judge Request Filtered Data'!Q:Q, A46)</f>
        <v>44831.45</v>
      </c>
      <c r="E46">
        <f>_xlfn.MAXIFS('Judge Request Filtered Data'!P:P, 'Judge Request Filtered Data'!Q:Q, A46)</f>
        <v>129</v>
      </c>
    </row>
    <row r="47" spans="1:5">
      <c r="A47" t="str">
        <v>001-0000079</v>
      </c>
      <c r="B47" t="str">
        <f>INDEX('Judge Request Filtered Data'!O:O, MATCH(A47, 'Judge Request Filtered Data'!Q:Q, 0))</f>
        <v>Adams</v>
      </c>
      <c r="C47" s="3">
        <f>_xlfn.MINIFS('Judge Request Filtered Data'!D:D, 'Judge Request Filtered Data'!Q:Q, A47)</f>
        <v>44706</v>
      </c>
      <c r="D47" s="3">
        <f>_xlfn.MAXIFS('Judge Request Filtered Data'!H:H, 'Judge Request Filtered Data'!Q:Q, A47)</f>
        <v>45089.35</v>
      </c>
      <c r="E47">
        <f>_xlfn.MAXIFS('Judge Request Filtered Data'!P:P, 'Judge Request Filtered Data'!Q:Q, A47)</f>
        <v>383</v>
      </c>
    </row>
    <row r="48" spans="1:5">
      <c r="A48" t="str">
        <v>001-0000083</v>
      </c>
      <c r="B48" t="str">
        <f>INDEX('Judge Request Filtered Data'!O:O, MATCH(A48, 'Judge Request Filtered Data'!Q:Q, 0))</f>
        <v>Adams</v>
      </c>
      <c r="C48" s="3">
        <f>_xlfn.MINIFS('Judge Request Filtered Data'!D:D, 'Judge Request Filtered Data'!Q:Q, A48)</f>
        <v>44709</v>
      </c>
      <c r="D48" s="3">
        <f>_xlfn.MAXIFS('Judge Request Filtered Data'!H:H, 'Judge Request Filtered Data'!Q:Q, A48)</f>
        <v>45497.47</v>
      </c>
      <c r="E48">
        <f>_xlfn.MAXIFS('Judge Request Filtered Data'!P:P, 'Judge Request Filtered Data'!Q:Q, A48)</f>
        <v>788</v>
      </c>
    </row>
    <row r="49" spans="1:5">
      <c r="A49" t="str">
        <v>001-0000085</v>
      </c>
      <c r="B49" t="str">
        <f>INDEX('Judge Request Filtered Data'!O:O, MATCH(A49, 'Judge Request Filtered Data'!Q:Q, 0))</f>
        <v>Adams</v>
      </c>
      <c r="C49" s="3">
        <f>_xlfn.MINIFS('Judge Request Filtered Data'!D:D, 'Judge Request Filtered Data'!Q:Q, A49)</f>
        <v>44713</v>
      </c>
      <c r="D49" s="3">
        <f>_xlfn.MAXIFS('Judge Request Filtered Data'!H:H, 'Judge Request Filtered Data'!Q:Q, A49)</f>
        <v>44741.91</v>
      </c>
      <c r="E49">
        <f>_xlfn.MAXIFS('Judge Request Filtered Data'!P:P, 'Judge Request Filtered Data'!Q:Q, A49)</f>
        <v>28</v>
      </c>
    </row>
    <row r="50" spans="1:5">
      <c r="A50" t="str">
        <v>001-0000087</v>
      </c>
      <c r="B50" t="str">
        <f>INDEX('Judge Request Filtered Data'!O:O, MATCH(A50, 'Judge Request Filtered Data'!Q:Q, 0))</f>
        <v>Adams</v>
      </c>
      <c r="C50" s="3">
        <f>_xlfn.MINIFS('Judge Request Filtered Data'!D:D, 'Judge Request Filtered Data'!Q:Q, A50)</f>
        <v>44716</v>
      </c>
      <c r="D50" s="3">
        <f>_xlfn.MAXIFS('Judge Request Filtered Data'!H:H, 'Judge Request Filtered Data'!Q:Q, A50)</f>
        <v>44880.41</v>
      </c>
      <c r="E50">
        <f>_xlfn.MAXIFS('Judge Request Filtered Data'!P:P, 'Judge Request Filtered Data'!Q:Q, A50)</f>
        <v>164</v>
      </c>
    </row>
    <row r="51" spans="1:5">
      <c r="A51" t="str">
        <v>001-0000089</v>
      </c>
      <c r="B51" t="str">
        <f>INDEX('Judge Request Filtered Data'!O:O, MATCH(A51, 'Judge Request Filtered Data'!Q:Q, 0))</f>
        <v>Adams</v>
      </c>
      <c r="C51" s="3">
        <f>_xlfn.MINIFS('Judge Request Filtered Data'!D:D, 'Judge Request Filtered Data'!Q:Q, A51)</f>
        <v>44717</v>
      </c>
      <c r="D51" s="3">
        <f>_xlfn.MAXIFS('Judge Request Filtered Data'!H:H, 'Judge Request Filtered Data'!Q:Q, A51)</f>
        <v>44737.78</v>
      </c>
      <c r="E51">
        <f>_xlfn.MAXIFS('Judge Request Filtered Data'!P:P, 'Judge Request Filtered Data'!Q:Q, A51)</f>
        <v>20</v>
      </c>
    </row>
    <row r="52" spans="1:5">
      <c r="A52" t="str">
        <v>001-0000093</v>
      </c>
      <c r="B52" t="str">
        <f>INDEX('Judge Request Filtered Data'!O:O, MATCH(A52, 'Judge Request Filtered Data'!Q:Q, 0))</f>
        <v>Adams</v>
      </c>
      <c r="C52" s="3">
        <f>_xlfn.MINIFS('Judge Request Filtered Data'!D:D, 'Judge Request Filtered Data'!Q:Q, A52)</f>
        <v>44721</v>
      </c>
      <c r="D52" s="3">
        <f>_xlfn.MAXIFS('Judge Request Filtered Data'!H:H, 'Judge Request Filtered Data'!Q:Q, A52)</f>
        <v>44795.8</v>
      </c>
      <c r="E52">
        <f>_xlfn.MAXIFS('Judge Request Filtered Data'!P:P, 'Judge Request Filtered Data'!Q:Q, A52)</f>
        <v>74</v>
      </c>
    </row>
    <row r="53" spans="1:5">
      <c r="A53" t="str">
        <v>001-0000094</v>
      </c>
      <c r="B53" t="str">
        <f>INDEX('Judge Request Filtered Data'!O:O, MATCH(A53, 'Judge Request Filtered Data'!Q:Q, 0))</f>
        <v>Adams</v>
      </c>
      <c r="C53" s="3">
        <f>_xlfn.MINIFS('Judge Request Filtered Data'!D:D, 'Judge Request Filtered Data'!Q:Q, A53)</f>
        <v>44722</v>
      </c>
      <c r="D53" s="3">
        <f>_xlfn.MAXIFS('Judge Request Filtered Data'!H:H, 'Judge Request Filtered Data'!Q:Q, A53)</f>
        <v>44761</v>
      </c>
      <c r="E53">
        <f>_xlfn.MAXIFS('Judge Request Filtered Data'!P:P, 'Judge Request Filtered Data'!Q:Q, A53)</f>
        <v>39</v>
      </c>
    </row>
    <row r="54" spans="1:5">
      <c r="A54" t="str">
        <v>001-0000096</v>
      </c>
      <c r="B54" t="str">
        <f>INDEX('Judge Request Filtered Data'!O:O, MATCH(A54, 'Judge Request Filtered Data'!Q:Q, 0))</f>
        <v>Adams</v>
      </c>
      <c r="C54" s="3">
        <f>_xlfn.MINIFS('Judge Request Filtered Data'!D:D, 'Judge Request Filtered Data'!Q:Q, A54)</f>
        <v>44723</v>
      </c>
      <c r="D54" s="3">
        <f>_xlfn.MAXIFS('Judge Request Filtered Data'!H:H, 'Judge Request Filtered Data'!Q:Q, A54)</f>
        <v>44790.94</v>
      </c>
      <c r="E54">
        <f>_xlfn.MAXIFS('Judge Request Filtered Data'!P:P, 'Judge Request Filtered Data'!Q:Q, A54)</f>
        <v>67</v>
      </c>
    </row>
    <row r="55" spans="1:5">
      <c r="A55" t="str">
        <v>001-0000097</v>
      </c>
      <c r="B55" t="str">
        <f>INDEX('Judge Request Filtered Data'!O:O, MATCH(A55, 'Judge Request Filtered Data'!Q:Q, 0))</f>
        <v>Adams</v>
      </c>
      <c r="C55" s="3">
        <f>_xlfn.MINIFS('Judge Request Filtered Data'!D:D, 'Judge Request Filtered Data'!Q:Q, A55)</f>
        <v>44724</v>
      </c>
      <c r="D55" s="3">
        <f>_xlfn.MAXIFS('Judge Request Filtered Data'!H:H, 'Judge Request Filtered Data'!Q:Q, A55)</f>
        <v>45041.3</v>
      </c>
      <c r="E55">
        <f>_xlfn.MAXIFS('Judge Request Filtered Data'!P:P, 'Judge Request Filtered Data'!Q:Q, A55)</f>
        <v>317</v>
      </c>
    </row>
    <row r="56" spans="1:5">
      <c r="A56" t="str">
        <v>001-0000098</v>
      </c>
      <c r="B56" t="str">
        <f>INDEX('Judge Request Filtered Data'!O:O, MATCH(A56, 'Judge Request Filtered Data'!Q:Q, 0))</f>
        <v>Adams</v>
      </c>
      <c r="C56" s="3">
        <f>_xlfn.MINIFS('Judge Request Filtered Data'!D:D, 'Judge Request Filtered Data'!Q:Q, A56)</f>
        <v>44725</v>
      </c>
      <c r="D56" s="3">
        <f>_xlfn.MAXIFS('Judge Request Filtered Data'!H:H, 'Judge Request Filtered Data'!Q:Q, A56)</f>
        <v>45040.7</v>
      </c>
      <c r="E56">
        <f>_xlfn.MAXIFS('Judge Request Filtered Data'!P:P, 'Judge Request Filtered Data'!Q:Q, A56)</f>
        <v>315</v>
      </c>
    </row>
    <row r="57" spans="1:5">
      <c r="A57" t="str">
        <v>001-0000101</v>
      </c>
      <c r="B57" t="str">
        <f>INDEX('Judge Request Filtered Data'!O:O, MATCH(A57, 'Judge Request Filtered Data'!Q:Q, 0))</f>
        <v>Adams</v>
      </c>
      <c r="C57" s="3">
        <f>_xlfn.MINIFS('Judge Request Filtered Data'!D:D, 'Judge Request Filtered Data'!Q:Q, A57)</f>
        <v>44733</v>
      </c>
      <c r="D57" s="3">
        <f>_xlfn.MAXIFS('Judge Request Filtered Data'!H:H, 'Judge Request Filtered Data'!Q:Q, A57)</f>
        <v>45027.11</v>
      </c>
      <c r="E57">
        <f>_xlfn.MAXIFS('Judge Request Filtered Data'!P:P, 'Judge Request Filtered Data'!Q:Q, A57)</f>
        <v>294</v>
      </c>
    </row>
    <row r="58" spans="1:5">
      <c r="A58" t="str">
        <v>001-0000102</v>
      </c>
      <c r="B58" t="str">
        <f>INDEX('Judge Request Filtered Data'!O:O, MATCH(A58, 'Judge Request Filtered Data'!Q:Q, 0))</f>
        <v>Adams</v>
      </c>
      <c r="C58" s="3">
        <f>_xlfn.MINIFS('Judge Request Filtered Data'!D:D, 'Judge Request Filtered Data'!Q:Q, A58)</f>
        <v>44734</v>
      </c>
      <c r="D58" s="3">
        <f>_xlfn.MAXIFS('Judge Request Filtered Data'!H:H, 'Judge Request Filtered Data'!Q:Q, A58)</f>
        <v>44780.24</v>
      </c>
      <c r="E58">
        <f>_xlfn.MAXIFS('Judge Request Filtered Data'!P:P, 'Judge Request Filtered Data'!Q:Q, A58)</f>
        <v>46</v>
      </c>
    </row>
    <row r="59" spans="1:5">
      <c r="A59" t="str">
        <v>001-0000103</v>
      </c>
      <c r="B59" t="str">
        <f>INDEX('Judge Request Filtered Data'!O:O, MATCH(A59, 'Judge Request Filtered Data'!Q:Q, 0))</f>
        <v>Adams</v>
      </c>
      <c r="C59" s="3">
        <f>_xlfn.MINIFS('Judge Request Filtered Data'!D:D, 'Judge Request Filtered Data'!Q:Q, A59)</f>
        <v>44736</v>
      </c>
      <c r="D59" s="3">
        <f>_xlfn.MAXIFS('Judge Request Filtered Data'!H:H, 'Judge Request Filtered Data'!Q:Q, A59)</f>
        <v>44796.75</v>
      </c>
      <c r="E59">
        <f>_xlfn.MAXIFS('Judge Request Filtered Data'!P:P, 'Judge Request Filtered Data'!Q:Q, A59)</f>
        <v>60</v>
      </c>
    </row>
    <row r="60" spans="1:5">
      <c r="A60" t="str">
        <v>001-0000106</v>
      </c>
      <c r="B60" t="str">
        <f>INDEX('Judge Request Filtered Data'!O:O, MATCH(A60, 'Judge Request Filtered Data'!Q:Q, 0))</f>
        <v>Adams</v>
      </c>
      <c r="C60" s="3">
        <f>_xlfn.MINIFS('Judge Request Filtered Data'!D:D, 'Judge Request Filtered Data'!Q:Q, A60)</f>
        <v>44740</v>
      </c>
      <c r="D60" s="3">
        <f>_xlfn.MAXIFS('Judge Request Filtered Data'!H:H, 'Judge Request Filtered Data'!Q:Q, A60)</f>
        <v>44796.7</v>
      </c>
      <c r="E60">
        <f>_xlfn.MAXIFS('Judge Request Filtered Data'!P:P, 'Judge Request Filtered Data'!Q:Q, A60)</f>
        <v>56</v>
      </c>
    </row>
    <row r="61" spans="1:5">
      <c r="A61" t="str">
        <v>001-0000107</v>
      </c>
      <c r="B61" t="str">
        <f>INDEX('Judge Request Filtered Data'!O:O, MATCH(A61, 'Judge Request Filtered Data'!Q:Q, 0))</f>
        <v>Adams</v>
      </c>
      <c r="C61" s="3">
        <f>_xlfn.MINIFS('Judge Request Filtered Data'!D:D, 'Judge Request Filtered Data'!Q:Q, A61)</f>
        <v>44744</v>
      </c>
      <c r="D61" s="3">
        <f>_xlfn.MAXIFS('Judge Request Filtered Data'!H:H, 'Judge Request Filtered Data'!Q:Q, A61)</f>
        <v>44756.555995370371</v>
      </c>
      <c r="E61">
        <f>_xlfn.MAXIFS('Judge Request Filtered Data'!P:P, 'Judge Request Filtered Data'!Q:Q, A61)</f>
        <v>12</v>
      </c>
    </row>
    <row r="62" spans="1:5">
      <c r="A62" t="str">
        <v>001-0000108</v>
      </c>
      <c r="B62" t="str">
        <f>INDEX('Judge Request Filtered Data'!O:O, MATCH(A62, 'Judge Request Filtered Data'!Q:Q, 0))</f>
        <v>Adams</v>
      </c>
      <c r="C62" s="3">
        <f>_xlfn.MINIFS('Judge Request Filtered Data'!D:D, 'Judge Request Filtered Data'!Q:Q, A62)</f>
        <v>44747</v>
      </c>
      <c r="D62" s="3">
        <f>_xlfn.MAXIFS('Judge Request Filtered Data'!H:H, 'Judge Request Filtered Data'!Q:Q, A62)</f>
        <v>45111.74</v>
      </c>
      <c r="E62">
        <f>_xlfn.MAXIFS('Judge Request Filtered Data'!P:P, 'Judge Request Filtered Data'!Q:Q, A62)</f>
        <v>364</v>
      </c>
    </row>
    <row r="63" spans="1:5">
      <c r="A63" t="str">
        <v>001-0000109</v>
      </c>
      <c r="B63" t="str">
        <f>INDEX('Judge Request Filtered Data'!O:O, MATCH(A63, 'Judge Request Filtered Data'!Q:Q, 0))</f>
        <v>Adams</v>
      </c>
      <c r="C63" s="3">
        <f>_xlfn.MINIFS('Judge Request Filtered Data'!D:D, 'Judge Request Filtered Data'!Q:Q, A63)</f>
        <v>44750</v>
      </c>
      <c r="D63" s="3">
        <f>_xlfn.MAXIFS('Judge Request Filtered Data'!H:H, 'Judge Request Filtered Data'!Q:Q, A63)</f>
        <v>45027.5</v>
      </c>
      <c r="E63">
        <f>_xlfn.MAXIFS('Judge Request Filtered Data'!P:P, 'Judge Request Filtered Data'!Q:Q, A63)</f>
        <v>277</v>
      </c>
    </row>
    <row r="64" spans="1:5">
      <c r="A64" t="str">
        <v>001-0000112</v>
      </c>
      <c r="B64" t="str">
        <f>INDEX('Judge Request Filtered Data'!O:O, MATCH(A64, 'Judge Request Filtered Data'!Q:Q, 0))</f>
        <v>Adams</v>
      </c>
      <c r="C64" s="3">
        <f>_xlfn.MINIFS('Judge Request Filtered Data'!D:D, 'Judge Request Filtered Data'!Q:Q, A64)</f>
        <v>44753</v>
      </c>
      <c r="D64" s="3">
        <f>_xlfn.MAXIFS('Judge Request Filtered Data'!H:H, 'Judge Request Filtered Data'!Q:Q, A64)</f>
        <v>44770.707002314812</v>
      </c>
      <c r="E64">
        <f>_xlfn.MAXIFS('Judge Request Filtered Data'!P:P, 'Judge Request Filtered Data'!Q:Q, A64)</f>
        <v>17</v>
      </c>
    </row>
    <row r="65" spans="1:5">
      <c r="A65" t="str">
        <v>001-0000113</v>
      </c>
      <c r="B65" t="str">
        <f>INDEX('Judge Request Filtered Data'!O:O, MATCH(A65, 'Judge Request Filtered Data'!Q:Q, 0))</f>
        <v>Adams</v>
      </c>
      <c r="C65" s="3">
        <f>_xlfn.MINIFS('Judge Request Filtered Data'!D:D, 'Judge Request Filtered Data'!Q:Q, A65)</f>
        <v>44753</v>
      </c>
      <c r="D65" s="3">
        <f>_xlfn.MAXIFS('Judge Request Filtered Data'!H:H, 'Judge Request Filtered Data'!Q:Q, A65)</f>
        <v>44845.4</v>
      </c>
      <c r="E65">
        <f>_xlfn.MAXIFS('Judge Request Filtered Data'!P:P, 'Judge Request Filtered Data'!Q:Q, A65)</f>
        <v>92</v>
      </c>
    </row>
    <row r="66" spans="1:5">
      <c r="A66" t="str">
        <v>001-0000115</v>
      </c>
      <c r="B66" t="str">
        <f>INDEX('Judge Request Filtered Data'!O:O, MATCH(A66, 'Judge Request Filtered Data'!Q:Q, 0))</f>
        <v>Adams</v>
      </c>
      <c r="C66" s="3">
        <f>_xlfn.MINIFS('Judge Request Filtered Data'!D:D, 'Judge Request Filtered Data'!Q:Q, A66)</f>
        <v>44756</v>
      </c>
      <c r="D66" s="3">
        <f>_xlfn.MAXIFS('Judge Request Filtered Data'!H:H, 'Judge Request Filtered Data'!Q:Q, A66)</f>
        <v>44973.142997685187</v>
      </c>
      <c r="E66">
        <f>_xlfn.MAXIFS('Judge Request Filtered Data'!P:P, 'Judge Request Filtered Data'!Q:Q, A66)</f>
        <v>217</v>
      </c>
    </row>
    <row r="67" spans="1:5">
      <c r="A67" t="str">
        <v>001-0000116</v>
      </c>
      <c r="B67" t="str">
        <f>INDEX('Judge Request Filtered Data'!O:O, MATCH(A67, 'Judge Request Filtered Data'!Q:Q, 0))</f>
        <v>Adams</v>
      </c>
      <c r="C67" s="3">
        <f>_xlfn.MINIFS('Judge Request Filtered Data'!D:D, 'Judge Request Filtered Data'!Q:Q, A67)</f>
        <v>44758</v>
      </c>
      <c r="D67" s="3">
        <f>_xlfn.MAXIFS('Judge Request Filtered Data'!H:H, 'Judge Request Filtered Data'!Q:Q, A67)</f>
        <v>44809.98</v>
      </c>
      <c r="E67">
        <f>_xlfn.MAXIFS('Judge Request Filtered Data'!P:P, 'Judge Request Filtered Data'!Q:Q, A67)</f>
        <v>51</v>
      </c>
    </row>
    <row r="68" spans="1:5">
      <c r="A68" t="str">
        <v>001-0000118</v>
      </c>
      <c r="B68" t="str">
        <f>INDEX('Judge Request Filtered Data'!O:O, MATCH(A68, 'Judge Request Filtered Data'!Q:Q, 0))</f>
        <v>Adams</v>
      </c>
      <c r="C68" s="3">
        <f>_xlfn.MINIFS('Judge Request Filtered Data'!D:D, 'Judge Request Filtered Data'!Q:Q, A68)</f>
        <v>44767</v>
      </c>
      <c r="D68" s="3">
        <f>_xlfn.MAXIFS('Judge Request Filtered Data'!H:H, 'Judge Request Filtered Data'!Q:Q, A68)</f>
        <v>45284.76</v>
      </c>
      <c r="E68">
        <f>_xlfn.MAXIFS('Judge Request Filtered Data'!P:P, 'Judge Request Filtered Data'!Q:Q, A68)</f>
        <v>517</v>
      </c>
    </row>
    <row r="69" spans="1:5">
      <c r="A69" t="str">
        <v>001-0000120</v>
      </c>
      <c r="B69" t="str">
        <f>INDEX('Judge Request Filtered Data'!O:O, MATCH(A69, 'Judge Request Filtered Data'!Q:Q, 0))</f>
        <v>Adams</v>
      </c>
      <c r="C69" s="3">
        <f>_xlfn.MINIFS('Judge Request Filtered Data'!D:D, 'Judge Request Filtered Data'!Q:Q, A69)</f>
        <v>44768</v>
      </c>
      <c r="D69" s="3">
        <f>_xlfn.MAXIFS('Judge Request Filtered Data'!H:H, 'Judge Request Filtered Data'!Q:Q, A69)</f>
        <v>44834.27</v>
      </c>
      <c r="E69">
        <f>_xlfn.MAXIFS('Judge Request Filtered Data'!P:P, 'Judge Request Filtered Data'!Q:Q, A69)</f>
        <v>66</v>
      </c>
    </row>
    <row r="70" spans="1:5">
      <c r="A70" t="str">
        <v>001-0000122</v>
      </c>
      <c r="B70" t="str">
        <f>INDEX('Judge Request Filtered Data'!O:O, MATCH(A70, 'Judge Request Filtered Data'!Q:Q, 0))</f>
        <v>Adams</v>
      </c>
      <c r="C70" s="3">
        <f>_xlfn.MINIFS('Judge Request Filtered Data'!D:D, 'Judge Request Filtered Data'!Q:Q, A70)</f>
        <v>44771</v>
      </c>
      <c r="D70" s="3">
        <f>_xlfn.MAXIFS('Judge Request Filtered Data'!H:H, 'Judge Request Filtered Data'!Q:Q, A70)</f>
        <v>45044.9</v>
      </c>
      <c r="E70">
        <f>_xlfn.MAXIFS('Judge Request Filtered Data'!P:P, 'Judge Request Filtered Data'!Q:Q, A70)</f>
        <v>273</v>
      </c>
    </row>
    <row r="71" spans="1:5">
      <c r="A71" t="str">
        <v>001-0000125</v>
      </c>
      <c r="B71" t="str">
        <f>INDEX('Judge Request Filtered Data'!O:O, MATCH(A71, 'Judge Request Filtered Data'!Q:Q, 0))</f>
        <v>Adams</v>
      </c>
      <c r="C71" s="3">
        <f>_xlfn.MINIFS('Judge Request Filtered Data'!D:D, 'Judge Request Filtered Data'!Q:Q, A71)</f>
        <v>44773</v>
      </c>
      <c r="D71" s="3">
        <f>_xlfn.MAXIFS('Judge Request Filtered Data'!H:H, 'Judge Request Filtered Data'!Q:Q, A71)</f>
        <v>44826.7</v>
      </c>
      <c r="E71">
        <f>_xlfn.MAXIFS('Judge Request Filtered Data'!P:P, 'Judge Request Filtered Data'!Q:Q, A71)</f>
        <v>53</v>
      </c>
    </row>
    <row r="72" spans="1:5">
      <c r="A72" t="str">
        <v>001-0000127</v>
      </c>
      <c r="B72" t="str">
        <f>INDEX('Judge Request Filtered Data'!O:O, MATCH(A72, 'Judge Request Filtered Data'!Q:Q, 0))</f>
        <v>Adams</v>
      </c>
      <c r="C72" s="3">
        <f>_xlfn.MINIFS('Judge Request Filtered Data'!D:D, 'Judge Request Filtered Data'!Q:Q, A72)</f>
        <v>44776</v>
      </c>
      <c r="D72" s="3">
        <f>_xlfn.MAXIFS('Judge Request Filtered Data'!H:H, 'Judge Request Filtered Data'!Q:Q, A72)</f>
        <v>45261.46</v>
      </c>
      <c r="E72">
        <f>_xlfn.MAXIFS('Judge Request Filtered Data'!P:P, 'Judge Request Filtered Data'!Q:Q, A72)</f>
        <v>485</v>
      </c>
    </row>
    <row r="73" spans="1:5">
      <c r="A73" t="str">
        <v>001-0000128</v>
      </c>
      <c r="B73" t="str">
        <f>INDEX('Judge Request Filtered Data'!O:O, MATCH(A73, 'Judge Request Filtered Data'!Q:Q, 0))</f>
        <v>Adams</v>
      </c>
      <c r="C73" s="3">
        <f>_xlfn.MINIFS('Judge Request Filtered Data'!D:D, 'Judge Request Filtered Data'!Q:Q, A73)</f>
        <v>44780</v>
      </c>
      <c r="D73" s="3">
        <f>_xlfn.MAXIFS('Judge Request Filtered Data'!H:H, 'Judge Request Filtered Data'!Q:Q, A73)</f>
        <v>44848.05</v>
      </c>
      <c r="E73">
        <f>_xlfn.MAXIFS('Judge Request Filtered Data'!P:P, 'Judge Request Filtered Data'!Q:Q, A73)</f>
        <v>68</v>
      </c>
    </row>
    <row r="74" spans="1:5">
      <c r="A74" t="str">
        <v>001-0000129</v>
      </c>
      <c r="B74" t="str">
        <f>INDEX('Judge Request Filtered Data'!O:O, MATCH(A74, 'Judge Request Filtered Data'!Q:Q, 0))</f>
        <v>Adams</v>
      </c>
      <c r="C74" s="3">
        <f>_xlfn.MINIFS('Judge Request Filtered Data'!D:D, 'Judge Request Filtered Data'!Q:Q, A74)</f>
        <v>44780</v>
      </c>
      <c r="D74" s="3">
        <f>_xlfn.MAXIFS('Judge Request Filtered Data'!H:H, 'Judge Request Filtered Data'!Q:Q, A74)</f>
        <v>45120.24</v>
      </c>
      <c r="E74">
        <f>_xlfn.MAXIFS('Judge Request Filtered Data'!P:P, 'Judge Request Filtered Data'!Q:Q, A74)</f>
        <v>340</v>
      </c>
    </row>
    <row r="75" spans="1:5">
      <c r="A75" t="str">
        <v>001-0000132</v>
      </c>
      <c r="B75" t="str">
        <f>INDEX('Judge Request Filtered Data'!O:O, MATCH(A75, 'Judge Request Filtered Data'!Q:Q, 0))</f>
        <v>Adams</v>
      </c>
      <c r="C75" s="3">
        <f>_xlfn.MINIFS('Judge Request Filtered Data'!D:D, 'Judge Request Filtered Data'!Q:Q, A75)</f>
        <v>44785</v>
      </c>
      <c r="D75" s="3">
        <f>_xlfn.MAXIFS('Judge Request Filtered Data'!H:H, 'Judge Request Filtered Data'!Q:Q, A75)</f>
        <v>44819.67</v>
      </c>
      <c r="E75">
        <f>_xlfn.MAXIFS('Judge Request Filtered Data'!P:P, 'Judge Request Filtered Data'!Q:Q, A75)</f>
        <v>34</v>
      </c>
    </row>
    <row r="76" spans="1:5">
      <c r="A76" t="str">
        <v>001-0000133</v>
      </c>
      <c r="B76" t="str">
        <f>INDEX('Judge Request Filtered Data'!O:O, MATCH(A76, 'Judge Request Filtered Data'!Q:Q, 0))</f>
        <v>Adams</v>
      </c>
      <c r="C76" s="3">
        <f>_xlfn.MINIFS('Judge Request Filtered Data'!D:D, 'Judge Request Filtered Data'!Q:Q, A76)</f>
        <v>44785</v>
      </c>
      <c r="D76" s="3">
        <f>_xlfn.MAXIFS('Judge Request Filtered Data'!H:H, 'Judge Request Filtered Data'!Q:Q, A76)</f>
        <v>44792.08</v>
      </c>
      <c r="E76">
        <f>_xlfn.MAXIFS('Judge Request Filtered Data'!P:P, 'Judge Request Filtered Data'!Q:Q, A76)</f>
        <v>7</v>
      </c>
    </row>
    <row r="77" spans="1:5">
      <c r="A77" t="str">
        <v>001-0000134</v>
      </c>
      <c r="B77" t="str">
        <f>INDEX('Judge Request Filtered Data'!O:O, MATCH(A77, 'Judge Request Filtered Data'!Q:Q, 0))</f>
        <v>Adams</v>
      </c>
      <c r="C77" s="3">
        <f>_xlfn.MINIFS('Judge Request Filtered Data'!D:D, 'Judge Request Filtered Data'!Q:Q, A77)</f>
        <v>44785</v>
      </c>
      <c r="D77" s="3">
        <f>_xlfn.MAXIFS('Judge Request Filtered Data'!H:H, 'Judge Request Filtered Data'!Q:Q, A77)</f>
        <v>44851.56</v>
      </c>
      <c r="E77">
        <f>_xlfn.MAXIFS('Judge Request Filtered Data'!P:P, 'Judge Request Filtered Data'!Q:Q, A77)</f>
        <v>66</v>
      </c>
    </row>
    <row r="78" spans="1:5">
      <c r="A78" t="str">
        <v>001-0000140</v>
      </c>
      <c r="B78" t="str">
        <f>INDEX('Judge Request Filtered Data'!O:O, MATCH(A78, 'Judge Request Filtered Data'!Q:Q, 0))</f>
        <v>Adams</v>
      </c>
      <c r="C78" s="3">
        <f>_xlfn.MINIFS('Judge Request Filtered Data'!D:D, 'Judge Request Filtered Data'!Q:Q, A78)</f>
        <v>44791</v>
      </c>
      <c r="D78" s="3">
        <f>_xlfn.MAXIFS('Judge Request Filtered Data'!H:H, 'Judge Request Filtered Data'!Q:Q, A78)</f>
        <v>45354.92</v>
      </c>
      <c r="E78">
        <f>_xlfn.MAXIFS('Judge Request Filtered Data'!P:P, 'Judge Request Filtered Data'!Q:Q, A78)</f>
        <v>563</v>
      </c>
    </row>
    <row r="79" spans="1:5">
      <c r="A79" t="str">
        <v>001-0000142</v>
      </c>
      <c r="B79" t="str">
        <f>INDEX('Judge Request Filtered Data'!O:O, MATCH(A79, 'Judge Request Filtered Data'!Q:Q, 0))</f>
        <v>Adams</v>
      </c>
      <c r="C79" s="3">
        <f>_xlfn.MINIFS('Judge Request Filtered Data'!D:D, 'Judge Request Filtered Data'!Q:Q, A79)</f>
        <v>44792</v>
      </c>
      <c r="D79" s="3">
        <f>_xlfn.MAXIFS('Judge Request Filtered Data'!H:H, 'Judge Request Filtered Data'!Q:Q, A79)</f>
        <v>44928.31</v>
      </c>
      <c r="E79">
        <f>_xlfn.MAXIFS('Judge Request Filtered Data'!P:P, 'Judge Request Filtered Data'!Q:Q, A79)</f>
        <v>136</v>
      </c>
    </row>
    <row r="80" spans="1:5">
      <c r="A80" t="str">
        <v>001-0000143</v>
      </c>
      <c r="B80" t="str">
        <f>INDEX('Judge Request Filtered Data'!O:O, MATCH(A80, 'Judge Request Filtered Data'!Q:Q, 0))</f>
        <v>Adams</v>
      </c>
      <c r="C80" s="3">
        <f>_xlfn.MINIFS('Judge Request Filtered Data'!D:D, 'Judge Request Filtered Data'!Q:Q, A80)</f>
        <v>44793</v>
      </c>
      <c r="D80" s="3">
        <f>_xlfn.MAXIFS('Judge Request Filtered Data'!H:H, 'Judge Request Filtered Data'!Q:Q, A80)</f>
        <v>45042.8</v>
      </c>
      <c r="E80">
        <f>_xlfn.MAXIFS('Judge Request Filtered Data'!P:P, 'Judge Request Filtered Data'!Q:Q, A80)</f>
        <v>249</v>
      </c>
    </row>
    <row r="81" spans="1:5">
      <c r="A81" t="str">
        <v>001-0000144</v>
      </c>
      <c r="B81" t="str">
        <f>INDEX('Judge Request Filtered Data'!O:O, MATCH(A81, 'Judge Request Filtered Data'!Q:Q, 0))</f>
        <v>Adams</v>
      </c>
      <c r="C81" s="3">
        <f>_xlfn.MINIFS('Judge Request Filtered Data'!D:D, 'Judge Request Filtered Data'!Q:Q, A81)</f>
        <v>44794</v>
      </c>
      <c r="D81" s="3">
        <f>_xlfn.MAXIFS('Judge Request Filtered Data'!H:H, 'Judge Request Filtered Data'!Q:Q, A81)</f>
        <v>45543.7</v>
      </c>
      <c r="E81">
        <f>_xlfn.MAXIFS('Judge Request Filtered Data'!P:P, 'Judge Request Filtered Data'!Q:Q, A81)</f>
        <v>749</v>
      </c>
    </row>
    <row r="82" spans="1:5">
      <c r="A82" t="str">
        <v>001-0000145</v>
      </c>
      <c r="B82" t="str">
        <f>INDEX('Judge Request Filtered Data'!O:O, MATCH(A82, 'Judge Request Filtered Data'!Q:Q, 0))</f>
        <v>Adams</v>
      </c>
      <c r="C82" s="3">
        <f>_xlfn.MINIFS('Judge Request Filtered Data'!D:D, 'Judge Request Filtered Data'!Q:Q, A82)</f>
        <v>44794</v>
      </c>
      <c r="D82" s="3">
        <f>_xlfn.MAXIFS('Judge Request Filtered Data'!H:H, 'Judge Request Filtered Data'!Q:Q, A82)</f>
        <v>44801.26</v>
      </c>
      <c r="E82">
        <f>_xlfn.MAXIFS('Judge Request Filtered Data'!P:P, 'Judge Request Filtered Data'!Q:Q, A82)</f>
        <v>7</v>
      </c>
    </row>
    <row r="83" spans="1:5">
      <c r="A83" t="str">
        <v>001-0000147</v>
      </c>
      <c r="B83" t="str">
        <f>INDEX('Judge Request Filtered Data'!O:O, MATCH(A83, 'Judge Request Filtered Data'!Q:Q, 0))</f>
        <v>Adams</v>
      </c>
      <c r="C83" s="3">
        <f>_xlfn.MINIFS('Judge Request Filtered Data'!D:D, 'Judge Request Filtered Data'!Q:Q, A83)</f>
        <v>44796</v>
      </c>
      <c r="D83" s="3">
        <f>_xlfn.MAXIFS('Judge Request Filtered Data'!H:H, 'Judge Request Filtered Data'!Q:Q, A83)</f>
        <v>44844.974999999999</v>
      </c>
      <c r="E83">
        <f>_xlfn.MAXIFS('Judge Request Filtered Data'!P:P, 'Judge Request Filtered Data'!Q:Q, A83)</f>
        <v>48</v>
      </c>
    </row>
    <row r="84" spans="1:5">
      <c r="A84" t="str">
        <v>001-0000148</v>
      </c>
      <c r="B84" t="str">
        <f>INDEX('Judge Request Filtered Data'!O:O, MATCH(A84, 'Judge Request Filtered Data'!Q:Q, 0))</f>
        <v>Adams</v>
      </c>
      <c r="C84" s="3">
        <f>_xlfn.MINIFS('Judge Request Filtered Data'!D:D, 'Judge Request Filtered Data'!Q:Q, A84)</f>
        <v>44796</v>
      </c>
      <c r="D84" s="3">
        <f>_xlfn.MAXIFS('Judge Request Filtered Data'!H:H, 'Judge Request Filtered Data'!Q:Q, A84)</f>
        <v>44812.37</v>
      </c>
      <c r="E84">
        <f>_xlfn.MAXIFS('Judge Request Filtered Data'!P:P, 'Judge Request Filtered Data'!Q:Q, A84)</f>
        <v>16</v>
      </c>
    </row>
    <row r="85" spans="1:5">
      <c r="A85" t="str">
        <v>001-0000150</v>
      </c>
      <c r="B85" t="str">
        <f>INDEX('Judge Request Filtered Data'!O:O, MATCH(A85, 'Judge Request Filtered Data'!Q:Q, 0))</f>
        <v>Adams</v>
      </c>
      <c r="C85" s="3">
        <f>_xlfn.MINIFS('Judge Request Filtered Data'!D:D, 'Judge Request Filtered Data'!Q:Q, A85)</f>
        <v>44803</v>
      </c>
      <c r="D85" s="3">
        <f>_xlfn.MAXIFS('Judge Request Filtered Data'!H:H, 'Judge Request Filtered Data'!Q:Q, A85)</f>
        <v>45114.69</v>
      </c>
      <c r="E85">
        <f>_xlfn.MAXIFS('Judge Request Filtered Data'!P:P, 'Judge Request Filtered Data'!Q:Q, A85)</f>
        <v>311</v>
      </c>
    </row>
    <row r="86" spans="1:5">
      <c r="A86" t="str">
        <v>001-0000151</v>
      </c>
      <c r="B86" t="str">
        <f>INDEX('Judge Request Filtered Data'!O:O, MATCH(A86, 'Judge Request Filtered Data'!Q:Q, 0))</f>
        <v>Adams</v>
      </c>
      <c r="C86" s="3">
        <f>_xlfn.MINIFS('Judge Request Filtered Data'!D:D, 'Judge Request Filtered Data'!Q:Q, A86)</f>
        <v>44803</v>
      </c>
      <c r="D86" s="3">
        <f>_xlfn.MAXIFS('Judge Request Filtered Data'!H:H, 'Judge Request Filtered Data'!Q:Q, A86)</f>
        <v>45074.2</v>
      </c>
      <c r="E86">
        <f>_xlfn.MAXIFS('Judge Request Filtered Data'!P:P, 'Judge Request Filtered Data'!Q:Q, A86)</f>
        <v>271</v>
      </c>
    </row>
    <row r="87" spans="1:5">
      <c r="A87" t="str">
        <v>001-0000153</v>
      </c>
      <c r="B87" t="str">
        <f>INDEX('Judge Request Filtered Data'!O:O, MATCH(A87, 'Judge Request Filtered Data'!Q:Q, 0))</f>
        <v>Adams</v>
      </c>
      <c r="C87" s="3">
        <f>_xlfn.MINIFS('Judge Request Filtered Data'!D:D, 'Judge Request Filtered Data'!Q:Q, A87)</f>
        <v>44808</v>
      </c>
      <c r="D87" s="3">
        <f>_xlfn.MAXIFS('Judge Request Filtered Data'!H:H, 'Judge Request Filtered Data'!Q:Q, A87)</f>
        <v>45660.05</v>
      </c>
      <c r="E87">
        <f>_xlfn.MAXIFS('Judge Request Filtered Data'!P:P, 'Judge Request Filtered Data'!Q:Q, A87)</f>
        <v>852</v>
      </c>
    </row>
    <row r="88" spans="1:5">
      <c r="A88" t="str">
        <v>001-0000155</v>
      </c>
      <c r="B88" t="str">
        <f>INDEX('Judge Request Filtered Data'!O:O, MATCH(A88, 'Judge Request Filtered Data'!Q:Q, 0))</f>
        <v>Adams</v>
      </c>
      <c r="C88" s="3">
        <f>_xlfn.MINIFS('Judge Request Filtered Data'!D:D, 'Judge Request Filtered Data'!Q:Q, A88)</f>
        <v>44813</v>
      </c>
      <c r="D88" s="3">
        <f>_xlfn.MAXIFS('Judge Request Filtered Data'!H:H, 'Judge Request Filtered Data'!Q:Q, A88)</f>
        <v>44911.75</v>
      </c>
      <c r="E88">
        <f>_xlfn.MAXIFS('Judge Request Filtered Data'!P:P, 'Judge Request Filtered Data'!Q:Q, A88)</f>
        <v>98</v>
      </c>
    </row>
    <row r="89" spans="1:5">
      <c r="A89" t="str">
        <v>001-0000156</v>
      </c>
      <c r="B89" t="str">
        <f>INDEX('Judge Request Filtered Data'!O:O, MATCH(A89, 'Judge Request Filtered Data'!Q:Q, 0))</f>
        <v>Adams</v>
      </c>
      <c r="C89" s="3">
        <f>_xlfn.MINIFS('Judge Request Filtered Data'!D:D, 'Judge Request Filtered Data'!Q:Q, A89)</f>
        <v>44815</v>
      </c>
      <c r="D89" s="3">
        <f>_xlfn.MAXIFS('Judge Request Filtered Data'!H:H, 'Judge Request Filtered Data'!Q:Q, A89)</f>
        <v>45230.6</v>
      </c>
      <c r="E89">
        <f>_xlfn.MAXIFS('Judge Request Filtered Data'!P:P, 'Judge Request Filtered Data'!Q:Q, A89)</f>
        <v>415</v>
      </c>
    </row>
    <row r="90" spans="1:5">
      <c r="A90" t="str">
        <v>001-0000157</v>
      </c>
      <c r="B90" t="str">
        <f>INDEX('Judge Request Filtered Data'!O:O, MATCH(A90, 'Judge Request Filtered Data'!Q:Q, 0))</f>
        <v>Adams</v>
      </c>
      <c r="C90" s="3">
        <f>_xlfn.MINIFS('Judge Request Filtered Data'!D:D, 'Judge Request Filtered Data'!Q:Q, A90)</f>
        <v>44818</v>
      </c>
      <c r="D90" s="3">
        <f>_xlfn.MAXIFS('Judge Request Filtered Data'!H:H, 'Judge Request Filtered Data'!Q:Q, A90)</f>
        <v>44995.77</v>
      </c>
      <c r="E90">
        <f>_xlfn.MAXIFS('Judge Request Filtered Data'!P:P, 'Judge Request Filtered Data'!Q:Q, A90)</f>
        <v>177</v>
      </c>
    </row>
    <row r="91" spans="1:5">
      <c r="A91" t="str">
        <v>001-0000159</v>
      </c>
      <c r="B91" t="str">
        <f>INDEX('Judge Request Filtered Data'!O:O, MATCH(A91, 'Judge Request Filtered Data'!Q:Q, 0))</f>
        <v>Adams</v>
      </c>
      <c r="C91" s="3">
        <f>_xlfn.MINIFS('Judge Request Filtered Data'!D:D, 'Judge Request Filtered Data'!Q:Q, A91)</f>
        <v>44821</v>
      </c>
      <c r="D91" s="3">
        <f>_xlfn.MAXIFS('Judge Request Filtered Data'!H:H, 'Judge Request Filtered Data'!Q:Q, A91)</f>
        <v>44867.12</v>
      </c>
      <c r="E91">
        <f>_xlfn.MAXIFS('Judge Request Filtered Data'!P:P, 'Judge Request Filtered Data'!Q:Q, A91)</f>
        <v>46</v>
      </c>
    </row>
    <row r="92" spans="1:5">
      <c r="A92" t="str">
        <v>001-0000160</v>
      </c>
      <c r="B92" t="str">
        <f>INDEX('Judge Request Filtered Data'!O:O, MATCH(A92, 'Judge Request Filtered Data'!Q:Q, 0))</f>
        <v>Adams</v>
      </c>
      <c r="C92" s="3">
        <f>_xlfn.MINIFS('Judge Request Filtered Data'!D:D, 'Judge Request Filtered Data'!Q:Q, A92)</f>
        <v>44825</v>
      </c>
      <c r="D92" s="3">
        <f>_xlfn.MAXIFS('Judge Request Filtered Data'!H:H, 'Judge Request Filtered Data'!Q:Q, A92)</f>
        <v>44877.33</v>
      </c>
      <c r="E92">
        <f>_xlfn.MAXIFS('Judge Request Filtered Data'!P:P, 'Judge Request Filtered Data'!Q:Q, A92)</f>
        <v>52</v>
      </c>
    </row>
    <row r="93" spans="1:5">
      <c r="A93" t="str">
        <v>001-0000163</v>
      </c>
      <c r="B93" t="str">
        <f>INDEX('Judge Request Filtered Data'!O:O, MATCH(A93, 'Judge Request Filtered Data'!Q:Q, 0))</f>
        <v>Adams</v>
      </c>
      <c r="C93" s="3">
        <f>_xlfn.MINIFS('Judge Request Filtered Data'!D:D, 'Judge Request Filtered Data'!Q:Q, A93)</f>
        <v>44828</v>
      </c>
      <c r="D93" s="3">
        <f>_xlfn.MAXIFS('Judge Request Filtered Data'!H:H, 'Judge Request Filtered Data'!Q:Q, A93)</f>
        <v>44848.94</v>
      </c>
      <c r="E93">
        <f>_xlfn.MAXIFS('Judge Request Filtered Data'!P:P, 'Judge Request Filtered Data'!Q:Q, A93)</f>
        <v>20</v>
      </c>
    </row>
    <row r="94" spans="1:5">
      <c r="A94" t="str">
        <v>001-0000167</v>
      </c>
      <c r="B94" t="str">
        <f>INDEX('Judge Request Filtered Data'!O:O, MATCH(A94, 'Judge Request Filtered Data'!Q:Q, 0))</f>
        <v>Adams</v>
      </c>
      <c r="C94" s="3">
        <f>_xlfn.MINIFS('Judge Request Filtered Data'!D:D, 'Judge Request Filtered Data'!Q:Q, A94)</f>
        <v>44830</v>
      </c>
      <c r="D94" s="3">
        <f>_xlfn.MAXIFS('Judge Request Filtered Data'!H:H, 'Judge Request Filtered Data'!Q:Q, A94)</f>
        <v>45126.71</v>
      </c>
      <c r="E94">
        <f>_xlfn.MAXIFS('Judge Request Filtered Data'!P:P, 'Judge Request Filtered Data'!Q:Q, A94)</f>
        <v>296</v>
      </c>
    </row>
    <row r="95" spans="1:5">
      <c r="A95" t="str">
        <v>001-0000169</v>
      </c>
      <c r="B95" t="str">
        <f>INDEX('Judge Request Filtered Data'!O:O, MATCH(A95, 'Judge Request Filtered Data'!Q:Q, 0))</f>
        <v>Adams</v>
      </c>
      <c r="C95" s="3">
        <f>_xlfn.MINIFS('Judge Request Filtered Data'!D:D, 'Judge Request Filtered Data'!Q:Q, A95)</f>
        <v>44831</v>
      </c>
      <c r="D95" s="3">
        <f>_xlfn.MAXIFS('Judge Request Filtered Data'!H:H, 'Judge Request Filtered Data'!Q:Q, A95)</f>
        <v>45032.800000000003</v>
      </c>
      <c r="E95">
        <f>_xlfn.MAXIFS('Judge Request Filtered Data'!P:P, 'Judge Request Filtered Data'!Q:Q, A95)</f>
        <v>201</v>
      </c>
    </row>
    <row r="96" spans="1:5">
      <c r="A96" t="str">
        <v>001-0000170</v>
      </c>
      <c r="B96" t="str">
        <f>INDEX('Judge Request Filtered Data'!O:O, MATCH(A96, 'Judge Request Filtered Data'!Q:Q, 0))</f>
        <v>Adams</v>
      </c>
      <c r="C96" s="3">
        <f>_xlfn.MINIFS('Judge Request Filtered Data'!D:D, 'Judge Request Filtered Data'!Q:Q, A96)</f>
        <v>44831</v>
      </c>
      <c r="D96" s="3">
        <f>_xlfn.MAXIFS('Judge Request Filtered Data'!H:H, 'Judge Request Filtered Data'!Q:Q, A96)</f>
        <v>45620.3</v>
      </c>
      <c r="E96">
        <f>_xlfn.MAXIFS('Judge Request Filtered Data'!P:P, 'Judge Request Filtered Data'!Q:Q, A96)</f>
        <v>789</v>
      </c>
    </row>
    <row r="97" spans="1:5">
      <c r="A97" t="str">
        <v>001-0000172</v>
      </c>
      <c r="B97" t="str">
        <f>INDEX('Judge Request Filtered Data'!O:O, MATCH(A97, 'Judge Request Filtered Data'!Q:Q, 0))</f>
        <v>Adams</v>
      </c>
      <c r="C97" s="3">
        <f>_xlfn.MINIFS('Judge Request Filtered Data'!D:D, 'Judge Request Filtered Data'!Q:Q, A97)</f>
        <v>44838</v>
      </c>
      <c r="D97" s="3">
        <f>_xlfn.MAXIFS('Judge Request Filtered Data'!H:H, 'Judge Request Filtered Data'!Q:Q, A97)</f>
        <v>44884.63</v>
      </c>
      <c r="E97">
        <f>_xlfn.MAXIFS('Judge Request Filtered Data'!P:P, 'Judge Request Filtered Data'!Q:Q, A97)</f>
        <v>46</v>
      </c>
    </row>
    <row r="98" spans="1:5">
      <c r="A98" t="str">
        <v>001-0000174</v>
      </c>
      <c r="B98" t="str">
        <f>INDEX('Judge Request Filtered Data'!O:O, MATCH(A98, 'Judge Request Filtered Data'!Q:Q, 0))</f>
        <v>Adams</v>
      </c>
      <c r="C98" s="3">
        <f>_xlfn.MINIFS('Judge Request Filtered Data'!D:D, 'Judge Request Filtered Data'!Q:Q, A98)</f>
        <v>44840</v>
      </c>
      <c r="D98" s="3">
        <f>_xlfn.MAXIFS('Judge Request Filtered Data'!H:H, 'Judge Request Filtered Data'!Q:Q, A98)</f>
        <v>45238.04</v>
      </c>
      <c r="E98">
        <f>_xlfn.MAXIFS('Judge Request Filtered Data'!P:P, 'Judge Request Filtered Data'!Q:Q, A98)</f>
        <v>398</v>
      </c>
    </row>
    <row r="99" spans="1:5">
      <c r="A99" t="str">
        <v>001-0000176</v>
      </c>
      <c r="B99" t="str">
        <f>INDEX('Judge Request Filtered Data'!O:O, MATCH(A99, 'Judge Request Filtered Data'!Q:Q, 0))</f>
        <v>Adams</v>
      </c>
      <c r="C99" s="3">
        <f>_xlfn.MINIFS('Judge Request Filtered Data'!D:D, 'Judge Request Filtered Data'!Q:Q, A99)</f>
        <v>44843</v>
      </c>
      <c r="D99" s="3">
        <f>_xlfn.MAXIFS('Judge Request Filtered Data'!H:H, 'Judge Request Filtered Data'!Q:Q, A99)</f>
        <v>45030.9</v>
      </c>
      <c r="E99">
        <f>_xlfn.MAXIFS('Judge Request Filtered Data'!P:P, 'Judge Request Filtered Data'!Q:Q, A99)</f>
        <v>187</v>
      </c>
    </row>
    <row r="100" spans="1:5">
      <c r="A100" t="str">
        <v>001-0000178</v>
      </c>
      <c r="B100" t="str">
        <f>INDEX('Judge Request Filtered Data'!O:O, MATCH(A100, 'Judge Request Filtered Data'!Q:Q, 0))</f>
        <v>Adams</v>
      </c>
      <c r="C100" s="3">
        <f>_xlfn.MINIFS('Judge Request Filtered Data'!D:D, 'Judge Request Filtered Data'!Q:Q, A100)</f>
        <v>44846</v>
      </c>
      <c r="D100" s="3">
        <f>_xlfn.MAXIFS('Judge Request Filtered Data'!H:H, 'Judge Request Filtered Data'!Q:Q, A100)</f>
        <v>44887.769004629627</v>
      </c>
      <c r="E100">
        <f>_xlfn.MAXIFS('Judge Request Filtered Data'!P:P, 'Judge Request Filtered Data'!Q:Q, A100)</f>
        <v>41</v>
      </c>
    </row>
    <row r="101" spans="1:5">
      <c r="A101" t="str">
        <v>001-0000181</v>
      </c>
      <c r="B101" t="str">
        <f>INDEX('Judge Request Filtered Data'!O:O, MATCH(A101, 'Judge Request Filtered Data'!Q:Q, 0))</f>
        <v>Adams</v>
      </c>
      <c r="C101" s="3">
        <f>_xlfn.MINIFS('Judge Request Filtered Data'!D:D, 'Judge Request Filtered Data'!Q:Q, A101)</f>
        <v>44849</v>
      </c>
      <c r="D101" s="3">
        <f>_xlfn.MAXIFS('Judge Request Filtered Data'!H:H, 'Judge Request Filtered Data'!Q:Q, A101)</f>
        <v>44909.279999999999</v>
      </c>
      <c r="E101">
        <f>_xlfn.MAXIFS('Judge Request Filtered Data'!P:P, 'Judge Request Filtered Data'!Q:Q, A101)</f>
        <v>60</v>
      </c>
    </row>
    <row r="102" spans="1:5">
      <c r="A102" t="str">
        <v>001-0000182</v>
      </c>
      <c r="B102" t="str">
        <f>INDEX('Judge Request Filtered Data'!O:O, MATCH(A102, 'Judge Request Filtered Data'!Q:Q, 0))</f>
        <v>Adams</v>
      </c>
      <c r="C102" s="3">
        <f>_xlfn.MINIFS('Judge Request Filtered Data'!D:D, 'Judge Request Filtered Data'!Q:Q, A102)</f>
        <v>44851</v>
      </c>
      <c r="D102" s="3">
        <f>_xlfn.MAXIFS('Judge Request Filtered Data'!H:H, 'Judge Request Filtered Data'!Q:Q, A102)</f>
        <v>44921.3</v>
      </c>
      <c r="E102">
        <f>_xlfn.MAXIFS('Judge Request Filtered Data'!P:P, 'Judge Request Filtered Data'!Q:Q, A102)</f>
        <v>70</v>
      </c>
    </row>
    <row r="103" spans="1:5">
      <c r="A103" t="str">
        <v>001-0000183</v>
      </c>
      <c r="B103" t="str">
        <f>INDEX('Judge Request Filtered Data'!O:O, MATCH(A103, 'Judge Request Filtered Data'!Q:Q, 0))</f>
        <v>Adams</v>
      </c>
      <c r="C103" s="3">
        <f>_xlfn.MINIFS('Judge Request Filtered Data'!D:D, 'Judge Request Filtered Data'!Q:Q, A103)</f>
        <v>44852</v>
      </c>
      <c r="D103" s="3">
        <f>_xlfn.MAXIFS('Judge Request Filtered Data'!H:H, 'Judge Request Filtered Data'!Q:Q, A103)</f>
        <v>45163.21</v>
      </c>
      <c r="E103">
        <f>_xlfn.MAXIFS('Judge Request Filtered Data'!P:P, 'Judge Request Filtered Data'!Q:Q, A103)</f>
        <v>311</v>
      </c>
    </row>
    <row r="104" spans="1:5">
      <c r="A104" t="str">
        <v>001-0000184</v>
      </c>
      <c r="B104" t="str">
        <f>INDEX('Judge Request Filtered Data'!O:O, MATCH(A104, 'Judge Request Filtered Data'!Q:Q, 0))</f>
        <v>Adams</v>
      </c>
      <c r="C104" s="3">
        <f>_xlfn.MINIFS('Judge Request Filtered Data'!D:D, 'Judge Request Filtered Data'!Q:Q, A104)</f>
        <v>44853</v>
      </c>
      <c r="D104" s="3">
        <f>_xlfn.MAXIFS('Judge Request Filtered Data'!H:H, 'Judge Request Filtered Data'!Q:Q, A104)</f>
        <v>44983.360000000001</v>
      </c>
      <c r="E104">
        <f>_xlfn.MAXIFS('Judge Request Filtered Data'!P:P, 'Judge Request Filtered Data'!Q:Q, A104)</f>
        <v>130</v>
      </c>
    </row>
    <row r="105" spans="1:5">
      <c r="A105" t="str">
        <v>001-0000186</v>
      </c>
      <c r="B105" t="str">
        <f>INDEX('Judge Request Filtered Data'!O:O, MATCH(A105, 'Judge Request Filtered Data'!Q:Q, 0))</f>
        <v>Adams</v>
      </c>
      <c r="C105" s="3">
        <f>_xlfn.MINIFS('Judge Request Filtered Data'!D:D, 'Judge Request Filtered Data'!Q:Q, A105)</f>
        <v>44857</v>
      </c>
      <c r="D105" s="3">
        <f>_xlfn.MAXIFS('Judge Request Filtered Data'!H:H, 'Judge Request Filtered Data'!Q:Q, A105)</f>
        <v>44976.24</v>
      </c>
      <c r="E105">
        <f>_xlfn.MAXIFS('Judge Request Filtered Data'!P:P, 'Judge Request Filtered Data'!Q:Q, A105)</f>
        <v>119</v>
      </c>
    </row>
    <row r="106" spans="1:5">
      <c r="A106" t="str">
        <v>001-0000189</v>
      </c>
      <c r="B106" t="str">
        <f>INDEX('Judge Request Filtered Data'!O:O, MATCH(A106, 'Judge Request Filtered Data'!Q:Q, 0))</f>
        <v>Adams</v>
      </c>
      <c r="C106" s="3">
        <f>_xlfn.MINIFS('Judge Request Filtered Data'!D:D, 'Judge Request Filtered Data'!Q:Q, A106)</f>
        <v>44859</v>
      </c>
      <c r="D106" s="3">
        <f>_xlfn.MAXIFS('Judge Request Filtered Data'!H:H, 'Judge Request Filtered Data'!Q:Q, A106)</f>
        <v>44927.519999999997</v>
      </c>
      <c r="E106">
        <f>_xlfn.MAXIFS('Judge Request Filtered Data'!P:P, 'Judge Request Filtered Data'!Q:Q, A106)</f>
        <v>68</v>
      </c>
    </row>
    <row r="107" spans="1:5">
      <c r="A107" t="str">
        <v>001-0000191</v>
      </c>
      <c r="B107" t="str">
        <f>INDEX('Judge Request Filtered Data'!O:O, MATCH(A107, 'Judge Request Filtered Data'!Q:Q, 0))</f>
        <v>Adams</v>
      </c>
      <c r="C107" s="3">
        <f>_xlfn.MINIFS('Judge Request Filtered Data'!D:D, 'Judge Request Filtered Data'!Q:Q, A107)</f>
        <v>44860</v>
      </c>
      <c r="D107" s="3">
        <f>_xlfn.MAXIFS('Judge Request Filtered Data'!H:H, 'Judge Request Filtered Data'!Q:Q, A107)</f>
        <v>45441</v>
      </c>
      <c r="E107">
        <f>_xlfn.MAXIFS('Judge Request Filtered Data'!P:P, 'Judge Request Filtered Data'!Q:Q, A107)</f>
        <v>581</v>
      </c>
    </row>
    <row r="108" spans="1:5">
      <c r="A108" t="str">
        <v>001-0000195</v>
      </c>
      <c r="B108" t="str">
        <f>INDEX('Judge Request Filtered Data'!O:O, MATCH(A108, 'Judge Request Filtered Data'!Q:Q, 0))</f>
        <v>Adams</v>
      </c>
      <c r="C108" s="3">
        <f>_xlfn.MINIFS('Judge Request Filtered Data'!D:D, 'Judge Request Filtered Data'!Q:Q, A108)</f>
        <v>44868</v>
      </c>
      <c r="D108" s="3">
        <f>_xlfn.MAXIFS('Judge Request Filtered Data'!H:H, 'Judge Request Filtered Data'!Q:Q, A108)</f>
        <v>44871.07</v>
      </c>
      <c r="E108">
        <f>_xlfn.MAXIFS('Judge Request Filtered Data'!P:P, 'Judge Request Filtered Data'!Q:Q, A108)</f>
        <v>3</v>
      </c>
    </row>
    <row r="109" spans="1:5">
      <c r="A109" t="str">
        <v>001-0000197</v>
      </c>
      <c r="B109" t="str">
        <f>INDEX('Judge Request Filtered Data'!O:O, MATCH(A109, 'Judge Request Filtered Data'!Q:Q, 0))</f>
        <v>Adams</v>
      </c>
      <c r="C109" s="3">
        <f>_xlfn.MINIFS('Judge Request Filtered Data'!D:D, 'Judge Request Filtered Data'!Q:Q, A109)</f>
        <v>44877</v>
      </c>
      <c r="D109" s="3">
        <f>_xlfn.MAXIFS('Judge Request Filtered Data'!H:H, 'Judge Request Filtered Data'!Q:Q, A109)</f>
        <v>44960.14</v>
      </c>
      <c r="E109">
        <f>_xlfn.MAXIFS('Judge Request Filtered Data'!P:P, 'Judge Request Filtered Data'!Q:Q, A109)</f>
        <v>83</v>
      </c>
    </row>
    <row r="110" spans="1:5">
      <c r="A110" t="str">
        <v>001-0000199</v>
      </c>
      <c r="B110" t="str">
        <f>INDEX('Judge Request Filtered Data'!O:O, MATCH(A110, 'Judge Request Filtered Data'!Q:Q, 0))</f>
        <v>Adams</v>
      </c>
      <c r="C110" s="3">
        <f>_xlfn.MINIFS('Judge Request Filtered Data'!D:D, 'Judge Request Filtered Data'!Q:Q, A110)</f>
        <v>44879</v>
      </c>
      <c r="D110" s="3">
        <f>_xlfn.MAXIFS('Judge Request Filtered Data'!H:H, 'Judge Request Filtered Data'!Q:Q, A110)</f>
        <v>45150.12</v>
      </c>
      <c r="E110">
        <f>_xlfn.MAXIFS('Judge Request Filtered Data'!P:P, 'Judge Request Filtered Data'!Q:Q, A110)</f>
        <v>271</v>
      </c>
    </row>
    <row r="111" spans="1:5">
      <c r="A111" t="str">
        <v>001-0000202</v>
      </c>
      <c r="B111" t="str">
        <f>INDEX('Judge Request Filtered Data'!O:O, MATCH(A111, 'Judge Request Filtered Data'!Q:Q, 0))</f>
        <v>Adams</v>
      </c>
      <c r="C111" s="3">
        <f>_xlfn.MINIFS('Judge Request Filtered Data'!D:D, 'Judge Request Filtered Data'!Q:Q, A111)</f>
        <v>44882</v>
      </c>
      <c r="D111" s="3">
        <f>_xlfn.MAXIFS('Judge Request Filtered Data'!H:H, 'Judge Request Filtered Data'!Q:Q, A111)</f>
        <v>44921.56</v>
      </c>
      <c r="E111">
        <f>_xlfn.MAXIFS('Judge Request Filtered Data'!P:P, 'Judge Request Filtered Data'!Q:Q, A111)</f>
        <v>39</v>
      </c>
    </row>
    <row r="112" spans="1:5">
      <c r="A112" t="str">
        <v>001-0000203</v>
      </c>
      <c r="B112" t="str">
        <f>INDEX('Judge Request Filtered Data'!O:O, MATCH(A112, 'Judge Request Filtered Data'!Q:Q, 0))</f>
        <v>Adams</v>
      </c>
      <c r="C112" s="3">
        <f>_xlfn.MINIFS('Judge Request Filtered Data'!D:D, 'Judge Request Filtered Data'!Q:Q, A112)</f>
        <v>44883</v>
      </c>
      <c r="D112" s="3">
        <f>_xlfn.MAXIFS('Judge Request Filtered Data'!H:H, 'Judge Request Filtered Data'!Q:Q, A112)</f>
        <v>45393.8</v>
      </c>
      <c r="E112">
        <f>_xlfn.MAXIFS('Judge Request Filtered Data'!P:P, 'Judge Request Filtered Data'!Q:Q, A112)</f>
        <v>510</v>
      </c>
    </row>
    <row r="113" spans="1:5">
      <c r="A113" t="str">
        <v>001-0000204</v>
      </c>
      <c r="B113" t="str">
        <f>INDEX('Judge Request Filtered Data'!O:O, MATCH(A113, 'Judge Request Filtered Data'!Q:Q, 0))</f>
        <v>Adams</v>
      </c>
      <c r="C113" s="3">
        <f>_xlfn.MINIFS('Judge Request Filtered Data'!D:D, 'Judge Request Filtered Data'!Q:Q, A113)</f>
        <v>44883</v>
      </c>
      <c r="D113" s="3">
        <f>_xlfn.MAXIFS('Judge Request Filtered Data'!H:H, 'Judge Request Filtered Data'!Q:Q, A113)</f>
        <v>45376.59</v>
      </c>
      <c r="E113">
        <f>_xlfn.MAXIFS('Judge Request Filtered Data'!P:P, 'Judge Request Filtered Data'!Q:Q, A113)</f>
        <v>493</v>
      </c>
    </row>
    <row r="114" spans="1:5">
      <c r="A114" t="str">
        <v>001-0000205</v>
      </c>
      <c r="B114" t="str">
        <f>INDEX('Judge Request Filtered Data'!O:O, MATCH(A114, 'Judge Request Filtered Data'!Q:Q, 0))</f>
        <v>Adams</v>
      </c>
      <c r="C114" s="3">
        <f>_xlfn.MINIFS('Judge Request Filtered Data'!D:D, 'Judge Request Filtered Data'!Q:Q, A114)</f>
        <v>44884</v>
      </c>
      <c r="D114" s="3">
        <f>_xlfn.MAXIFS('Judge Request Filtered Data'!H:H, 'Judge Request Filtered Data'!Q:Q, A114)</f>
        <v>45009.5</v>
      </c>
      <c r="E114">
        <f>_xlfn.MAXIFS('Judge Request Filtered Data'!P:P, 'Judge Request Filtered Data'!Q:Q, A114)</f>
        <v>125</v>
      </c>
    </row>
    <row r="115" spans="1:5">
      <c r="A115" t="str">
        <v>001-0000206</v>
      </c>
      <c r="B115" t="str">
        <f>INDEX('Judge Request Filtered Data'!O:O, MATCH(A115, 'Judge Request Filtered Data'!Q:Q, 0))</f>
        <v>Adams</v>
      </c>
      <c r="C115" s="3">
        <f>_xlfn.MINIFS('Judge Request Filtered Data'!D:D, 'Judge Request Filtered Data'!Q:Q, A115)</f>
        <v>44889</v>
      </c>
      <c r="D115" s="3">
        <f>_xlfn.MAXIFS('Judge Request Filtered Data'!H:H, 'Judge Request Filtered Data'!Q:Q, A115)</f>
        <v>45016</v>
      </c>
      <c r="E115">
        <f>_xlfn.MAXIFS('Judge Request Filtered Data'!P:P, 'Judge Request Filtered Data'!Q:Q, A115)</f>
        <v>127</v>
      </c>
    </row>
    <row r="116" spans="1:5">
      <c r="A116" t="str">
        <v>001-0000208</v>
      </c>
      <c r="B116" t="str">
        <f>INDEX('Judge Request Filtered Data'!O:O, MATCH(A116, 'Judge Request Filtered Data'!Q:Q, 0))</f>
        <v>Adams</v>
      </c>
      <c r="C116" s="3">
        <f>_xlfn.MINIFS('Judge Request Filtered Data'!D:D, 'Judge Request Filtered Data'!Q:Q, A116)</f>
        <v>44889</v>
      </c>
      <c r="D116" s="3">
        <f>_xlfn.MAXIFS('Judge Request Filtered Data'!H:H, 'Judge Request Filtered Data'!Q:Q, A116)</f>
        <v>44922.32</v>
      </c>
      <c r="E116">
        <f>_xlfn.MAXIFS('Judge Request Filtered Data'!P:P, 'Judge Request Filtered Data'!Q:Q, A116)</f>
        <v>33</v>
      </c>
    </row>
    <row r="117" spans="1:5">
      <c r="A117" t="str">
        <v>001-0000210</v>
      </c>
      <c r="B117" t="str">
        <f>INDEX('Judge Request Filtered Data'!O:O, MATCH(A117, 'Judge Request Filtered Data'!Q:Q, 0))</f>
        <v>Adams</v>
      </c>
      <c r="C117" s="3">
        <f>_xlfn.MINIFS('Judge Request Filtered Data'!D:D, 'Judge Request Filtered Data'!Q:Q, A117)</f>
        <v>44895</v>
      </c>
      <c r="D117" s="3">
        <f>_xlfn.MAXIFS('Judge Request Filtered Data'!H:H, 'Judge Request Filtered Data'!Q:Q, A117)</f>
        <v>45006.37</v>
      </c>
      <c r="E117">
        <f>_xlfn.MAXIFS('Judge Request Filtered Data'!P:P, 'Judge Request Filtered Data'!Q:Q, A117)</f>
        <v>111</v>
      </c>
    </row>
    <row r="118" spans="1:5">
      <c r="A118" t="str">
        <v>001-0000211</v>
      </c>
      <c r="B118" t="str">
        <f>INDEX('Judge Request Filtered Data'!O:O, MATCH(A118, 'Judge Request Filtered Data'!Q:Q, 0))</f>
        <v>Adams</v>
      </c>
      <c r="C118" s="3">
        <f>_xlfn.MINIFS('Judge Request Filtered Data'!D:D, 'Judge Request Filtered Data'!Q:Q, A118)</f>
        <v>44896</v>
      </c>
      <c r="D118" s="3">
        <f>_xlfn.MAXIFS('Judge Request Filtered Data'!H:H, 'Judge Request Filtered Data'!Q:Q, A118)</f>
        <v>44904</v>
      </c>
      <c r="E118">
        <f>_xlfn.MAXIFS('Judge Request Filtered Data'!P:P, 'Judge Request Filtered Data'!Q:Q, A118)</f>
        <v>8</v>
      </c>
    </row>
    <row r="119" spans="1:5">
      <c r="A119" t="str">
        <v>001-0000212</v>
      </c>
      <c r="B119" t="str">
        <f>INDEX('Judge Request Filtered Data'!O:O, MATCH(A119, 'Judge Request Filtered Data'!Q:Q, 0))</f>
        <v>Adams</v>
      </c>
      <c r="C119" s="3">
        <f>_xlfn.MINIFS('Judge Request Filtered Data'!D:D, 'Judge Request Filtered Data'!Q:Q, A119)</f>
        <v>44896</v>
      </c>
      <c r="D119" s="3">
        <f>_xlfn.MAXIFS('Judge Request Filtered Data'!H:H, 'Judge Request Filtered Data'!Q:Q, A119)</f>
        <v>44958.85</v>
      </c>
      <c r="E119">
        <f>_xlfn.MAXIFS('Judge Request Filtered Data'!P:P, 'Judge Request Filtered Data'!Q:Q, A119)</f>
        <v>62</v>
      </c>
    </row>
    <row r="120" spans="1:5">
      <c r="A120" t="str">
        <v>001-0000214</v>
      </c>
      <c r="B120" t="str">
        <f>INDEX('Judge Request Filtered Data'!O:O, MATCH(A120, 'Judge Request Filtered Data'!Q:Q, 0))</f>
        <v>Adams</v>
      </c>
      <c r="C120" s="3">
        <f>_xlfn.MINIFS('Judge Request Filtered Data'!D:D, 'Judge Request Filtered Data'!Q:Q, A120)</f>
        <v>44904</v>
      </c>
      <c r="D120" s="3">
        <f>_xlfn.MAXIFS('Judge Request Filtered Data'!H:H, 'Judge Request Filtered Data'!Q:Q, A120)</f>
        <v>45047.7</v>
      </c>
      <c r="E120">
        <f>_xlfn.MAXIFS('Judge Request Filtered Data'!P:P, 'Judge Request Filtered Data'!Q:Q, A120)</f>
        <v>143</v>
      </c>
    </row>
    <row r="121" spans="1:5">
      <c r="A121" t="str">
        <v>001-0000216</v>
      </c>
      <c r="B121" t="str">
        <f>INDEX('Judge Request Filtered Data'!O:O, MATCH(A121, 'Judge Request Filtered Data'!Q:Q, 0))</f>
        <v>Adams</v>
      </c>
      <c r="C121" s="3">
        <f>_xlfn.MINIFS('Judge Request Filtered Data'!D:D, 'Judge Request Filtered Data'!Q:Q, A121)</f>
        <v>44909</v>
      </c>
      <c r="D121" s="3">
        <f>_xlfn.MAXIFS('Judge Request Filtered Data'!H:H, 'Judge Request Filtered Data'!Q:Q, A121)</f>
        <v>44917.574004629627</v>
      </c>
      <c r="E121">
        <f>_xlfn.MAXIFS('Judge Request Filtered Data'!P:P, 'Judge Request Filtered Data'!Q:Q, A121)</f>
        <v>8</v>
      </c>
    </row>
    <row r="122" spans="1:5">
      <c r="A122" t="str">
        <v>001-0000217</v>
      </c>
      <c r="B122" t="str">
        <f>INDEX('Judge Request Filtered Data'!O:O, MATCH(A122, 'Judge Request Filtered Data'!Q:Q, 0))</f>
        <v>Adams</v>
      </c>
      <c r="C122" s="3">
        <f>_xlfn.MINIFS('Judge Request Filtered Data'!D:D, 'Judge Request Filtered Data'!Q:Q, A122)</f>
        <v>44910</v>
      </c>
      <c r="D122" s="3">
        <f>_xlfn.MAXIFS('Judge Request Filtered Data'!H:H, 'Judge Request Filtered Data'!Q:Q, A122)</f>
        <v>45196.857002314813</v>
      </c>
      <c r="E122">
        <f>_xlfn.MAXIFS('Judge Request Filtered Data'!P:P, 'Judge Request Filtered Data'!Q:Q, A122)</f>
        <v>286</v>
      </c>
    </row>
    <row r="123" spans="1:5">
      <c r="A123" t="str">
        <v>001-0000218</v>
      </c>
      <c r="B123" t="str">
        <f>INDEX('Judge Request Filtered Data'!O:O, MATCH(A123, 'Judge Request Filtered Data'!Q:Q, 0))</f>
        <v>Adams</v>
      </c>
      <c r="C123" s="3">
        <f>_xlfn.MINIFS('Judge Request Filtered Data'!D:D, 'Judge Request Filtered Data'!Q:Q, A123)</f>
        <v>44912</v>
      </c>
      <c r="D123" s="3">
        <f>_xlfn.MAXIFS('Judge Request Filtered Data'!H:H, 'Judge Request Filtered Data'!Q:Q, A123)</f>
        <v>45138.3</v>
      </c>
      <c r="E123">
        <f>_xlfn.MAXIFS('Judge Request Filtered Data'!P:P, 'Judge Request Filtered Data'!Q:Q, A123)</f>
        <v>226</v>
      </c>
    </row>
    <row r="124" spans="1:5">
      <c r="A124" t="str">
        <v>001-0000220</v>
      </c>
      <c r="B124" t="str">
        <f>INDEX('Judge Request Filtered Data'!O:O, MATCH(A124, 'Judge Request Filtered Data'!Q:Q, 0))</f>
        <v>Adams</v>
      </c>
      <c r="C124" s="3">
        <f>_xlfn.MINIFS('Judge Request Filtered Data'!D:D, 'Judge Request Filtered Data'!Q:Q, A124)</f>
        <v>44913</v>
      </c>
      <c r="D124" s="3">
        <f>_xlfn.MAXIFS('Judge Request Filtered Data'!H:H, 'Judge Request Filtered Data'!Q:Q, A124)</f>
        <v>45165.512997685182</v>
      </c>
      <c r="E124">
        <f>_xlfn.MAXIFS('Judge Request Filtered Data'!P:P, 'Judge Request Filtered Data'!Q:Q, A124)</f>
        <v>252</v>
      </c>
    </row>
    <row r="125" spans="1:5">
      <c r="A125" t="str">
        <v>001-0000222</v>
      </c>
      <c r="B125" t="str">
        <f>INDEX('Judge Request Filtered Data'!O:O, MATCH(A125, 'Judge Request Filtered Data'!Q:Q, 0))</f>
        <v>Adams</v>
      </c>
      <c r="C125" s="3">
        <f>_xlfn.MINIFS('Judge Request Filtered Data'!D:D, 'Judge Request Filtered Data'!Q:Q, A125)</f>
        <v>44914</v>
      </c>
      <c r="D125" s="3">
        <f>_xlfn.MAXIFS('Judge Request Filtered Data'!H:H, 'Judge Request Filtered Data'!Q:Q, A125)</f>
        <v>45258.78</v>
      </c>
      <c r="E125">
        <f>_xlfn.MAXIFS('Judge Request Filtered Data'!P:P, 'Judge Request Filtered Data'!Q:Q, A125)</f>
        <v>344</v>
      </c>
    </row>
    <row r="126" spans="1:5">
      <c r="A126" t="str">
        <v>001-0000226</v>
      </c>
      <c r="B126" t="str">
        <f>INDEX('Judge Request Filtered Data'!O:O, MATCH(A126, 'Judge Request Filtered Data'!Q:Q, 0))</f>
        <v>Adams</v>
      </c>
      <c r="C126" s="3">
        <f>_xlfn.MINIFS('Judge Request Filtered Data'!D:D, 'Judge Request Filtered Data'!Q:Q, A126)</f>
        <v>44921</v>
      </c>
      <c r="D126" s="3">
        <f>_xlfn.MAXIFS('Judge Request Filtered Data'!H:H, 'Judge Request Filtered Data'!Q:Q, A126)</f>
        <v>45403.97</v>
      </c>
      <c r="E126">
        <f>_xlfn.MAXIFS('Judge Request Filtered Data'!P:P, 'Judge Request Filtered Data'!Q:Q, A126)</f>
        <v>482</v>
      </c>
    </row>
    <row r="127" spans="1:5">
      <c r="A127" t="str">
        <v>001-0000227</v>
      </c>
      <c r="B127" t="str">
        <f>INDEX('Judge Request Filtered Data'!O:O, MATCH(A127, 'Judge Request Filtered Data'!Q:Q, 0))</f>
        <v>Adams</v>
      </c>
      <c r="C127" s="3">
        <f>_xlfn.MINIFS('Judge Request Filtered Data'!D:D, 'Judge Request Filtered Data'!Q:Q, A127)</f>
        <v>44925</v>
      </c>
      <c r="D127" s="3">
        <f>_xlfn.MAXIFS('Judge Request Filtered Data'!H:H, 'Judge Request Filtered Data'!Q:Q, A127)</f>
        <v>44961.38</v>
      </c>
      <c r="E127">
        <f>_xlfn.MAXIFS('Judge Request Filtered Data'!P:P, 'Judge Request Filtered Data'!Q:Q, A127)</f>
        <v>36</v>
      </c>
    </row>
    <row r="128" spans="1:5">
      <c r="A128" t="str">
        <v>003-0000001</v>
      </c>
      <c r="B128" t="str">
        <f>INDEX('Judge Request Filtered Data'!O:O, MATCH(A128, 'Judge Request Filtered Data'!Q:Q, 0))</f>
        <v>Fillmore</v>
      </c>
      <c r="C128" s="3">
        <f>_xlfn.MINIFS('Judge Request Filtered Data'!D:D, 'Judge Request Filtered Data'!Q:Q, A128)</f>
        <v>44562</v>
      </c>
      <c r="D128" s="3">
        <f>_xlfn.MAXIFS('Judge Request Filtered Data'!H:H, 'Judge Request Filtered Data'!Q:Q, A128)</f>
        <v>44666.25</v>
      </c>
      <c r="E128">
        <f>_xlfn.MAXIFS('Judge Request Filtered Data'!P:P, 'Judge Request Filtered Data'!Q:Q, A128)</f>
        <v>104</v>
      </c>
    </row>
    <row r="129" spans="1:5">
      <c r="A129" t="str">
        <v>003-0000007</v>
      </c>
      <c r="B129" t="str">
        <f>INDEX('Judge Request Filtered Data'!O:O, MATCH(A129, 'Judge Request Filtered Data'!Q:Q, 0))</f>
        <v>Fillmore</v>
      </c>
      <c r="C129" s="3">
        <f>_xlfn.MINIFS('Judge Request Filtered Data'!D:D, 'Judge Request Filtered Data'!Q:Q, A129)</f>
        <v>44588</v>
      </c>
      <c r="D129" s="3">
        <f>_xlfn.MAXIFS('Judge Request Filtered Data'!H:H, 'Judge Request Filtered Data'!Q:Q, A129)</f>
        <v>44610.93</v>
      </c>
      <c r="E129">
        <f>_xlfn.MAXIFS('Judge Request Filtered Data'!P:P, 'Judge Request Filtered Data'!Q:Q, A129)</f>
        <v>22</v>
      </c>
    </row>
    <row r="130" spans="1:5">
      <c r="A130" t="str">
        <v>003-0000009</v>
      </c>
      <c r="B130" t="str">
        <f>INDEX('Judge Request Filtered Data'!O:O, MATCH(A130, 'Judge Request Filtered Data'!Q:Q, 0))</f>
        <v>Fillmore</v>
      </c>
      <c r="C130" s="3">
        <f>_xlfn.MINIFS('Judge Request Filtered Data'!D:D, 'Judge Request Filtered Data'!Q:Q, A130)</f>
        <v>44616</v>
      </c>
      <c r="D130" s="3">
        <f>_xlfn.MAXIFS('Judge Request Filtered Data'!H:H, 'Judge Request Filtered Data'!Q:Q, A130)</f>
        <v>45576.84</v>
      </c>
      <c r="E130">
        <f>_xlfn.MAXIFS('Judge Request Filtered Data'!P:P, 'Judge Request Filtered Data'!Q:Q, A130)</f>
        <v>960</v>
      </c>
    </row>
    <row r="131" spans="1:5">
      <c r="A131" t="str">
        <v>003-0000010</v>
      </c>
      <c r="B131" t="str">
        <f>INDEX('Judge Request Filtered Data'!O:O, MATCH(A131, 'Judge Request Filtered Data'!Q:Q, 0))</f>
        <v>Fillmore</v>
      </c>
      <c r="C131" s="3">
        <f>_xlfn.MINIFS('Judge Request Filtered Data'!D:D, 'Judge Request Filtered Data'!Q:Q, A131)</f>
        <v>44616</v>
      </c>
      <c r="D131" s="3">
        <f>_xlfn.MAXIFS('Judge Request Filtered Data'!H:H, 'Judge Request Filtered Data'!Q:Q, A131)</f>
        <v>45121.5</v>
      </c>
      <c r="E131">
        <f>_xlfn.MAXIFS('Judge Request Filtered Data'!P:P, 'Judge Request Filtered Data'!Q:Q, A131)</f>
        <v>505</v>
      </c>
    </row>
    <row r="132" spans="1:5">
      <c r="A132" t="str">
        <v>003-0000011</v>
      </c>
      <c r="B132" t="str">
        <f>INDEX('Judge Request Filtered Data'!O:O, MATCH(A132, 'Judge Request Filtered Data'!Q:Q, 0))</f>
        <v>Fillmore</v>
      </c>
      <c r="C132" s="3">
        <f>_xlfn.MINIFS('Judge Request Filtered Data'!D:D, 'Judge Request Filtered Data'!Q:Q, A132)</f>
        <v>44621</v>
      </c>
      <c r="D132" s="3">
        <f>_xlfn.MAXIFS('Judge Request Filtered Data'!H:H, 'Judge Request Filtered Data'!Q:Q, A132)</f>
        <v>44844.55</v>
      </c>
      <c r="E132">
        <f>_xlfn.MAXIFS('Judge Request Filtered Data'!P:P, 'Judge Request Filtered Data'!Q:Q, A132)</f>
        <v>223</v>
      </c>
    </row>
    <row r="133" spans="1:5">
      <c r="A133" t="str">
        <v>003-0000012</v>
      </c>
      <c r="B133" t="str">
        <f>INDEX('Judge Request Filtered Data'!O:O, MATCH(A133, 'Judge Request Filtered Data'!Q:Q, 0))</f>
        <v>Fillmore</v>
      </c>
      <c r="C133" s="3">
        <f>_xlfn.MINIFS('Judge Request Filtered Data'!D:D, 'Judge Request Filtered Data'!Q:Q, A133)</f>
        <v>44622</v>
      </c>
      <c r="D133" s="3">
        <f>_xlfn.MAXIFS('Judge Request Filtered Data'!H:H, 'Judge Request Filtered Data'!Q:Q, A133)</f>
        <v>44865.77</v>
      </c>
      <c r="E133">
        <f>_xlfn.MAXIFS('Judge Request Filtered Data'!P:P, 'Judge Request Filtered Data'!Q:Q, A133)</f>
        <v>243</v>
      </c>
    </row>
    <row r="134" spans="1:5">
      <c r="A134" t="str">
        <v>003-0000013</v>
      </c>
      <c r="B134" t="str">
        <f>INDEX('Judge Request Filtered Data'!O:O, MATCH(A134, 'Judge Request Filtered Data'!Q:Q, 0))</f>
        <v>Fillmore</v>
      </c>
      <c r="C134" s="3">
        <f>_xlfn.MINIFS('Judge Request Filtered Data'!D:D, 'Judge Request Filtered Data'!Q:Q, A134)</f>
        <v>44622</v>
      </c>
      <c r="D134" s="3">
        <f>_xlfn.MAXIFS('Judge Request Filtered Data'!H:H, 'Judge Request Filtered Data'!Q:Q, A134)</f>
        <v>45142.22</v>
      </c>
      <c r="E134">
        <f>_xlfn.MAXIFS('Judge Request Filtered Data'!P:P, 'Judge Request Filtered Data'!Q:Q, A134)</f>
        <v>520</v>
      </c>
    </row>
    <row r="135" spans="1:5">
      <c r="A135" t="str">
        <v>003-0000014</v>
      </c>
      <c r="B135" t="str">
        <f>INDEX('Judge Request Filtered Data'!O:O, MATCH(A135, 'Judge Request Filtered Data'!Q:Q, 0))</f>
        <v>Fillmore</v>
      </c>
      <c r="C135" s="3">
        <f>_xlfn.MINIFS('Judge Request Filtered Data'!D:D, 'Judge Request Filtered Data'!Q:Q, A135)</f>
        <v>44627</v>
      </c>
      <c r="D135" s="3">
        <f>_xlfn.MAXIFS('Judge Request Filtered Data'!H:H, 'Judge Request Filtered Data'!Q:Q, A135)</f>
        <v>44726.879999999997</v>
      </c>
      <c r="E135">
        <f>_xlfn.MAXIFS('Judge Request Filtered Data'!P:P, 'Judge Request Filtered Data'!Q:Q, A135)</f>
        <v>99</v>
      </c>
    </row>
    <row r="136" spans="1:5">
      <c r="A136" t="str">
        <v>003-0000015</v>
      </c>
      <c r="B136" t="str">
        <f>INDEX('Judge Request Filtered Data'!O:O, MATCH(A136, 'Judge Request Filtered Data'!Q:Q, 0))</f>
        <v>Fillmore</v>
      </c>
      <c r="C136" s="3">
        <f>_xlfn.MINIFS('Judge Request Filtered Data'!D:D, 'Judge Request Filtered Data'!Q:Q, A136)</f>
        <v>44642</v>
      </c>
      <c r="D136" s="3">
        <f>_xlfn.MAXIFS('Judge Request Filtered Data'!H:H, 'Judge Request Filtered Data'!Q:Q, A136)</f>
        <v>45071.1</v>
      </c>
      <c r="E136">
        <f>_xlfn.MAXIFS('Judge Request Filtered Data'!P:P, 'Judge Request Filtered Data'!Q:Q, A136)</f>
        <v>429</v>
      </c>
    </row>
    <row r="137" spans="1:5">
      <c r="A137" t="str">
        <v>003-0000018</v>
      </c>
      <c r="B137" t="str">
        <f>INDEX('Judge Request Filtered Data'!O:O, MATCH(A137, 'Judge Request Filtered Data'!Q:Q, 0))</f>
        <v>Fillmore</v>
      </c>
      <c r="C137" s="3">
        <f>_xlfn.MINIFS('Judge Request Filtered Data'!D:D, 'Judge Request Filtered Data'!Q:Q, A137)</f>
        <v>44657</v>
      </c>
      <c r="D137" s="3">
        <f>_xlfn.MAXIFS('Judge Request Filtered Data'!H:H, 'Judge Request Filtered Data'!Q:Q, A137)</f>
        <v>44998.97</v>
      </c>
      <c r="E137">
        <f>_xlfn.MAXIFS('Judge Request Filtered Data'!P:P, 'Judge Request Filtered Data'!Q:Q, A137)</f>
        <v>341</v>
      </c>
    </row>
    <row r="138" spans="1:5">
      <c r="A138" t="str">
        <v>003-0000019</v>
      </c>
      <c r="B138" t="str">
        <f>INDEX('Judge Request Filtered Data'!O:O, MATCH(A138, 'Judge Request Filtered Data'!Q:Q, 0))</f>
        <v>Fillmore</v>
      </c>
      <c r="C138" s="3">
        <f>_xlfn.MINIFS('Judge Request Filtered Data'!D:D, 'Judge Request Filtered Data'!Q:Q, A138)</f>
        <v>44658</v>
      </c>
      <c r="D138" s="3">
        <f>_xlfn.MAXIFS('Judge Request Filtered Data'!H:H, 'Judge Request Filtered Data'!Q:Q, A138)</f>
        <v>45051.58</v>
      </c>
      <c r="E138">
        <f>_xlfn.MAXIFS('Judge Request Filtered Data'!P:P, 'Judge Request Filtered Data'!Q:Q, A138)</f>
        <v>393</v>
      </c>
    </row>
    <row r="139" spans="1:5">
      <c r="A139" t="str">
        <v>003-0000020</v>
      </c>
      <c r="B139" t="str">
        <f>INDEX('Judge Request Filtered Data'!O:O, MATCH(A139, 'Judge Request Filtered Data'!Q:Q, 0))</f>
        <v>Fillmore</v>
      </c>
      <c r="C139" s="3">
        <f>_xlfn.MINIFS('Judge Request Filtered Data'!D:D, 'Judge Request Filtered Data'!Q:Q, A139)</f>
        <v>44659</v>
      </c>
      <c r="D139" s="3">
        <f>_xlfn.MAXIFS('Judge Request Filtered Data'!H:H, 'Judge Request Filtered Data'!Q:Q, A139)</f>
        <v>45262.03</v>
      </c>
      <c r="E139">
        <f>_xlfn.MAXIFS('Judge Request Filtered Data'!P:P, 'Judge Request Filtered Data'!Q:Q, A139)</f>
        <v>603</v>
      </c>
    </row>
    <row r="140" spans="1:5">
      <c r="A140" t="str">
        <v>003-0000021</v>
      </c>
      <c r="B140" t="str">
        <f>INDEX('Judge Request Filtered Data'!O:O, MATCH(A140, 'Judge Request Filtered Data'!Q:Q, 0))</f>
        <v>Fillmore</v>
      </c>
      <c r="C140" s="3">
        <f>_xlfn.MINIFS('Judge Request Filtered Data'!D:D, 'Judge Request Filtered Data'!Q:Q, A140)</f>
        <v>44668</v>
      </c>
      <c r="D140" s="3">
        <f>_xlfn.MAXIFS('Judge Request Filtered Data'!H:H, 'Judge Request Filtered Data'!Q:Q, A140)</f>
        <v>45292.35</v>
      </c>
      <c r="E140">
        <f>_xlfn.MAXIFS('Judge Request Filtered Data'!P:P, 'Judge Request Filtered Data'!Q:Q, A140)</f>
        <v>624</v>
      </c>
    </row>
    <row r="141" spans="1:5">
      <c r="A141" t="str">
        <v>003-0000022</v>
      </c>
      <c r="B141" t="str">
        <f>INDEX('Judge Request Filtered Data'!O:O, MATCH(A141, 'Judge Request Filtered Data'!Q:Q, 0))</f>
        <v>Fillmore</v>
      </c>
      <c r="C141" s="3">
        <f>_xlfn.MINIFS('Judge Request Filtered Data'!D:D, 'Judge Request Filtered Data'!Q:Q, A141)</f>
        <v>44670</v>
      </c>
      <c r="D141" s="3">
        <f>_xlfn.MAXIFS('Judge Request Filtered Data'!H:H, 'Judge Request Filtered Data'!Q:Q, A141)</f>
        <v>45651.61</v>
      </c>
      <c r="E141">
        <f>_xlfn.MAXIFS('Judge Request Filtered Data'!P:P, 'Judge Request Filtered Data'!Q:Q, A141)</f>
        <v>981</v>
      </c>
    </row>
    <row r="142" spans="1:5">
      <c r="A142" t="str">
        <v>003-0000023</v>
      </c>
      <c r="B142" t="str">
        <f>INDEX('Judge Request Filtered Data'!O:O, MATCH(A142, 'Judge Request Filtered Data'!Q:Q, 0))</f>
        <v>Fillmore</v>
      </c>
      <c r="C142" s="3">
        <f>_xlfn.MINIFS('Judge Request Filtered Data'!D:D, 'Judge Request Filtered Data'!Q:Q, A142)</f>
        <v>44699</v>
      </c>
      <c r="D142" s="3">
        <f>_xlfn.MAXIFS('Judge Request Filtered Data'!H:H, 'Judge Request Filtered Data'!Q:Q, A142)</f>
        <v>45492.53</v>
      </c>
      <c r="E142">
        <f>_xlfn.MAXIFS('Judge Request Filtered Data'!P:P, 'Judge Request Filtered Data'!Q:Q, A142)</f>
        <v>793</v>
      </c>
    </row>
    <row r="143" spans="1:5">
      <c r="A143" t="str">
        <v>003-0000024</v>
      </c>
      <c r="B143" t="str">
        <f>INDEX('Judge Request Filtered Data'!O:O, MATCH(A143, 'Judge Request Filtered Data'!Q:Q, 0))</f>
        <v>Fillmore</v>
      </c>
      <c r="C143" s="3">
        <f>_xlfn.MINIFS('Judge Request Filtered Data'!D:D, 'Judge Request Filtered Data'!Q:Q, A143)</f>
        <v>44701</v>
      </c>
      <c r="D143" s="3">
        <f>_xlfn.MAXIFS('Judge Request Filtered Data'!H:H, 'Judge Request Filtered Data'!Q:Q, A143)</f>
        <v>45373.760000000002</v>
      </c>
      <c r="E143">
        <f>_xlfn.MAXIFS('Judge Request Filtered Data'!P:P, 'Judge Request Filtered Data'!Q:Q, A143)</f>
        <v>672</v>
      </c>
    </row>
    <row r="144" spans="1:5">
      <c r="A144" t="str">
        <v>003-0000025</v>
      </c>
      <c r="B144" t="str">
        <f>INDEX('Judge Request Filtered Data'!O:O, MATCH(A144, 'Judge Request Filtered Data'!Q:Q, 0))</f>
        <v>Fillmore</v>
      </c>
      <c r="C144" s="3">
        <f>_xlfn.MINIFS('Judge Request Filtered Data'!D:D, 'Judge Request Filtered Data'!Q:Q, A144)</f>
        <v>44703</v>
      </c>
      <c r="D144" s="3">
        <f>_xlfn.MAXIFS('Judge Request Filtered Data'!H:H, 'Judge Request Filtered Data'!Q:Q, A144)</f>
        <v>45071.68</v>
      </c>
      <c r="E144">
        <f>_xlfn.MAXIFS('Judge Request Filtered Data'!P:P, 'Judge Request Filtered Data'!Q:Q, A144)</f>
        <v>368</v>
      </c>
    </row>
    <row r="145" spans="1:5">
      <c r="A145" t="str">
        <v>003-0000026</v>
      </c>
      <c r="B145" t="str">
        <f>INDEX('Judge Request Filtered Data'!O:O, MATCH(A145, 'Judge Request Filtered Data'!Q:Q, 0))</f>
        <v>Fillmore</v>
      </c>
      <c r="C145" s="3">
        <f>_xlfn.MINIFS('Judge Request Filtered Data'!D:D, 'Judge Request Filtered Data'!Q:Q, A145)</f>
        <v>44705</v>
      </c>
      <c r="D145" s="3">
        <f>_xlfn.MAXIFS('Judge Request Filtered Data'!H:H, 'Judge Request Filtered Data'!Q:Q, A145)</f>
        <v>44986.75</v>
      </c>
      <c r="E145">
        <f>_xlfn.MAXIFS('Judge Request Filtered Data'!P:P, 'Judge Request Filtered Data'!Q:Q, A145)</f>
        <v>281</v>
      </c>
    </row>
    <row r="146" spans="1:5">
      <c r="A146" t="str">
        <v>003-0000030</v>
      </c>
      <c r="B146" t="str">
        <f>INDEX('Judge Request Filtered Data'!O:O, MATCH(A146, 'Judge Request Filtered Data'!Q:Q, 0))</f>
        <v>Fillmore</v>
      </c>
      <c r="C146" s="3">
        <f>_xlfn.MINIFS('Judge Request Filtered Data'!D:D, 'Judge Request Filtered Data'!Q:Q, A146)</f>
        <v>44715</v>
      </c>
      <c r="D146" s="3">
        <f>_xlfn.MAXIFS('Judge Request Filtered Data'!H:H, 'Judge Request Filtered Data'!Q:Q, A146)</f>
        <v>45643.81</v>
      </c>
      <c r="E146">
        <f>_xlfn.MAXIFS('Judge Request Filtered Data'!P:P, 'Judge Request Filtered Data'!Q:Q, A146)</f>
        <v>928</v>
      </c>
    </row>
    <row r="147" spans="1:5">
      <c r="A147" t="str">
        <v>003-0000033</v>
      </c>
      <c r="B147" t="str">
        <f>INDEX('Judge Request Filtered Data'!O:O, MATCH(A147, 'Judge Request Filtered Data'!Q:Q, 0))</f>
        <v>Fillmore</v>
      </c>
      <c r="C147" s="3">
        <f>_xlfn.MINIFS('Judge Request Filtered Data'!D:D, 'Judge Request Filtered Data'!Q:Q, A147)</f>
        <v>44732</v>
      </c>
      <c r="D147" s="3">
        <f>_xlfn.MAXIFS('Judge Request Filtered Data'!H:H, 'Judge Request Filtered Data'!Q:Q, A147)</f>
        <v>45304.19</v>
      </c>
      <c r="E147">
        <f>_xlfn.MAXIFS('Judge Request Filtered Data'!P:P, 'Judge Request Filtered Data'!Q:Q, A147)</f>
        <v>572</v>
      </c>
    </row>
    <row r="148" spans="1:5">
      <c r="A148" t="str">
        <v>003-0000034</v>
      </c>
      <c r="B148" t="str">
        <f>INDEX('Judge Request Filtered Data'!O:O, MATCH(A148, 'Judge Request Filtered Data'!Q:Q, 0))</f>
        <v>Fillmore</v>
      </c>
      <c r="C148" s="3">
        <f>_xlfn.MINIFS('Judge Request Filtered Data'!D:D, 'Judge Request Filtered Data'!Q:Q, A148)</f>
        <v>44735</v>
      </c>
      <c r="D148" s="3">
        <f>_xlfn.MAXIFS('Judge Request Filtered Data'!H:H, 'Judge Request Filtered Data'!Q:Q, A148)</f>
        <v>45735.3</v>
      </c>
      <c r="E148">
        <f>_xlfn.MAXIFS('Judge Request Filtered Data'!P:P, 'Judge Request Filtered Data'!Q:Q, A148)</f>
        <v>1000</v>
      </c>
    </row>
    <row r="149" spans="1:5">
      <c r="A149" t="str">
        <v>003-0000035</v>
      </c>
      <c r="B149" t="str">
        <f>INDEX('Judge Request Filtered Data'!O:O, MATCH(A149, 'Judge Request Filtered Data'!Q:Q, 0))</f>
        <v>Fillmore</v>
      </c>
      <c r="C149" s="3">
        <f>_xlfn.MINIFS('Judge Request Filtered Data'!D:D, 'Judge Request Filtered Data'!Q:Q, A149)</f>
        <v>44764</v>
      </c>
      <c r="D149" s="3">
        <f>_xlfn.MAXIFS('Judge Request Filtered Data'!H:H, 'Judge Request Filtered Data'!Q:Q, A149)</f>
        <v>44788.94</v>
      </c>
      <c r="E149">
        <f>_xlfn.MAXIFS('Judge Request Filtered Data'!P:P, 'Judge Request Filtered Data'!Q:Q, A149)</f>
        <v>24</v>
      </c>
    </row>
    <row r="150" spans="1:5">
      <c r="A150" t="str">
        <v>003-0000036</v>
      </c>
      <c r="B150" t="str">
        <f>INDEX('Judge Request Filtered Data'!O:O, MATCH(A150, 'Judge Request Filtered Data'!Q:Q, 0))</f>
        <v>Fillmore</v>
      </c>
      <c r="C150" s="3">
        <f>_xlfn.MINIFS('Judge Request Filtered Data'!D:D, 'Judge Request Filtered Data'!Q:Q, A150)</f>
        <v>44781</v>
      </c>
      <c r="D150" s="3">
        <f>_xlfn.MAXIFS('Judge Request Filtered Data'!H:H, 'Judge Request Filtered Data'!Q:Q, A150)</f>
        <v>45408.800000000003</v>
      </c>
      <c r="E150">
        <f>_xlfn.MAXIFS('Judge Request Filtered Data'!P:P, 'Judge Request Filtered Data'!Q:Q, A150)</f>
        <v>627</v>
      </c>
    </row>
    <row r="151" spans="1:5">
      <c r="A151" t="str">
        <v>003-0000042</v>
      </c>
      <c r="B151" t="str">
        <f>INDEX('Judge Request Filtered Data'!O:O, MATCH(A151, 'Judge Request Filtered Data'!Q:Q, 0))</f>
        <v>Fillmore</v>
      </c>
      <c r="C151" s="3">
        <f>_xlfn.MINIFS('Judge Request Filtered Data'!D:D, 'Judge Request Filtered Data'!Q:Q, A151)</f>
        <v>44837</v>
      </c>
      <c r="D151" s="3">
        <f>_xlfn.MAXIFS('Judge Request Filtered Data'!H:H, 'Judge Request Filtered Data'!Q:Q, A151)</f>
        <v>45536.31</v>
      </c>
      <c r="E151">
        <f>_xlfn.MAXIFS('Judge Request Filtered Data'!P:P, 'Judge Request Filtered Data'!Q:Q, A151)</f>
        <v>699</v>
      </c>
    </row>
    <row r="152" spans="1:5">
      <c r="A152" t="str">
        <v>003-0000043</v>
      </c>
      <c r="B152" t="str">
        <f>INDEX('Judge Request Filtered Data'!O:O, MATCH(A152, 'Judge Request Filtered Data'!Q:Q, 0))</f>
        <v>Fillmore</v>
      </c>
      <c r="C152" s="3">
        <f>_xlfn.MINIFS('Judge Request Filtered Data'!D:D, 'Judge Request Filtered Data'!Q:Q, A152)</f>
        <v>44858</v>
      </c>
      <c r="D152" s="3">
        <f>_xlfn.MAXIFS('Judge Request Filtered Data'!H:H, 'Judge Request Filtered Data'!Q:Q, A152)</f>
        <v>45442.96</v>
      </c>
      <c r="E152">
        <f>_xlfn.MAXIFS('Judge Request Filtered Data'!P:P, 'Judge Request Filtered Data'!Q:Q, A152)</f>
        <v>584</v>
      </c>
    </row>
    <row r="153" spans="1:5">
      <c r="A153" t="str">
        <v>003-0000044</v>
      </c>
      <c r="B153" t="str">
        <f>INDEX('Judge Request Filtered Data'!O:O, MATCH(A153, 'Judge Request Filtered Data'!Q:Q, 0))</f>
        <v>Fillmore</v>
      </c>
      <c r="C153" s="3">
        <f>_xlfn.MINIFS('Judge Request Filtered Data'!D:D, 'Judge Request Filtered Data'!Q:Q, A153)</f>
        <v>44860</v>
      </c>
      <c r="D153" s="3">
        <f>_xlfn.MAXIFS('Judge Request Filtered Data'!H:H, 'Judge Request Filtered Data'!Q:Q, A153)</f>
        <v>45507.5</v>
      </c>
      <c r="E153">
        <f>_xlfn.MAXIFS('Judge Request Filtered Data'!P:P, 'Judge Request Filtered Data'!Q:Q, A153)</f>
        <v>647</v>
      </c>
    </row>
    <row r="154" spans="1:5">
      <c r="A154" t="str">
        <v>003-0000046</v>
      </c>
      <c r="B154" t="str">
        <f>INDEX('Judge Request Filtered Data'!O:O, MATCH(A154, 'Judge Request Filtered Data'!Q:Q, 0))</f>
        <v>Fillmore</v>
      </c>
      <c r="C154" s="3">
        <f>_xlfn.MINIFS('Judge Request Filtered Data'!D:D, 'Judge Request Filtered Data'!Q:Q, A154)</f>
        <v>44916</v>
      </c>
      <c r="D154" s="3">
        <f>_xlfn.MAXIFS('Judge Request Filtered Data'!H:H, 'Judge Request Filtered Data'!Q:Q, A154)</f>
        <v>45638.65</v>
      </c>
      <c r="E154">
        <f>_xlfn.MAXIFS('Judge Request Filtered Data'!P:P, 'Judge Request Filtered Data'!Q:Q, A154)</f>
        <v>722</v>
      </c>
    </row>
    <row r="155" spans="1:5">
      <c r="A155" t="str">
        <v>003-0000047</v>
      </c>
      <c r="B155" t="str">
        <f>INDEX('Judge Request Filtered Data'!O:O, MATCH(A155, 'Judge Request Filtered Data'!Q:Q, 0))</f>
        <v>Fillmore</v>
      </c>
      <c r="C155" s="3">
        <f>_xlfn.MINIFS('Judge Request Filtered Data'!D:D, 'Judge Request Filtered Data'!Q:Q, A155)</f>
        <v>44919</v>
      </c>
      <c r="D155" s="3">
        <f>_xlfn.MAXIFS('Judge Request Filtered Data'!H:H, 'Judge Request Filtered Data'!Q:Q, A155)</f>
        <v>45403.8</v>
      </c>
      <c r="E155">
        <f>_xlfn.MAXIFS('Judge Request Filtered Data'!P:P, 'Judge Request Filtered Data'!Q:Q, A155)</f>
        <v>484</v>
      </c>
    </row>
    <row r="156" spans="1:5">
      <c r="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Sheets Description</vt:lpstr>
      <vt:lpstr>Charges</vt:lpstr>
      <vt:lpstr>Motions</vt:lpstr>
      <vt:lpstr>Judge Request Filtered Data</vt:lpstr>
      <vt:lpstr>Judge Request Report</vt:lpstr>
      <vt:lpstr>JudgeRequest Report wih Motions</vt:lpstr>
      <vt:lpstr>Judge Request with All Counties</vt:lpstr>
      <vt:lpstr>Van Buren</vt:lpstr>
      <vt:lpstr>Tyler</vt:lpstr>
      <vt:lpstr>Buchanan</vt:lpstr>
      <vt:lpstr>Pierce</vt:lpstr>
      <vt:lpstr>Polk</vt:lpstr>
      <vt:lpstr>All_Counties_Report</vt:lpstr>
      <vt:lpstr>Summary Table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Gudumagatte Nagaraja, Mallikarjun</dc:creator>
  <cp:lastModifiedBy>Gudumagatte Nagaraja, Mallikarjun</cp:lastModifiedBy>
  <dcterms:created xsi:type="dcterms:W3CDTF">2025-06-15T02:41:32Z</dcterms:created>
  <dcterms:modified xsi:type="dcterms:W3CDTF">2025-06-23T19:50:54Z</dcterms:modified>
</cp:coreProperties>
</file>